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Exercises and Datasets 2/"/>
    </mc:Choice>
  </mc:AlternateContent>
  <xr:revisionPtr revIDLastSave="0" documentId="13_ncr:1_{4DD92593-D438-9545-B2BA-8791888CA7AF}" xr6:coauthVersionLast="47" xr6:coauthVersionMax="47" xr10:uidLastSave="{00000000-0000-0000-0000-000000000000}"/>
  <bookViews>
    <workbookView xWindow="0" yWindow="720" windowWidth="29400" windowHeight="18400" activeTab="3" xr2:uid="{0CD5B378-4E38-4C01-BC0F-BD237419C644}"/>
  </bookViews>
  <sheets>
    <sheet name="Orders" sheetId="1" r:id="rId1"/>
    <sheet name="Products" sheetId="4" r:id="rId2"/>
    <sheet name="Customers" sheetId="5" r:id="rId3"/>
    <sheet name="Pivot Tables" sheetId="8" r:id="rId4"/>
    <sheet name="Dates" sheetId="6" r:id="rId5"/>
  </sheets>
  <definedNames>
    <definedName name="_xlnm._FilterDatabase" localSheetId="0" hidden="1">Orders!$A$1:$AC$1270</definedName>
    <definedName name="_xlnm._FilterDatabase" localSheetId="1" hidden="1">Products!$B$1:$B$1270</definedName>
    <definedName name="DataCo_Customers" localSheetId="2">Customers!$A$1:$F$1270</definedName>
  </definedNames>
  <calcPr calcId="191029"/>
  <pivotCaches>
    <pivotCache cacheId="38" r:id="rId6"/>
    <pivotCache cacheId="3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8" l="1"/>
  <c r="E8" i="8"/>
  <c r="E7" i="8"/>
  <c r="E6" i="8"/>
  <c r="E5" i="8"/>
  <c r="E4" i="8"/>
  <c r="AA213" i="1"/>
  <c r="AC213" i="1" s="1"/>
  <c r="AA197" i="1"/>
  <c r="AC197" i="1" s="1"/>
  <c r="E197" i="1"/>
  <c r="H197" i="1"/>
  <c r="E189" i="1"/>
  <c r="AA2" i="1"/>
  <c r="E2" i="1"/>
  <c r="L6" i="8"/>
  <c r="L4" i="8"/>
  <c r="E3" i="1"/>
  <c r="L5" i="8"/>
  <c r="H3" i="4"/>
  <c r="F2" i="4" s="1"/>
  <c r="AA6" i="1"/>
  <c r="AC6" i="1" s="1"/>
  <c r="AA3" i="1"/>
  <c r="AC3" i="1" s="1"/>
  <c r="AA4" i="1"/>
  <c r="AC4" i="1" s="1"/>
  <c r="AA5" i="1"/>
  <c r="AC5" i="1" s="1"/>
  <c r="AA7" i="1"/>
  <c r="AC7" i="1" s="1"/>
  <c r="AA8" i="1"/>
  <c r="AC8" i="1" s="1"/>
  <c r="AA9" i="1"/>
  <c r="AC9" i="1" s="1"/>
  <c r="AA10" i="1"/>
  <c r="AC10" i="1" s="1"/>
  <c r="AA11" i="1"/>
  <c r="AC11" i="1" s="1"/>
  <c r="AA12" i="1"/>
  <c r="AC12" i="1" s="1"/>
  <c r="AA13" i="1"/>
  <c r="AC13" i="1" s="1"/>
  <c r="AA14" i="1"/>
  <c r="AC14" i="1" s="1"/>
  <c r="AA15" i="1"/>
  <c r="AC15" i="1" s="1"/>
  <c r="AA16" i="1"/>
  <c r="AC16" i="1" s="1"/>
  <c r="AA17" i="1"/>
  <c r="AC17" i="1" s="1"/>
  <c r="AA18" i="1"/>
  <c r="AC18" i="1" s="1"/>
  <c r="AA19" i="1"/>
  <c r="AC19" i="1" s="1"/>
  <c r="AA20" i="1"/>
  <c r="AC20" i="1" s="1"/>
  <c r="AA21" i="1"/>
  <c r="AC21" i="1" s="1"/>
  <c r="AA22" i="1"/>
  <c r="AC22" i="1" s="1"/>
  <c r="AA23" i="1"/>
  <c r="AC23" i="1" s="1"/>
  <c r="AA24" i="1"/>
  <c r="AC24" i="1" s="1"/>
  <c r="AA25" i="1"/>
  <c r="AC25" i="1" s="1"/>
  <c r="AA26" i="1"/>
  <c r="AC26" i="1" s="1"/>
  <c r="AA27" i="1"/>
  <c r="AC27" i="1" s="1"/>
  <c r="AA28" i="1"/>
  <c r="AC28" i="1" s="1"/>
  <c r="AA29" i="1"/>
  <c r="AC29" i="1" s="1"/>
  <c r="AA30" i="1"/>
  <c r="AC30" i="1" s="1"/>
  <c r="AA31" i="1"/>
  <c r="AC31" i="1" s="1"/>
  <c r="AA32" i="1"/>
  <c r="AC32" i="1" s="1"/>
  <c r="AA33" i="1"/>
  <c r="AC33" i="1" s="1"/>
  <c r="AA34" i="1"/>
  <c r="AC34" i="1" s="1"/>
  <c r="AA35" i="1"/>
  <c r="AC35" i="1" s="1"/>
  <c r="AA36" i="1"/>
  <c r="AC36" i="1" s="1"/>
  <c r="AA37" i="1"/>
  <c r="AC37" i="1" s="1"/>
  <c r="AA38" i="1"/>
  <c r="AC38" i="1" s="1"/>
  <c r="AA39" i="1"/>
  <c r="AC39" i="1" s="1"/>
  <c r="AA40" i="1"/>
  <c r="AC40" i="1" s="1"/>
  <c r="AA41" i="1"/>
  <c r="AC41" i="1" s="1"/>
  <c r="AA42" i="1"/>
  <c r="AC42" i="1" s="1"/>
  <c r="AA43" i="1"/>
  <c r="AC43" i="1" s="1"/>
  <c r="AA44" i="1"/>
  <c r="AC44" i="1" s="1"/>
  <c r="AA45" i="1"/>
  <c r="AC45" i="1" s="1"/>
  <c r="AA46" i="1"/>
  <c r="AC46" i="1" s="1"/>
  <c r="AA47" i="1"/>
  <c r="AC47" i="1" s="1"/>
  <c r="AA48" i="1"/>
  <c r="AC48" i="1" s="1"/>
  <c r="AA49" i="1"/>
  <c r="AC49" i="1" s="1"/>
  <c r="AA50" i="1"/>
  <c r="AC50" i="1" s="1"/>
  <c r="AA51" i="1"/>
  <c r="AC51" i="1" s="1"/>
  <c r="AA52" i="1"/>
  <c r="AC52" i="1" s="1"/>
  <c r="AA53" i="1"/>
  <c r="AC53" i="1" s="1"/>
  <c r="AA54" i="1"/>
  <c r="AC54" i="1" s="1"/>
  <c r="AA55" i="1"/>
  <c r="AC55" i="1" s="1"/>
  <c r="AA56" i="1"/>
  <c r="AC56" i="1" s="1"/>
  <c r="AA57" i="1"/>
  <c r="AC57" i="1" s="1"/>
  <c r="AA58" i="1"/>
  <c r="AC58" i="1" s="1"/>
  <c r="AA59" i="1"/>
  <c r="AC59" i="1" s="1"/>
  <c r="AA60" i="1"/>
  <c r="AC60" i="1" s="1"/>
  <c r="AA61" i="1"/>
  <c r="AC61" i="1" s="1"/>
  <c r="AA62" i="1"/>
  <c r="AC62" i="1" s="1"/>
  <c r="AA63" i="1"/>
  <c r="AC63" i="1" s="1"/>
  <c r="AA64" i="1"/>
  <c r="AC64" i="1" s="1"/>
  <c r="AA65" i="1"/>
  <c r="AC65" i="1" s="1"/>
  <c r="AA66" i="1"/>
  <c r="AC66" i="1" s="1"/>
  <c r="AA67" i="1"/>
  <c r="AC67" i="1" s="1"/>
  <c r="AA68" i="1"/>
  <c r="AC68" i="1" s="1"/>
  <c r="AA69" i="1"/>
  <c r="AC69" i="1" s="1"/>
  <c r="AA70" i="1"/>
  <c r="AC70" i="1" s="1"/>
  <c r="AA71" i="1"/>
  <c r="AC71" i="1" s="1"/>
  <c r="AA72" i="1"/>
  <c r="AC72" i="1" s="1"/>
  <c r="AA73" i="1"/>
  <c r="AC73" i="1" s="1"/>
  <c r="AA74" i="1"/>
  <c r="AC74" i="1" s="1"/>
  <c r="AA75" i="1"/>
  <c r="AC75" i="1" s="1"/>
  <c r="AA76" i="1"/>
  <c r="AC76" i="1" s="1"/>
  <c r="AA77" i="1"/>
  <c r="AC77" i="1" s="1"/>
  <c r="AA78" i="1"/>
  <c r="AC78" i="1" s="1"/>
  <c r="AA79" i="1"/>
  <c r="AC79" i="1" s="1"/>
  <c r="AA80" i="1"/>
  <c r="AC80" i="1" s="1"/>
  <c r="AA81" i="1"/>
  <c r="AC81" i="1" s="1"/>
  <c r="AA82" i="1"/>
  <c r="AC82" i="1" s="1"/>
  <c r="AA83" i="1"/>
  <c r="AC83" i="1" s="1"/>
  <c r="AA84" i="1"/>
  <c r="AC84" i="1" s="1"/>
  <c r="AA85" i="1"/>
  <c r="AC85" i="1" s="1"/>
  <c r="AA86" i="1"/>
  <c r="AC86" i="1" s="1"/>
  <c r="AA87" i="1"/>
  <c r="AC87" i="1" s="1"/>
  <c r="AA88" i="1"/>
  <c r="AC88" i="1" s="1"/>
  <c r="AA89" i="1"/>
  <c r="AC89" i="1" s="1"/>
  <c r="AA90" i="1"/>
  <c r="AC90" i="1" s="1"/>
  <c r="AA91" i="1"/>
  <c r="AC91" i="1" s="1"/>
  <c r="AA92" i="1"/>
  <c r="AC92" i="1" s="1"/>
  <c r="AA93" i="1"/>
  <c r="AC93" i="1" s="1"/>
  <c r="AA94" i="1"/>
  <c r="AC94" i="1" s="1"/>
  <c r="AA95" i="1"/>
  <c r="AC95" i="1" s="1"/>
  <c r="AA96" i="1"/>
  <c r="AC96" i="1" s="1"/>
  <c r="AA97" i="1"/>
  <c r="AC97" i="1" s="1"/>
  <c r="AA98" i="1"/>
  <c r="AC98" i="1" s="1"/>
  <c r="AA99" i="1"/>
  <c r="AC99" i="1" s="1"/>
  <c r="AA100" i="1"/>
  <c r="AC100" i="1" s="1"/>
  <c r="AA101" i="1"/>
  <c r="AC101" i="1" s="1"/>
  <c r="AA102" i="1"/>
  <c r="AC102" i="1" s="1"/>
  <c r="AA103" i="1"/>
  <c r="AC103" i="1" s="1"/>
  <c r="AA104" i="1"/>
  <c r="AC104" i="1" s="1"/>
  <c r="AA105" i="1"/>
  <c r="AC105" i="1" s="1"/>
  <c r="AA106" i="1"/>
  <c r="AC106" i="1" s="1"/>
  <c r="AA107" i="1"/>
  <c r="AC107" i="1" s="1"/>
  <c r="AA108" i="1"/>
  <c r="AC108" i="1" s="1"/>
  <c r="AA109" i="1"/>
  <c r="AC109" i="1" s="1"/>
  <c r="AA110" i="1"/>
  <c r="AC110" i="1" s="1"/>
  <c r="AA111" i="1"/>
  <c r="AC111" i="1" s="1"/>
  <c r="AA112" i="1"/>
  <c r="AC112" i="1" s="1"/>
  <c r="AA113" i="1"/>
  <c r="AC113" i="1" s="1"/>
  <c r="AA114" i="1"/>
  <c r="AC114" i="1" s="1"/>
  <c r="AA115" i="1"/>
  <c r="AC115" i="1" s="1"/>
  <c r="AA116" i="1"/>
  <c r="AC116" i="1" s="1"/>
  <c r="AA117" i="1"/>
  <c r="AC117" i="1" s="1"/>
  <c r="AA118" i="1"/>
  <c r="AC118" i="1" s="1"/>
  <c r="AA119" i="1"/>
  <c r="AC119" i="1" s="1"/>
  <c r="AA120" i="1"/>
  <c r="AC120" i="1" s="1"/>
  <c r="AA121" i="1"/>
  <c r="AC121" i="1" s="1"/>
  <c r="AA122" i="1"/>
  <c r="AC122" i="1" s="1"/>
  <c r="AA123" i="1"/>
  <c r="AC123" i="1" s="1"/>
  <c r="AA124" i="1"/>
  <c r="AC124" i="1" s="1"/>
  <c r="AA125" i="1"/>
  <c r="AC125" i="1" s="1"/>
  <c r="AA126" i="1"/>
  <c r="AC126" i="1" s="1"/>
  <c r="AA127" i="1"/>
  <c r="AC127" i="1" s="1"/>
  <c r="AA128" i="1"/>
  <c r="AC128" i="1" s="1"/>
  <c r="AA129" i="1"/>
  <c r="AC129" i="1" s="1"/>
  <c r="AA130" i="1"/>
  <c r="AC130" i="1" s="1"/>
  <c r="AA131" i="1"/>
  <c r="AC131" i="1" s="1"/>
  <c r="AA132" i="1"/>
  <c r="AC132" i="1" s="1"/>
  <c r="AA133" i="1"/>
  <c r="AC133" i="1" s="1"/>
  <c r="AA134" i="1"/>
  <c r="AC134" i="1" s="1"/>
  <c r="AA135" i="1"/>
  <c r="AC135" i="1" s="1"/>
  <c r="AA136" i="1"/>
  <c r="AC136" i="1" s="1"/>
  <c r="AA137" i="1"/>
  <c r="AC137" i="1" s="1"/>
  <c r="AA138" i="1"/>
  <c r="AC138" i="1" s="1"/>
  <c r="AA139" i="1"/>
  <c r="AC139" i="1" s="1"/>
  <c r="AA140" i="1"/>
  <c r="AC140" i="1" s="1"/>
  <c r="AA141" i="1"/>
  <c r="AC141" i="1" s="1"/>
  <c r="AA142" i="1"/>
  <c r="AC142" i="1" s="1"/>
  <c r="AA143" i="1"/>
  <c r="AC143" i="1" s="1"/>
  <c r="AA144" i="1"/>
  <c r="AC144" i="1" s="1"/>
  <c r="AA145" i="1"/>
  <c r="AC145" i="1" s="1"/>
  <c r="AA146" i="1"/>
  <c r="AC146" i="1" s="1"/>
  <c r="AA147" i="1"/>
  <c r="AC147" i="1" s="1"/>
  <c r="AA148" i="1"/>
  <c r="AC148" i="1" s="1"/>
  <c r="AA149" i="1"/>
  <c r="AC149" i="1" s="1"/>
  <c r="AA150" i="1"/>
  <c r="AC150" i="1" s="1"/>
  <c r="AA151" i="1"/>
  <c r="AC151" i="1" s="1"/>
  <c r="AA152" i="1"/>
  <c r="AC152" i="1" s="1"/>
  <c r="AA153" i="1"/>
  <c r="AC153" i="1" s="1"/>
  <c r="AA154" i="1"/>
  <c r="AC154" i="1" s="1"/>
  <c r="AA155" i="1"/>
  <c r="AC155" i="1" s="1"/>
  <c r="AA156" i="1"/>
  <c r="AC156" i="1" s="1"/>
  <c r="AA157" i="1"/>
  <c r="AC157" i="1" s="1"/>
  <c r="AA158" i="1"/>
  <c r="AC158" i="1" s="1"/>
  <c r="AA159" i="1"/>
  <c r="AC159" i="1" s="1"/>
  <c r="AA160" i="1"/>
  <c r="AC160" i="1" s="1"/>
  <c r="AA161" i="1"/>
  <c r="AC161" i="1" s="1"/>
  <c r="AA162" i="1"/>
  <c r="AC162" i="1" s="1"/>
  <c r="AA163" i="1"/>
  <c r="AC163" i="1" s="1"/>
  <c r="AA164" i="1"/>
  <c r="AC164" i="1" s="1"/>
  <c r="AA165" i="1"/>
  <c r="AC165" i="1" s="1"/>
  <c r="AA166" i="1"/>
  <c r="AC166" i="1" s="1"/>
  <c r="AA167" i="1"/>
  <c r="AC167" i="1" s="1"/>
  <c r="AA168" i="1"/>
  <c r="AC168" i="1" s="1"/>
  <c r="AA169" i="1"/>
  <c r="AC169" i="1" s="1"/>
  <c r="AA170" i="1"/>
  <c r="AC170" i="1" s="1"/>
  <c r="AA171" i="1"/>
  <c r="AC171" i="1" s="1"/>
  <c r="AA172" i="1"/>
  <c r="AC172" i="1" s="1"/>
  <c r="AA173" i="1"/>
  <c r="AC173" i="1" s="1"/>
  <c r="AA174" i="1"/>
  <c r="AC174" i="1" s="1"/>
  <c r="AA175" i="1"/>
  <c r="AC175" i="1" s="1"/>
  <c r="AA176" i="1"/>
  <c r="AC176" i="1" s="1"/>
  <c r="AA177" i="1"/>
  <c r="AC177" i="1" s="1"/>
  <c r="AA178" i="1"/>
  <c r="AC178" i="1" s="1"/>
  <c r="AA179" i="1"/>
  <c r="AC179" i="1" s="1"/>
  <c r="AA180" i="1"/>
  <c r="AC180" i="1" s="1"/>
  <c r="AA181" i="1"/>
  <c r="AC181" i="1" s="1"/>
  <c r="AA182" i="1"/>
  <c r="AC182" i="1" s="1"/>
  <c r="AA183" i="1"/>
  <c r="AC183" i="1" s="1"/>
  <c r="AA184" i="1"/>
  <c r="AC184" i="1" s="1"/>
  <c r="AA185" i="1"/>
  <c r="AC185" i="1" s="1"/>
  <c r="AA186" i="1"/>
  <c r="AC186" i="1" s="1"/>
  <c r="AA187" i="1"/>
  <c r="AC187" i="1" s="1"/>
  <c r="AA188" i="1"/>
  <c r="AC188" i="1" s="1"/>
  <c r="AA189" i="1"/>
  <c r="AC189" i="1" s="1"/>
  <c r="AA190" i="1"/>
  <c r="AC190" i="1" s="1"/>
  <c r="AA191" i="1"/>
  <c r="AC191" i="1" s="1"/>
  <c r="AA192" i="1"/>
  <c r="AC192" i="1" s="1"/>
  <c r="AA193" i="1"/>
  <c r="AC193" i="1" s="1"/>
  <c r="AA194" i="1"/>
  <c r="AC194" i="1" s="1"/>
  <c r="AA195" i="1"/>
  <c r="AC195" i="1" s="1"/>
  <c r="AA196" i="1"/>
  <c r="AC196" i="1" s="1"/>
  <c r="AA198" i="1"/>
  <c r="AC198" i="1" s="1"/>
  <c r="AA199" i="1"/>
  <c r="AC199" i="1" s="1"/>
  <c r="AA200" i="1"/>
  <c r="AC200" i="1" s="1"/>
  <c r="AA201" i="1"/>
  <c r="AC201" i="1" s="1"/>
  <c r="AA202" i="1"/>
  <c r="AC202" i="1" s="1"/>
  <c r="AA203" i="1"/>
  <c r="AC203" i="1" s="1"/>
  <c r="AA204" i="1"/>
  <c r="AC204" i="1" s="1"/>
  <c r="AA205" i="1"/>
  <c r="AC205" i="1" s="1"/>
  <c r="AA206" i="1"/>
  <c r="AC206" i="1" s="1"/>
  <c r="AA207" i="1"/>
  <c r="AC207" i="1" s="1"/>
  <c r="AA208" i="1"/>
  <c r="AC208" i="1" s="1"/>
  <c r="AA209" i="1"/>
  <c r="AC209" i="1" s="1"/>
  <c r="AA210" i="1"/>
  <c r="AC210" i="1" s="1"/>
  <c r="AA211" i="1"/>
  <c r="AC211" i="1" s="1"/>
  <c r="AA212" i="1"/>
  <c r="AC212" i="1" s="1"/>
  <c r="AA214" i="1"/>
  <c r="AC214" i="1" s="1"/>
  <c r="AA215" i="1"/>
  <c r="AC215" i="1" s="1"/>
  <c r="AA216" i="1"/>
  <c r="AC216" i="1" s="1"/>
  <c r="AA217" i="1"/>
  <c r="AC217" i="1" s="1"/>
  <c r="AA218" i="1"/>
  <c r="AC218" i="1" s="1"/>
  <c r="AA219" i="1"/>
  <c r="AC219" i="1" s="1"/>
  <c r="AA220" i="1"/>
  <c r="AC220" i="1" s="1"/>
  <c r="AA221" i="1"/>
  <c r="AC221" i="1" s="1"/>
  <c r="AA222" i="1"/>
  <c r="AC222" i="1" s="1"/>
  <c r="AA223" i="1"/>
  <c r="AC223" i="1" s="1"/>
  <c r="AA224" i="1"/>
  <c r="AC224" i="1" s="1"/>
  <c r="AA225" i="1"/>
  <c r="AC225" i="1" s="1"/>
  <c r="AA226" i="1"/>
  <c r="AC226" i="1" s="1"/>
  <c r="AA227" i="1"/>
  <c r="AC227" i="1" s="1"/>
  <c r="AA228" i="1"/>
  <c r="AC228" i="1" s="1"/>
  <c r="AA229" i="1"/>
  <c r="AC229" i="1" s="1"/>
  <c r="AA230" i="1"/>
  <c r="AC230" i="1" s="1"/>
  <c r="AA231" i="1"/>
  <c r="AC231" i="1" s="1"/>
  <c r="AA232" i="1"/>
  <c r="AC232" i="1" s="1"/>
  <c r="AA233" i="1"/>
  <c r="AC233" i="1" s="1"/>
  <c r="AA234" i="1"/>
  <c r="AC234" i="1" s="1"/>
  <c r="AA235" i="1"/>
  <c r="AC235" i="1" s="1"/>
  <c r="AA236" i="1"/>
  <c r="AC236" i="1" s="1"/>
  <c r="AA237" i="1"/>
  <c r="AC237" i="1" s="1"/>
  <c r="AA238" i="1"/>
  <c r="AC238" i="1" s="1"/>
  <c r="AA239" i="1"/>
  <c r="AC239" i="1" s="1"/>
  <c r="AA240" i="1"/>
  <c r="AC240" i="1" s="1"/>
  <c r="AA241" i="1"/>
  <c r="AC241" i="1" s="1"/>
  <c r="AA242" i="1"/>
  <c r="AC242" i="1" s="1"/>
  <c r="AA243" i="1"/>
  <c r="AC243" i="1" s="1"/>
  <c r="AA244" i="1"/>
  <c r="AC244" i="1" s="1"/>
  <c r="AA245" i="1"/>
  <c r="AC245" i="1" s="1"/>
  <c r="AA246" i="1"/>
  <c r="AC246" i="1" s="1"/>
  <c r="AA247" i="1"/>
  <c r="AC247" i="1" s="1"/>
  <c r="AA248" i="1"/>
  <c r="AC248" i="1" s="1"/>
  <c r="AA249" i="1"/>
  <c r="AC249" i="1" s="1"/>
  <c r="AA250" i="1"/>
  <c r="AC250" i="1" s="1"/>
  <c r="AA251" i="1"/>
  <c r="AC251" i="1" s="1"/>
  <c r="AA252" i="1"/>
  <c r="AC252" i="1" s="1"/>
  <c r="AA253" i="1"/>
  <c r="AC253" i="1" s="1"/>
  <c r="AA254" i="1"/>
  <c r="AC254" i="1" s="1"/>
  <c r="AA255" i="1"/>
  <c r="AC255" i="1" s="1"/>
  <c r="AA256" i="1"/>
  <c r="AC256" i="1" s="1"/>
  <c r="AA257" i="1"/>
  <c r="AC257" i="1" s="1"/>
  <c r="AA258" i="1"/>
  <c r="AC258" i="1" s="1"/>
  <c r="AA259" i="1"/>
  <c r="AC259" i="1" s="1"/>
  <c r="AA260" i="1"/>
  <c r="AC260" i="1" s="1"/>
  <c r="AA261" i="1"/>
  <c r="AC261" i="1" s="1"/>
  <c r="AA262" i="1"/>
  <c r="AC262" i="1" s="1"/>
  <c r="AA263" i="1"/>
  <c r="AC263" i="1" s="1"/>
  <c r="AA264" i="1"/>
  <c r="AC264" i="1" s="1"/>
  <c r="AA265" i="1"/>
  <c r="AC265" i="1" s="1"/>
  <c r="AA266" i="1"/>
  <c r="AC266" i="1" s="1"/>
  <c r="AA267" i="1"/>
  <c r="AC267" i="1" s="1"/>
  <c r="AA268" i="1"/>
  <c r="AC268" i="1" s="1"/>
  <c r="AA269" i="1"/>
  <c r="AC269" i="1" s="1"/>
  <c r="AA270" i="1"/>
  <c r="AC270" i="1" s="1"/>
  <c r="AA271" i="1"/>
  <c r="AC271" i="1" s="1"/>
  <c r="AA272" i="1"/>
  <c r="AC272" i="1" s="1"/>
  <c r="AA273" i="1"/>
  <c r="AC273" i="1" s="1"/>
  <c r="AA274" i="1"/>
  <c r="AC274" i="1" s="1"/>
  <c r="AA275" i="1"/>
  <c r="AC275" i="1" s="1"/>
  <c r="AA276" i="1"/>
  <c r="AC276" i="1" s="1"/>
  <c r="AA277" i="1"/>
  <c r="AC277" i="1" s="1"/>
  <c r="AA278" i="1"/>
  <c r="AC278" i="1" s="1"/>
  <c r="AA279" i="1"/>
  <c r="AC279" i="1" s="1"/>
  <c r="AA280" i="1"/>
  <c r="AC280" i="1" s="1"/>
  <c r="AA281" i="1"/>
  <c r="AC281" i="1" s="1"/>
  <c r="AA282" i="1"/>
  <c r="AC282" i="1" s="1"/>
  <c r="AA283" i="1"/>
  <c r="AC283" i="1" s="1"/>
  <c r="AA284" i="1"/>
  <c r="AC284" i="1" s="1"/>
  <c r="AA285" i="1"/>
  <c r="AC285" i="1" s="1"/>
  <c r="AA286" i="1"/>
  <c r="AC286" i="1" s="1"/>
  <c r="AA287" i="1"/>
  <c r="AC287" i="1" s="1"/>
  <c r="AA288" i="1"/>
  <c r="AC288" i="1" s="1"/>
  <c r="AA289" i="1"/>
  <c r="AC289" i="1" s="1"/>
  <c r="AA290" i="1"/>
  <c r="AC290" i="1" s="1"/>
  <c r="AA291" i="1"/>
  <c r="AC291" i="1" s="1"/>
  <c r="AA292" i="1"/>
  <c r="AC292" i="1" s="1"/>
  <c r="AA293" i="1"/>
  <c r="AC293" i="1" s="1"/>
  <c r="AA294" i="1"/>
  <c r="AC294" i="1" s="1"/>
  <c r="AA295" i="1"/>
  <c r="AC295" i="1" s="1"/>
  <c r="AA296" i="1"/>
  <c r="AC296" i="1" s="1"/>
  <c r="AA297" i="1"/>
  <c r="AC297" i="1" s="1"/>
  <c r="AA298" i="1"/>
  <c r="AC298" i="1" s="1"/>
  <c r="AA299" i="1"/>
  <c r="AC299" i="1" s="1"/>
  <c r="AA300" i="1"/>
  <c r="AC300" i="1" s="1"/>
  <c r="AA301" i="1"/>
  <c r="AC301" i="1" s="1"/>
  <c r="AA302" i="1"/>
  <c r="AC302" i="1" s="1"/>
  <c r="AA303" i="1"/>
  <c r="AC303" i="1" s="1"/>
  <c r="AA304" i="1"/>
  <c r="AC304" i="1" s="1"/>
  <c r="AA305" i="1"/>
  <c r="AC305" i="1" s="1"/>
  <c r="AA306" i="1"/>
  <c r="AC306" i="1" s="1"/>
  <c r="AA307" i="1"/>
  <c r="AC307" i="1" s="1"/>
  <c r="AA308" i="1"/>
  <c r="AC308" i="1" s="1"/>
  <c r="AA309" i="1"/>
  <c r="AC309" i="1" s="1"/>
  <c r="AA310" i="1"/>
  <c r="AC310" i="1" s="1"/>
  <c r="AA311" i="1"/>
  <c r="AC311" i="1" s="1"/>
  <c r="AA312" i="1"/>
  <c r="AC312" i="1" s="1"/>
  <c r="AA313" i="1"/>
  <c r="AC313" i="1" s="1"/>
  <c r="AA314" i="1"/>
  <c r="AC314" i="1" s="1"/>
  <c r="AA315" i="1"/>
  <c r="AC315" i="1" s="1"/>
  <c r="AA316" i="1"/>
  <c r="AC316" i="1" s="1"/>
  <c r="AA317" i="1"/>
  <c r="AC317" i="1" s="1"/>
  <c r="AA318" i="1"/>
  <c r="AC318" i="1" s="1"/>
  <c r="AA319" i="1"/>
  <c r="AC319" i="1" s="1"/>
  <c r="AA320" i="1"/>
  <c r="AC320" i="1" s="1"/>
  <c r="AA321" i="1"/>
  <c r="AC321" i="1" s="1"/>
  <c r="AA322" i="1"/>
  <c r="AC322" i="1" s="1"/>
  <c r="AA323" i="1"/>
  <c r="AC323" i="1" s="1"/>
  <c r="AA324" i="1"/>
  <c r="AC324" i="1" s="1"/>
  <c r="AA325" i="1"/>
  <c r="AC325" i="1" s="1"/>
  <c r="AA326" i="1"/>
  <c r="AC326" i="1" s="1"/>
  <c r="AA327" i="1"/>
  <c r="AC327" i="1" s="1"/>
  <c r="AA328" i="1"/>
  <c r="AC328" i="1" s="1"/>
  <c r="AA329" i="1"/>
  <c r="AC329" i="1" s="1"/>
  <c r="AA330" i="1"/>
  <c r="AC330" i="1" s="1"/>
  <c r="AA331" i="1"/>
  <c r="AC331" i="1" s="1"/>
  <c r="AA332" i="1"/>
  <c r="AC332" i="1" s="1"/>
  <c r="AA333" i="1"/>
  <c r="AC333" i="1" s="1"/>
  <c r="AA334" i="1"/>
  <c r="AC334" i="1" s="1"/>
  <c r="AA335" i="1"/>
  <c r="AC335" i="1" s="1"/>
  <c r="AA336" i="1"/>
  <c r="AC336" i="1" s="1"/>
  <c r="AA337" i="1"/>
  <c r="AC337" i="1" s="1"/>
  <c r="AA338" i="1"/>
  <c r="AC338" i="1" s="1"/>
  <c r="AA339" i="1"/>
  <c r="AC339" i="1" s="1"/>
  <c r="AA340" i="1"/>
  <c r="AC340" i="1" s="1"/>
  <c r="AA341" i="1"/>
  <c r="AC341" i="1" s="1"/>
  <c r="AA342" i="1"/>
  <c r="AC342" i="1" s="1"/>
  <c r="AA343" i="1"/>
  <c r="AC343" i="1" s="1"/>
  <c r="AA344" i="1"/>
  <c r="AC344" i="1" s="1"/>
  <c r="AA345" i="1"/>
  <c r="AC345" i="1" s="1"/>
  <c r="AA346" i="1"/>
  <c r="AC346" i="1" s="1"/>
  <c r="AA347" i="1"/>
  <c r="AC347" i="1" s="1"/>
  <c r="AA348" i="1"/>
  <c r="AC348" i="1" s="1"/>
  <c r="AA349" i="1"/>
  <c r="AC349" i="1" s="1"/>
  <c r="AA350" i="1"/>
  <c r="AC350" i="1" s="1"/>
  <c r="AA351" i="1"/>
  <c r="AC351" i="1" s="1"/>
  <c r="AA352" i="1"/>
  <c r="AC352" i="1" s="1"/>
  <c r="AA353" i="1"/>
  <c r="AC353" i="1" s="1"/>
  <c r="AA354" i="1"/>
  <c r="AC354" i="1" s="1"/>
  <c r="AA355" i="1"/>
  <c r="AC355" i="1" s="1"/>
  <c r="AA356" i="1"/>
  <c r="AC356" i="1" s="1"/>
  <c r="AA357" i="1"/>
  <c r="AC357" i="1" s="1"/>
  <c r="AA358" i="1"/>
  <c r="AC358" i="1" s="1"/>
  <c r="AA359" i="1"/>
  <c r="AC359" i="1" s="1"/>
  <c r="AA360" i="1"/>
  <c r="AC360" i="1" s="1"/>
  <c r="AA361" i="1"/>
  <c r="AC361" i="1" s="1"/>
  <c r="AA362" i="1"/>
  <c r="AC362" i="1" s="1"/>
  <c r="AA363" i="1"/>
  <c r="AC363" i="1" s="1"/>
  <c r="AA364" i="1"/>
  <c r="AC364" i="1" s="1"/>
  <c r="AA365" i="1"/>
  <c r="AC365" i="1" s="1"/>
  <c r="AA366" i="1"/>
  <c r="AC366" i="1" s="1"/>
  <c r="AA367" i="1"/>
  <c r="AC367" i="1" s="1"/>
  <c r="AA368" i="1"/>
  <c r="AC368" i="1" s="1"/>
  <c r="AA369" i="1"/>
  <c r="AC369" i="1" s="1"/>
  <c r="AA370" i="1"/>
  <c r="AC370" i="1" s="1"/>
  <c r="AA371" i="1"/>
  <c r="AC371" i="1" s="1"/>
  <c r="AA372" i="1"/>
  <c r="AC372" i="1" s="1"/>
  <c r="AA373" i="1"/>
  <c r="AC373" i="1" s="1"/>
  <c r="AA374" i="1"/>
  <c r="AC374" i="1" s="1"/>
  <c r="AA375" i="1"/>
  <c r="AC375" i="1" s="1"/>
  <c r="AA376" i="1"/>
  <c r="AC376" i="1" s="1"/>
  <c r="AA377" i="1"/>
  <c r="AC377" i="1" s="1"/>
  <c r="AA378" i="1"/>
  <c r="AC378" i="1" s="1"/>
  <c r="AA379" i="1"/>
  <c r="AC379" i="1" s="1"/>
  <c r="AA380" i="1"/>
  <c r="AC380" i="1" s="1"/>
  <c r="AA381" i="1"/>
  <c r="AC381" i="1" s="1"/>
  <c r="AA382" i="1"/>
  <c r="AC382" i="1" s="1"/>
  <c r="AA383" i="1"/>
  <c r="AC383" i="1" s="1"/>
  <c r="AA384" i="1"/>
  <c r="AC384" i="1" s="1"/>
  <c r="AA385" i="1"/>
  <c r="AC385" i="1" s="1"/>
  <c r="AA386" i="1"/>
  <c r="AC386" i="1" s="1"/>
  <c r="AA387" i="1"/>
  <c r="AC387" i="1" s="1"/>
  <c r="AA388" i="1"/>
  <c r="AC388" i="1" s="1"/>
  <c r="AA389" i="1"/>
  <c r="AC389" i="1" s="1"/>
  <c r="AA390" i="1"/>
  <c r="AC390" i="1" s="1"/>
  <c r="AA391" i="1"/>
  <c r="AC391" i="1" s="1"/>
  <c r="AA392" i="1"/>
  <c r="AC392" i="1" s="1"/>
  <c r="AA393" i="1"/>
  <c r="AC393" i="1" s="1"/>
  <c r="AA394" i="1"/>
  <c r="AC394" i="1" s="1"/>
  <c r="AA395" i="1"/>
  <c r="AC395" i="1" s="1"/>
  <c r="AA396" i="1"/>
  <c r="AC396" i="1" s="1"/>
  <c r="AA397" i="1"/>
  <c r="AC397" i="1" s="1"/>
  <c r="AA398" i="1"/>
  <c r="AC398" i="1" s="1"/>
  <c r="AA399" i="1"/>
  <c r="AC399" i="1" s="1"/>
  <c r="AA400" i="1"/>
  <c r="AC400" i="1" s="1"/>
  <c r="AA401" i="1"/>
  <c r="AC401" i="1" s="1"/>
  <c r="AA402" i="1"/>
  <c r="AC402" i="1" s="1"/>
  <c r="AA403" i="1"/>
  <c r="AC403" i="1" s="1"/>
  <c r="AA404" i="1"/>
  <c r="AC404" i="1" s="1"/>
  <c r="AA405" i="1"/>
  <c r="AC405" i="1" s="1"/>
  <c r="AA406" i="1"/>
  <c r="AC406" i="1" s="1"/>
  <c r="AA407" i="1"/>
  <c r="AC407" i="1" s="1"/>
  <c r="AA408" i="1"/>
  <c r="AC408" i="1" s="1"/>
  <c r="AA409" i="1"/>
  <c r="AC409" i="1" s="1"/>
  <c r="AA410" i="1"/>
  <c r="AC410" i="1" s="1"/>
  <c r="AA411" i="1"/>
  <c r="AC411" i="1" s="1"/>
  <c r="AA412" i="1"/>
  <c r="AC412" i="1" s="1"/>
  <c r="AA413" i="1"/>
  <c r="AC413" i="1" s="1"/>
  <c r="AA414" i="1"/>
  <c r="AC414" i="1" s="1"/>
  <c r="AA415" i="1"/>
  <c r="AC415" i="1" s="1"/>
  <c r="AA416" i="1"/>
  <c r="AC416" i="1" s="1"/>
  <c r="AA417" i="1"/>
  <c r="AC417" i="1" s="1"/>
  <c r="AA418" i="1"/>
  <c r="AC418" i="1" s="1"/>
  <c r="AA419" i="1"/>
  <c r="AC419" i="1" s="1"/>
  <c r="AA420" i="1"/>
  <c r="AC420" i="1" s="1"/>
  <c r="AA421" i="1"/>
  <c r="AC421" i="1" s="1"/>
  <c r="AA422" i="1"/>
  <c r="AC422" i="1" s="1"/>
  <c r="AA423" i="1"/>
  <c r="AC423" i="1" s="1"/>
  <c r="AA424" i="1"/>
  <c r="AC424" i="1" s="1"/>
  <c r="AA425" i="1"/>
  <c r="AC425" i="1" s="1"/>
  <c r="AA426" i="1"/>
  <c r="AC426" i="1" s="1"/>
  <c r="AA427" i="1"/>
  <c r="AC427" i="1" s="1"/>
  <c r="AA428" i="1"/>
  <c r="AC428" i="1" s="1"/>
  <c r="AA429" i="1"/>
  <c r="AC429" i="1" s="1"/>
  <c r="AA430" i="1"/>
  <c r="AC430" i="1" s="1"/>
  <c r="AA431" i="1"/>
  <c r="AC431" i="1" s="1"/>
  <c r="AA432" i="1"/>
  <c r="AC432" i="1" s="1"/>
  <c r="AA433" i="1"/>
  <c r="AC433" i="1" s="1"/>
  <c r="AA434" i="1"/>
  <c r="AC434" i="1" s="1"/>
  <c r="AA435" i="1"/>
  <c r="AC435" i="1" s="1"/>
  <c r="AA436" i="1"/>
  <c r="AC436" i="1" s="1"/>
  <c r="AA437" i="1"/>
  <c r="AC437" i="1" s="1"/>
  <c r="AA438" i="1"/>
  <c r="AC438" i="1" s="1"/>
  <c r="AA439" i="1"/>
  <c r="AC439" i="1" s="1"/>
  <c r="AA440" i="1"/>
  <c r="AC440" i="1" s="1"/>
  <c r="AA441" i="1"/>
  <c r="AC441" i="1" s="1"/>
  <c r="AA442" i="1"/>
  <c r="AC442" i="1" s="1"/>
  <c r="AA443" i="1"/>
  <c r="AC443" i="1" s="1"/>
  <c r="AA444" i="1"/>
  <c r="AC444" i="1" s="1"/>
  <c r="AA445" i="1"/>
  <c r="AC445" i="1" s="1"/>
  <c r="AA446" i="1"/>
  <c r="AC446" i="1" s="1"/>
  <c r="AA447" i="1"/>
  <c r="AC447" i="1" s="1"/>
  <c r="AA448" i="1"/>
  <c r="AC448" i="1" s="1"/>
  <c r="AA449" i="1"/>
  <c r="AC449" i="1" s="1"/>
  <c r="AA450" i="1"/>
  <c r="AC450" i="1" s="1"/>
  <c r="AA451" i="1"/>
  <c r="AC451" i="1" s="1"/>
  <c r="AA452" i="1"/>
  <c r="AC452" i="1" s="1"/>
  <c r="AA453" i="1"/>
  <c r="AC453" i="1" s="1"/>
  <c r="AA454" i="1"/>
  <c r="AC454" i="1" s="1"/>
  <c r="AA455" i="1"/>
  <c r="AC455" i="1" s="1"/>
  <c r="AA456" i="1"/>
  <c r="AC456" i="1" s="1"/>
  <c r="AA457" i="1"/>
  <c r="AC457" i="1" s="1"/>
  <c r="AA458" i="1"/>
  <c r="AC458" i="1" s="1"/>
  <c r="AA459" i="1"/>
  <c r="AC459" i="1" s="1"/>
  <c r="AA460" i="1"/>
  <c r="AC460" i="1" s="1"/>
  <c r="AA461" i="1"/>
  <c r="AC461" i="1" s="1"/>
  <c r="AA462" i="1"/>
  <c r="AC462" i="1" s="1"/>
  <c r="AA463" i="1"/>
  <c r="AC463" i="1" s="1"/>
  <c r="AA464" i="1"/>
  <c r="AC464" i="1" s="1"/>
  <c r="AA465" i="1"/>
  <c r="AC465" i="1" s="1"/>
  <c r="AA466" i="1"/>
  <c r="AC466" i="1" s="1"/>
  <c r="AA467" i="1"/>
  <c r="AC467" i="1" s="1"/>
  <c r="AA468" i="1"/>
  <c r="AC468" i="1" s="1"/>
  <c r="AA469" i="1"/>
  <c r="AC469" i="1" s="1"/>
  <c r="AA470" i="1"/>
  <c r="AC470" i="1" s="1"/>
  <c r="AA471" i="1"/>
  <c r="AC471" i="1" s="1"/>
  <c r="AA472" i="1"/>
  <c r="AC472" i="1" s="1"/>
  <c r="AA473" i="1"/>
  <c r="AC473" i="1" s="1"/>
  <c r="AA474" i="1"/>
  <c r="AC474" i="1" s="1"/>
  <c r="AA475" i="1"/>
  <c r="AC475" i="1" s="1"/>
  <c r="AA476" i="1"/>
  <c r="AC476" i="1" s="1"/>
  <c r="AA477" i="1"/>
  <c r="AC477" i="1" s="1"/>
  <c r="AA478" i="1"/>
  <c r="AC478" i="1" s="1"/>
  <c r="AA479" i="1"/>
  <c r="AC479" i="1" s="1"/>
  <c r="AA480" i="1"/>
  <c r="AC480" i="1" s="1"/>
  <c r="AA481" i="1"/>
  <c r="AC481" i="1" s="1"/>
  <c r="AA482" i="1"/>
  <c r="AC482" i="1" s="1"/>
  <c r="AA483" i="1"/>
  <c r="AC483" i="1" s="1"/>
  <c r="AA484" i="1"/>
  <c r="AC484" i="1" s="1"/>
  <c r="AA485" i="1"/>
  <c r="AC485" i="1" s="1"/>
  <c r="AA486" i="1"/>
  <c r="AC486" i="1" s="1"/>
  <c r="AA487" i="1"/>
  <c r="AC487" i="1" s="1"/>
  <c r="AA488" i="1"/>
  <c r="AC488" i="1" s="1"/>
  <c r="AA489" i="1"/>
  <c r="AC489" i="1" s="1"/>
  <c r="AA490" i="1"/>
  <c r="AC490" i="1" s="1"/>
  <c r="AA491" i="1"/>
  <c r="AC491" i="1" s="1"/>
  <c r="AA492" i="1"/>
  <c r="AC492" i="1" s="1"/>
  <c r="AA493" i="1"/>
  <c r="AC493" i="1" s="1"/>
  <c r="AA494" i="1"/>
  <c r="AC494" i="1" s="1"/>
  <c r="AA495" i="1"/>
  <c r="AC495" i="1" s="1"/>
  <c r="AA496" i="1"/>
  <c r="AC496" i="1" s="1"/>
  <c r="AA497" i="1"/>
  <c r="AC497" i="1" s="1"/>
  <c r="AA498" i="1"/>
  <c r="AC498" i="1" s="1"/>
  <c r="AA499" i="1"/>
  <c r="AC499" i="1" s="1"/>
  <c r="AA500" i="1"/>
  <c r="AC500" i="1" s="1"/>
  <c r="AA501" i="1"/>
  <c r="AC501" i="1" s="1"/>
  <c r="AA502" i="1"/>
  <c r="AC502" i="1" s="1"/>
  <c r="AA503" i="1"/>
  <c r="AC503" i="1" s="1"/>
  <c r="AA504" i="1"/>
  <c r="AC504" i="1" s="1"/>
  <c r="AA505" i="1"/>
  <c r="AC505" i="1" s="1"/>
  <c r="AA506" i="1"/>
  <c r="AC506" i="1" s="1"/>
  <c r="AA507" i="1"/>
  <c r="AC507" i="1" s="1"/>
  <c r="AA508" i="1"/>
  <c r="AC508" i="1" s="1"/>
  <c r="AA509" i="1"/>
  <c r="AC509" i="1" s="1"/>
  <c r="AA510" i="1"/>
  <c r="AC510" i="1" s="1"/>
  <c r="AA511" i="1"/>
  <c r="AC511" i="1" s="1"/>
  <c r="AA512" i="1"/>
  <c r="AC512" i="1" s="1"/>
  <c r="AA513" i="1"/>
  <c r="AC513" i="1" s="1"/>
  <c r="AA514" i="1"/>
  <c r="AC514" i="1" s="1"/>
  <c r="AA515" i="1"/>
  <c r="AC515" i="1" s="1"/>
  <c r="AA516" i="1"/>
  <c r="AC516" i="1" s="1"/>
  <c r="AA517" i="1"/>
  <c r="AC517" i="1" s="1"/>
  <c r="AA518" i="1"/>
  <c r="AC518" i="1" s="1"/>
  <c r="AA519" i="1"/>
  <c r="AC519" i="1" s="1"/>
  <c r="AA520" i="1"/>
  <c r="AC520" i="1" s="1"/>
  <c r="AA521" i="1"/>
  <c r="AC521" i="1" s="1"/>
  <c r="AA522" i="1"/>
  <c r="AC522" i="1" s="1"/>
  <c r="AA523" i="1"/>
  <c r="AC523" i="1" s="1"/>
  <c r="AA524" i="1"/>
  <c r="AC524" i="1" s="1"/>
  <c r="AA525" i="1"/>
  <c r="AC525" i="1" s="1"/>
  <c r="AA526" i="1"/>
  <c r="AC526" i="1" s="1"/>
  <c r="AA527" i="1"/>
  <c r="AC527" i="1" s="1"/>
  <c r="AA528" i="1"/>
  <c r="AC528" i="1" s="1"/>
  <c r="AA529" i="1"/>
  <c r="AC529" i="1" s="1"/>
  <c r="AA530" i="1"/>
  <c r="AC530" i="1" s="1"/>
  <c r="AA531" i="1"/>
  <c r="AC531" i="1" s="1"/>
  <c r="AA532" i="1"/>
  <c r="AC532" i="1" s="1"/>
  <c r="AA533" i="1"/>
  <c r="AC533" i="1" s="1"/>
  <c r="AA534" i="1"/>
  <c r="AC534" i="1" s="1"/>
  <c r="AA535" i="1"/>
  <c r="AC535" i="1" s="1"/>
  <c r="AA536" i="1"/>
  <c r="AC536" i="1" s="1"/>
  <c r="AA537" i="1"/>
  <c r="AC537" i="1" s="1"/>
  <c r="AA538" i="1"/>
  <c r="AC538" i="1" s="1"/>
  <c r="AA539" i="1"/>
  <c r="AC539" i="1" s="1"/>
  <c r="AA540" i="1"/>
  <c r="AC540" i="1" s="1"/>
  <c r="AA541" i="1"/>
  <c r="AC541" i="1" s="1"/>
  <c r="AA542" i="1"/>
  <c r="AC542" i="1" s="1"/>
  <c r="AA543" i="1"/>
  <c r="AC543" i="1" s="1"/>
  <c r="AA544" i="1"/>
  <c r="AC544" i="1" s="1"/>
  <c r="AA545" i="1"/>
  <c r="AC545" i="1" s="1"/>
  <c r="AA546" i="1"/>
  <c r="AC546" i="1" s="1"/>
  <c r="AA547" i="1"/>
  <c r="AC547" i="1" s="1"/>
  <c r="AA548" i="1"/>
  <c r="AC548" i="1" s="1"/>
  <c r="AA549" i="1"/>
  <c r="AC549" i="1" s="1"/>
  <c r="AA550" i="1"/>
  <c r="AC550" i="1" s="1"/>
  <c r="AA551" i="1"/>
  <c r="AC551" i="1" s="1"/>
  <c r="AA552" i="1"/>
  <c r="AC552" i="1" s="1"/>
  <c r="AA553" i="1"/>
  <c r="AC553" i="1" s="1"/>
  <c r="AA554" i="1"/>
  <c r="AC554" i="1" s="1"/>
  <c r="AA555" i="1"/>
  <c r="AC555" i="1" s="1"/>
  <c r="AA556" i="1"/>
  <c r="AC556" i="1" s="1"/>
  <c r="AA557" i="1"/>
  <c r="AC557" i="1" s="1"/>
  <c r="AA558" i="1"/>
  <c r="AC558" i="1" s="1"/>
  <c r="AA559" i="1"/>
  <c r="AC559" i="1" s="1"/>
  <c r="AA560" i="1"/>
  <c r="AC560" i="1" s="1"/>
  <c r="AA561" i="1"/>
  <c r="AC561" i="1" s="1"/>
  <c r="AA562" i="1"/>
  <c r="AC562" i="1" s="1"/>
  <c r="AA563" i="1"/>
  <c r="AC563" i="1" s="1"/>
  <c r="AA564" i="1"/>
  <c r="AC564" i="1" s="1"/>
  <c r="AA565" i="1"/>
  <c r="AC565" i="1" s="1"/>
  <c r="AA566" i="1"/>
  <c r="AC566" i="1" s="1"/>
  <c r="AA567" i="1"/>
  <c r="AC567" i="1" s="1"/>
  <c r="AA568" i="1"/>
  <c r="AC568" i="1" s="1"/>
  <c r="AA569" i="1"/>
  <c r="AC569" i="1" s="1"/>
  <c r="AA570" i="1"/>
  <c r="AC570" i="1" s="1"/>
  <c r="AA571" i="1"/>
  <c r="AC571" i="1" s="1"/>
  <c r="AA572" i="1"/>
  <c r="AC572" i="1" s="1"/>
  <c r="AA573" i="1"/>
  <c r="AC573" i="1" s="1"/>
  <c r="AA574" i="1"/>
  <c r="AC574" i="1" s="1"/>
  <c r="AA575" i="1"/>
  <c r="AC575" i="1" s="1"/>
  <c r="AA576" i="1"/>
  <c r="AC576" i="1" s="1"/>
  <c r="AA577" i="1"/>
  <c r="AC577" i="1" s="1"/>
  <c r="AA578" i="1"/>
  <c r="AC578" i="1" s="1"/>
  <c r="AA579" i="1"/>
  <c r="AC579" i="1" s="1"/>
  <c r="AA580" i="1"/>
  <c r="AC580" i="1" s="1"/>
  <c r="AA581" i="1"/>
  <c r="AC581" i="1" s="1"/>
  <c r="AA582" i="1"/>
  <c r="AC582" i="1" s="1"/>
  <c r="AA583" i="1"/>
  <c r="AC583" i="1" s="1"/>
  <c r="AA584" i="1"/>
  <c r="AC584" i="1" s="1"/>
  <c r="AA585" i="1"/>
  <c r="AC585" i="1" s="1"/>
  <c r="AA586" i="1"/>
  <c r="AC586" i="1" s="1"/>
  <c r="AA587" i="1"/>
  <c r="AC587" i="1" s="1"/>
  <c r="AA588" i="1"/>
  <c r="AC588" i="1" s="1"/>
  <c r="AA589" i="1"/>
  <c r="AC589" i="1" s="1"/>
  <c r="AA590" i="1"/>
  <c r="AC590" i="1" s="1"/>
  <c r="AA591" i="1"/>
  <c r="AC591" i="1" s="1"/>
  <c r="AA592" i="1"/>
  <c r="AC592" i="1" s="1"/>
  <c r="AA593" i="1"/>
  <c r="AC593" i="1" s="1"/>
  <c r="AA594" i="1"/>
  <c r="AC594" i="1" s="1"/>
  <c r="AA595" i="1"/>
  <c r="AC595" i="1" s="1"/>
  <c r="AA596" i="1"/>
  <c r="AC596" i="1" s="1"/>
  <c r="AA597" i="1"/>
  <c r="AC597" i="1" s="1"/>
  <c r="AA598" i="1"/>
  <c r="AC598" i="1" s="1"/>
  <c r="AA599" i="1"/>
  <c r="AC599" i="1" s="1"/>
  <c r="AA600" i="1"/>
  <c r="AC600" i="1" s="1"/>
  <c r="AA601" i="1"/>
  <c r="AC601" i="1" s="1"/>
  <c r="AA602" i="1"/>
  <c r="AC602" i="1" s="1"/>
  <c r="AA603" i="1"/>
  <c r="AC603" i="1" s="1"/>
  <c r="AA604" i="1"/>
  <c r="AC604" i="1" s="1"/>
  <c r="AA605" i="1"/>
  <c r="AC605" i="1" s="1"/>
  <c r="AA606" i="1"/>
  <c r="AC606" i="1" s="1"/>
  <c r="AA607" i="1"/>
  <c r="AC607" i="1" s="1"/>
  <c r="AA608" i="1"/>
  <c r="AC608" i="1" s="1"/>
  <c r="AA609" i="1"/>
  <c r="AC609" i="1" s="1"/>
  <c r="AA610" i="1"/>
  <c r="AC610" i="1" s="1"/>
  <c r="AA611" i="1"/>
  <c r="AC611" i="1" s="1"/>
  <c r="AA612" i="1"/>
  <c r="AC612" i="1" s="1"/>
  <c r="AA613" i="1"/>
  <c r="AC613" i="1" s="1"/>
  <c r="AA614" i="1"/>
  <c r="AC614" i="1" s="1"/>
  <c r="AA615" i="1"/>
  <c r="AC615" i="1" s="1"/>
  <c r="AA616" i="1"/>
  <c r="AC616" i="1" s="1"/>
  <c r="AA617" i="1"/>
  <c r="AC617" i="1" s="1"/>
  <c r="AA618" i="1"/>
  <c r="AC618" i="1" s="1"/>
  <c r="AA619" i="1"/>
  <c r="AC619" i="1" s="1"/>
  <c r="AA620" i="1"/>
  <c r="AC620" i="1" s="1"/>
  <c r="AA621" i="1"/>
  <c r="AC621" i="1" s="1"/>
  <c r="AA622" i="1"/>
  <c r="AC622" i="1" s="1"/>
  <c r="AA623" i="1"/>
  <c r="AC623" i="1" s="1"/>
  <c r="AA624" i="1"/>
  <c r="AC624" i="1" s="1"/>
  <c r="AA625" i="1"/>
  <c r="AC625" i="1" s="1"/>
  <c r="AA626" i="1"/>
  <c r="AC626" i="1" s="1"/>
  <c r="AA627" i="1"/>
  <c r="AC627" i="1" s="1"/>
  <c r="AA628" i="1"/>
  <c r="AC628" i="1" s="1"/>
  <c r="AA629" i="1"/>
  <c r="AC629" i="1" s="1"/>
  <c r="AA630" i="1"/>
  <c r="AC630" i="1" s="1"/>
  <c r="AA631" i="1"/>
  <c r="AC631" i="1" s="1"/>
  <c r="AA632" i="1"/>
  <c r="AC632" i="1" s="1"/>
  <c r="AA633" i="1"/>
  <c r="AC633" i="1" s="1"/>
  <c r="AA634" i="1"/>
  <c r="AC634" i="1" s="1"/>
  <c r="AA635" i="1"/>
  <c r="AC635" i="1" s="1"/>
  <c r="AA636" i="1"/>
  <c r="AC636" i="1" s="1"/>
  <c r="AA637" i="1"/>
  <c r="AC637" i="1" s="1"/>
  <c r="AA638" i="1"/>
  <c r="AC638" i="1" s="1"/>
  <c r="AA639" i="1"/>
  <c r="AC639" i="1" s="1"/>
  <c r="AA640" i="1"/>
  <c r="AC640" i="1" s="1"/>
  <c r="AA641" i="1"/>
  <c r="AC641" i="1" s="1"/>
  <c r="AA642" i="1"/>
  <c r="AC642" i="1" s="1"/>
  <c r="AA643" i="1"/>
  <c r="AC643" i="1" s="1"/>
  <c r="AA644" i="1"/>
  <c r="AC644" i="1" s="1"/>
  <c r="AA645" i="1"/>
  <c r="AC645" i="1" s="1"/>
  <c r="AA646" i="1"/>
  <c r="AC646" i="1" s="1"/>
  <c r="AA647" i="1"/>
  <c r="AC647" i="1" s="1"/>
  <c r="AA648" i="1"/>
  <c r="AC648" i="1" s="1"/>
  <c r="AA649" i="1"/>
  <c r="AC649" i="1" s="1"/>
  <c r="AA650" i="1"/>
  <c r="AC650" i="1" s="1"/>
  <c r="AA651" i="1"/>
  <c r="AC651" i="1" s="1"/>
  <c r="AA652" i="1"/>
  <c r="AC652" i="1" s="1"/>
  <c r="AA653" i="1"/>
  <c r="AC653" i="1" s="1"/>
  <c r="AA654" i="1"/>
  <c r="AC654" i="1" s="1"/>
  <c r="AA655" i="1"/>
  <c r="AC655" i="1" s="1"/>
  <c r="AA656" i="1"/>
  <c r="AC656" i="1" s="1"/>
  <c r="AA657" i="1"/>
  <c r="AC657" i="1" s="1"/>
  <c r="AA658" i="1"/>
  <c r="AC658" i="1" s="1"/>
  <c r="AA659" i="1"/>
  <c r="AC659" i="1" s="1"/>
  <c r="AA660" i="1"/>
  <c r="AC660" i="1" s="1"/>
  <c r="AA661" i="1"/>
  <c r="AC661" i="1" s="1"/>
  <c r="AA662" i="1"/>
  <c r="AC662" i="1" s="1"/>
  <c r="AA663" i="1"/>
  <c r="AC663" i="1" s="1"/>
  <c r="AA664" i="1"/>
  <c r="AC664" i="1" s="1"/>
  <c r="AA665" i="1"/>
  <c r="AC665" i="1" s="1"/>
  <c r="AA666" i="1"/>
  <c r="AC666" i="1" s="1"/>
  <c r="AA667" i="1"/>
  <c r="AC667" i="1" s="1"/>
  <c r="AA668" i="1"/>
  <c r="AC668" i="1" s="1"/>
  <c r="AA669" i="1"/>
  <c r="AC669" i="1" s="1"/>
  <c r="AA670" i="1"/>
  <c r="AC670" i="1" s="1"/>
  <c r="AA671" i="1"/>
  <c r="AC671" i="1" s="1"/>
  <c r="AA672" i="1"/>
  <c r="AC672" i="1" s="1"/>
  <c r="AA673" i="1"/>
  <c r="AC673" i="1" s="1"/>
  <c r="AA674" i="1"/>
  <c r="AC674" i="1" s="1"/>
  <c r="AA675" i="1"/>
  <c r="AC675" i="1" s="1"/>
  <c r="AA676" i="1"/>
  <c r="AC676" i="1" s="1"/>
  <c r="AA677" i="1"/>
  <c r="AC677" i="1" s="1"/>
  <c r="AA678" i="1"/>
  <c r="AC678" i="1" s="1"/>
  <c r="AA679" i="1"/>
  <c r="AC679" i="1" s="1"/>
  <c r="AA680" i="1"/>
  <c r="AC680" i="1" s="1"/>
  <c r="AA681" i="1"/>
  <c r="AC681" i="1" s="1"/>
  <c r="AA682" i="1"/>
  <c r="AC682" i="1" s="1"/>
  <c r="AA683" i="1"/>
  <c r="AC683" i="1" s="1"/>
  <c r="AA684" i="1"/>
  <c r="AC684" i="1" s="1"/>
  <c r="AA685" i="1"/>
  <c r="AC685" i="1" s="1"/>
  <c r="AA686" i="1"/>
  <c r="AC686" i="1" s="1"/>
  <c r="AA687" i="1"/>
  <c r="AC687" i="1" s="1"/>
  <c r="AA688" i="1"/>
  <c r="AC688" i="1" s="1"/>
  <c r="AA689" i="1"/>
  <c r="AC689" i="1" s="1"/>
  <c r="AA690" i="1"/>
  <c r="AC690" i="1" s="1"/>
  <c r="AA691" i="1"/>
  <c r="AC691" i="1" s="1"/>
  <c r="AA692" i="1"/>
  <c r="AC692" i="1" s="1"/>
  <c r="AA693" i="1"/>
  <c r="AC693" i="1" s="1"/>
  <c r="AA694" i="1"/>
  <c r="AC694" i="1" s="1"/>
  <c r="AA695" i="1"/>
  <c r="AC695" i="1" s="1"/>
  <c r="AA696" i="1"/>
  <c r="AC696" i="1" s="1"/>
  <c r="AA697" i="1"/>
  <c r="AC697" i="1" s="1"/>
  <c r="AA698" i="1"/>
  <c r="AC698" i="1" s="1"/>
  <c r="AA699" i="1"/>
  <c r="AC699" i="1" s="1"/>
  <c r="AA700" i="1"/>
  <c r="AC700" i="1" s="1"/>
  <c r="AA701" i="1"/>
  <c r="AC701" i="1" s="1"/>
  <c r="AA702" i="1"/>
  <c r="AC702" i="1" s="1"/>
  <c r="AA703" i="1"/>
  <c r="AC703" i="1" s="1"/>
  <c r="AA704" i="1"/>
  <c r="AC704" i="1" s="1"/>
  <c r="AA705" i="1"/>
  <c r="AC705" i="1" s="1"/>
  <c r="AA706" i="1"/>
  <c r="AC706" i="1" s="1"/>
  <c r="AA707" i="1"/>
  <c r="AC707" i="1" s="1"/>
  <c r="AA708" i="1"/>
  <c r="AC708" i="1" s="1"/>
  <c r="AA709" i="1"/>
  <c r="AC709" i="1" s="1"/>
  <c r="AA710" i="1"/>
  <c r="AC710" i="1" s="1"/>
  <c r="AA711" i="1"/>
  <c r="AC711" i="1" s="1"/>
  <c r="AA712" i="1"/>
  <c r="AC712" i="1" s="1"/>
  <c r="AA713" i="1"/>
  <c r="AC713" i="1" s="1"/>
  <c r="AA714" i="1"/>
  <c r="AC714" i="1" s="1"/>
  <c r="AA715" i="1"/>
  <c r="AC715" i="1" s="1"/>
  <c r="AA716" i="1"/>
  <c r="AC716" i="1" s="1"/>
  <c r="AA717" i="1"/>
  <c r="AC717" i="1" s="1"/>
  <c r="AA718" i="1"/>
  <c r="AC718" i="1" s="1"/>
  <c r="AA719" i="1"/>
  <c r="AC719" i="1" s="1"/>
  <c r="AA720" i="1"/>
  <c r="AC720" i="1" s="1"/>
  <c r="AA721" i="1"/>
  <c r="AC721" i="1" s="1"/>
  <c r="AA722" i="1"/>
  <c r="AC722" i="1" s="1"/>
  <c r="AA723" i="1"/>
  <c r="AC723" i="1" s="1"/>
  <c r="AA724" i="1"/>
  <c r="AC724" i="1" s="1"/>
  <c r="AA725" i="1"/>
  <c r="AC725" i="1" s="1"/>
  <c r="AA726" i="1"/>
  <c r="AC726" i="1" s="1"/>
  <c r="AA727" i="1"/>
  <c r="AC727" i="1" s="1"/>
  <c r="AA728" i="1"/>
  <c r="AC728" i="1" s="1"/>
  <c r="AA729" i="1"/>
  <c r="AC729" i="1" s="1"/>
  <c r="AA730" i="1"/>
  <c r="AC730" i="1" s="1"/>
  <c r="AA731" i="1"/>
  <c r="AC731" i="1" s="1"/>
  <c r="AA732" i="1"/>
  <c r="AC732" i="1" s="1"/>
  <c r="AA733" i="1"/>
  <c r="AC733" i="1" s="1"/>
  <c r="AA734" i="1"/>
  <c r="AC734" i="1" s="1"/>
  <c r="AA735" i="1"/>
  <c r="AC735" i="1" s="1"/>
  <c r="AA736" i="1"/>
  <c r="AC736" i="1" s="1"/>
  <c r="AA737" i="1"/>
  <c r="AC737" i="1" s="1"/>
  <c r="AA738" i="1"/>
  <c r="AC738" i="1" s="1"/>
  <c r="AA739" i="1"/>
  <c r="AC739" i="1" s="1"/>
  <c r="AA740" i="1"/>
  <c r="AC740" i="1" s="1"/>
  <c r="AA741" i="1"/>
  <c r="AC741" i="1" s="1"/>
  <c r="AA742" i="1"/>
  <c r="AC742" i="1" s="1"/>
  <c r="AA743" i="1"/>
  <c r="AC743" i="1" s="1"/>
  <c r="AA744" i="1"/>
  <c r="AC744" i="1" s="1"/>
  <c r="AA745" i="1"/>
  <c r="AC745" i="1" s="1"/>
  <c r="AA746" i="1"/>
  <c r="AC746" i="1" s="1"/>
  <c r="AA747" i="1"/>
  <c r="AC747" i="1" s="1"/>
  <c r="AA748" i="1"/>
  <c r="AC748" i="1" s="1"/>
  <c r="AA749" i="1"/>
  <c r="AC749" i="1" s="1"/>
  <c r="AA750" i="1"/>
  <c r="AC750" i="1" s="1"/>
  <c r="AA751" i="1"/>
  <c r="AC751" i="1" s="1"/>
  <c r="AA752" i="1"/>
  <c r="AC752" i="1" s="1"/>
  <c r="AA753" i="1"/>
  <c r="AC753" i="1" s="1"/>
  <c r="AA754" i="1"/>
  <c r="AC754" i="1" s="1"/>
  <c r="AA755" i="1"/>
  <c r="AC755" i="1" s="1"/>
  <c r="AA756" i="1"/>
  <c r="AC756" i="1" s="1"/>
  <c r="AA757" i="1"/>
  <c r="AC757" i="1" s="1"/>
  <c r="AA758" i="1"/>
  <c r="AC758" i="1" s="1"/>
  <c r="AA759" i="1"/>
  <c r="AC759" i="1" s="1"/>
  <c r="AA760" i="1"/>
  <c r="AC760" i="1" s="1"/>
  <c r="AA761" i="1"/>
  <c r="AC761" i="1" s="1"/>
  <c r="AA762" i="1"/>
  <c r="AC762" i="1" s="1"/>
  <c r="AA763" i="1"/>
  <c r="AC763" i="1" s="1"/>
  <c r="AA764" i="1"/>
  <c r="AC764" i="1" s="1"/>
  <c r="AA765" i="1"/>
  <c r="AC765" i="1" s="1"/>
  <c r="AA766" i="1"/>
  <c r="AC766" i="1" s="1"/>
  <c r="AA767" i="1"/>
  <c r="AC767" i="1" s="1"/>
  <c r="AA768" i="1"/>
  <c r="AC768" i="1" s="1"/>
  <c r="AA769" i="1"/>
  <c r="AC769" i="1" s="1"/>
  <c r="AA770" i="1"/>
  <c r="AC770" i="1" s="1"/>
  <c r="AA771" i="1"/>
  <c r="AC771" i="1" s="1"/>
  <c r="AA772" i="1"/>
  <c r="AC772" i="1" s="1"/>
  <c r="AA773" i="1"/>
  <c r="AC773" i="1" s="1"/>
  <c r="AA774" i="1"/>
  <c r="AC774" i="1" s="1"/>
  <c r="AA775" i="1"/>
  <c r="AC775" i="1" s="1"/>
  <c r="AA776" i="1"/>
  <c r="AC776" i="1" s="1"/>
  <c r="AA777" i="1"/>
  <c r="AC777" i="1" s="1"/>
  <c r="AA778" i="1"/>
  <c r="AC778" i="1" s="1"/>
  <c r="AA779" i="1"/>
  <c r="AC779" i="1" s="1"/>
  <c r="AA780" i="1"/>
  <c r="AC780" i="1" s="1"/>
  <c r="AA781" i="1"/>
  <c r="AC781" i="1" s="1"/>
  <c r="AA782" i="1"/>
  <c r="AC782" i="1" s="1"/>
  <c r="AA783" i="1"/>
  <c r="AC783" i="1" s="1"/>
  <c r="AA784" i="1"/>
  <c r="AC784" i="1" s="1"/>
  <c r="AA785" i="1"/>
  <c r="AC785" i="1" s="1"/>
  <c r="AA786" i="1"/>
  <c r="AC786" i="1" s="1"/>
  <c r="AA787" i="1"/>
  <c r="AC787" i="1" s="1"/>
  <c r="AA788" i="1"/>
  <c r="AC788" i="1" s="1"/>
  <c r="AA789" i="1"/>
  <c r="AC789" i="1" s="1"/>
  <c r="AA790" i="1"/>
  <c r="AC790" i="1" s="1"/>
  <c r="AA791" i="1"/>
  <c r="AC791" i="1" s="1"/>
  <c r="AA792" i="1"/>
  <c r="AC792" i="1" s="1"/>
  <c r="AA793" i="1"/>
  <c r="AC793" i="1" s="1"/>
  <c r="AA794" i="1"/>
  <c r="AC794" i="1" s="1"/>
  <c r="AA795" i="1"/>
  <c r="AC795" i="1" s="1"/>
  <c r="AA796" i="1"/>
  <c r="AC796" i="1" s="1"/>
  <c r="AA797" i="1"/>
  <c r="AC797" i="1" s="1"/>
  <c r="AA798" i="1"/>
  <c r="AC798" i="1" s="1"/>
  <c r="AA799" i="1"/>
  <c r="AC799" i="1" s="1"/>
  <c r="AA800" i="1"/>
  <c r="AC800" i="1" s="1"/>
  <c r="AA801" i="1"/>
  <c r="AC801" i="1" s="1"/>
  <c r="AA802" i="1"/>
  <c r="AC802" i="1" s="1"/>
  <c r="AA803" i="1"/>
  <c r="AC803" i="1" s="1"/>
  <c r="AA804" i="1"/>
  <c r="AC804" i="1" s="1"/>
  <c r="AA805" i="1"/>
  <c r="AC805" i="1" s="1"/>
  <c r="AA806" i="1"/>
  <c r="AC806" i="1" s="1"/>
  <c r="AA807" i="1"/>
  <c r="AC807" i="1" s="1"/>
  <c r="AA808" i="1"/>
  <c r="AC808" i="1" s="1"/>
  <c r="AA809" i="1"/>
  <c r="AC809" i="1" s="1"/>
  <c r="AA810" i="1"/>
  <c r="AC810" i="1" s="1"/>
  <c r="AA811" i="1"/>
  <c r="AC811" i="1" s="1"/>
  <c r="AA812" i="1"/>
  <c r="AC812" i="1" s="1"/>
  <c r="AA813" i="1"/>
  <c r="AC813" i="1" s="1"/>
  <c r="AA814" i="1"/>
  <c r="AC814" i="1" s="1"/>
  <c r="AA815" i="1"/>
  <c r="AC815" i="1" s="1"/>
  <c r="AA816" i="1"/>
  <c r="AC816" i="1" s="1"/>
  <c r="AA817" i="1"/>
  <c r="AC817" i="1" s="1"/>
  <c r="AA818" i="1"/>
  <c r="AC818" i="1" s="1"/>
  <c r="AA819" i="1"/>
  <c r="AC819" i="1" s="1"/>
  <c r="AA820" i="1"/>
  <c r="AC820" i="1" s="1"/>
  <c r="AA821" i="1"/>
  <c r="AC821" i="1" s="1"/>
  <c r="AA822" i="1"/>
  <c r="AC822" i="1" s="1"/>
  <c r="AA823" i="1"/>
  <c r="AC823" i="1" s="1"/>
  <c r="AA824" i="1"/>
  <c r="AC824" i="1" s="1"/>
  <c r="AA825" i="1"/>
  <c r="AC825" i="1" s="1"/>
  <c r="AA826" i="1"/>
  <c r="AC826" i="1" s="1"/>
  <c r="AA827" i="1"/>
  <c r="AC827" i="1" s="1"/>
  <c r="AA828" i="1"/>
  <c r="AC828" i="1" s="1"/>
  <c r="AA829" i="1"/>
  <c r="AC829" i="1" s="1"/>
  <c r="AA830" i="1"/>
  <c r="AC830" i="1" s="1"/>
  <c r="AA831" i="1"/>
  <c r="AC831" i="1" s="1"/>
  <c r="AA832" i="1"/>
  <c r="AC832" i="1" s="1"/>
  <c r="AA833" i="1"/>
  <c r="AC833" i="1" s="1"/>
  <c r="AA834" i="1"/>
  <c r="AC834" i="1" s="1"/>
  <c r="AA835" i="1"/>
  <c r="AC835" i="1" s="1"/>
  <c r="AA836" i="1"/>
  <c r="AC836" i="1" s="1"/>
  <c r="AA837" i="1"/>
  <c r="AC837" i="1" s="1"/>
  <c r="AA838" i="1"/>
  <c r="AC838" i="1" s="1"/>
  <c r="AA839" i="1"/>
  <c r="AC839" i="1" s="1"/>
  <c r="AA840" i="1"/>
  <c r="AC840" i="1" s="1"/>
  <c r="AA841" i="1"/>
  <c r="AC841" i="1" s="1"/>
  <c r="AA842" i="1"/>
  <c r="AC842" i="1" s="1"/>
  <c r="AA843" i="1"/>
  <c r="AC843" i="1" s="1"/>
  <c r="AA844" i="1"/>
  <c r="AC844" i="1" s="1"/>
  <c r="AA845" i="1"/>
  <c r="AC845" i="1" s="1"/>
  <c r="AA846" i="1"/>
  <c r="AC846" i="1" s="1"/>
  <c r="AA847" i="1"/>
  <c r="AC847" i="1" s="1"/>
  <c r="AA848" i="1"/>
  <c r="AC848" i="1" s="1"/>
  <c r="AA849" i="1"/>
  <c r="AC849" i="1" s="1"/>
  <c r="AA850" i="1"/>
  <c r="AC850" i="1" s="1"/>
  <c r="AA851" i="1"/>
  <c r="AC851" i="1" s="1"/>
  <c r="AA852" i="1"/>
  <c r="AC852" i="1" s="1"/>
  <c r="AA853" i="1"/>
  <c r="AC853" i="1" s="1"/>
  <c r="AA854" i="1"/>
  <c r="AC854" i="1" s="1"/>
  <c r="AA855" i="1"/>
  <c r="AC855" i="1" s="1"/>
  <c r="AA856" i="1"/>
  <c r="AC856" i="1" s="1"/>
  <c r="AA857" i="1"/>
  <c r="AC857" i="1" s="1"/>
  <c r="AA858" i="1"/>
  <c r="AC858" i="1" s="1"/>
  <c r="AA859" i="1"/>
  <c r="AC859" i="1" s="1"/>
  <c r="AA860" i="1"/>
  <c r="AC860" i="1" s="1"/>
  <c r="AA861" i="1"/>
  <c r="AC861" i="1" s="1"/>
  <c r="AA862" i="1"/>
  <c r="AC862" i="1" s="1"/>
  <c r="AA863" i="1"/>
  <c r="AC863" i="1" s="1"/>
  <c r="AA864" i="1"/>
  <c r="AC864" i="1" s="1"/>
  <c r="AA865" i="1"/>
  <c r="AC865" i="1" s="1"/>
  <c r="AA866" i="1"/>
  <c r="AC866" i="1" s="1"/>
  <c r="AA867" i="1"/>
  <c r="AC867" i="1" s="1"/>
  <c r="AA868" i="1"/>
  <c r="AC868" i="1" s="1"/>
  <c r="AA869" i="1"/>
  <c r="AC869" i="1" s="1"/>
  <c r="AA870" i="1"/>
  <c r="AC870" i="1" s="1"/>
  <c r="AA871" i="1"/>
  <c r="AC871" i="1" s="1"/>
  <c r="AA872" i="1"/>
  <c r="AC872" i="1" s="1"/>
  <c r="AA873" i="1"/>
  <c r="AC873" i="1" s="1"/>
  <c r="AA874" i="1"/>
  <c r="AC874" i="1" s="1"/>
  <c r="AA875" i="1"/>
  <c r="AC875" i="1" s="1"/>
  <c r="AA876" i="1"/>
  <c r="AC876" i="1" s="1"/>
  <c r="AA877" i="1"/>
  <c r="AC877" i="1" s="1"/>
  <c r="AA878" i="1"/>
  <c r="AC878" i="1" s="1"/>
  <c r="AA879" i="1"/>
  <c r="AC879" i="1" s="1"/>
  <c r="AA880" i="1"/>
  <c r="AC880" i="1" s="1"/>
  <c r="AA881" i="1"/>
  <c r="AC881" i="1" s="1"/>
  <c r="AA882" i="1"/>
  <c r="AC882" i="1" s="1"/>
  <c r="AA883" i="1"/>
  <c r="AC883" i="1" s="1"/>
  <c r="AA884" i="1"/>
  <c r="AC884" i="1" s="1"/>
  <c r="AA885" i="1"/>
  <c r="AC885" i="1" s="1"/>
  <c r="AA886" i="1"/>
  <c r="AC886" i="1" s="1"/>
  <c r="AA887" i="1"/>
  <c r="AC887" i="1" s="1"/>
  <c r="AA888" i="1"/>
  <c r="AC888" i="1" s="1"/>
  <c r="AA889" i="1"/>
  <c r="AC889" i="1" s="1"/>
  <c r="AA890" i="1"/>
  <c r="AC890" i="1" s="1"/>
  <c r="AA891" i="1"/>
  <c r="AC891" i="1" s="1"/>
  <c r="AA892" i="1"/>
  <c r="AC892" i="1" s="1"/>
  <c r="AA893" i="1"/>
  <c r="AC893" i="1" s="1"/>
  <c r="AA894" i="1"/>
  <c r="AC894" i="1" s="1"/>
  <c r="AA895" i="1"/>
  <c r="AC895" i="1" s="1"/>
  <c r="AA896" i="1"/>
  <c r="AC896" i="1" s="1"/>
  <c r="AA897" i="1"/>
  <c r="AC897" i="1" s="1"/>
  <c r="AA898" i="1"/>
  <c r="AC898" i="1" s="1"/>
  <c r="AA899" i="1"/>
  <c r="AC899" i="1" s="1"/>
  <c r="AA900" i="1"/>
  <c r="AC900" i="1" s="1"/>
  <c r="AA901" i="1"/>
  <c r="AC901" i="1" s="1"/>
  <c r="AA902" i="1"/>
  <c r="AC902" i="1" s="1"/>
  <c r="AA903" i="1"/>
  <c r="AC903" i="1" s="1"/>
  <c r="AA904" i="1"/>
  <c r="AC904" i="1" s="1"/>
  <c r="AA905" i="1"/>
  <c r="AC905" i="1" s="1"/>
  <c r="AA906" i="1"/>
  <c r="AC906" i="1" s="1"/>
  <c r="AA907" i="1"/>
  <c r="AC907" i="1" s="1"/>
  <c r="AA908" i="1"/>
  <c r="AC908" i="1" s="1"/>
  <c r="AA909" i="1"/>
  <c r="AC909" i="1" s="1"/>
  <c r="AA910" i="1"/>
  <c r="AC910" i="1" s="1"/>
  <c r="AA911" i="1"/>
  <c r="AC911" i="1" s="1"/>
  <c r="AA912" i="1"/>
  <c r="AC912" i="1" s="1"/>
  <c r="AA913" i="1"/>
  <c r="AC913" i="1" s="1"/>
  <c r="AA914" i="1"/>
  <c r="AC914" i="1" s="1"/>
  <c r="AA915" i="1"/>
  <c r="AC915" i="1" s="1"/>
  <c r="AA916" i="1"/>
  <c r="AC916" i="1" s="1"/>
  <c r="AA917" i="1"/>
  <c r="AC917" i="1" s="1"/>
  <c r="AA918" i="1"/>
  <c r="AC918" i="1" s="1"/>
  <c r="AA919" i="1"/>
  <c r="AC919" i="1" s="1"/>
  <c r="AA920" i="1"/>
  <c r="AC920" i="1" s="1"/>
  <c r="AA921" i="1"/>
  <c r="AC921" i="1" s="1"/>
  <c r="AA922" i="1"/>
  <c r="AC922" i="1" s="1"/>
  <c r="AA923" i="1"/>
  <c r="AC923" i="1" s="1"/>
  <c r="AA924" i="1"/>
  <c r="AC924" i="1" s="1"/>
  <c r="AA925" i="1"/>
  <c r="AC925" i="1" s="1"/>
  <c r="AA926" i="1"/>
  <c r="AC926" i="1" s="1"/>
  <c r="AA927" i="1"/>
  <c r="AC927" i="1" s="1"/>
  <c r="AA928" i="1"/>
  <c r="AC928" i="1" s="1"/>
  <c r="AA929" i="1"/>
  <c r="AC929" i="1" s="1"/>
  <c r="AA930" i="1"/>
  <c r="AC930" i="1" s="1"/>
  <c r="AA931" i="1"/>
  <c r="AC931" i="1" s="1"/>
  <c r="AA932" i="1"/>
  <c r="AC932" i="1" s="1"/>
  <c r="AA933" i="1"/>
  <c r="AC933" i="1" s="1"/>
  <c r="AA934" i="1"/>
  <c r="AC934" i="1" s="1"/>
  <c r="AA935" i="1"/>
  <c r="AC935" i="1" s="1"/>
  <c r="AA936" i="1"/>
  <c r="AC936" i="1" s="1"/>
  <c r="AA937" i="1"/>
  <c r="AC937" i="1" s="1"/>
  <c r="AA938" i="1"/>
  <c r="AC938" i="1" s="1"/>
  <c r="AA939" i="1"/>
  <c r="AC939" i="1" s="1"/>
  <c r="AA940" i="1"/>
  <c r="AC940" i="1" s="1"/>
  <c r="AA941" i="1"/>
  <c r="AC941" i="1" s="1"/>
  <c r="AA942" i="1"/>
  <c r="AC942" i="1" s="1"/>
  <c r="AA943" i="1"/>
  <c r="AC943" i="1" s="1"/>
  <c r="AA944" i="1"/>
  <c r="AC944" i="1" s="1"/>
  <c r="AA945" i="1"/>
  <c r="AC945" i="1" s="1"/>
  <c r="AA946" i="1"/>
  <c r="AC946" i="1" s="1"/>
  <c r="AA947" i="1"/>
  <c r="AC947" i="1" s="1"/>
  <c r="AA948" i="1"/>
  <c r="AC948" i="1" s="1"/>
  <c r="AA949" i="1"/>
  <c r="AC949" i="1" s="1"/>
  <c r="AA950" i="1"/>
  <c r="AC950" i="1" s="1"/>
  <c r="AA951" i="1"/>
  <c r="AC951" i="1" s="1"/>
  <c r="AA952" i="1"/>
  <c r="AC952" i="1" s="1"/>
  <c r="AA953" i="1"/>
  <c r="AC953" i="1" s="1"/>
  <c r="AA954" i="1"/>
  <c r="AC954" i="1" s="1"/>
  <c r="AA955" i="1"/>
  <c r="AC955" i="1" s="1"/>
  <c r="AA956" i="1"/>
  <c r="AC956" i="1" s="1"/>
  <c r="AA957" i="1"/>
  <c r="AC957" i="1" s="1"/>
  <c r="AA958" i="1"/>
  <c r="AC958" i="1" s="1"/>
  <c r="AA959" i="1"/>
  <c r="AC959" i="1" s="1"/>
  <c r="AA960" i="1"/>
  <c r="AC960" i="1" s="1"/>
  <c r="AA961" i="1"/>
  <c r="AC961" i="1" s="1"/>
  <c r="AA962" i="1"/>
  <c r="AC962" i="1" s="1"/>
  <c r="AA963" i="1"/>
  <c r="AC963" i="1" s="1"/>
  <c r="AA964" i="1"/>
  <c r="AC964" i="1" s="1"/>
  <c r="AA965" i="1"/>
  <c r="AC965" i="1" s="1"/>
  <c r="AA966" i="1"/>
  <c r="AC966" i="1" s="1"/>
  <c r="AA967" i="1"/>
  <c r="AC967" i="1" s="1"/>
  <c r="AA968" i="1"/>
  <c r="AC968" i="1" s="1"/>
  <c r="AA969" i="1"/>
  <c r="AC969" i="1" s="1"/>
  <c r="AA970" i="1"/>
  <c r="AC970" i="1" s="1"/>
  <c r="AA971" i="1"/>
  <c r="AC971" i="1" s="1"/>
  <c r="AA972" i="1"/>
  <c r="AC972" i="1" s="1"/>
  <c r="AA973" i="1"/>
  <c r="AC973" i="1" s="1"/>
  <c r="AA974" i="1"/>
  <c r="AC974" i="1" s="1"/>
  <c r="AA975" i="1"/>
  <c r="AC975" i="1" s="1"/>
  <c r="AA976" i="1"/>
  <c r="AC976" i="1" s="1"/>
  <c r="AA977" i="1"/>
  <c r="AC977" i="1" s="1"/>
  <c r="AA978" i="1"/>
  <c r="AC978" i="1" s="1"/>
  <c r="AA979" i="1"/>
  <c r="AC979" i="1" s="1"/>
  <c r="AA980" i="1"/>
  <c r="AC980" i="1" s="1"/>
  <c r="AA981" i="1"/>
  <c r="AC981" i="1" s="1"/>
  <c r="AA982" i="1"/>
  <c r="AC982" i="1" s="1"/>
  <c r="AA983" i="1"/>
  <c r="AC983" i="1" s="1"/>
  <c r="AA984" i="1"/>
  <c r="AC984" i="1" s="1"/>
  <c r="AA985" i="1"/>
  <c r="AC985" i="1" s="1"/>
  <c r="AA986" i="1"/>
  <c r="AC986" i="1" s="1"/>
  <c r="AA987" i="1"/>
  <c r="AC987" i="1" s="1"/>
  <c r="AA988" i="1"/>
  <c r="AC988" i="1" s="1"/>
  <c r="AA989" i="1"/>
  <c r="AC989" i="1" s="1"/>
  <c r="AA990" i="1"/>
  <c r="AC990" i="1" s="1"/>
  <c r="AA991" i="1"/>
  <c r="AC991" i="1" s="1"/>
  <c r="AA992" i="1"/>
  <c r="AC992" i="1" s="1"/>
  <c r="AA993" i="1"/>
  <c r="AC993" i="1" s="1"/>
  <c r="AA994" i="1"/>
  <c r="AC994" i="1" s="1"/>
  <c r="AA995" i="1"/>
  <c r="AC995" i="1" s="1"/>
  <c r="AA996" i="1"/>
  <c r="AC996" i="1" s="1"/>
  <c r="AA997" i="1"/>
  <c r="AC997" i="1" s="1"/>
  <c r="AA998" i="1"/>
  <c r="AC998" i="1" s="1"/>
  <c r="AA999" i="1"/>
  <c r="AC999" i="1" s="1"/>
  <c r="AA1000" i="1"/>
  <c r="AC1000" i="1" s="1"/>
  <c r="AA1001" i="1"/>
  <c r="AC1001" i="1" s="1"/>
  <c r="AA1002" i="1"/>
  <c r="AC1002" i="1" s="1"/>
  <c r="AA1003" i="1"/>
  <c r="AC1003" i="1" s="1"/>
  <c r="AA1004" i="1"/>
  <c r="AC1004" i="1" s="1"/>
  <c r="AA1005" i="1"/>
  <c r="AC1005" i="1" s="1"/>
  <c r="AA1006" i="1"/>
  <c r="AC1006" i="1" s="1"/>
  <c r="AA1007" i="1"/>
  <c r="AC1007" i="1" s="1"/>
  <c r="AA1008" i="1"/>
  <c r="AC1008" i="1" s="1"/>
  <c r="AA1009" i="1"/>
  <c r="AC1009" i="1" s="1"/>
  <c r="AA1010" i="1"/>
  <c r="AC1010" i="1" s="1"/>
  <c r="AA1011" i="1"/>
  <c r="AC1011" i="1" s="1"/>
  <c r="AA1012" i="1"/>
  <c r="AC1012" i="1" s="1"/>
  <c r="AA1013" i="1"/>
  <c r="AC1013" i="1" s="1"/>
  <c r="AA1014" i="1"/>
  <c r="AC1014" i="1" s="1"/>
  <c r="AA1015" i="1"/>
  <c r="AC1015" i="1" s="1"/>
  <c r="AA1016" i="1"/>
  <c r="AC1016" i="1" s="1"/>
  <c r="AA1017" i="1"/>
  <c r="AC1017" i="1" s="1"/>
  <c r="AA1018" i="1"/>
  <c r="AC1018" i="1" s="1"/>
  <c r="AA1019" i="1"/>
  <c r="AC1019" i="1" s="1"/>
  <c r="AA1020" i="1"/>
  <c r="AC1020" i="1" s="1"/>
  <c r="AA1021" i="1"/>
  <c r="AC1021" i="1" s="1"/>
  <c r="AA1022" i="1"/>
  <c r="AC1022" i="1" s="1"/>
  <c r="AA1023" i="1"/>
  <c r="AC1023" i="1" s="1"/>
  <c r="AA1024" i="1"/>
  <c r="AC1024" i="1" s="1"/>
  <c r="AA1025" i="1"/>
  <c r="AC1025" i="1" s="1"/>
  <c r="AA1026" i="1"/>
  <c r="AC1026" i="1" s="1"/>
  <c r="AA1027" i="1"/>
  <c r="AC1027" i="1" s="1"/>
  <c r="AA1028" i="1"/>
  <c r="AC1028" i="1" s="1"/>
  <c r="AA1029" i="1"/>
  <c r="AC1029" i="1" s="1"/>
  <c r="AA1030" i="1"/>
  <c r="AC1030" i="1" s="1"/>
  <c r="AA1031" i="1"/>
  <c r="AC1031" i="1" s="1"/>
  <c r="AA1032" i="1"/>
  <c r="AC1032" i="1" s="1"/>
  <c r="AA1033" i="1"/>
  <c r="AC1033" i="1" s="1"/>
  <c r="AA1034" i="1"/>
  <c r="AC1034" i="1" s="1"/>
  <c r="AA1035" i="1"/>
  <c r="AC1035" i="1" s="1"/>
  <c r="AA1036" i="1"/>
  <c r="AC1036" i="1" s="1"/>
  <c r="AA1037" i="1"/>
  <c r="AC1037" i="1" s="1"/>
  <c r="AA1038" i="1"/>
  <c r="AC1038" i="1" s="1"/>
  <c r="AA1039" i="1"/>
  <c r="AC1039" i="1" s="1"/>
  <c r="AA1040" i="1"/>
  <c r="AC1040" i="1" s="1"/>
  <c r="AA1041" i="1"/>
  <c r="AC1041" i="1" s="1"/>
  <c r="AA1042" i="1"/>
  <c r="AC1042" i="1" s="1"/>
  <c r="AA1043" i="1"/>
  <c r="AC1043" i="1" s="1"/>
  <c r="AA1044" i="1"/>
  <c r="AC1044" i="1" s="1"/>
  <c r="AA1045" i="1"/>
  <c r="AC1045" i="1" s="1"/>
  <c r="AA1046" i="1"/>
  <c r="AC1046" i="1" s="1"/>
  <c r="AA1047" i="1"/>
  <c r="AC1047" i="1" s="1"/>
  <c r="AA1048" i="1"/>
  <c r="AC1048" i="1" s="1"/>
  <c r="AA1049" i="1"/>
  <c r="AC1049" i="1" s="1"/>
  <c r="AA1050" i="1"/>
  <c r="AC1050" i="1" s="1"/>
  <c r="AA1051" i="1"/>
  <c r="AC1051" i="1" s="1"/>
  <c r="AA1052" i="1"/>
  <c r="AC1052" i="1" s="1"/>
  <c r="AA1053" i="1"/>
  <c r="AC1053" i="1" s="1"/>
  <c r="AA1054" i="1"/>
  <c r="AC1054" i="1" s="1"/>
  <c r="AA1055" i="1"/>
  <c r="AC1055" i="1" s="1"/>
  <c r="AA1056" i="1"/>
  <c r="AC1056" i="1" s="1"/>
  <c r="AA1057" i="1"/>
  <c r="AC1057" i="1" s="1"/>
  <c r="AA1058" i="1"/>
  <c r="AC1058" i="1" s="1"/>
  <c r="AA1059" i="1"/>
  <c r="AC1059" i="1" s="1"/>
  <c r="AA1060" i="1"/>
  <c r="AC1060" i="1" s="1"/>
  <c r="AA1061" i="1"/>
  <c r="AC1061" i="1" s="1"/>
  <c r="AA1062" i="1"/>
  <c r="AC1062" i="1" s="1"/>
  <c r="AA1063" i="1"/>
  <c r="AC1063" i="1" s="1"/>
  <c r="AA1064" i="1"/>
  <c r="AC1064" i="1" s="1"/>
  <c r="AA1065" i="1"/>
  <c r="AC1065" i="1" s="1"/>
  <c r="AA1066" i="1"/>
  <c r="AC1066" i="1" s="1"/>
  <c r="AA1067" i="1"/>
  <c r="AC1067" i="1" s="1"/>
  <c r="AA1068" i="1"/>
  <c r="AC1068" i="1" s="1"/>
  <c r="AA1069" i="1"/>
  <c r="AC1069" i="1" s="1"/>
  <c r="AA1070" i="1"/>
  <c r="AC1070" i="1" s="1"/>
  <c r="AA1071" i="1"/>
  <c r="AC1071" i="1" s="1"/>
  <c r="AA1072" i="1"/>
  <c r="AC1072" i="1" s="1"/>
  <c r="AA1073" i="1"/>
  <c r="AC1073" i="1" s="1"/>
  <c r="AA1074" i="1"/>
  <c r="AC1074" i="1" s="1"/>
  <c r="AA1075" i="1"/>
  <c r="AC1075" i="1" s="1"/>
  <c r="AA1076" i="1"/>
  <c r="AC1076" i="1" s="1"/>
  <c r="AA1077" i="1"/>
  <c r="AC1077" i="1" s="1"/>
  <c r="AA1078" i="1"/>
  <c r="AC1078" i="1" s="1"/>
  <c r="AA1079" i="1"/>
  <c r="AC1079" i="1" s="1"/>
  <c r="AA1080" i="1"/>
  <c r="AC1080" i="1" s="1"/>
  <c r="AA1081" i="1"/>
  <c r="AC1081" i="1" s="1"/>
  <c r="AA1082" i="1"/>
  <c r="AC1082" i="1" s="1"/>
  <c r="AA1083" i="1"/>
  <c r="AC1083" i="1" s="1"/>
  <c r="AA1084" i="1"/>
  <c r="AC1084" i="1" s="1"/>
  <c r="AA1085" i="1"/>
  <c r="AC1085" i="1" s="1"/>
  <c r="AA1086" i="1"/>
  <c r="AC1086" i="1" s="1"/>
  <c r="AA1087" i="1"/>
  <c r="AC1087" i="1" s="1"/>
  <c r="AA1088" i="1"/>
  <c r="AC1088" i="1" s="1"/>
  <c r="AA1089" i="1"/>
  <c r="AC1089" i="1" s="1"/>
  <c r="AA1090" i="1"/>
  <c r="AC1090" i="1" s="1"/>
  <c r="AA1091" i="1"/>
  <c r="AC1091" i="1" s="1"/>
  <c r="AA1092" i="1"/>
  <c r="AC1092" i="1" s="1"/>
  <c r="AA1093" i="1"/>
  <c r="AC1093" i="1" s="1"/>
  <c r="AA1094" i="1"/>
  <c r="AC1094" i="1" s="1"/>
  <c r="AA1095" i="1"/>
  <c r="AC1095" i="1" s="1"/>
  <c r="AA1096" i="1"/>
  <c r="AC1096" i="1" s="1"/>
  <c r="AA1097" i="1"/>
  <c r="AC1097" i="1" s="1"/>
  <c r="AA1098" i="1"/>
  <c r="AC1098" i="1" s="1"/>
  <c r="AA1099" i="1"/>
  <c r="AC1099" i="1" s="1"/>
  <c r="AA1100" i="1"/>
  <c r="AC1100" i="1" s="1"/>
  <c r="AA1101" i="1"/>
  <c r="AC1101" i="1" s="1"/>
  <c r="AA1102" i="1"/>
  <c r="AC1102" i="1" s="1"/>
  <c r="AA1103" i="1"/>
  <c r="AC1103" i="1" s="1"/>
  <c r="AA1104" i="1"/>
  <c r="AC1104" i="1" s="1"/>
  <c r="AA1105" i="1"/>
  <c r="AC1105" i="1" s="1"/>
  <c r="AA1106" i="1"/>
  <c r="AC1106" i="1" s="1"/>
  <c r="AA1107" i="1"/>
  <c r="AC1107" i="1" s="1"/>
  <c r="AA1108" i="1"/>
  <c r="AC1108" i="1" s="1"/>
  <c r="AA1109" i="1"/>
  <c r="AC1109" i="1" s="1"/>
  <c r="AA1110" i="1"/>
  <c r="AC1110" i="1" s="1"/>
  <c r="AA1111" i="1"/>
  <c r="AC1111" i="1" s="1"/>
  <c r="AA1112" i="1"/>
  <c r="AC1112" i="1" s="1"/>
  <c r="AA1113" i="1"/>
  <c r="AC1113" i="1" s="1"/>
  <c r="AA1114" i="1"/>
  <c r="AC1114" i="1" s="1"/>
  <c r="AA1115" i="1"/>
  <c r="AC1115" i="1" s="1"/>
  <c r="AA1116" i="1"/>
  <c r="AC1116" i="1" s="1"/>
  <c r="AA1117" i="1"/>
  <c r="AC1117" i="1" s="1"/>
  <c r="AA1118" i="1"/>
  <c r="AC1118" i="1" s="1"/>
  <c r="AA1119" i="1"/>
  <c r="AC1119" i="1" s="1"/>
  <c r="AA1120" i="1"/>
  <c r="AC1120" i="1" s="1"/>
  <c r="AA1121" i="1"/>
  <c r="AC1121" i="1" s="1"/>
  <c r="AA1122" i="1"/>
  <c r="AC1122" i="1" s="1"/>
  <c r="AA1123" i="1"/>
  <c r="AC1123" i="1" s="1"/>
  <c r="AA1124" i="1"/>
  <c r="AC1124" i="1" s="1"/>
  <c r="AA1125" i="1"/>
  <c r="AC1125" i="1" s="1"/>
  <c r="AA1126" i="1"/>
  <c r="AC1126" i="1" s="1"/>
  <c r="AA1127" i="1"/>
  <c r="AC1127" i="1" s="1"/>
  <c r="AA1128" i="1"/>
  <c r="AC1128" i="1" s="1"/>
  <c r="AA1129" i="1"/>
  <c r="AC1129" i="1" s="1"/>
  <c r="AA1130" i="1"/>
  <c r="AC1130" i="1" s="1"/>
  <c r="AA1131" i="1"/>
  <c r="AC1131" i="1" s="1"/>
  <c r="AA1132" i="1"/>
  <c r="AC1132" i="1" s="1"/>
  <c r="AA1133" i="1"/>
  <c r="AC1133" i="1" s="1"/>
  <c r="AA1134" i="1"/>
  <c r="AC1134" i="1" s="1"/>
  <c r="AA1135" i="1"/>
  <c r="AC1135" i="1" s="1"/>
  <c r="AA1136" i="1"/>
  <c r="AC1136" i="1" s="1"/>
  <c r="AA1137" i="1"/>
  <c r="AC1137" i="1" s="1"/>
  <c r="AA1138" i="1"/>
  <c r="AC1138" i="1" s="1"/>
  <c r="AA1139" i="1"/>
  <c r="AC1139" i="1" s="1"/>
  <c r="AA1140" i="1"/>
  <c r="AC1140" i="1" s="1"/>
  <c r="AA1141" i="1"/>
  <c r="AC1141" i="1" s="1"/>
  <c r="AA1142" i="1"/>
  <c r="AC1142" i="1" s="1"/>
  <c r="AA1143" i="1"/>
  <c r="AC1143" i="1" s="1"/>
  <c r="AA1144" i="1"/>
  <c r="AC1144" i="1" s="1"/>
  <c r="AA1145" i="1"/>
  <c r="AC1145" i="1" s="1"/>
  <c r="AA1146" i="1"/>
  <c r="AC1146" i="1" s="1"/>
  <c r="AA1147" i="1"/>
  <c r="AC1147" i="1" s="1"/>
  <c r="AA1148" i="1"/>
  <c r="AC1148" i="1" s="1"/>
  <c r="AA1149" i="1"/>
  <c r="AC1149" i="1" s="1"/>
  <c r="AA1150" i="1"/>
  <c r="AC1150" i="1" s="1"/>
  <c r="AA1151" i="1"/>
  <c r="AC1151" i="1" s="1"/>
  <c r="AA1152" i="1"/>
  <c r="AC1152" i="1" s="1"/>
  <c r="AA1153" i="1"/>
  <c r="AC1153" i="1" s="1"/>
  <c r="AA1154" i="1"/>
  <c r="AC1154" i="1" s="1"/>
  <c r="AA1155" i="1"/>
  <c r="AC1155" i="1" s="1"/>
  <c r="AA1156" i="1"/>
  <c r="AC1156" i="1" s="1"/>
  <c r="AA1157" i="1"/>
  <c r="AC1157" i="1" s="1"/>
  <c r="AA1158" i="1"/>
  <c r="AC1158" i="1" s="1"/>
  <c r="AA1159" i="1"/>
  <c r="AC1159" i="1" s="1"/>
  <c r="AA1160" i="1"/>
  <c r="AC1160" i="1" s="1"/>
  <c r="AA1161" i="1"/>
  <c r="AC1161" i="1" s="1"/>
  <c r="AA1162" i="1"/>
  <c r="AC1162" i="1" s="1"/>
  <c r="AA1163" i="1"/>
  <c r="AC1163" i="1" s="1"/>
  <c r="AA1164" i="1"/>
  <c r="AC1164" i="1" s="1"/>
  <c r="AA1165" i="1"/>
  <c r="AC1165" i="1" s="1"/>
  <c r="AA1166" i="1"/>
  <c r="AC1166" i="1" s="1"/>
  <c r="AA1167" i="1"/>
  <c r="AC1167" i="1" s="1"/>
  <c r="AA1168" i="1"/>
  <c r="AC1168" i="1" s="1"/>
  <c r="AA1169" i="1"/>
  <c r="AC1169" i="1" s="1"/>
  <c r="AA1170" i="1"/>
  <c r="AC1170" i="1" s="1"/>
  <c r="AA1171" i="1"/>
  <c r="AC1171" i="1" s="1"/>
  <c r="AA1172" i="1"/>
  <c r="AC1172" i="1" s="1"/>
  <c r="AA1173" i="1"/>
  <c r="AC1173" i="1" s="1"/>
  <c r="AA1174" i="1"/>
  <c r="AC1174" i="1" s="1"/>
  <c r="AA1175" i="1"/>
  <c r="AC1175" i="1" s="1"/>
  <c r="AA1176" i="1"/>
  <c r="AC1176" i="1" s="1"/>
  <c r="AA1177" i="1"/>
  <c r="AC1177" i="1" s="1"/>
  <c r="AA1178" i="1"/>
  <c r="AC1178" i="1" s="1"/>
  <c r="AA1179" i="1"/>
  <c r="AC1179" i="1" s="1"/>
  <c r="AA1180" i="1"/>
  <c r="AC1180" i="1" s="1"/>
  <c r="AA1181" i="1"/>
  <c r="AC1181" i="1" s="1"/>
  <c r="AA1182" i="1"/>
  <c r="AC1182" i="1" s="1"/>
  <c r="AA1183" i="1"/>
  <c r="AC1183" i="1" s="1"/>
  <c r="AA1184" i="1"/>
  <c r="AC1184" i="1" s="1"/>
  <c r="AA1185" i="1"/>
  <c r="AC1185" i="1" s="1"/>
  <c r="AA1186" i="1"/>
  <c r="AC1186" i="1" s="1"/>
  <c r="AA1187" i="1"/>
  <c r="AC1187" i="1" s="1"/>
  <c r="AA1188" i="1"/>
  <c r="AC1188" i="1" s="1"/>
  <c r="AA1189" i="1"/>
  <c r="AC1189" i="1" s="1"/>
  <c r="AA1190" i="1"/>
  <c r="AC1190" i="1" s="1"/>
  <c r="AA1191" i="1"/>
  <c r="AC1191" i="1" s="1"/>
  <c r="AA1192" i="1"/>
  <c r="AC1192" i="1" s="1"/>
  <c r="AA1193" i="1"/>
  <c r="AC1193" i="1" s="1"/>
  <c r="AA1194" i="1"/>
  <c r="AC1194" i="1" s="1"/>
  <c r="AA1195" i="1"/>
  <c r="AC1195" i="1" s="1"/>
  <c r="AA1196" i="1"/>
  <c r="AC1196" i="1" s="1"/>
  <c r="AA1197" i="1"/>
  <c r="AC1197" i="1" s="1"/>
  <c r="AA1198" i="1"/>
  <c r="AC1198" i="1" s="1"/>
  <c r="AA1199" i="1"/>
  <c r="AC1199" i="1" s="1"/>
  <c r="AA1200" i="1"/>
  <c r="AC1200" i="1" s="1"/>
  <c r="AA1201" i="1"/>
  <c r="AC1201" i="1" s="1"/>
  <c r="AA1202" i="1"/>
  <c r="AC1202" i="1" s="1"/>
  <c r="AA1203" i="1"/>
  <c r="AC1203" i="1" s="1"/>
  <c r="AA1204" i="1"/>
  <c r="AC1204" i="1" s="1"/>
  <c r="AA1205" i="1"/>
  <c r="AC1205" i="1" s="1"/>
  <c r="AA1206" i="1"/>
  <c r="AC1206" i="1" s="1"/>
  <c r="AA1207" i="1"/>
  <c r="AC1207" i="1" s="1"/>
  <c r="AA1208" i="1"/>
  <c r="AC1208" i="1" s="1"/>
  <c r="AA1209" i="1"/>
  <c r="AC1209" i="1" s="1"/>
  <c r="AA1210" i="1"/>
  <c r="AC1210" i="1" s="1"/>
  <c r="AA1211" i="1"/>
  <c r="AC1211" i="1" s="1"/>
  <c r="AA1212" i="1"/>
  <c r="AC1212" i="1" s="1"/>
  <c r="AA1213" i="1"/>
  <c r="AC1213" i="1" s="1"/>
  <c r="AA1214" i="1"/>
  <c r="AC1214" i="1" s="1"/>
  <c r="AA1215" i="1"/>
  <c r="AC1215" i="1" s="1"/>
  <c r="AA1216" i="1"/>
  <c r="AC1216" i="1" s="1"/>
  <c r="AA1217" i="1"/>
  <c r="AC1217" i="1" s="1"/>
  <c r="AA1218" i="1"/>
  <c r="AC1218" i="1" s="1"/>
  <c r="AA1219" i="1"/>
  <c r="AC1219" i="1" s="1"/>
  <c r="AA1220" i="1"/>
  <c r="AC1220" i="1" s="1"/>
  <c r="AA1221" i="1"/>
  <c r="AC1221" i="1" s="1"/>
  <c r="AA1222" i="1"/>
  <c r="AC1222" i="1" s="1"/>
  <c r="AA1223" i="1"/>
  <c r="AC1223" i="1" s="1"/>
  <c r="AA1224" i="1"/>
  <c r="AC1224" i="1" s="1"/>
  <c r="AA1225" i="1"/>
  <c r="AC1225" i="1" s="1"/>
  <c r="AA1226" i="1"/>
  <c r="AC1226" i="1" s="1"/>
  <c r="AA1227" i="1"/>
  <c r="AC1227" i="1" s="1"/>
  <c r="AA1228" i="1"/>
  <c r="AC1228" i="1" s="1"/>
  <c r="AA1229" i="1"/>
  <c r="AC1229" i="1" s="1"/>
  <c r="AA1230" i="1"/>
  <c r="AC1230" i="1" s="1"/>
  <c r="AA1231" i="1"/>
  <c r="AC1231" i="1" s="1"/>
  <c r="AA1232" i="1"/>
  <c r="AC1232" i="1" s="1"/>
  <c r="AA1233" i="1"/>
  <c r="AC1233" i="1" s="1"/>
  <c r="AA1234" i="1"/>
  <c r="AC1234" i="1" s="1"/>
  <c r="AA1235" i="1"/>
  <c r="AC1235" i="1" s="1"/>
  <c r="AA1236" i="1"/>
  <c r="AC1236" i="1" s="1"/>
  <c r="AA1237" i="1"/>
  <c r="AC1237" i="1" s="1"/>
  <c r="AA1238" i="1"/>
  <c r="AC1238" i="1" s="1"/>
  <c r="AA1239" i="1"/>
  <c r="AC1239" i="1" s="1"/>
  <c r="AA1240" i="1"/>
  <c r="AC1240" i="1" s="1"/>
  <c r="AA1241" i="1"/>
  <c r="AC1241" i="1" s="1"/>
  <c r="AA1242" i="1"/>
  <c r="AC1242" i="1" s="1"/>
  <c r="AA1243" i="1"/>
  <c r="AC1243" i="1" s="1"/>
  <c r="AA1244" i="1"/>
  <c r="AC1244" i="1" s="1"/>
  <c r="AA1245" i="1"/>
  <c r="AC1245" i="1" s="1"/>
  <c r="AA1246" i="1"/>
  <c r="AC1246" i="1" s="1"/>
  <c r="AA1247" i="1"/>
  <c r="AC1247" i="1" s="1"/>
  <c r="AA1248" i="1"/>
  <c r="AC1248" i="1" s="1"/>
  <c r="AA1249" i="1"/>
  <c r="AC1249" i="1" s="1"/>
  <c r="AA1250" i="1"/>
  <c r="AC1250" i="1" s="1"/>
  <c r="AA1251" i="1"/>
  <c r="AC1251" i="1" s="1"/>
  <c r="AA1252" i="1"/>
  <c r="AC1252" i="1" s="1"/>
  <c r="AA1253" i="1"/>
  <c r="AC1253" i="1" s="1"/>
  <c r="AA1254" i="1"/>
  <c r="AC1254" i="1" s="1"/>
  <c r="AA1255" i="1"/>
  <c r="AC1255" i="1" s="1"/>
  <c r="AA1256" i="1"/>
  <c r="AC1256" i="1" s="1"/>
  <c r="AA1257" i="1"/>
  <c r="AC1257" i="1" s="1"/>
  <c r="AA1258" i="1"/>
  <c r="AC1258" i="1" s="1"/>
  <c r="AA1259" i="1"/>
  <c r="AC1259" i="1" s="1"/>
  <c r="AA1260" i="1"/>
  <c r="AC1260" i="1" s="1"/>
  <c r="AA1261" i="1"/>
  <c r="AC1261" i="1" s="1"/>
  <c r="AA1262" i="1"/>
  <c r="AC1262" i="1" s="1"/>
  <c r="AA1263" i="1"/>
  <c r="AC1263" i="1" s="1"/>
  <c r="AA1264" i="1"/>
  <c r="AC1264" i="1" s="1"/>
  <c r="AA1265" i="1"/>
  <c r="AC1265" i="1" s="1"/>
  <c r="AA1266" i="1"/>
  <c r="AC1266" i="1" s="1"/>
  <c r="AA1267" i="1"/>
  <c r="AC1267" i="1" s="1"/>
  <c r="AA1268" i="1"/>
  <c r="AC1268" i="1" s="1"/>
  <c r="AA1269" i="1"/>
  <c r="AC1269" i="1" s="1"/>
  <c r="AA1270" i="1"/>
  <c r="AC1270" i="1" s="1"/>
  <c r="AC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2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6" i="1"/>
  <c r="E195" i="1"/>
  <c r="E194" i="1"/>
  <c r="E193" i="1"/>
  <c r="E192" i="1"/>
  <c r="E191" i="1"/>
  <c r="E190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3" i="6"/>
  <c r="B4" i="6"/>
  <c r="B5" i="6"/>
  <c r="C685" i="1" s="1"/>
  <c r="B6" i="6"/>
  <c r="B7" i="6"/>
  <c r="C505" i="1" s="1"/>
  <c r="B8" i="6"/>
  <c r="B9" i="6"/>
  <c r="B10" i="6"/>
  <c r="B11" i="6"/>
  <c r="B12" i="6"/>
  <c r="B13" i="6"/>
  <c r="C974" i="1" s="1"/>
  <c r="B14" i="6"/>
  <c r="B15" i="6"/>
  <c r="C699" i="1" s="1"/>
  <c r="B16" i="6"/>
  <c r="C552" i="1" s="1"/>
  <c r="B17" i="6"/>
  <c r="C740" i="1" s="1"/>
  <c r="B18" i="6"/>
  <c r="C680" i="1" s="1"/>
  <c r="B19" i="6"/>
  <c r="B20" i="6"/>
  <c r="B21" i="6"/>
  <c r="B22" i="6"/>
  <c r="C750" i="1" s="1"/>
  <c r="B23" i="6"/>
  <c r="B24" i="6"/>
  <c r="B25" i="6"/>
  <c r="C682" i="1" s="1"/>
  <c r="B26" i="6"/>
  <c r="B27" i="6"/>
  <c r="C703" i="1" s="1"/>
  <c r="B28" i="6"/>
  <c r="C608" i="1" s="1"/>
  <c r="B29" i="6"/>
  <c r="B30" i="6"/>
  <c r="B31" i="6"/>
  <c r="C598" i="1" s="1"/>
  <c r="B32" i="6"/>
  <c r="B33" i="6"/>
  <c r="B34" i="6"/>
  <c r="B35" i="6"/>
  <c r="B36" i="6"/>
  <c r="C542" i="1" s="1"/>
  <c r="B37" i="6"/>
  <c r="B38" i="6"/>
  <c r="B39" i="6"/>
  <c r="C288" i="1" s="1"/>
  <c r="B40" i="6"/>
  <c r="C406" i="1" s="1"/>
  <c r="B41" i="6"/>
  <c r="B42" i="6"/>
  <c r="C321" i="1" s="1"/>
  <c r="B43" i="6"/>
  <c r="B44" i="6"/>
  <c r="B45" i="6"/>
  <c r="B46" i="6"/>
  <c r="B47" i="6"/>
  <c r="C548" i="1" s="1"/>
  <c r="B48" i="6"/>
  <c r="B49" i="6"/>
  <c r="B50" i="6"/>
  <c r="B51" i="6"/>
  <c r="B52" i="6"/>
  <c r="C595" i="1" s="1"/>
  <c r="B53" i="6"/>
  <c r="C665" i="1" s="1"/>
  <c r="B54" i="6"/>
  <c r="C691" i="1" s="1"/>
  <c r="B55" i="6"/>
  <c r="B56" i="6"/>
  <c r="B57" i="6"/>
  <c r="C550" i="1" s="1"/>
  <c r="B58" i="6"/>
  <c r="B59" i="6"/>
  <c r="B60" i="6"/>
  <c r="C724" i="1" s="1"/>
  <c r="B61" i="6"/>
  <c r="B62" i="6"/>
  <c r="C534" i="1" s="1"/>
  <c r="B63" i="6"/>
  <c r="B64" i="6"/>
  <c r="B65" i="6"/>
  <c r="C661" i="1" s="1"/>
  <c r="B66" i="6"/>
  <c r="B67" i="6"/>
  <c r="B68" i="6"/>
  <c r="C511" i="1" s="1"/>
  <c r="B69" i="6"/>
  <c r="B70" i="6"/>
  <c r="C341" i="1" s="1"/>
  <c r="B71" i="6"/>
  <c r="B72" i="6"/>
  <c r="B73" i="6"/>
  <c r="C538" i="1" s="1"/>
  <c r="B74" i="6"/>
  <c r="B75" i="6"/>
  <c r="B76" i="6"/>
  <c r="B77" i="6"/>
  <c r="C644" i="1" s="1"/>
  <c r="B78" i="6"/>
  <c r="B79" i="6"/>
  <c r="B80" i="6"/>
  <c r="C592" i="1" s="1"/>
  <c r="B81" i="6"/>
  <c r="C700" i="1" s="1"/>
  <c r="B82" i="6"/>
  <c r="C605" i="1" s="1"/>
  <c r="B83" i="6"/>
  <c r="B84" i="6"/>
  <c r="B85" i="6"/>
  <c r="C624" i="1" s="1"/>
  <c r="B86" i="6"/>
  <c r="B87" i="6"/>
  <c r="B88" i="6"/>
  <c r="B89" i="6"/>
  <c r="C533" i="1" s="1"/>
  <c r="B90" i="6"/>
  <c r="B91" i="6"/>
  <c r="B92" i="6"/>
  <c r="B93" i="6"/>
  <c r="C708" i="1" s="1"/>
  <c r="B94" i="6"/>
  <c r="C652" i="1" s="1"/>
  <c r="B95" i="6"/>
  <c r="B96" i="6"/>
  <c r="B97" i="6"/>
  <c r="B98" i="6"/>
  <c r="C416" i="1" s="1"/>
  <c r="B99" i="6"/>
  <c r="B100" i="6"/>
  <c r="B101" i="6"/>
  <c r="C419" i="1" s="1"/>
  <c r="B102" i="6"/>
  <c r="B103" i="6"/>
  <c r="B104" i="6"/>
  <c r="B105" i="6"/>
  <c r="B106" i="6"/>
  <c r="B107" i="6"/>
  <c r="B108" i="6"/>
  <c r="B109" i="6"/>
  <c r="B110" i="6"/>
  <c r="C591" i="1" s="1"/>
  <c r="B111" i="6"/>
  <c r="B112" i="6"/>
  <c r="B113" i="6"/>
  <c r="B114" i="6"/>
  <c r="B115" i="6"/>
  <c r="B116" i="6"/>
  <c r="B117" i="6"/>
  <c r="C528" i="1" s="1"/>
  <c r="B118" i="6"/>
  <c r="C572" i="1" s="1"/>
  <c r="B119" i="6"/>
  <c r="B120" i="6"/>
  <c r="B121" i="6"/>
  <c r="B122" i="6"/>
  <c r="B123" i="6"/>
  <c r="C666" i="1" s="1"/>
  <c r="B124" i="6"/>
  <c r="B125" i="6"/>
  <c r="B126" i="6"/>
  <c r="B127" i="6"/>
  <c r="B128" i="6"/>
  <c r="B129" i="6"/>
  <c r="C386" i="1" s="1"/>
  <c r="B130" i="6"/>
  <c r="C398" i="1" s="1"/>
  <c r="B131" i="6"/>
  <c r="B132" i="6"/>
  <c r="B133" i="6"/>
  <c r="C1023" i="1" s="1"/>
  <c r="B134" i="6"/>
  <c r="C696" i="1" s="1"/>
  <c r="B135" i="6"/>
  <c r="C645" i="1" s="1"/>
  <c r="B136" i="6"/>
  <c r="B137" i="6"/>
  <c r="C625" i="1" s="1"/>
  <c r="B138" i="6"/>
  <c r="B139" i="6"/>
  <c r="B140" i="6"/>
  <c r="B141" i="6"/>
  <c r="B142" i="6"/>
  <c r="B143" i="6"/>
  <c r="C612" i="1" s="1"/>
  <c r="B144" i="6"/>
  <c r="B145" i="6"/>
  <c r="B146" i="6"/>
  <c r="B147" i="6"/>
  <c r="B148" i="6"/>
  <c r="C560" i="1" s="1"/>
  <c r="B149" i="6"/>
  <c r="B150" i="6"/>
  <c r="C727" i="1" s="1"/>
  <c r="B151" i="6"/>
  <c r="C709" i="1" s="1"/>
  <c r="B152" i="6"/>
  <c r="B153" i="6"/>
  <c r="B154" i="6"/>
  <c r="B155" i="6"/>
  <c r="C646" i="1" s="1"/>
  <c r="B156" i="6"/>
  <c r="C689" i="1" s="1"/>
  <c r="B157" i="6"/>
  <c r="C725" i="1" s="1"/>
  <c r="B158" i="6"/>
  <c r="B159" i="6"/>
  <c r="C405" i="1" s="1"/>
  <c r="B160" i="6"/>
  <c r="C513" i="1" s="1"/>
  <c r="B161" i="6"/>
  <c r="C410" i="1" s="1"/>
  <c r="B162" i="6"/>
  <c r="B163" i="6"/>
  <c r="B164" i="6"/>
  <c r="B165" i="6"/>
  <c r="C449" i="1" s="1"/>
  <c r="B166" i="6"/>
  <c r="B167" i="6"/>
  <c r="C347" i="1" s="1"/>
  <c r="B168" i="6"/>
  <c r="B169" i="6"/>
  <c r="B170" i="6"/>
  <c r="B171" i="6"/>
  <c r="B172" i="6"/>
  <c r="C502" i="1" s="1"/>
  <c r="B173" i="6"/>
  <c r="B174" i="6"/>
  <c r="C495" i="1" s="1"/>
  <c r="B175" i="6"/>
  <c r="B176" i="6"/>
  <c r="B177" i="6"/>
  <c r="B178" i="6"/>
  <c r="B179" i="6"/>
  <c r="C362" i="1" s="1"/>
  <c r="B180" i="6"/>
  <c r="B181" i="6"/>
  <c r="C462" i="1" s="1"/>
  <c r="B182" i="6"/>
  <c r="C515" i="1" s="1"/>
  <c r="B183" i="6"/>
  <c r="B184" i="6"/>
  <c r="B185" i="6"/>
  <c r="C611" i="1" s="1"/>
  <c r="B186" i="6"/>
  <c r="B187" i="6"/>
  <c r="B188" i="6"/>
  <c r="B189" i="6"/>
  <c r="B190" i="6"/>
  <c r="C402" i="1" s="1"/>
  <c r="B191" i="6"/>
  <c r="C346" i="1" s="1"/>
  <c r="B192" i="6"/>
  <c r="C491" i="1" s="1"/>
  <c r="B193" i="6"/>
  <c r="C968" i="1" s="1"/>
  <c r="B194" i="6"/>
  <c r="B195" i="6"/>
  <c r="B196" i="6"/>
  <c r="B197" i="6"/>
  <c r="B198" i="6"/>
  <c r="B199" i="6"/>
  <c r="B200" i="6"/>
  <c r="B201" i="6"/>
  <c r="B202" i="6"/>
  <c r="B203" i="6"/>
  <c r="B204" i="6"/>
  <c r="C345" i="1" s="1"/>
  <c r="B205" i="6"/>
  <c r="C411" i="1" s="1"/>
  <c r="B206" i="6"/>
  <c r="B207" i="6"/>
  <c r="C431" i="1" s="1"/>
  <c r="B208" i="6"/>
  <c r="B209" i="6"/>
  <c r="B210" i="6"/>
  <c r="B211" i="6"/>
  <c r="B212" i="6"/>
  <c r="C368" i="1" s="1"/>
  <c r="B213" i="6"/>
  <c r="B214" i="6"/>
  <c r="B215" i="6"/>
  <c r="B216" i="6"/>
  <c r="B217" i="6"/>
  <c r="B218" i="6"/>
  <c r="C679" i="1" s="1"/>
  <c r="B219" i="6"/>
  <c r="B220" i="6"/>
  <c r="B221" i="6"/>
  <c r="B222" i="6"/>
  <c r="B223" i="6"/>
  <c r="C390" i="1" s="1"/>
  <c r="B224" i="6"/>
  <c r="B225" i="6"/>
  <c r="B226" i="6"/>
  <c r="B227" i="6"/>
  <c r="B228" i="6"/>
  <c r="B229" i="6"/>
  <c r="C459" i="1" s="1"/>
  <c r="B230" i="6"/>
  <c r="C323" i="1" s="1"/>
  <c r="B231" i="6"/>
  <c r="B232" i="6"/>
  <c r="B233" i="6"/>
  <c r="B234" i="6"/>
  <c r="B235" i="6"/>
  <c r="C498" i="1" s="1"/>
  <c r="B236" i="6"/>
  <c r="B237" i="6"/>
  <c r="B238" i="6"/>
  <c r="B239" i="6"/>
  <c r="C442" i="1" s="1"/>
  <c r="B240" i="6"/>
  <c r="B241" i="6"/>
  <c r="C494" i="1" s="1"/>
  <c r="B242" i="6"/>
  <c r="B243" i="6"/>
  <c r="B244" i="6"/>
  <c r="B245" i="6"/>
  <c r="C687" i="1" s="1"/>
  <c r="B246" i="6"/>
  <c r="B247" i="6"/>
  <c r="B248" i="6"/>
  <c r="B249" i="6"/>
  <c r="B250" i="6"/>
  <c r="B251" i="6"/>
  <c r="B252" i="6"/>
  <c r="B253" i="6"/>
  <c r="B254" i="6"/>
  <c r="B255" i="6"/>
  <c r="B256" i="6"/>
  <c r="C998" i="1" s="1"/>
  <c r="B257" i="6"/>
  <c r="B258" i="6"/>
  <c r="B259" i="6"/>
  <c r="B260" i="6"/>
  <c r="C360" i="1" s="1"/>
  <c r="B261" i="6"/>
  <c r="C426" i="1" s="1"/>
  <c r="B262" i="6"/>
  <c r="C409" i="1" s="1"/>
  <c r="B263" i="6"/>
  <c r="C441" i="1" s="1"/>
  <c r="B264" i="6"/>
  <c r="B265" i="6"/>
  <c r="B266" i="6"/>
  <c r="C281" i="1" s="1"/>
  <c r="B267" i="6"/>
  <c r="C324" i="1" s="1"/>
  <c r="B268" i="6"/>
  <c r="C425" i="1" s="1"/>
  <c r="B269" i="6"/>
  <c r="B270" i="6"/>
  <c r="B271" i="6"/>
  <c r="B272" i="6"/>
  <c r="B273" i="6"/>
  <c r="B274" i="6"/>
  <c r="B275" i="6"/>
  <c r="B276" i="6"/>
  <c r="B277" i="6"/>
  <c r="C616" i="1" s="1"/>
  <c r="B278" i="6"/>
  <c r="C529" i="1" s="1"/>
  <c r="B279" i="6"/>
  <c r="C674" i="1" s="1"/>
  <c r="B280" i="6"/>
  <c r="B281" i="6"/>
  <c r="C415" i="1" s="1"/>
  <c r="B282" i="6"/>
  <c r="B283" i="6"/>
  <c r="B284" i="6"/>
  <c r="C422" i="1" s="1"/>
  <c r="B285" i="6"/>
  <c r="B286" i="6"/>
  <c r="B287" i="6"/>
  <c r="B288" i="6"/>
  <c r="B289" i="6"/>
  <c r="B290" i="6"/>
  <c r="C519" i="1" s="1"/>
  <c r="B291" i="6"/>
  <c r="C427" i="1" s="1"/>
  <c r="B292" i="6"/>
  <c r="B293" i="6"/>
  <c r="B294" i="6"/>
  <c r="C461" i="1" s="1"/>
  <c r="B295" i="6"/>
  <c r="C424" i="1" s="1"/>
  <c r="B296" i="6"/>
  <c r="B297" i="6"/>
  <c r="C325" i="1" s="1"/>
  <c r="B298" i="6"/>
  <c r="B299" i="6"/>
  <c r="C814" i="1" s="1"/>
  <c r="B300" i="6"/>
  <c r="B301" i="6"/>
  <c r="B302" i="6"/>
  <c r="B303" i="6"/>
  <c r="B304" i="6"/>
  <c r="B305" i="6"/>
  <c r="B306" i="6"/>
  <c r="C754" i="1" s="1"/>
  <c r="B307" i="6"/>
  <c r="B308" i="6"/>
  <c r="B309" i="6"/>
  <c r="B310" i="6"/>
  <c r="B311" i="6"/>
  <c r="B312" i="6"/>
  <c r="B313" i="6"/>
  <c r="B314" i="6"/>
  <c r="B315" i="6"/>
  <c r="C357" i="1" s="1"/>
  <c r="B316" i="6"/>
  <c r="C1012" i="1" s="1"/>
  <c r="B317" i="6"/>
  <c r="C825" i="1" s="1"/>
  <c r="B318" i="6"/>
  <c r="B319" i="6"/>
  <c r="B320" i="6"/>
  <c r="B321" i="6"/>
  <c r="B322" i="6"/>
  <c r="C1005" i="1" s="1"/>
  <c r="B323" i="6"/>
  <c r="C835" i="1" s="1"/>
  <c r="B324" i="6"/>
  <c r="C962" i="1" s="1"/>
  <c r="B325" i="6"/>
  <c r="B326" i="6"/>
  <c r="B327" i="6"/>
  <c r="B328" i="6"/>
  <c r="B329" i="6"/>
  <c r="B330" i="6"/>
  <c r="B331" i="6"/>
  <c r="B332" i="6"/>
  <c r="B333" i="6"/>
  <c r="C824" i="1" s="1"/>
  <c r="B334" i="6"/>
  <c r="C994" i="1" s="1"/>
  <c r="B335" i="6"/>
  <c r="C965" i="1" s="1"/>
  <c r="B336" i="6"/>
  <c r="B337" i="6"/>
  <c r="B338" i="6"/>
  <c r="B339" i="6"/>
  <c r="B340" i="6"/>
  <c r="B341" i="6"/>
  <c r="B342" i="6"/>
  <c r="B343" i="6"/>
  <c r="B344" i="6"/>
  <c r="B345" i="6"/>
  <c r="C500" i="1" s="1"/>
  <c r="B346" i="6"/>
  <c r="B347" i="6"/>
  <c r="B348" i="6"/>
  <c r="C842" i="1" s="1"/>
  <c r="B349" i="6"/>
  <c r="B350" i="6"/>
  <c r="C989" i="1" s="1"/>
  <c r="B351" i="6"/>
  <c r="B352" i="6"/>
  <c r="B353" i="6"/>
  <c r="C849" i="1" s="1"/>
  <c r="B354" i="6"/>
  <c r="C978" i="1" s="1"/>
  <c r="B355" i="6"/>
  <c r="B356" i="6"/>
  <c r="B357" i="6"/>
  <c r="B358" i="6"/>
  <c r="C980" i="1" s="1"/>
  <c r="B359" i="6"/>
  <c r="B360" i="6"/>
  <c r="C1020" i="1" s="1"/>
  <c r="B361" i="6"/>
  <c r="C972" i="1" s="1"/>
  <c r="B362" i="6"/>
  <c r="B363" i="6"/>
  <c r="C1011" i="1" s="1"/>
  <c r="B364" i="6"/>
  <c r="B365" i="6"/>
  <c r="B366" i="6"/>
  <c r="C818" i="1" s="1"/>
  <c r="B367" i="6"/>
  <c r="B368" i="6"/>
  <c r="B369" i="6"/>
  <c r="B370" i="6"/>
  <c r="B371" i="6"/>
  <c r="B372" i="6"/>
  <c r="B373" i="6"/>
  <c r="C1137" i="1" s="1"/>
  <c r="B374" i="6"/>
  <c r="C1239" i="1" s="1"/>
  <c r="B375" i="6"/>
  <c r="B376" i="6"/>
  <c r="B377" i="6"/>
  <c r="B378" i="6"/>
  <c r="C162" i="1" s="1"/>
  <c r="B379" i="6"/>
  <c r="C983" i="1" s="1"/>
  <c r="B380" i="6"/>
  <c r="B381" i="6"/>
  <c r="B382" i="6"/>
  <c r="C1010" i="1" s="1"/>
  <c r="B383" i="6"/>
  <c r="B384" i="6"/>
  <c r="B385" i="6"/>
  <c r="B386" i="6"/>
  <c r="B387" i="6"/>
  <c r="B388" i="6"/>
  <c r="B389" i="6"/>
  <c r="B390" i="6"/>
  <c r="B391" i="6"/>
  <c r="C1013" i="1" s="1"/>
  <c r="B392" i="6"/>
  <c r="B393" i="6"/>
  <c r="C853" i="1" s="1"/>
  <c r="B394" i="6"/>
  <c r="B395" i="6"/>
  <c r="B396" i="6"/>
  <c r="B397" i="6"/>
  <c r="C966" i="1" s="1"/>
  <c r="B398" i="6"/>
  <c r="C820" i="1" s="1"/>
  <c r="B399" i="6"/>
  <c r="B400" i="6"/>
  <c r="B401" i="6"/>
  <c r="B402" i="6"/>
  <c r="B403" i="6"/>
  <c r="C1169" i="1" s="1"/>
  <c r="B404" i="6"/>
  <c r="C1252" i="1" s="1"/>
  <c r="B405" i="6"/>
  <c r="C1238" i="1" s="1"/>
  <c r="B406" i="6"/>
  <c r="B407" i="6"/>
  <c r="B408" i="6"/>
  <c r="B409" i="6"/>
  <c r="B410" i="6"/>
  <c r="B411" i="6"/>
  <c r="C823" i="1" s="1"/>
  <c r="B412" i="6"/>
  <c r="B413" i="6"/>
  <c r="C817" i="1" s="1"/>
  <c r="B414" i="6"/>
  <c r="C967" i="1" s="1"/>
  <c r="B415" i="6"/>
  <c r="B416" i="6"/>
  <c r="B417" i="6"/>
  <c r="B418" i="6"/>
  <c r="B419" i="6"/>
  <c r="B420" i="6"/>
  <c r="C1002" i="1" s="1"/>
  <c r="B421" i="6"/>
  <c r="C808" i="1" s="1"/>
  <c r="B422" i="6"/>
  <c r="B423" i="6"/>
  <c r="B424" i="6"/>
  <c r="B425" i="6"/>
  <c r="B426" i="6"/>
  <c r="B427" i="6"/>
  <c r="C822" i="1" s="1"/>
  <c r="B428" i="6"/>
  <c r="C999" i="1" s="1"/>
  <c r="B429" i="6"/>
  <c r="C1017" i="1" s="1"/>
  <c r="B430" i="6"/>
  <c r="C1128" i="1" s="1"/>
  <c r="B431" i="6"/>
  <c r="B432" i="6"/>
  <c r="C1214" i="1" s="1"/>
  <c r="B433" i="6"/>
  <c r="B434" i="6"/>
  <c r="C1236" i="1" s="1"/>
  <c r="B435" i="6"/>
  <c r="B436" i="6"/>
  <c r="B437" i="6"/>
  <c r="B438" i="6"/>
  <c r="B439" i="6"/>
  <c r="B440" i="6"/>
  <c r="C834" i="1" s="1"/>
  <c r="B441" i="6"/>
  <c r="B442" i="6"/>
  <c r="C846" i="1" s="1"/>
  <c r="B443" i="6"/>
  <c r="B444" i="6"/>
  <c r="C957" i="1" s="1"/>
  <c r="B445" i="6"/>
  <c r="B446" i="6"/>
  <c r="B447" i="6"/>
  <c r="B448" i="6"/>
  <c r="C984" i="1" s="1"/>
  <c r="B449" i="6"/>
  <c r="B450" i="6"/>
  <c r="C1018" i="1" s="1"/>
  <c r="B451" i="6"/>
  <c r="C982" i="1" s="1"/>
  <c r="B452" i="6"/>
  <c r="C819" i="1" s="1"/>
  <c r="B453" i="6"/>
  <c r="B454" i="6"/>
  <c r="C833" i="1" s="1"/>
  <c r="B455" i="6"/>
  <c r="B456" i="6"/>
  <c r="B457" i="6"/>
  <c r="B458" i="6"/>
  <c r="B459" i="6"/>
  <c r="C1016" i="1" s="1"/>
  <c r="B460" i="6"/>
  <c r="B461" i="6"/>
  <c r="C1188" i="1" s="1"/>
  <c r="B462" i="6"/>
  <c r="C1164" i="1" s="1"/>
  <c r="B463" i="6"/>
  <c r="C1077" i="1" s="1"/>
  <c r="B464" i="6"/>
  <c r="B465" i="6"/>
  <c r="C1209" i="1" s="1"/>
  <c r="B466" i="6"/>
  <c r="B467" i="6"/>
  <c r="B468" i="6"/>
  <c r="B469" i="6"/>
  <c r="C485" i="1" s="1"/>
  <c r="B470" i="6"/>
  <c r="C1029" i="1" s="1"/>
  <c r="B471" i="6"/>
  <c r="C1213" i="1" s="1"/>
  <c r="B472" i="6"/>
  <c r="B473" i="6"/>
  <c r="C1121" i="1" s="1"/>
  <c r="B474" i="6"/>
  <c r="B475" i="6"/>
  <c r="C1127" i="1" s="1"/>
  <c r="B476" i="6"/>
  <c r="C1132" i="1" s="1"/>
  <c r="B477" i="6"/>
  <c r="C1218" i="1" s="1"/>
  <c r="B478" i="6"/>
  <c r="C1037" i="1" s="1"/>
  <c r="B479" i="6"/>
  <c r="C1192" i="1" s="1"/>
  <c r="B480" i="6"/>
  <c r="B481" i="6"/>
  <c r="C1134" i="1" s="1"/>
  <c r="B482" i="6"/>
  <c r="B483" i="6"/>
  <c r="C1154" i="1" s="1"/>
  <c r="B484" i="6"/>
  <c r="B485" i="6"/>
  <c r="C1221" i="1" s="1"/>
  <c r="B486" i="6"/>
  <c r="B487" i="6"/>
  <c r="B488" i="6"/>
  <c r="B489" i="6"/>
  <c r="B490" i="6"/>
  <c r="B491" i="6"/>
  <c r="C1204" i="1" s="1"/>
  <c r="B492" i="6"/>
  <c r="B493" i="6"/>
  <c r="C1261" i="1" s="1"/>
  <c r="B494" i="6"/>
  <c r="C1056" i="1" s="1"/>
  <c r="B495" i="6"/>
  <c r="B496" i="6"/>
  <c r="B497" i="6"/>
  <c r="C61" i="1" s="1"/>
  <c r="B498" i="6"/>
  <c r="B499" i="6"/>
  <c r="C1089" i="1" s="1"/>
  <c r="B500" i="6"/>
  <c r="B501" i="6"/>
  <c r="B502" i="6"/>
  <c r="C1074" i="1" s="1"/>
  <c r="B503" i="6"/>
  <c r="B504" i="6"/>
  <c r="B505" i="6"/>
  <c r="C1035" i="1" s="1"/>
  <c r="B506" i="6"/>
  <c r="C1148" i="1" s="1"/>
  <c r="B507" i="6"/>
  <c r="B508" i="6"/>
  <c r="C1175" i="1" s="1"/>
  <c r="B509" i="6"/>
  <c r="C1052" i="1" s="1"/>
  <c r="B510" i="6"/>
  <c r="C1210" i="1" s="1"/>
  <c r="B511" i="6"/>
  <c r="C1171" i="1" s="1"/>
  <c r="B512" i="6"/>
  <c r="C1070" i="1" s="1"/>
  <c r="B513" i="6"/>
  <c r="B514" i="6"/>
  <c r="B515" i="6"/>
  <c r="C1265" i="1" s="1"/>
  <c r="B516" i="6"/>
  <c r="C1114" i="1" s="1"/>
  <c r="B517" i="6"/>
  <c r="C1216" i="1" s="1"/>
  <c r="B518" i="6"/>
  <c r="C1083" i="1" s="1"/>
  <c r="B519" i="6"/>
  <c r="B520" i="6"/>
  <c r="C847" i="1" s="1"/>
  <c r="B521" i="6"/>
  <c r="B522" i="6"/>
  <c r="B523" i="6"/>
  <c r="B524" i="6"/>
  <c r="C1226" i="1" s="1"/>
  <c r="B525" i="6"/>
  <c r="C1060" i="1" s="1"/>
  <c r="B526" i="6"/>
  <c r="C1235" i="1" s="1"/>
  <c r="B527" i="6"/>
  <c r="B528" i="6"/>
  <c r="B529" i="6"/>
  <c r="B530" i="6"/>
  <c r="C196" i="1" s="1"/>
  <c r="B531" i="6"/>
  <c r="B532" i="6"/>
  <c r="C1193" i="1" s="1"/>
  <c r="B533" i="6"/>
  <c r="C1257" i="1" s="1"/>
  <c r="B534" i="6"/>
  <c r="C1095" i="1" s="1"/>
  <c r="B535" i="6"/>
  <c r="C1146" i="1" s="1"/>
  <c r="B536" i="6"/>
  <c r="C1123" i="1" s="1"/>
  <c r="B537" i="6"/>
  <c r="B538" i="6"/>
  <c r="C1191" i="1" s="1"/>
  <c r="B539" i="6"/>
  <c r="C1255" i="1" s="1"/>
  <c r="B540" i="6"/>
  <c r="C1118" i="1" s="1"/>
  <c r="B541" i="6"/>
  <c r="B542" i="6"/>
  <c r="C1143" i="1" s="1"/>
  <c r="B543" i="6"/>
  <c r="C1208" i="1" s="1"/>
  <c r="B544" i="6"/>
  <c r="C1253" i="1" s="1"/>
  <c r="B545" i="6"/>
  <c r="C1156" i="1" s="1"/>
  <c r="B546" i="6"/>
  <c r="C1064" i="1" s="1"/>
  <c r="B547" i="6"/>
  <c r="B548" i="6"/>
  <c r="C1167" i="1" s="1"/>
  <c r="B549" i="6"/>
  <c r="C843" i="1" s="1"/>
  <c r="B550" i="6"/>
  <c r="C1001" i="1" s="1"/>
  <c r="B551" i="6"/>
  <c r="B552" i="6"/>
  <c r="B553" i="6"/>
  <c r="C1189" i="1" s="1"/>
  <c r="B554" i="6"/>
  <c r="C1179" i="1" s="1"/>
  <c r="B555" i="6"/>
  <c r="C1096" i="1" s="1"/>
  <c r="B556" i="6"/>
  <c r="C1234" i="1" s="1"/>
  <c r="B557" i="6"/>
  <c r="C840" i="1" s="1"/>
  <c r="B558" i="6"/>
  <c r="C11" i="1" s="1"/>
  <c r="B559" i="6"/>
  <c r="C49" i="1" s="1"/>
  <c r="B560" i="6"/>
  <c r="B561" i="6"/>
  <c r="C1178" i="1" s="1"/>
  <c r="B562" i="6"/>
  <c r="C1247" i="1" s="1"/>
  <c r="B563" i="6"/>
  <c r="C1246" i="1" s="1"/>
  <c r="B564" i="6"/>
  <c r="C1160" i="1" s="1"/>
  <c r="B565" i="6"/>
  <c r="C1045" i="1" s="1"/>
  <c r="B566" i="6"/>
  <c r="B567" i="6"/>
  <c r="C1172" i="1" s="1"/>
  <c r="B568" i="6"/>
  <c r="C1245" i="1" s="1"/>
  <c r="B569" i="6"/>
  <c r="C1190" i="1" s="1"/>
  <c r="B570" i="6"/>
  <c r="C1149" i="1" s="1"/>
  <c r="B571" i="6"/>
  <c r="C1244" i="1" s="1"/>
  <c r="B572" i="6"/>
  <c r="C1105" i="1" s="1"/>
  <c r="B573" i="6"/>
  <c r="C1173" i="1" s="1"/>
  <c r="B574" i="6"/>
  <c r="C1202" i="1" s="1"/>
  <c r="B575" i="6"/>
  <c r="B576" i="6"/>
  <c r="C1207" i="1" s="1"/>
  <c r="B577" i="6"/>
  <c r="C1185" i="1" s="1"/>
  <c r="B578" i="6"/>
  <c r="B579" i="6"/>
  <c r="B580" i="6"/>
  <c r="B581" i="6"/>
  <c r="B582" i="6"/>
  <c r="B583" i="6"/>
  <c r="B584" i="6"/>
  <c r="B585" i="6"/>
  <c r="B586" i="6"/>
  <c r="C1180" i="1" s="1"/>
  <c r="B587" i="6"/>
  <c r="C1062" i="1" s="1"/>
  <c r="B588" i="6"/>
  <c r="C188" i="1" s="1"/>
  <c r="B589" i="6"/>
  <c r="B590" i="6"/>
  <c r="B591" i="6"/>
  <c r="B592" i="6"/>
  <c r="B593" i="6"/>
  <c r="C1033" i="1" s="1"/>
  <c r="B594" i="6"/>
  <c r="C1157" i="1" s="1"/>
  <c r="B595" i="6"/>
  <c r="C1126" i="1" s="1"/>
  <c r="B596" i="6"/>
  <c r="B597" i="6"/>
  <c r="C1231" i="1" s="1"/>
  <c r="B598" i="6"/>
  <c r="C1230" i="1" s="1"/>
  <c r="B599" i="6"/>
  <c r="C1090" i="1" s="1"/>
  <c r="B600" i="6"/>
  <c r="C1229" i="1" s="1"/>
  <c r="B601" i="6"/>
  <c r="B602" i="6"/>
  <c r="C1075" i="1" s="1"/>
  <c r="B603" i="6"/>
  <c r="C1028" i="1" s="1"/>
  <c r="B604" i="6"/>
  <c r="B605" i="6"/>
  <c r="B606" i="6"/>
  <c r="B607" i="6"/>
  <c r="C450" i="1" s="1"/>
  <c r="B608" i="6"/>
  <c r="B609" i="6"/>
  <c r="B610" i="6"/>
  <c r="B611" i="6"/>
  <c r="B612" i="6"/>
  <c r="C979" i="1" s="1"/>
  <c r="B613" i="6"/>
  <c r="C987" i="1" s="1"/>
  <c r="B614" i="6"/>
  <c r="C1139" i="1" s="1"/>
  <c r="B615" i="6"/>
  <c r="C1203" i="1" s="1"/>
  <c r="B616" i="6"/>
  <c r="C1215" i="1" s="1"/>
  <c r="B617" i="6"/>
  <c r="C1250" i="1" s="1"/>
  <c r="B618" i="6"/>
  <c r="C1233" i="1" s="1"/>
  <c r="B619" i="6"/>
  <c r="B620" i="6"/>
  <c r="C414" i="1" s="1"/>
  <c r="B621" i="6"/>
  <c r="B622" i="6"/>
  <c r="C52" i="1" s="1"/>
  <c r="B623" i="6"/>
  <c r="B624" i="6"/>
  <c r="B625" i="6"/>
  <c r="C130" i="1" s="1"/>
  <c r="B626" i="6"/>
  <c r="B627" i="6"/>
  <c r="B628" i="6"/>
  <c r="B629" i="6"/>
  <c r="B630" i="6"/>
  <c r="B631" i="6"/>
  <c r="C161" i="1" s="1"/>
  <c r="B632" i="6"/>
  <c r="B633" i="6"/>
  <c r="B634" i="6"/>
  <c r="B635" i="6"/>
  <c r="B636" i="6"/>
  <c r="C224" i="1" s="1"/>
  <c r="B637" i="6"/>
  <c r="C990" i="1" s="1"/>
  <c r="B638" i="6"/>
  <c r="C18" i="1" s="1"/>
  <c r="B639" i="6"/>
  <c r="B640" i="6"/>
  <c r="B641" i="6"/>
  <c r="C963" i="1" s="1"/>
  <c r="B642" i="6"/>
  <c r="C959" i="1" s="1"/>
  <c r="B643" i="6"/>
  <c r="C858" i="1" s="1"/>
  <c r="B644" i="6"/>
  <c r="B645" i="6"/>
  <c r="C1155" i="1" s="1"/>
  <c r="B646" i="6"/>
  <c r="C1194" i="1" s="1"/>
  <c r="B647" i="6"/>
  <c r="C1187" i="1" s="1"/>
  <c r="B648" i="6"/>
  <c r="C1232" i="1" s="1"/>
  <c r="B649" i="6"/>
  <c r="B650" i="6"/>
  <c r="B651" i="6"/>
  <c r="B652" i="6"/>
  <c r="B653" i="6"/>
  <c r="C1007" i="1" s="1"/>
  <c r="B654" i="6"/>
  <c r="C89" i="1" s="1"/>
  <c r="B655" i="6"/>
  <c r="B656" i="6"/>
  <c r="C215" i="1" s="1"/>
  <c r="B657" i="6"/>
  <c r="B658" i="6"/>
  <c r="C67" i="1" s="1"/>
  <c r="B659" i="6"/>
  <c r="C45" i="1" s="1"/>
  <c r="B660" i="6"/>
  <c r="B661" i="6"/>
  <c r="B662" i="6"/>
  <c r="B663" i="6"/>
  <c r="C206" i="1" s="1"/>
  <c r="B664" i="6"/>
  <c r="B665" i="6"/>
  <c r="B666" i="6"/>
  <c r="C44" i="1" s="1"/>
  <c r="B667" i="6"/>
  <c r="B668" i="6"/>
  <c r="B669" i="6"/>
  <c r="B670" i="6"/>
  <c r="C811" i="1" s="1"/>
  <c r="B671" i="6"/>
  <c r="C1198" i="1" s="1"/>
  <c r="B672" i="6"/>
  <c r="B673" i="6"/>
  <c r="B674" i="6"/>
  <c r="B675" i="6"/>
  <c r="C1129" i="1" s="1"/>
  <c r="B676" i="6"/>
  <c r="C1268" i="1" s="1"/>
  <c r="B677" i="6"/>
  <c r="B678" i="6"/>
  <c r="B679" i="6"/>
  <c r="B680" i="6"/>
  <c r="B681" i="6"/>
  <c r="B682" i="6"/>
  <c r="B683" i="6"/>
  <c r="B684" i="6"/>
  <c r="B685" i="6"/>
  <c r="C38" i="1" s="1"/>
  <c r="B686" i="6"/>
  <c r="B687" i="6"/>
  <c r="C1120" i="1" s="1"/>
  <c r="B688" i="6"/>
  <c r="B689" i="6"/>
  <c r="C996" i="1" s="1"/>
  <c r="B690" i="6"/>
  <c r="C31" i="1" s="1"/>
  <c r="B691" i="6"/>
  <c r="B692" i="6"/>
  <c r="C178" i="1" s="1"/>
  <c r="B693" i="6"/>
  <c r="C42" i="1" s="1"/>
  <c r="B694" i="6"/>
  <c r="C149" i="1" s="1"/>
  <c r="B695" i="6"/>
  <c r="C100" i="1" s="1"/>
  <c r="B696" i="6"/>
  <c r="B697" i="6"/>
  <c r="C51" i="1" s="1"/>
  <c r="B698" i="6"/>
  <c r="B699" i="6"/>
  <c r="B700" i="6"/>
  <c r="B701" i="6"/>
  <c r="B702" i="6"/>
  <c r="B703" i="6"/>
  <c r="C831" i="1" s="1"/>
  <c r="B704" i="6"/>
  <c r="B705" i="6"/>
  <c r="B706" i="6"/>
  <c r="C1115" i="1" s="1"/>
  <c r="B707" i="6"/>
  <c r="B708" i="6"/>
  <c r="C1249" i="1" s="1"/>
  <c r="B709" i="6"/>
  <c r="C1227" i="1" s="1"/>
  <c r="B710" i="6"/>
  <c r="B711" i="6"/>
  <c r="C184" i="1" s="1"/>
  <c r="B712" i="6"/>
  <c r="B713" i="6"/>
  <c r="B714" i="6"/>
  <c r="B715" i="6"/>
  <c r="B716" i="6"/>
  <c r="C138" i="1" s="1"/>
  <c r="B717" i="6"/>
  <c r="C1086" i="1" s="1"/>
  <c r="B718" i="6"/>
  <c r="C1040" i="1" s="1"/>
  <c r="B719" i="6"/>
  <c r="B720" i="6"/>
  <c r="B721" i="6"/>
  <c r="C173" i="1" s="1"/>
  <c r="B722" i="6"/>
  <c r="B723" i="6"/>
  <c r="B724" i="6"/>
  <c r="B725" i="6"/>
  <c r="C75" i="1" s="1"/>
  <c r="B726" i="6"/>
  <c r="B727" i="6"/>
  <c r="C242" i="1" s="1"/>
  <c r="B728" i="6"/>
  <c r="B729" i="6"/>
  <c r="B730" i="6"/>
  <c r="B731" i="6"/>
  <c r="B732" i="6"/>
  <c r="B733" i="6"/>
  <c r="B734" i="6"/>
  <c r="C670" i="1" s="1"/>
  <c r="B735" i="6"/>
  <c r="B736" i="6"/>
  <c r="B737" i="6"/>
  <c r="B738" i="6"/>
  <c r="B739" i="6"/>
  <c r="B740" i="6"/>
  <c r="C429" i="1" s="1"/>
  <c r="B741" i="6"/>
  <c r="B742" i="6"/>
  <c r="B743" i="6"/>
  <c r="B744" i="6"/>
  <c r="B745" i="6"/>
  <c r="B746" i="6"/>
  <c r="C35" i="1" s="1"/>
  <c r="B747" i="6"/>
  <c r="B748" i="6"/>
  <c r="B749" i="6"/>
  <c r="B750" i="6"/>
  <c r="B751" i="6"/>
  <c r="B752" i="6"/>
  <c r="C701" i="1" s="1"/>
  <c r="B753" i="6"/>
  <c r="B754" i="6"/>
  <c r="B755" i="6"/>
  <c r="B756" i="6"/>
  <c r="C657" i="1" s="1"/>
  <c r="B757" i="6"/>
  <c r="B758" i="6"/>
  <c r="B759" i="6"/>
  <c r="B760" i="6"/>
  <c r="B761" i="6"/>
  <c r="B762" i="6"/>
  <c r="B763" i="6"/>
  <c r="C543" i="1" s="1"/>
  <c r="B764" i="6"/>
  <c r="B765" i="6"/>
  <c r="C692" i="1" s="1"/>
  <c r="B766" i="6"/>
  <c r="B767" i="6"/>
  <c r="B768" i="6"/>
  <c r="C563" i="1" s="1"/>
  <c r="B769" i="6"/>
  <c r="B770" i="6"/>
  <c r="C282" i="1" s="1"/>
  <c r="B771" i="6"/>
  <c r="B772" i="6"/>
  <c r="C343" i="1" s="1"/>
  <c r="B773" i="6"/>
  <c r="B774" i="6"/>
  <c r="B775" i="6"/>
  <c r="B776" i="6"/>
  <c r="B777" i="6"/>
  <c r="B778" i="6"/>
  <c r="B779" i="6"/>
  <c r="B780" i="6"/>
  <c r="C577" i="1" s="1"/>
  <c r="B781" i="6"/>
  <c r="B782" i="6"/>
  <c r="C597" i="1" s="1"/>
  <c r="B783" i="6"/>
  <c r="B784" i="6"/>
  <c r="B785" i="6"/>
  <c r="B786" i="6"/>
  <c r="B787" i="6"/>
  <c r="B788" i="6"/>
  <c r="B789" i="6"/>
  <c r="B790" i="6"/>
  <c r="B791" i="6"/>
  <c r="B792" i="6"/>
  <c r="C1006" i="1" s="1"/>
  <c r="B793" i="6"/>
  <c r="C607" i="1" s="1"/>
  <c r="B794" i="6"/>
  <c r="C556" i="1" s="1"/>
  <c r="B795" i="6"/>
  <c r="C564" i="1" s="1"/>
  <c r="B796" i="6"/>
  <c r="B797" i="6"/>
  <c r="C663" i="1" s="1"/>
  <c r="B798" i="6"/>
  <c r="B799" i="6"/>
  <c r="B800" i="6"/>
  <c r="B801" i="6"/>
  <c r="B802" i="6"/>
  <c r="B803" i="6"/>
  <c r="B804" i="6"/>
  <c r="B805" i="6"/>
  <c r="B806" i="6"/>
  <c r="B807" i="6"/>
  <c r="B808" i="6"/>
  <c r="B809" i="6"/>
  <c r="C658" i="1" s="1"/>
  <c r="B810" i="6"/>
  <c r="C570" i="1" s="1"/>
  <c r="B811" i="6"/>
  <c r="B812" i="6"/>
  <c r="C637" i="1" s="1"/>
  <c r="B813" i="6"/>
  <c r="B814" i="6"/>
  <c r="C677" i="1" s="1"/>
  <c r="B815" i="6"/>
  <c r="B816" i="6"/>
  <c r="C545" i="1" s="1"/>
  <c r="B817" i="6"/>
  <c r="B818" i="6"/>
  <c r="C726" i="1" s="1"/>
  <c r="B819" i="6"/>
  <c r="B820" i="6"/>
  <c r="B821" i="6"/>
  <c r="C544" i="1" s="1"/>
  <c r="B822" i="6"/>
  <c r="B823" i="6"/>
  <c r="B824" i="6"/>
  <c r="C735" i="1" s="1"/>
  <c r="B825" i="6"/>
  <c r="B826" i="6"/>
  <c r="C755" i="1" s="1"/>
  <c r="B827" i="6"/>
  <c r="B828" i="6"/>
  <c r="C557" i="1" s="1"/>
  <c r="B829" i="6"/>
  <c r="B830" i="6"/>
  <c r="B831" i="6"/>
  <c r="B832" i="6"/>
  <c r="B833" i="6"/>
  <c r="B834" i="6"/>
  <c r="B835" i="6"/>
  <c r="B836" i="6"/>
  <c r="B837" i="6"/>
  <c r="C547" i="1" s="1"/>
  <c r="B838" i="6"/>
  <c r="B839" i="6"/>
  <c r="B840" i="6"/>
  <c r="B841" i="6"/>
  <c r="C753" i="1" s="1"/>
  <c r="B842" i="6"/>
  <c r="B843" i="6"/>
  <c r="B844" i="6"/>
  <c r="B845" i="6"/>
  <c r="B846" i="6"/>
  <c r="C602" i="1" s="1"/>
  <c r="B847" i="6"/>
  <c r="C675" i="1" s="1"/>
  <c r="B848" i="6"/>
  <c r="C553" i="1" s="1"/>
  <c r="B849" i="6"/>
  <c r="C566" i="1" s="1"/>
  <c r="B850" i="6"/>
  <c r="B851" i="6"/>
  <c r="B852" i="6"/>
  <c r="B853" i="6"/>
  <c r="B854" i="6"/>
  <c r="B855" i="6"/>
  <c r="C589" i="1" s="1"/>
  <c r="B856" i="6"/>
  <c r="B857" i="6"/>
  <c r="B858" i="6"/>
  <c r="B859" i="6"/>
  <c r="B860" i="6"/>
  <c r="B861" i="6"/>
  <c r="B862" i="6"/>
  <c r="B863" i="6"/>
  <c r="C388" i="1" s="1"/>
  <c r="B864" i="6"/>
  <c r="B865" i="6"/>
  <c r="B866" i="6"/>
  <c r="C673" i="1" s="1"/>
  <c r="B867" i="6"/>
  <c r="C660" i="1" s="1"/>
  <c r="B868" i="6"/>
  <c r="C558" i="1" s="1"/>
  <c r="B869" i="6"/>
  <c r="B870" i="6"/>
  <c r="C594" i="1" s="1"/>
  <c r="B871" i="6"/>
  <c r="B872" i="6"/>
  <c r="B873" i="6"/>
  <c r="B874" i="6"/>
  <c r="B875" i="6"/>
  <c r="B876" i="6"/>
  <c r="B877" i="6"/>
  <c r="B878" i="6"/>
  <c r="B879" i="6"/>
  <c r="B880" i="6"/>
  <c r="B881" i="6"/>
  <c r="B882" i="6"/>
  <c r="C609" i="1" s="1"/>
  <c r="B883" i="6"/>
  <c r="B884" i="6"/>
  <c r="B885" i="6"/>
  <c r="B886" i="6"/>
  <c r="C619" i="1" s="1"/>
  <c r="B887" i="6"/>
  <c r="C586" i="1" s="1"/>
  <c r="B888" i="6"/>
  <c r="B889" i="6"/>
  <c r="C526" i="1" s="1"/>
  <c r="B890" i="6"/>
  <c r="B891" i="6"/>
  <c r="B892" i="6"/>
  <c r="B893" i="6"/>
  <c r="B894" i="6"/>
  <c r="B895" i="6"/>
  <c r="B896" i="6"/>
  <c r="B897" i="6"/>
  <c r="C653" i="1" s="1"/>
  <c r="B898" i="6"/>
  <c r="C697" i="1" s="1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C334" i="1" s="1"/>
  <c r="B912" i="6"/>
  <c r="B913" i="6"/>
  <c r="B914" i="6"/>
  <c r="C22" i="1" s="1"/>
  <c r="B915" i="6"/>
  <c r="B916" i="6"/>
  <c r="B917" i="6"/>
  <c r="C631" i="1" s="1"/>
  <c r="B918" i="6"/>
  <c r="C633" i="1" s="1"/>
  <c r="B919" i="6"/>
  <c r="C613" i="1" s="1"/>
  <c r="B920" i="6"/>
  <c r="B921" i="6"/>
  <c r="B922" i="6"/>
  <c r="B923" i="6"/>
  <c r="B924" i="6"/>
  <c r="C380" i="1" s="1"/>
  <c r="B925" i="6"/>
  <c r="B926" i="6"/>
  <c r="B927" i="6"/>
  <c r="B928" i="6"/>
  <c r="C339" i="1" s="1"/>
  <c r="B929" i="6"/>
  <c r="C507" i="1" s="1"/>
  <c r="B930" i="6"/>
  <c r="B931" i="6"/>
  <c r="B932" i="6"/>
  <c r="B933" i="6"/>
  <c r="B934" i="6"/>
  <c r="C490" i="1" s="1"/>
  <c r="B935" i="6"/>
  <c r="B936" i="6"/>
  <c r="B937" i="6"/>
  <c r="B938" i="6"/>
  <c r="B939" i="6"/>
  <c r="C489" i="1" s="1"/>
  <c r="B940" i="6"/>
  <c r="C467" i="1" s="1"/>
  <c r="B941" i="6"/>
  <c r="B942" i="6"/>
  <c r="C332" i="1" s="1"/>
  <c r="B943" i="6"/>
  <c r="B944" i="6"/>
  <c r="C517" i="1" s="1"/>
  <c r="B945" i="6"/>
  <c r="B946" i="6"/>
  <c r="B947" i="6"/>
  <c r="B948" i="6"/>
  <c r="B949" i="6"/>
  <c r="B950" i="6"/>
  <c r="B951" i="6"/>
  <c r="B952" i="6"/>
  <c r="B953" i="6"/>
  <c r="C319" i="1" s="1"/>
  <c r="B954" i="6"/>
  <c r="B955" i="6"/>
  <c r="B956" i="6"/>
  <c r="B957" i="6"/>
  <c r="B958" i="6"/>
  <c r="B959" i="6"/>
  <c r="C408" i="1" s="1"/>
  <c r="B960" i="6"/>
  <c r="B961" i="6"/>
  <c r="B962" i="6"/>
  <c r="B963" i="6"/>
  <c r="C516" i="1" s="1"/>
  <c r="B964" i="6"/>
  <c r="C284" i="1" s="1"/>
  <c r="B965" i="6"/>
  <c r="B966" i="6"/>
  <c r="B967" i="6"/>
  <c r="B968" i="6"/>
  <c r="C512" i="1" s="1"/>
  <c r="B969" i="6"/>
  <c r="B970" i="6"/>
  <c r="C464" i="1" s="1"/>
  <c r="B971" i="6"/>
  <c r="C437" i="1" s="1"/>
  <c r="B972" i="6"/>
  <c r="B973" i="6"/>
  <c r="B974" i="6"/>
  <c r="C417" i="1" s="1"/>
  <c r="B975" i="6"/>
  <c r="B976" i="6"/>
  <c r="B977" i="6"/>
  <c r="C695" i="1" s="1"/>
  <c r="B978" i="6"/>
  <c r="B979" i="6"/>
  <c r="B980" i="6"/>
  <c r="C693" i="1" s="1"/>
  <c r="B981" i="6"/>
  <c r="B982" i="6"/>
  <c r="B983" i="6"/>
  <c r="B984" i="6"/>
  <c r="B985" i="6"/>
  <c r="B986" i="6"/>
  <c r="B987" i="6"/>
  <c r="B988" i="6"/>
  <c r="C340" i="1" s="1"/>
  <c r="B989" i="6"/>
  <c r="B990" i="6"/>
  <c r="B991" i="6"/>
  <c r="B992" i="6"/>
  <c r="B993" i="6"/>
  <c r="C287" i="1" s="1"/>
  <c r="B994" i="6"/>
  <c r="C370" i="1" s="1"/>
  <c r="B995" i="6"/>
  <c r="B996" i="6"/>
  <c r="C393" i="1" s="1"/>
  <c r="B997" i="6"/>
  <c r="C435" i="1" s="1"/>
  <c r="B998" i="6"/>
  <c r="B999" i="6"/>
  <c r="C352" i="1" s="1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C506" i="1" s="1"/>
  <c r="B1013" i="6"/>
  <c r="C373" i="1" s="1"/>
  <c r="B1014" i="6"/>
  <c r="B1015" i="6"/>
  <c r="C302" i="1" s="1"/>
  <c r="B1016" i="6"/>
  <c r="B1017" i="6"/>
  <c r="B1018" i="6"/>
  <c r="B1019" i="6"/>
  <c r="C290" i="1" s="1"/>
  <c r="B1020" i="6"/>
  <c r="B1021" i="6"/>
  <c r="C292" i="1" s="1"/>
  <c r="B1022" i="6"/>
  <c r="C307" i="1" s="1"/>
  <c r="B1023" i="6"/>
  <c r="B1024" i="6"/>
  <c r="C454" i="1" s="1"/>
  <c r="B1025" i="6"/>
  <c r="B1026" i="6"/>
  <c r="B1027" i="6"/>
  <c r="B1028" i="6"/>
  <c r="B1029" i="6"/>
  <c r="B1030" i="6"/>
  <c r="B1031" i="6"/>
  <c r="B1032" i="6"/>
  <c r="B1033" i="6"/>
  <c r="B1034" i="6"/>
  <c r="C296" i="1" s="1"/>
  <c r="B1035" i="6"/>
  <c r="C299" i="1" s="1"/>
  <c r="B1036" i="6"/>
  <c r="B1037" i="6"/>
  <c r="B1038" i="6"/>
  <c r="B1039" i="6"/>
  <c r="B1040" i="6"/>
  <c r="B1041" i="6"/>
  <c r="B1042" i="6"/>
  <c r="B1043" i="6"/>
  <c r="C475" i="1" s="1"/>
  <c r="B1044" i="6"/>
  <c r="C493" i="1" s="1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C859" i="1" s="1"/>
  <c r="B1061" i="6"/>
  <c r="B1062" i="6"/>
  <c r="B1063" i="6"/>
  <c r="B1064" i="6"/>
  <c r="B1065" i="6"/>
  <c r="B1066" i="6"/>
  <c r="B1067" i="6"/>
  <c r="B1068" i="6"/>
  <c r="B1069" i="6"/>
  <c r="B1070" i="6"/>
  <c r="C668" i="1" s="1"/>
  <c r="B1071" i="6"/>
  <c r="B1072" i="6"/>
  <c r="C575" i="1" s="1"/>
  <c r="B1073" i="6"/>
  <c r="B1074" i="6"/>
  <c r="C518" i="1" s="1"/>
  <c r="B1075" i="6"/>
  <c r="B1076" i="6"/>
  <c r="B1077" i="6"/>
  <c r="B1078" i="6"/>
  <c r="B1079" i="6"/>
  <c r="C851" i="1" s="1"/>
  <c r="B1080" i="6"/>
  <c r="C844" i="1" s="1"/>
  <c r="B1081" i="6"/>
  <c r="B1082" i="6"/>
  <c r="B1083" i="6"/>
  <c r="B1084" i="6"/>
  <c r="B1085" i="6"/>
  <c r="B1086" i="6"/>
  <c r="B1087" i="6"/>
  <c r="B1088" i="6"/>
  <c r="C1019" i="1" s="1"/>
  <c r="B1089" i="6"/>
  <c r="B1090" i="6"/>
  <c r="B1091" i="6"/>
  <c r="B1092" i="6"/>
  <c r="C852" i="1" s="1"/>
  <c r="B1093" i="6"/>
  <c r="C830" i="1" s="1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C1015" i="1" s="1"/>
  <c r="B1124" i="6"/>
  <c r="C821" i="1" s="1"/>
  <c r="B1125" i="6"/>
  <c r="C848" i="1" s="1"/>
  <c r="B1126" i="6"/>
  <c r="B1127" i="6"/>
  <c r="C854" i="1" s="1"/>
  <c r="B1128" i="6"/>
  <c r="C760" i="1" s="1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E3" i="6"/>
  <c r="B2" i="6"/>
  <c r="C1183" i="1" l="1"/>
  <c r="C1119" i="1"/>
  <c r="C1223" i="1"/>
  <c r="C1166" i="1"/>
  <c r="C1110" i="1"/>
  <c r="C1264" i="1"/>
  <c r="C1165" i="1"/>
  <c r="C1104" i="1"/>
  <c r="C1263" i="1"/>
  <c r="C1158" i="1"/>
  <c r="C1262" i="1"/>
  <c r="C1151" i="1"/>
  <c r="C1046" i="1"/>
  <c r="C1199" i="1"/>
  <c r="C1038" i="1"/>
  <c r="C1197" i="1"/>
  <c r="C1141" i="1"/>
  <c r="C1030" i="1"/>
  <c r="C622" i="1"/>
  <c r="C551" i="1"/>
  <c r="C541" i="1"/>
  <c r="C678" i="1"/>
  <c r="C139" i="1"/>
  <c r="C140" i="1"/>
  <c r="C121" i="1"/>
  <c r="C1219" i="1"/>
  <c r="C1259" i="1"/>
  <c r="C29" i="1"/>
  <c r="C434" i="1"/>
  <c r="C197" i="1"/>
  <c r="C1122" i="1"/>
  <c r="C812" i="1"/>
  <c r="C960" i="1"/>
  <c r="C969" i="1"/>
  <c r="C1113" i="1"/>
  <c r="C70" i="1"/>
  <c r="C141" i="1"/>
  <c r="C199" i="1"/>
  <c r="C60" i="1"/>
  <c r="C164" i="1"/>
  <c r="C232" i="1"/>
  <c r="C238" i="1"/>
  <c r="C248" i="1"/>
  <c r="C239" i="1"/>
  <c r="C249" i="1"/>
  <c r="C1082" i="1"/>
  <c r="C1073" i="1"/>
  <c r="C1241" i="1"/>
  <c r="C19" i="1"/>
  <c r="C84" i="1"/>
  <c r="C48" i="1"/>
  <c r="C827" i="1"/>
  <c r="C816" i="1"/>
  <c r="C836" i="1"/>
  <c r="C1021" i="1"/>
  <c r="C635" i="1"/>
  <c r="C732" i="1"/>
  <c r="C387" i="1"/>
  <c r="C36" i="1"/>
  <c r="C33" i="1"/>
  <c r="C648" i="1"/>
  <c r="C647" i="1"/>
  <c r="C567" i="1"/>
  <c r="C664" i="1"/>
  <c r="C62" i="1"/>
  <c r="C26" i="1"/>
  <c r="C514" i="1"/>
  <c r="C828" i="1"/>
  <c r="C837" i="1"/>
  <c r="C59" i="1"/>
  <c r="C123" i="1"/>
  <c r="C109" i="1"/>
  <c r="C152" i="1"/>
  <c r="C58" i="1"/>
  <c r="C114" i="1"/>
  <c r="C133" i="1"/>
  <c r="C277" i="1"/>
  <c r="C222" i="1"/>
  <c r="C185" i="1"/>
  <c r="C244" i="1"/>
  <c r="C260" i="1"/>
  <c r="C253" i="1"/>
  <c r="C231" i="1"/>
  <c r="C262" i="1"/>
  <c r="C809" i="1"/>
  <c r="C977" i="1"/>
  <c r="C90" i="1"/>
  <c r="C159" i="1"/>
  <c r="C1050" i="1"/>
  <c r="C1051" i="1"/>
  <c r="C1131" i="1"/>
  <c r="C64" i="1"/>
  <c r="C176" i="1"/>
  <c r="C804" i="1"/>
  <c r="C797" i="1"/>
  <c r="C798" i="1"/>
  <c r="C803" i="1"/>
  <c r="C867" i="1"/>
  <c r="C875" i="1"/>
  <c r="C883" i="1"/>
  <c r="C891" i="1"/>
  <c r="C899" i="1"/>
  <c r="C907" i="1"/>
  <c r="C915" i="1"/>
  <c r="C863" i="1"/>
  <c r="C872" i="1"/>
  <c r="C881" i="1"/>
  <c r="C890" i="1"/>
  <c r="C900" i="1"/>
  <c r="C909" i="1"/>
  <c r="C799" i="1"/>
  <c r="C864" i="1"/>
  <c r="C873" i="1"/>
  <c r="C882" i="1"/>
  <c r="C892" i="1"/>
  <c r="C901" i="1"/>
  <c r="C910" i="1"/>
  <c r="C800" i="1"/>
  <c r="C865" i="1"/>
  <c r="C874" i="1"/>
  <c r="C884" i="1"/>
  <c r="C893" i="1"/>
  <c r="C902" i="1"/>
  <c r="C911" i="1"/>
  <c r="C801" i="1"/>
  <c r="C866" i="1"/>
  <c r="C876" i="1"/>
  <c r="C885" i="1"/>
  <c r="C894" i="1"/>
  <c r="C903" i="1"/>
  <c r="C912" i="1"/>
  <c r="C802" i="1"/>
  <c r="C868" i="1"/>
  <c r="C877" i="1"/>
  <c r="C886" i="1"/>
  <c r="C895" i="1"/>
  <c r="C904" i="1"/>
  <c r="C913" i="1"/>
  <c r="C805" i="1"/>
  <c r="C860" i="1"/>
  <c r="C869" i="1"/>
  <c r="C878" i="1"/>
  <c r="C887" i="1"/>
  <c r="C896" i="1"/>
  <c r="C905" i="1"/>
  <c r="C914" i="1"/>
  <c r="C806" i="1"/>
  <c r="C861" i="1"/>
  <c r="C870" i="1"/>
  <c r="C879" i="1"/>
  <c r="C888" i="1"/>
  <c r="C897" i="1"/>
  <c r="C906" i="1"/>
  <c r="C916" i="1"/>
  <c r="C807" i="1"/>
  <c r="C862" i="1"/>
  <c r="C871" i="1"/>
  <c r="C880" i="1"/>
  <c r="C889" i="1"/>
  <c r="C898" i="1"/>
  <c r="C908" i="1"/>
  <c r="C917" i="1"/>
  <c r="C716" i="1"/>
  <c r="C530" i="1"/>
  <c r="C585" i="1"/>
  <c r="C683" i="1"/>
  <c r="C751" i="1"/>
  <c r="C581" i="1"/>
  <c r="C655" i="1"/>
  <c r="C154" i="1"/>
  <c r="C497" i="1"/>
  <c r="C1251" i="1"/>
  <c r="C1069" i="1"/>
  <c r="C403" i="1"/>
  <c r="C391" i="1"/>
  <c r="C351" i="1"/>
  <c r="C374" i="1"/>
  <c r="C650" i="1"/>
  <c r="C554" i="1"/>
  <c r="C508" i="1"/>
  <c r="C445" i="1"/>
  <c r="C147" i="1"/>
  <c r="C25" i="1"/>
  <c r="C630" i="1"/>
  <c r="C728" i="1"/>
  <c r="C656" i="1"/>
  <c r="C573" i="1"/>
  <c r="C583" i="1"/>
  <c r="C747" i="1"/>
  <c r="C110" i="1"/>
  <c r="C271" i="1"/>
  <c r="C131" i="1"/>
  <c r="C16" i="1"/>
  <c r="C17" i="1"/>
  <c r="C255" i="1"/>
  <c r="C193" i="1"/>
  <c r="C973" i="1"/>
  <c r="C813" i="1"/>
  <c r="C958" i="1"/>
  <c r="C151" i="1"/>
  <c r="C956" i="1"/>
  <c r="C99" i="1"/>
  <c r="C1004" i="1"/>
  <c r="C991" i="1"/>
  <c r="C275" i="1"/>
  <c r="C118" i="1"/>
  <c r="C104" i="1"/>
  <c r="C1117" i="1"/>
  <c r="C7" i="1"/>
  <c r="C10" i="1"/>
  <c r="C986" i="1"/>
  <c r="C829" i="1"/>
  <c r="C839" i="1"/>
  <c r="C21" i="1"/>
  <c r="C54" i="1"/>
  <c r="C43" i="1"/>
  <c r="C111" i="1"/>
  <c r="C273" i="1"/>
  <c r="C272" i="1"/>
  <c r="C1058" i="1"/>
  <c r="C1091" i="1"/>
  <c r="C1068" i="1"/>
  <c r="C155" i="1"/>
  <c r="C243" i="1"/>
  <c r="C251" i="1"/>
  <c r="C108" i="1"/>
  <c r="C127" i="1"/>
  <c r="C165" i="1"/>
  <c r="C264" i="1"/>
  <c r="C240" i="1"/>
  <c r="C27" i="1"/>
  <c r="C13" i="1"/>
  <c r="C9" i="1"/>
  <c r="C190" i="1"/>
  <c r="C1076" i="1"/>
  <c r="C1106" i="1"/>
  <c r="C1162" i="1"/>
  <c r="C1266" i="1"/>
  <c r="C1267" i="1"/>
  <c r="C1138" i="1"/>
  <c r="C1147" i="1"/>
  <c r="C1036" i="1"/>
  <c r="C1098" i="1"/>
  <c r="C1163" i="1"/>
  <c r="C1181" i="1"/>
  <c r="C1054" i="1"/>
  <c r="C195" i="1"/>
  <c r="C93" i="1"/>
  <c r="C1220" i="1"/>
  <c r="C1256" i="1"/>
  <c r="C1240" i="1"/>
  <c r="C1224" i="1"/>
  <c r="C1176" i="1"/>
  <c r="C1144" i="1"/>
  <c r="C1094" i="1"/>
  <c r="C923" i="1"/>
  <c r="C931" i="1"/>
  <c r="C939" i="1"/>
  <c r="C947" i="1"/>
  <c r="C918" i="1"/>
  <c r="C927" i="1"/>
  <c r="C936" i="1"/>
  <c r="C945" i="1"/>
  <c r="C954" i="1"/>
  <c r="C919" i="1"/>
  <c r="C928" i="1"/>
  <c r="C937" i="1"/>
  <c r="C946" i="1"/>
  <c r="C955" i="1"/>
  <c r="C920" i="1"/>
  <c r="C929" i="1"/>
  <c r="C938" i="1"/>
  <c r="C948" i="1"/>
  <c r="C921" i="1"/>
  <c r="C930" i="1"/>
  <c r="C940" i="1"/>
  <c r="C949" i="1"/>
  <c r="C922" i="1"/>
  <c r="C932" i="1"/>
  <c r="C941" i="1"/>
  <c r="C950" i="1"/>
  <c r="C924" i="1"/>
  <c r="C933" i="1"/>
  <c r="C942" i="1"/>
  <c r="C951" i="1"/>
  <c r="C925" i="1"/>
  <c r="C934" i="1"/>
  <c r="C943" i="1"/>
  <c r="C952" i="1"/>
  <c r="C926" i="1"/>
  <c r="C935" i="1"/>
  <c r="C944" i="1"/>
  <c r="C953" i="1"/>
  <c r="C300" i="1"/>
  <c r="C305" i="1"/>
  <c r="C297" i="1"/>
  <c r="C309" i="1"/>
  <c r="C313" i="1"/>
  <c r="C294" i="1"/>
  <c r="C1186" i="1"/>
  <c r="C1153" i="1"/>
  <c r="C331" i="1"/>
  <c r="C329" i="1"/>
  <c r="C400" i="1"/>
  <c r="C365" i="1"/>
  <c r="C355" i="1"/>
  <c r="C369" i="1"/>
  <c r="C1159" i="1"/>
  <c r="C1088" i="1"/>
  <c r="C614" i="1"/>
  <c r="C618" i="1"/>
  <c r="C187" i="1"/>
  <c r="C14" i="1"/>
  <c r="C1026" i="1"/>
  <c r="C1066" i="1"/>
  <c r="C1109" i="1"/>
  <c r="C1081" i="1"/>
  <c r="C1258" i="1"/>
  <c r="C1059" i="1"/>
  <c r="C1108" i="1"/>
  <c r="C378" i="1"/>
  <c r="C330" i="1"/>
  <c r="C394" i="1"/>
  <c r="C749" i="1"/>
  <c r="C745" i="1"/>
  <c r="C315" i="1"/>
  <c r="C293" i="1"/>
  <c r="C289" i="1"/>
  <c r="C301" i="1"/>
  <c r="C640" i="1"/>
  <c r="C632" i="1"/>
  <c r="C723" i="1"/>
  <c r="C636" i="1"/>
  <c r="C584" i="1"/>
  <c r="C686" i="1"/>
  <c r="C69" i="1"/>
  <c r="C857" i="1"/>
  <c r="C23" i="1"/>
  <c r="C97" i="1"/>
  <c r="C74" i="1"/>
  <c r="C223" i="1"/>
  <c r="C20" i="1"/>
  <c r="C217" i="1"/>
  <c r="C988" i="1"/>
  <c r="C363" i="1"/>
  <c r="C372" i="1"/>
  <c r="C171" i="1"/>
  <c r="C148" i="1"/>
  <c r="C156" i="1"/>
  <c r="C157" i="1"/>
  <c r="C1116" i="1"/>
  <c r="C371" i="1"/>
  <c r="C280" i="1"/>
  <c r="C367" i="1"/>
  <c r="C522" i="1"/>
  <c r="C590" i="1"/>
  <c r="C291" i="1"/>
  <c r="C303" i="1"/>
  <c r="C576" i="1"/>
  <c r="C599" i="1"/>
  <c r="C79" i="1"/>
  <c r="C144" i="1"/>
  <c r="C1228" i="1"/>
  <c r="C1270" i="1"/>
  <c r="C1254" i="1"/>
  <c r="C1222" i="1"/>
  <c r="C1206" i="1"/>
  <c r="C1174" i="1"/>
  <c r="C1142" i="1"/>
  <c r="C37" i="1"/>
  <c r="C225" i="1"/>
  <c r="C826" i="1"/>
  <c r="C1130" i="1"/>
  <c r="C1100" i="1"/>
  <c r="C404" i="1"/>
  <c r="C401" i="1"/>
  <c r="C392" i="1"/>
  <c r="C510" i="1"/>
  <c r="C379" i="1"/>
  <c r="C381" i="1"/>
  <c r="C571" i="1"/>
  <c r="C574" i="1"/>
  <c r="C992" i="1"/>
  <c r="C1008" i="1"/>
  <c r="C1009" i="1"/>
  <c r="C252" i="1"/>
  <c r="C229" i="1"/>
  <c r="C250" i="1"/>
  <c r="C247" i="1"/>
  <c r="C815" i="1"/>
  <c r="C1196" i="1"/>
  <c r="C1135" i="1"/>
  <c r="C970" i="1"/>
  <c r="C964" i="1"/>
  <c r="C1101" i="1"/>
  <c r="C961" i="1"/>
  <c r="C499" i="1"/>
  <c r="C479" i="1"/>
  <c r="C1269" i="1"/>
  <c r="C1237" i="1"/>
  <c r="C1205" i="1"/>
  <c r="C1112" i="1"/>
  <c r="C1078" i="1"/>
  <c r="C1022" i="1"/>
  <c r="C423" i="1"/>
  <c r="C421" i="1"/>
  <c r="C6" i="1"/>
  <c r="C191" i="1"/>
  <c r="C1000" i="1"/>
  <c r="C985" i="1"/>
  <c r="C478" i="1"/>
  <c r="C336" i="1"/>
  <c r="C473" i="1"/>
  <c r="C593" i="1"/>
  <c r="C580" i="1"/>
  <c r="C555" i="1"/>
  <c r="C643" i="1"/>
  <c r="C757" i="1"/>
  <c r="C263" i="1"/>
  <c r="C257" i="1"/>
  <c r="C77" i="1"/>
  <c r="C198" i="1"/>
  <c r="C4" i="1"/>
  <c r="C158" i="1"/>
  <c r="C1242" i="1"/>
  <c r="C1124" i="1"/>
  <c r="C845" i="1"/>
  <c r="C832" i="1"/>
  <c r="C1034" i="1"/>
  <c r="C1133" i="1"/>
  <c r="C1032" i="1"/>
  <c r="C1145" i="1"/>
  <c r="C582" i="1"/>
  <c r="C606" i="1"/>
  <c r="C457" i="1"/>
  <c r="C432" i="1"/>
  <c r="C91" i="1"/>
  <c r="C204" i="1"/>
  <c r="C212" i="1"/>
  <c r="C80" i="1"/>
  <c r="C205" i="1"/>
  <c r="C209" i="1"/>
  <c r="C634" i="1"/>
  <c r="C688" i="1"/>
  <c r="C1125" i="1"/>
  <c r="C1065" i="1"/>
  <c r="C55" i="1"/>
  <c r="C218" i="1"/>
  <c r="C466" i="1"/>
  <c r="C28" i="1"/>
  <c r="C234" i="1"/>
  <c r="C1084" i="1"/>
  <c r="C1087" i="1"/>
  <c r="C1097" i="1"/>
  <c r="C810" i="1"/>
  <c r="C981" i="1"/>
  <c r="C364" i="1"/>
  <c r="C326" i="1"/>
  <c r="C420" i="1"/>
  <c r="C476" i="1"/>
  <c r="C412" i="1"/>
  <c r="C407" i="1"/>
  <c r="C662" i="1"/>
  <c r="C626" i="1"/>
  <c r="C540" i="1"/>
  <c r="C719" i="1"/>
  <c r="C316" i="1"/>
  <c r="C304" i="1"/>
  <c r="C455" i="1"/>
  <c r="C382" i="1"/>
  <c r="C377" i="1"/>
  <c r="C285" i="1"/>
  <c r="C358" i="1"/>
  <c r="C279" i="1"/>
  <c r="C389" i="1"/>
  <c r="C549" i="1"/>
  <c r="C569" i="1"/>
  <c r="C758" i="1"/>
  <c r="C759" i="1"/>
  <c r="C482" i="1"/>
  <c r="C474" i="1"/>
  <c r="C667" i="1"/>
  <c r="C748" i="1"/>
  <c r="C532" i="1"/>
  <c r="C676" i="1"/>
  <c r="C641" i="1"/>
  <c r="C711" i="1"/>
  <c r="C712" i="1"/>
  <c r="C521" i="1"/>
  <c r="C718" i="1"/>
  <c r="C734" i="1"/>
  <c r="C587" i="1"/>
  <c r="C629" i="1"/>
  <c r="C308" i="1"/>
  <c r="C306" i="1"/>
  <c r="C310" i="1"/>
  <c r="C311" i="1"/>
  <c r="C638" i="1"/>
  <c r="C731" i="1"/>
  <c r="C730" i="1"/>
  <c r="C276" i="1"/>
  <c r="C112" i="1"/>
  <c r="C179" i="1"/>
  <c r="C103" i="1"/>
  <c r="C265" i="1"/>
  <c r="C344" i="1"/>
  <c r="C71" i="1"/>
  <c r="C1093" i="1"/>
  <c r="C47" i="1"/>
  <c r="C150" i="1"/>
  <c r="C328" i="1"/>
  <c r="C142" i="1"/>
  <c r="C143" i="1"/>
  <c r="C5" i="1"/>
  <c r="C73" i="1"/>
  <c r="C34" i="1"/>
  <c r="C1170" i="1"/>
  <c r="C1103" i="1"/>
  <c r="C1195" i="1"/>
  <c r="C1044" i="1"/>
  <c r="C1080" i="1"/>
  <c r="C1217" i="1"/>
  <c r="C227" i="1"/>
  <c r="C76" i="1"/>
  <c r="C24" i="1"/>
  <c r="C1248" i="1"/>
  <c r="C1200" i="1"/>
  <c r="C1184" i="1"/>
  <c r="C1168" i="1"/>
  <c r="C1152" i="1"/>
  <c r="C1136" i="1"/>
  <c r="C1014" i="1"/>
  <c r="C539" i="1"/>
  <c r="C559" i="1"/>
  <c r="C509" i="1"/>
  <c r="C469" i="1"/>
  <c r="C501" i="1"/>
  <c r="C418" i="1"/>
  <c r="C659" i="1"/>
  <c r="C739" i="1"/>
  <c r="C39" i="1"/>
  <c r="C40" i="1"/>
  <c r="C715" i="1"/>
  <c r="C714" i="1"/>
  <c r="C322" i="1"/>
  <c r="C385" i="1"/>
  <c r="C56" i="1"/>
  <c r="C98" i="1"/>
  <c r="C68" i="1"/>
  <c r="C85" i="1"/>
  <c r="C168" i="1"/>
  <c r="C72" i="1"/>
  <c r="C221" i="1"/>
  <c r="C1063" i="1"/>
  <c r="C1201" i="1"/>
  <c r="C395" i="1"/>
  <c r="C463" i="1"/>
  <c r="C546" i="1"/>
  <c r="C707" i="1"/>
  <c r="C562" i="1"/>
  <c r="C706" i="1"/>
  <c r="C348" i="1"/>
  <c r="C286" i="1"/>
  <c r="C354" i="1"/>
  <c r="C603" i="1"/>
  <c r="C601" i="1"/>
  <c r="C446" i="1"/>
  <c r="C453" i="1"/>
  <c r="C295" i="1"/>
  <c r="C312" i="1"/>
  <c r="C166" i="1"/>
  <c r="C733" i="1"/>
  <c r="C169" i="1"/>
  <c r="C537" i="1"/>
  <c r="C356" i="1"/>
  <c r="C359" i="1"/>
  <c r="C399" i="1"/>
  <c r="C741" i="1"/>
  <c r="C561" i="1"/>
  <c r="C172" i="1"/>
  <c r="C81" i="1"/>
  <c r="C194" i="1"/>
  <c r="C1053" i="1"/>
  <c r="C1061" i="1"/>
  <c r="C1071" i="1"/>
  <c r="C1067" i="1"/>
  <c r="C1049" i="1"/>
  <c r="C2" i="1"/>
  <c r="C115" i="1"/>
  <c r="C274" i="1"/>
  <c r="C443" i="1"/>
  <c r="C436" i="1"/>
  <c r="C649" i="1"/>
  <c r="C690" i="1"/>
  <c r="C226" i="1"/>
  <c r="C838" i="1"/>
  <c r="C102" i="1"/>
  <c r="C95" i="1"/>
  <c r="C120" i="1"/>
  <c r="C66" i="1"/>
  <c r="C855" i="1"/>
  <c r="C1043" i="1"/>
  <c r="C1107" i="1"/>
  <c r="C1111" i="1"/>
  <c r="C1225" i="1"/>
  <c r="C46" i="1"/>
  <c r="C182" i="1"/>
  <c r="C201" i="1"/>
  <c r="C710" i="1"/>
  <c r="C588" i="1"/>
  <c r="C744" i="1"/>
  <c r="C975" i="1"/>
  <c r="C1024" i="1"/>
  <c r="C430" i="1"/>
  <c r="C486" i="1"/>
  <c r="C451" i="1"/>
  <c r="C440" i="1"/>
  <c r="C565" i="1"/>
  <c r="C721" i="1"/>
  <c r="C447" i="1"/>
  <c r="C503" i="1"/>
  <c r="C207" i="1"/>
  <c r="C137" i="1"/>
  <c r="C568" i="1"/>
  <c r="C642" i="1"/>
  <c r="C180" i="1"/>
  <c r="C200" i="1"/>
  <c r="C50" i="1"/>
  <c r="C338" i="1"/>
  <c r="C1003" i="1"/>
  <c r="C856" i="1"/>
  <c r="C1025" i="1"/>
  <c r="C106" i="1"/>
  <c r="C134" i="1"/>
  <c r="C135" i="1"/>
  <c r="C32" i="1"/>
  <c r="C997" i="1"/>
  <c r="C1031" i="1"/>
  <c r="C1041" i="1"/>
  <c r="C101" i="1"/>
  <c r="C96" i="1"/>
  <c r="C610" i="1"/>
  <c r="C620" i="1"/>
  <c r="C361" i="1"/>
  <c r="C366" i="1"/>
  <c r="C413" i="1"/>
  <c r="C504" i="1"/>
  <c r="C433" i="1"/>
  <c r="C465" i="1"/>
  <c r="C458" i="1"/>
  <c r="C756" i="1"/>
  <c r="C596" i="1"/>
  <c r="C623" i="1"/>
  <c r="C742" i="1"/>
  <c r="C746" i="1"/>
  <c r="C736" i="1"/>
  <c r="C737" i="1"/>
  <c r="C627" i="1"/>
  <c r="C520" i="1"/>
  <c r="C604" i="1"/>
  <c r="C717" i="1"/>
  <c r="C694" i="1"/>
  <c r="C698" i="1"/>
  <c r="C764" i="1"/>
  <c r="C772" i="1"/>
  <c r="C780" i="1"/>
  <c r="C788" i="1"/>
  <c r="C796" i="1"/>
  <c r="C765" i="1"/>
  <c r="C773" i="1"/>
  <c r="C781" i="1"/>
  <c r="C789" i="1"/>
  <c r="C766" i="1"/>
  <c r="C774" i="1"/>
  <c r="C782" i="1"/>
  <c r="C790" i="1"/>
  <c r="C763" i="1"/>
  <c r="C771" i="1"/>
  <c r="C779" i="1"/>
  <c r="C787" i="1"/>
  <c r="C795" i="1"/>
  <c r="C762" i="1"/>
  <c r="C778" i="1"/>
  <c r="C794" i="1"/>
  <c r="C767" i="1"/>
  <c r="C783" i="1"/>
  <c r="C768" i="1"/>
  <c r="C784" i="1"/>
  <c r="C769" i="1"/>
  <c r="C785" i="1"/>
  <c r="C770" i="1"/>
  <c r="C786" i="1"/>
  <c r="C775" i="1"/>
  <c r="C791" i="1"/>
  <c r="C776" i="1"/>
  <c r="C792" i="1"/>
  <c r="C761" i="1"/>
  <c r="C777" i="1"/>
  <c r="C793" i="1"/>
  <c r="C317" i="1"/>
  <c r="C298" i="1"/>
  <c r="C314" i="1"/>
  <c r="C439" i="1"/>
  <c r="C448" i="1"/>
  <c r="C219" i="1"/>
  <c r="C220" i="1"/>
  <c r="C216" i="1"/>
  <c r="C170" i="1"/>
  <c r="C477" i="1"/>
  <c r="C384" i="1"/>
  <c r="C397" i="1"/>
  <c r="C579" i="1"/>
  <c r="C621" i="1"/>
  <c r="C639" i="1"/>
  <c r="C615" i="1"/>
  <c r="C600" i="1"/>
  <c r="C492" i="1"/>
  <c r="C337" i="1"/>
  <c r="C333" i="1"/>
  <c r="C125" i="1"/>
  <c r="C126" i="1"/>
  <c r="C192" i="1"/>
  <c r="C241" i="1"/>
  <c r="C233" i="1"/>
  <c r="C246" i="1"/>
  <c r="C266" i="1"/>
  <c r="C145" i="1"/>
  <c r="C536" i="1"/>
  <c r="C527" i="1"/>
  <c r="C722" i="1"/>
  <c r="C396" i="1"/>
  <c r="C318" i="1"/>
  <c r="C383" i="1"/>
  <c r="C651" i="1"/>
  <c r="C578" i="1"/>
  <c r="C376" i="1"/>
  <c r="C850" i="1"/>
  <c r="C483" i="1"/>
  <c r="C484" i="1"/>
  <c r="C235" i="1"/>
  <c r="C236" i="1"/>
  <c r="C245" i="1"/>
  <c r="C1085" i="1"/>
  <c r="C237" i="1"/>
  <c r="C92" i="1"/>
  <c r="C128" i="1"/>
  <c r="C82" i="1"/>
  <c r="C122" i="1"/>
  <c r="C261" i="1"/>
  <c r="C177" i="1"/>
  <c r="C1027" i="1"/>
  <c r="C1260" i="1"/>
  <c r="C213" i="1"/>
  <c r="C214" i="1"/>
  <c r="C353" i="1"/>
  <c r="C107" i="1"/>
  <c r="C105" i="1"/>
  <c r="C8" i="1"/>
  <c r="C88" i="1"/>
  <c r="C203" i="1"/>
  <c r="C136" i="1"/>
  <c r="C210" i="1"/>
  <c r="C259" i="1"/>
  <c r="C124" i="1"/>
  <c r="C15" i="1"/>
  <c r="C270" i="1"/>
  <c r="C1099" i="1"/>
  <c r="C1072" i="1"/>
  <c r="C94" i="1"/>
  <c r="C65" i="1"/>
  <c r="C186" i="1"/>
  <c r="C1212" i="1"/>
  <c r="C1047" i="1"/>
  <c r="C1182" i="1"/>
  <c r="C1150" i="1"/>
  <c r="C1102" i="1"/>
  <c r="C116" i="1"/>
  <c r="C254" i="1"/>
  <c r="C256" i="1"/>
  <c r="C258" i="1"/>
  <c r="C456" i="1"/>
  <c r="C472" i="1"/>
  <c r="C444" i="1"/>
  <c r="C452" i="1"/>
  <c r="C460" i="1"/>
  <c r="C468" i="1"/>
  <c r="C523" i="1"/>
  <c r="C531" i="1"/>
  <c r="C524" i="1"/>
  <c r="C1177" i="1"/>
  <c r="C1161" i="1"/>
  <c r="C1057" i="1"/>
  <c r="C993" i="1"/>
  <c r="C729" i="1"/>
  <c r="C713" i="1"/>
  <c r="C681" i="1"/>
  <c r="C535" i="1"/>
  <c r="C438" i="1"/>
  <c r="C1048" i="1"/>
  <c r="C976" i="1"/>
  <c r="C375" i="1"/>
  <c r="C320" i="1"/>
  <c r="C1079" i="1"/>
  <c r="C1055" i="1"/>
  <c r="C1039" i="1"/>
  <c r="C841" i="1"/>
  <c r="C743" i="1"/>
  <c r="C738" i="1"/>
  <c r="C481" i="1"/>
  <c r="C342" i="1"/>
  <c r="C705" i="1"/>
  <c r="C672" i="1"/>
  <c r="C654" i="1"/>
  <c r="C617" i="1"/>
  <c r="C480" i="1"/>
  <c r="C335" i="1"/>
  <c r="C53" i="1"/>
  <c r="C146" i="1"/>
  <c r="C228" i="1"/>
  <c r="C63" i="1"/>
  <c r="C87" i="1"/>
  <c r="C189" i="1"/>
  <c r="C327" i="1"/>
  <c r="C496" i="1"/>
  <c r="C1140" i="1"/>
  <c r="C1092" i="1"/>
  <c r="C752" i="1"/>
  <c r="C720" i="1"/>
  <c r="C704" i="1"/>
  <c r="C671" i="1"/>
  <c r="C525" i="1"/>
  <c r="C174" i="1"/>
  <c r="C175" i="1"/>
  <c r="C163" i="1"/>
  <c r="C113" i="1"/>
  <c r="C129" i="1"/>
  <c r="C230" i="1"/>
  <c r="C83" i="1"/>
  <c r="C183" i="1"/>
  <c r="C132" i="1"/>
  <c r="C117" i="1"/>
  <c r="C119" i="1"/>
  <c r="C3" i="1"/>
  <c r="C41" i="1"/>
  <c r="C181" i="1"/>
  <c r="C30" i="1"/>
  <c r="C57" i="1"/>
  <c r="C153" i="1"/>
  <c r="C283" i="1"/>
  <c r="C349" i="1"/>
  <c r="C428" i="1"/>
  <c r="C487" i="1"/>
  <c r="C488" i="1"/>
  <c r="C1243" i="1"/>
  <c r="C1211" i="1"/>
  <c r="C995" i="1"/>
  <c r="C971" i="1"/>
  <c r="C471" i="1"/>
  <c r="C267" i="1"/>
  <c r="C268" i="1"/>
  <c r="C211" i="1"/>
  <c r="C160" i="1"/>
  <c r="C208" i="1"/>
  <c r="C167" i="1"/>
  <c r="C12" i="1"/>
  <c r="C78" i="1"/>
  <c r="C86" i="1"/>
  <c r="C202" i="1"/>
  <c r="C350" i="1"/>
  <c r="C278" i="1"/>
  <c r="C684" i="1"/>
  <c r="C669" i="1"/>
  <c r="C702" i="1"/>
  <c r="C1042" i="1"/>
  <c r="C628" i="1"/>
  <c r="C470" i="1"/>
  <c r="C269" i="1"/>
  <c r="F58" i="4"/>
  <c r="F50" i="4"/>
  <c r="F42" i="4"/>
  <c r="F34" i="4"/>
  <c r="F26" i="4"/>
  <c r="F18" i="4"/>
  <c r="F10" i="4"/>
  <c r="F57" i="4"/>
  <c r="F49" i="4"/>
  <c r="F41" i="4"/>
  <c r="F33" i="4"/>
  <c r="F25" i="4"/>
  <c r="F17" i="4"/>
  <c r="F9" i="4"/>
  <c r="F56" i="4"/>
  <c r="F48" i="4"/>
  <c r="F40" i="4"/>
  <c r="F32" i="4"/>
  <c r="F24" i="4"/>
  <c r="F16" i="4"/>
  <c r="F8" i="4"/>
  <c r="F55" i="4"/>
  <c r="F47" i="4"/>
  <c r="F39" i="4"/>
  <c r="F31" i="4"/>
  <c r="F23" i="4"/>
  <c r="F15" i="4"/>
  <c r="F7" i="4"/>
  <c r="F54" i="4"/>
  <c r="F46" i="4"/>
  <c r="F38" i="4"/>
  <c r="F30" i="4"/>
  <c r="F22" i="4"/>
  <c r="F14" i="4"/>
  <c r="F6" i="4"/>
  <c r="F53" i="4"/>
  <c r="F45" i="4"/>
  <c r="F37" i="4"/>
  <c r="F29" i="4"/>
  <c r="F21" i="4"/>
  <c r="F13" i="4"/>
  <c r="F5" i="4"/>
  <c r="F60" i="4"/>
  <c r="F52" i="4"/>
  <c r="F44" i="4"/>
  <c r="F36" i="4"/>
  <c r="F28" i="4"/>
  <c r="F20" i="4"/>
  <c r="F12" i="4"/>
  <c r="F4" i="4"/>
  <c r="F59" i="4"/>
  <c r="F51" i="4"/>
  <c r="F43" i="4"/>
  <c r="F35" i="4"/>
  <c r="F27" i="4"/>
  <c r="F19" i="4"/>
  <c r="F11" i="4"/>
  <c r="F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C1" authorId="0" shapeId="0" xr:uid="{712AFB4A-1774-F14D-8FA6-3C6EAFB921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 the payment type and the order total sales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56EE83BE-C77C-B140-8034-518B4CC6EC5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sthis a relevant benchmark?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8BA50-52E5-E44E-850B-4A16E7AA7ABD}" name="DataCo_Customers1" type="6" refreshedVersion="8" background="1" saveData="1">
    <textPr sourceFile="/Users/elena/Desktop/Exercises and Datasets 2/Datasets/DataCo_Customer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3166F65A-A905-0D42-9DB1-EA9EB9146347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<sst xmlns="http://schemas.openxmlformats.org/spreadsheetml/2006/main" count="18068" uniqueCount="3043">
  <si>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</si>
  <si>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</si>
  <si>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</si>
  <si>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</si>
  <si>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</si>
  <si>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</si>
  <si>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</si>
  <si>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</si>
  <si>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</si>
  <si>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</si>
  <si>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</si>
  <si>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</si>
  <si>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</si>
  <si>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</si>
  <si>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</si>
  <si>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</si>
  <si>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</si>
  <si>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</si>
  <si>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</si>
  <si>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</si>
  <si>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</si>
  <si>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</si>
  <si>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</si>
  <si>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</si>
  <si>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</si>
  <si>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</si>
  <si>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</si>
  <si>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</si>
  <si>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</si>
  <si>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</si>
  <si>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</si>
  <si>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</si>
  <si>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</si>
  <si>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</si>
  <si>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</si>
  <si>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</si>
  <si>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</si>
  <si>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</si>
  <si>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</si>
  <si>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</si>
  <si>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</si>
  <si>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</si>
  <si>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</si>
  <si>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</si>
  <si>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</si>
  <si>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</si>
  <si>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</si>
  <si>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</si>
  <si>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</si>
  <si>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</si>
  <si>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</si>
  <si>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</si>
  <si>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</si>
  <si>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</si>
  <si>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</si>
  <si>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</si>
  <si>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</si>
  <si>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</si>
  <si>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</si>
  <si>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</si>
  <si>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</si>
  <si>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</si>
  <si>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</si>
  <si>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</si>
  <si>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</si>
  <si>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</si>
  <si>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</si>
  <si>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</si>
  <si>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</si>
  <si>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</si>
  <si>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</si>
  <si>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</si>
  <si>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</si>
  <si>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</si>
  <si>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</si>
  <si>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</si>
  <si>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</si>
  <si>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</si>
  <si>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</si>
  <si>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</si>
  <si>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</si>
  <si>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</si>
  <si>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</si>
  <si>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</si>
  <si>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</si>
  <si>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</si>
  <si>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</si>
  <si>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</si>
  <si>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</si>
  <si>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</si>
  <si>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</si>
  <si>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</si>
  <si>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</si>
  <si>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</si>
  <si>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</si>
  <si>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</si>
  <si>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</si>
  <si>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</si>
  <si>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</si>
  <si>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</si>
  <si>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</si>
  <si>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</si>
  <si>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</si>
  <si>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</si>
  <si>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</si>
  <si>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</si>
  <si>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</si>
  <si>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</si>
  <si>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</si>
  <si>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</si>
  <si>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</si>
  <si>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</si>
  <si>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</si>
  <si>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</si>
  <si>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</si>
  <si>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</si>
  <si>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</si>
  <si>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</si>
  <si>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</si>
  <si>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</si>
  <si>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</si>
  <si>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</si>
  <si>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</si>
  <si>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</si>
  <si>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</si>
  <si>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</si>
  <si>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</si>
  <si>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</si>
  <si>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</si>
  <si>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</si>
  <si>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</si>
  <si>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</si>
  <si>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</si>
  <si>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</si>
  <si>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</si>
  <si>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</si>
  <si>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</si>
  <si>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</si>
  <si>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</si>
  <si>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</si>
  <si>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</si>
  <si>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</si>
  <si>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</si>
  <si>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</si>
  <si>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</si>
  <si>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</si>
  <si>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</si>
  <si>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</si>
  <si>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</si>
  <si>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</si>
  <si>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</si>
  <si>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</si>
  <si>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</si>
  <si>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</si>
  <si>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</si>
  <si>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</si>
  <si>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</si>
  <si>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</si>
  <si>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</si>
  <si>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</si>
  <si>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</si>
  <si>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</si>
  <si>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</si>
  <si>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</si>
  <si>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</si>
  <si>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</si>
  <si>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</si>
  <si>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</si>
  <si>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</si>
  <si>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</si>
  <si>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</si>
  <si>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</si>
  <si>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</si>
  <si>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</si>
  <si>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</si>
  <si>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</si>
  <si>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</si>
  <si>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</si>
  <si>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</si>
  <si>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</si>
  <si>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</si>
  <si>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</si>
  <si>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</si>
  <si>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</si>
  <si>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</si>
  <si>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</si>
  <si>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</si>
  <si>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</si>
  <si>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</si>
  <si>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</si>
  <si>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</si>
  <si>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</si>
  <si>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</si>
  <si>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</si>
  <si>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</si>
  <si>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</si>
  <si>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</si>
  <si>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</si>
  <si>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</si>
  <si>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</si>
  <si>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</si>
  <si>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</si>
  <si>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</si>
  <si>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</si>
  <si>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</si>
  <si>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</si>
  <si>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</si>
  <si>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</si>
  <si>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</si>
  <si>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</si>
  <si>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</si>
  <si>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</si>
  <si>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</si>
  <si>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</si>
  <si>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</si>
  <si>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</si>
  <si>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</si>
  <si>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</si>
  <si>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</si>
  <si>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</si>
  <si>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</si>
  <si>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</si>
  <si>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</si>
  <si>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</si>
  <si>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</si>
  <si>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</si>
  <si>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</si>
  <si>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</si>
  <si>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</si>
  <si>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</si>
  <si>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</si>
  <si>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</si>
  <si>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</si>
  <si>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</si>
  <si>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</si>
  <si>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</si>
  <si>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</si>
  <si>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</si>
  <si>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</si>
  <si>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</si>
  <si>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</si>
  <si>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</si>
  <si>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</si>
  <si>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</si>
  <si>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</si>
  <si>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</si>
  <si>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</si>
  <si>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</si>
  <si>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</si>
  <si>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</si>
  <si>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</si>
  <si>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</si>
  <si>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</si>
  <si>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</si>
  <si>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</si>
  <si>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</si>
  <si>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</si>
  <si>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</si>
  <si>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</si>
  <si>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</si>
  <si>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</si>
  <si>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</si>
  <si>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</si>
  <si>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</si>
  <si>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</si>
  <si>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</si>
  <si>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</si>
  <si>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</si>
  <si>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</si>
  <si>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</si>
  <si>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</si>
  <si>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</si>
  <si>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</si>
  <si>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</si>
  <si>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</si>
  <si>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</si>
  <si>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</si>
  <si>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</si>
  <si>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</si>
  <si>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</si>
  <si>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</si>
  <si>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</si>
  <si>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</si>
  <si>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</si>
  <si>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</si>
  <si>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</si>
  <si>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</si>
  <si>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</si>
  <si>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</si>
  <si>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</si>
  <si>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</si>
  <si>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</si>
  <si>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</si>
  <si>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</si>
  <si>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</si>
  <si>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</si>
  <si>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</si>
  <si>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</si>
  <si>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</si>
  <si>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</si>
  <si>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</si>
  <si>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</si>
  <si>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</si>
  <si>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</si>
  <si>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</si>
  <si>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</si>
  <si>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</si>
  <si>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</si>
  <si>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</si>
  <si>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</si>
  <si>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</si>
  <si>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</si>
  <si>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</si>
  <si>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</si>
  <si>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</si>
  <si>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</si>
  <si>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</si>
  <si>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</si>
  <si>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</si>
  <si>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</si>
  <si>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</si>
  <si>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</si>
  <si>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</si>
  <si>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</si>
  <si>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</si>
  <si>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</si>
  <si>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</si>
  <si>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</si>
  <si>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</si>
  <si>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</si>
  <si>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</si>
  <si>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</si>
  <si>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</si>
  <si>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</si>
  <si>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</si>
  <si>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</si>
  <si>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</si>
  <si>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</si>
  <si>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</si>
  <si>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</si>
  <si>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</si>
  <si>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</si>
  <si>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</si>
  <si>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</si>
  <si>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</si>
  <si>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</si>
  <si>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</si>
  <si>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</si>
  <si>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</si>
  <si>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</si>
  <si>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</si>
  <si>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</si>
  <si>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</si>
  <si>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</si>
  <si>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</si>
  <si>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</si>
  <si>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</si>
  <si>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</si>
  <si>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</si>
  <si>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</si>
  <si>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</si>
  <si>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</si>
  <si>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</si>
  <si>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</si>
  <si>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</si>
  <si>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</si>
  <si>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</si>
  <si>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</si>
  <si>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</si>
  <si>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</si>
  <si>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</si>
  <si>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</si>
  <si>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</si>
  <si>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</si>
  <si>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</si>
  <si>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</si>
  <si>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</si>
  <si>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</si>
  <si>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</si>
  <si>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</si>
  <si>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</si>
  <si>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</si>
  <si>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</si>
  <si>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</si>
  <si>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</si>
  <si>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</si>
  <si>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</si>
  <si>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</si>
  <si>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</si>
  <si>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</si>
  <si>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</si>
  <si>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</si>
  <si>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</si>
  <si>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</si>
  <si>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</si>
  <si>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</si>
  <si>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</si>
  <si>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</si>
  <si>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</si>
  <si>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</si>
  <si>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</si>
  <si>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</si>
  <si>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</si>
  <si>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</si>
  <si>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</si>
  <si>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</si>
  <si>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</si>
  <si>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</si>
  <si>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</si>
  <si>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</si>
  <si>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</si>
  <si>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</si>
  <si>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</si>
  <si>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</si>
  <si>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</si>
  <si>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</si>
  <si>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</si>
  <si>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</si>
  <si>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</si>
  <si>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</si>
  <si>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</si>
  <si>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</si>
  <si>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</si>
  <si>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</si>
  <si>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</si>
  <si>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</si>
  <si>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</si>
  <si>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</si>
  <si>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</si>
  <si>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</si>
  <si>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</si>
  <si>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</si>
  <si>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</si>
  <si>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</si>
  <si>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</si>
  <si>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</si>
  <si>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</si>
  <si>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</si>
  <si>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</si>
  <si>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</si>
  <si>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</si>
  <si>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</si>
  <si>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</si>
  <si>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</si>
  <si>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</si>
  <si>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</si>
  <si>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</si>
  <si>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</si>
  <si>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</si>
  <si>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</si>
  <si>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</si>
  <si>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</si>
  <si>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</si>
  <si>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</si>
  <si>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</si>
  <si>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</si>
  <si>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</si>
  <si>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</si>
  <si>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</si>
  <si>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</si>
  <si>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</si>
  <si>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</si>
  <si>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</si>
  <si>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</si>
  <si>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</si>
  <si>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</si>
  <si>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</si>
  <si>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</si>
  <si>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</si>
  <si>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</si>
  <si>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</si>
  <si>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</si>
  <si>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</si>
  <si>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</si>
  <si>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</si>
  <si>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</si>
  <si>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</si>
  <si>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</si>
  <si>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</si>
  <si>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</si>
  <si>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</si>
  <si>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</si>
  <si>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</si>
  <si>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</si>
  <si>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</si>
  <si>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</si>
  <si>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</si>
  <si>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</si>
  <si>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</si>
  <si>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</si>
  <si>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</si>
  <si>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</si>
  <si>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</si>
  <si>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</si>
  <si>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</si>
  <si>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</si>
  <si>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</si>
  <si>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</si>
  <si>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</si>
  <si>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</si>
  <si>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</si>
  <si>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</si>
  <si>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</si>
  <si>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</si>
  <si>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</si>
  <si>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</si>
  <si>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</si>
  <si>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</si>
  <si>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</si>
  <si>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</si>
  <si>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</si>
  <si>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</si>
  <si>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</si>
  <si>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</si>
  <si>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</si>
  <si>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</si>
  <si>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</si>
  <si>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</si>
  <si>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</si>
  <si>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</si>
  <si>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</si>
  <si>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</si>
  <si>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</si>
  <si>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</si>
  <si>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</si>
  <si>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</si>
  <si>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</si>
  <si>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</si>
  <si>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</si>
  <si>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</si>
  <si>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</si>
  <si>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</si>
  <si>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</si>
  <si>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</si>
  <si>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</si>
  <si>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</si>
  <si>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</si>
  <si>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</si>
  <si>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</si>
  <si>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</si>
  <si>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</si>
  <si>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</si>
  <si>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</si>
  <si>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</si>
  <si>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</si>
  <si>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</si>
  <si>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</si>
  <si>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</si>
  <si>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</si>
  <si>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</si>
  <si>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</si>
  <si>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</si>
  <si>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</si>
  <si>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</si>
  <si>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</si>
  <si>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</si>
  <si>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</si>
  <si>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</si>
  <si>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</si>
  <si>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</si>
  <si>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</si>
  <si>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</si>
  <si>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</si>
  <si>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</si>
  <si>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</si>
  <si>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</si>
  <si>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</si>
  <si>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</si>
  <si>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</si>
  <si>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</si>
  <si>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</si>
  <si>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</si>
  <si>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</si>
  <si>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</si>
  <si>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</si>
  <si>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</si>
  <si>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</si>
  <si>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</si>
  <si>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</si>
  <si>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</si>
  <si>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</si>
  <si>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</si>
  <si>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</si>
  <si>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</si>
  <si>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</si>
  <si>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</si>
  <si>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</si>
  <si>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</si>
  <si>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</si>
  <si>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</si>
  <si>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</si>
  <si>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</si>
  <si>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</si>
  <si>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</si>
  <si>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</si>
  <si>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</si>
  <si>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</si>
  <si>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</si>
  <si>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</si>
  <si>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</si>
  <si>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</si>
  <si>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</si>
  <si>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</si>
  <si>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</si>
  <si>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</si>
  <si>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</si>
  <si>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</si>
  <si>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</si>
  <si>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</si>
  <si>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</si>
  <si>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</si>
  <si>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</si>
  <si>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</si>
  <si>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</si>
  <si>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</si>
  <si>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</si>
  <si>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</si>
  <si>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</si>
  <si>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</si>
  <si>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</si>
  <si>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</si>
  <si>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</si>
  <si>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</si>
  <si>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</si>
  <si>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</si>
  <si>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</si>
  <si>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</si>
  <si>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</si>
  <si>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</si>
  <si>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</si>
  <si>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</si>
  <si>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</si>
  <si>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</si>
  <si>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</si>
  <si>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</si>
  <si>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</si>
  <si>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</si>
  <si>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</si>
  <si>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</si>
  <si>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</si>
  <si>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</si>
  <si>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</si>
  <si>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</si>
  <si>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</si>
  <si>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</si>
  <si>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</si>
  <si>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</si>
  <si>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</si>
  <si>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</si>
  <si>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</si>
  <si>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</si>
  <si>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</si>
  <si>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</si>
  <si>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</si>
  <si>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</si>
  <si>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</si>
  <si>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</si>
  <si>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</si>
  <si>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</si>
  <si>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</si>
  <si>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</si>
  <si>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</si>
  <si>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</si>
  <si>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</si>
  <si>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</si>
  <si>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</si>
  <si>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</si>
  <si>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</si>
  <si>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</si>
  <si>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</si>
  <si>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</si>
  <si>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</si>
  <si>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</si>
  <si>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</si>
  <si>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</si>
  <si>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</si>
  <si>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</si>
  <si>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</si>
  <si>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</si>
  <si>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</si>
  <si>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</si>
  <si>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</si>
  <si>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</si>
  <si>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</si>
  <si>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</si>
  <si>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</si>
  <si>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</si>
  <si>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</si>
  <si>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</si>
  <si>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</si>
  <si>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</si>
  <si>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</si>
  <si>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</si>
  <si>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</si>
  <si>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</si>
  <si>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</si>
  <si>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</si>
  <si>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</si>
  <si>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</si>
  <si>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</si>
  <si>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</si>
  <si>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</si>
  <si>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</si>
  <si>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</si>
  <si>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</si>
  <si>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</si>
  <si>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</si>
  <si>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</si>
  <si>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</si>
  <si>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</si>
  <si>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</si>
  <si>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</si>
  <si>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</si>
  <si>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</si>
  <si>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</si>
  <si>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</si>
  <si>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</si>
  <si>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</si>
  <si>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</si>
  <si>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</si>
  <si>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</si>
  <si>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</si>
  <si>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</si>
  <si>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</si>
  <si>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</si>
  <si>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</si>
  <si>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</si>
  <si>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</si>
  <si>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</si>
  <si>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</si>
  <si>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</si>
  <si>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</si>
  <si>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</si>
  <si>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</si>
  <si>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</si>
  <si>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</si>
  <si>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</si>
  <si>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</si>
  <si>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</si>
  <si>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</si>
  <si>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</si>
  <si>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</si>
  <si>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</si>
  <si>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</si>
  <si>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</si>
  <si>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</si>
  <si>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</si>
  <si>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</si>
  <si>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</si>
  <si>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</si>
  <si>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</si>
  <si>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</si>
  <si>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</si>
  <si>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</si>
  <si>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</si>
  <si>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</si>
  <si>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</si>
  <si>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</si>
  <si>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</si>
  <si>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</si>
  <si>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</si>
  <si>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</si>
  <si>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</si>
  <si>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</si>
  <si>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</si>
  <si>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</si>
  <si>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</si>
  <si>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</si>
  <si>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</si>
  <si>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</si>
  <si>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</si>
  <si>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</si>
  <si>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</si>
  <si>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</si>
  <si>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</si>
  <si>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</si>
  <si>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</si>
  <si>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</si>
  <si>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</si>
  <si>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</si>
  <si>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</si>
  <si>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</si>
  <si>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</si>
  <si>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</si>
  <si>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</si>
  <si>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</si>
  <si>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</si>
  <si>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</si>
  <si>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</si>
  <si>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</si>
  <si>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</si>
  <si>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</si>
  <si>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</si>
  <si>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</si>
  <si>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</si>
  <si>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</si>
  <si>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</si>
  <si>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</si>
  <si>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</si>
  <si>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</si>
  <si>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</si>
  <si>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</si>
  <si>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</si>
  <si>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</si>
  <si>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</si>
  <si>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</si>
  <si>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</si>
  <si>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</si>
  <si>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</si>
  <si>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</si>
  <si>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</si>
  <si>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</si>
  <si>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</si>
  <si>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</si>
  <si>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</si>
  <si>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</si>
  <si>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</si>
  <si>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</si>
  <si>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</si>
  <si>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</si>
  <si>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</si>
  <si>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</si>
  <si>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</si>
  <si>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</si>
  <si>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</si>
  <si>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</si>
  <si>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</si>
  <si>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</si>
  <si>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</si>
  <si>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</si>
  <si>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</si>
  <si>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</si>
  <si>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</si>
  <si>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</si>
  <si>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</si>
  <si>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</si>
  <si>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</si>
  <si>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</si>
  <si>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</si>
  <si>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</si>
  <si>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</si>
  <si>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</si>
  <si>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</si>
  <si>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</si>
  <si>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</si>
  <si>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</si>
  <si>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</si>
  <si>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</si>
  <si>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</si>
  <si>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</si>
  <si>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</si>
  <si>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</si>
  <si>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</si>
  <si>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</si>
  <si>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</si>
  <si>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</si>
  <si>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</si>
  <si>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</si>
  <si>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</si>
  <si>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</si>
  <si>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</si>
  <si>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</si>
  <si>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</si>
  <si>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</si>
  <si>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</si>
  <si>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</si>
  <si>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</si>
  <si>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</si>
  <si>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</si>
  <si>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</si>
  <si>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</si>
  <si>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</si>
  <si>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</si>
  <si>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</si>
  <si>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</si>
  <si>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</si>
  <si>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</si>
  <si>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</si>
  <si>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</si>
  <si>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</si>
  <si>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</si>
  <si>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</si>
  <si>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</si>
  <si>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</si>
  <si>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</si>
  <si>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</si>
  <si>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</si>
  <si>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</si>
  <si>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</si>
  <si>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</si>
  <si>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</si>
  <si>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</si>
  <si>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</si>
  <si>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</si>
  <si>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</si>
  <si>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</si>
  <si>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</si>
  <si>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</si>
  <si>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</si>
  <si>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</si>
  <si>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</si>
  <si>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</si>
  <si>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</si>
  <si>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</si>
  <si>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</si>
  <si>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</si>
  <si>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</si>
  <si>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</si>
  <si>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</si>
  <si>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</si>
  <si>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</si>
  <si>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</si>
  <si>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</si>
  <si>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</si>
  <si>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</si>
  <si>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</si>
  <si>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</si>
  <si>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</si>
  <si>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</si>
  <si>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</si>
  <si>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</si>
  <si>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</si>
  <si>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</si>
  <si>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</si>
  <si>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</si>
  <si>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</si>
  <si>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</si>
  <si>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</si>
  <si>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</si>
  <si>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</si>
  <si>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</si>
  <si>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</si>
  <si>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</si>
  <si>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</si>
  <si>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</si>
  <si>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</si>
  <si>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</si>
  <si>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</si>
  <si>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</si>
  <si>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</si>
  <si>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</si>
  <si>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</si>
  <si>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</si>
  <si>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</si>
  <si>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</si>
  <si>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</si>
  <si>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</si>
  <si>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</si>
  <si>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</si>
  <si>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</si>
  <si>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</si>
  <si>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</si>
  <si>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</si>
  <si>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</si>
  <si>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</si>
  <si>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</si>
  <si>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</si>
  <si>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</si>
  <si>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</si>
  <si>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</si>
  <si>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</si>
  <si>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</si>
  <si>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</si>
  <si>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</si>
  <si>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</si>
  <si>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</si>
  <si>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</si>
  <si>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</si>
  <si>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</si>
  <si>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</si>
  <si>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</si>
  <si>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</si>
  <si>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</si>
  <si>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</si>
  <si>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</si>
  <si>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</si>
  <si>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</si>
  <si>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</si>
  <si>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</si>
  <si>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</si>
  <si>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</si>
  <si>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</si>
  <si>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</si>
  <si>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</si>
  <si>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</si>
  <si>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</si>
  <si>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</si>
  <si>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</si>
  <si>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</si>
  <si>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</si>
  <si>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</si>
  <si>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</si>
  <si>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</si>
  <si>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</si>
  <si>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</si>
  <si>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</si>
  <si>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</si>
  <si>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</si>
  <si>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</si>
  <si>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</si>
  <si>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</si>
  <si>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</si>
  <si>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</si>
  <si>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</si>
  <si>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</si>
  <si>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</si>
  <si>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</si>
  <si>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</si>
  <si>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</si>
  <si>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</si>
  <si>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</si>
  <si>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</si>
  <si>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</si>
  <si>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</si>
  <si>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</si>
  <si>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</si>
  <si>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</si>
  <si>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</si>
  <si>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</si>
  <si>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</si>
  <si>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</si>
  <si>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</si>
  <si>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</si>
  <si>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</si>
  <si>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</si>
  <si>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</si>
  <si>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</si>
  <si>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</si>
  <si>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</si>
  <si>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</si>
  <si>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</si>
  <si>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</si>
  <si>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</si>
  <si>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</si>
  <si>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</si>
  <si>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</si>
  <si>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</si>
  <si>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</si>
  <si>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</si>
  <si>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</si>
  <si>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</si>
  <si>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Trade-In</t>
  </si>
  <si>
    <t>Electronics</t>
  </si>
  <si>
    <t>Cleats</t>
  </si>
  <si>
    <t>Accessories</t>
  </si>
  <si>
    <t>Hockey</t>
  </si>
  <si>
    <t>Soccer</t>
  </si>
  <si>
    <t>Consumer</t>
  </si>
  <si>
    <t>Computers</t>
  </si>
  <si>
    <t>Basketball</t>
  </si>
  <si>
    <t>Crafts</t>
  </si>
  <si>
    <t>Lacrosse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</si>
  <si>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</si>
  <si>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</si>
  <si>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</si>
  <si>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</si>
  <si>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</si>
  <si>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</si>
  <si>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</si>
  <si>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Bridgestone e6 Straight Distance NFL San Dieg</t>
  </si>
  <si>
    <t>Nike Men's CJ Elite 2 TD Football Cleat</t>
  </si>
  <si>
    <t>Men's Footwear</t>
  </si>
  <si>
    <t>Perfect Fitness Perfect Rip Deck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</si>
  <si>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</si>
  <si>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</si>
  <si>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</si>
  <si>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</si>
  <si>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</si>
  <si>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</si>
  <si>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</si>
  <si>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</si>
  <si>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</si>
  <si>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</si>
  <si>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</si>
  <si>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</si>
  <si>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</si>
  <si>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</si>
  <si>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</si>
  <si>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</si>
  <si>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</si>
  <si>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</si>
  <si>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</si>
  <si>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</si>
  <si>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</si>
  <si>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</si>
  <si>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</si>
  <si>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</si>
  <si>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</si>
  <si>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</si>
  <si>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</si>
  <si>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</si>
  <si>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</si>
  <si>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</si>
  <si>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</si>
  <si>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</si>
  <si>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</si>
  <si>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</si>
  <si>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</si>
  <si>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</si>
  <si>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</si>
  <si>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</si>
  <si>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</si>
  <si>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</si>
  <si>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</si>
  <si>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</si>
  <si>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</si>
  <si>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SOLE E25 Elliptical</t>
  </si>
  <si>
    <t>Elevation Training Mask 2.0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</si>
  <si>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</si>
  <si>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</si>
  <si>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</si>
  <si>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</si>
  <si>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</si>
  <si>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</si>
  <si>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</si>
  <si>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</si>
  <si>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</si>
  <si>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Total Gym 1400</t>
  </si>
  <si>
    <t>Children's heaters</t>
  </si>
  <si>
    <t>Children's Clothing</t>
  </si>
  <si>
    <t>Under Armour Men's Tech II T-Shirt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</si>
  <si>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</si>
  <si>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</si>
  <si>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</si>
  <si>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</si>
  <si>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</si>
  <si>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</si>
  <si>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</si>
  <si>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</si>
  <si>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</si>
  <si>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</si>
  <si>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</si>
  <si>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</si>
  <si>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</si>
  <si>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Segment</t>
  </si>
  <si>
    <t>Customer Country</t>
  </si>
  <si>
    <t>Home Office</t>
  </si>
  <si>
    <t>Puerto Rico</t>
  </si>
  <si>
    <t>PR</t>
  </si>
  <si>
    <t>NY</t>
  </si>
  <si>
    <t>WI</t>
  </si>
  <si>
    <t>TX</t>
  </si>
  <si>
    <t>FL</t>
  </si>
  <si>
    <t>PA</t>
  </si>
  <si>
    <t>HI</t>
  </si>
  <si>
    <t>CA</t>
  </si>
  <si>
    <t>IL</t>
  </si>
  <si>
    <t>MA</t>
  </si>
  <si>
    <t>AZ</t>
  </si>
  <si>
    <t>CO</t>
  </si>
  <si>
    <t>MN</t>
  </si>
  <si>
    <t>NJ</t>
  </si>
  <si>
    <t>OH</t>
  </si>
  <si>
    <t>VA</t>
  </si>
  <si>
    <t>MI</t>
  </si>
  <si>
    <t>MD</t>
  </si>
  <si>
    <t>RI</t>
  </si>
  <si>
    <t>GA</t>
  </si>
  <si>
    <t>OR</t>
  </si>
  <si>
    <t>TN</t>
  </si>
  <si>
    <t>Corporate</t>
  </si>
  <si>
    <t>UT</t>
  </si>
  <si>
    <t>NC</t>
  </si>
  <si>
    <t>WV</t>
  </si>
  <si>
    <t>MO</t>
  </si>
  <si>
    <t>NV</t>
  </si>
  <si>
    <t>ID</t>
  </si>
  <si>
    <t>IN</t>
  </si>
  <si>
    <t>DC</t>
  </si>
  <si>
    <t>DE</t>
  </si>
  <si>
    <t>NM</t>
  </si>
  <si>
    <t>SC</t>
  </si>
  <si>
    <t>WA</t>
  </si>
  <si>
    <t>MT</t>
  </si>
  <si>
    <t>LA</t>
  </si>
  <si>
    <t>Full Name</t>
  </si>
  <si>
    <t>Brenda Jordan</t>
  </si>
  <si>
    <t>Frank Livingston</t>
  </si>
  <si>
    <t>Johnny Smith</t>
  </si>
  <si>
    <t>Mary Smith</t>
  </si>
  <si>
    <t>Jerry Smith</t>
  </si>
  <si>
    <t>Mary Freeman</t>
  </si>
  <si>
    <t>Laura Bennett</t>
  </si>
  <si>
    <t>Megan Sanders</t>
  </si>
  <si>
    <t>Mary Black</t>
  </si>
  <si>
    <t>Jack Hatfield</t>
  </si>
  <si>
    <t>Melissa Ramirez</t>
  </si>
  <si>
    <t>Gregory Smith</t>
  </si>
  <si>
    <t>Elizabeth Smith</t>
  </si>
  <si>
    <t>Mary Sanchez</t>
  </si>
  <si>
    <t>Mary Patton</t>
  </si>
  <si>
    <t>Mary Davis</t>
  </si>
  <si>
    <t>Mark Smith</t>
  </si>
  <si>
    <t>Mary Sanders</t>
  </si>
  <si>
    <t>Paul Jensen</t>
  </si>
  <si>
    <t>Walter Chavez</t>
  </si>
  <si>
    <t>Joyce Phillips</t>
  </si>
  <si>
    <t>Daniel Smith</t>
  </si>
  <si>
    <t>Mary Lynn</t>
  </si>
  <si>
    <t>Pamela Michael</t>
  </si>
  <si>
    <t>Betty Smith</t>
  </si>
  <si>
    <t>Christian Luna</t>
  </si>
  <si>
    <t>Mary Ortega</t>
  </si>
  <si>
    <t>Mary Grimes</t>
  </si>
  <si>
    <t>Mary Summers</t>
  </si>
  <si>
    <t>Tiffany Caldwell</t>
  </si>
  <si>
    <t>Paul Garcia</t>
  </si>
  <si>
    <t>Stephen Lee</t>
  </si>
  <si>
    <t>George Middleton</t>
  </si>
  <si>
    <t>Samuel Jones</t>
  </si>
  <si>
    <t>Larry King</t>
  </si>
  <si>
    <t>Mary Yoder</t>
  </si>
  <si>
    <t>Mary Chapman</t>
  </si>
  <si>
    <t>Mary Rose</t>
  </si>
  <si>
    <t>Virginia Smith</t>
  </si>
  <si>
    <t>Jessica Lang</t>
  </si>
  <si>
    <t>Margaret Smith</t>
  </si>
  <si>
    <t>Mary Anthony</t>
  </si>
  <si>
    <t>Richard Smith</t>
  </si>
  <si>
    <t>Deborah Smith</t>
  </si>
  <si>
    <t>Emma Russell</t>
  </si>
  <si>
    <t>Adam Smith</t>
  </si>
  <si>
    <t>Mary Bennett</t>
  </si>
  <si>
    <t>Roy Carey</t>
  </si>
  <si>
    <t>Mary Reynolds</t>
  </si>
  <si>
    <t>Sarah Smith</t>
  </si>
  <si>
    <t>Edward Sanchez</t>
  </si>
  <si>
    <t>Harry Smith</t>
  </si>
  <si>
    <t>Mary Decker</t>
  </si>
  <si>
    <t>Charles Ramos</t>
  </si>
  <si>
    <t>Mary Delgado</t>
  </si>
  <si>
    <t>Debra Butler</t>
  </si>
  <si>
    <t>Jennifer Summers</t>
  </si>
  <si>
    <t>Mary Lee</t>
  </si>
  <si>
    <t>Doris Smith</t>
  </si>
  <si>
    <t>Benjamin Case</t>
  </si>
  <si>
    <t>Stephanie Smith</t>
  </si>
  <si>
    <t>Benjamin Riddle</t>
  </si>
  <si>
    <t>Pamela Murphy</t>
  </si>
  <si>
    <t>Jane Nichols</t>
  </si>
  <si>
    <t>Janice Smith</t>
  </si>
  <si>
    <t>Jonathan Smith</t>
  </si>
  <si>
    <t>Mary Castillo</t>
  </si>
  <si>
    <t>Karen Smith</t>
  </si>
  <si>
    <t>Mary Wilson</t>
  </si>
  <si>
    <t>Harold Hayes</t>
  </si>
  <si>
    <t>Mary Goodwin</t>
  </si>
  <si>
    <t>Stephen Douglas</t>
  </si>
  <si>
    <t>Crystal Blake</t>
  </si>
  <si>
    <t>Michelle Koch</t>
  </si>
  <si>
    <t>Mary Roy</t>
  </si>
  <si>
    <t>Benjamin Hurst</t>
  </si>
  <si>
    <t>Jack Townsend</t>
  </si>
  <si>
    <t>Henry Smith</t>
  </si>
  <si>
    <t>Grace Shah</t>
  </si>
  <si>
    <t>Pamela Strong</t>
  </si>
  <si>
    <t>Mary Gallagher</t>
  </si>
  <si>
    <t>Teresa Smith</t>
  </si>
  <si>
    <t>Cynthia Wallace</t>
  </si>
  <si>
    <t>Mary Adams</t>
  </si>
  <si>
    <t>Kevin Cooper</t>
  </si>
  <si>
    <t>Olivia Moore</t>
  </si>
  <si>
    <t>Louis Bishop</t>
  </si>
  <si>
    <t>Bruce Paul</t>
  </si>
  <si>
    <t>Ruth Smith</t>
  </si>
  <si>
    <t>Evelyn Valencia</t>
  </si>
  <si>
    <t>Zachary Smith</t>
  </si>
  <si>
    <t>Mary Caldwell</t>
  </si>
  <si>
    <t>Mary Huffman</t>
  </si>
  <si>
    <t>Ralph Smith</t>
  </si>
  <si>
    <t>Kyle Robertson</t>
  </si>
  <si>
    <t>Timothy Kirby</t>
  </si>
  <si>
    <t>Mary Cannon</t>
  </si>
  <si>
    <t>Diane Terry</t>
  </si>
  <si>
    <t>Michelle Dickson</t>
  </si>
  <si>
    <t>Nancy Bryant</t>
  </si>
  <si>
    <t>Sara Graves</t>
  </si>
  <si>
    <t>Mary Mclaughlin</t>
  </si>
  <si>
    <t>Mary Lewis</t>
  </si>
  <si>
    <t>Hannah Smith</t>
  </si>
  <si>
    <t>Sara Smith</t>
  </si>
  <si>
    <t>Joshua Brady</t>
  </si>
  <si>
    <t>Mary Salas</t>
  </si>
  <si>
    <t>Bryan Smith</t>
  </si>
  <si>
    <t>Joseph Callahan</t>
  </si>
  <si>
    <t>Mary Liu</t>
  </si>
  <si>
    <t>Nicholas Smith</t>
  </si>
  <si>
    <t>Henry Jones</t>
  </si>
  <si>
    <t>Kimberly Smith</t>
  </si>
  <si>
    <t>Johnny Rodriguez</t>
  </si>
  <si>
    <t>Victoria Pitts</t>
  </si>
  <si>
    <t>Mary Branch</t>
  </si>
  <si>
    <t>Mary Woods</t>
  </si>
  <si>
    <t>Betty Lopez</t>
  </si>
  <si>
    <t>Rose White</t>
  </si>
  <si>
    <t>George Smith</t>
  </si>
  <si>
    <t>Samantha Smith</t>
  </si>
  <si>
    <t>Janet Thomas</t>
  </si>
  <si>
    <t>Patricia Smith</t>
  </si>
  <si>
    <t>Mary Ayala</t>
  </si>
  <si>
    <t>Ronald Hanson</t>
  </si>
  <si>
    <t>Stephen Nguyen</t>
  </si>
  <si>
    <t>Timothy Smith</t>
  </si>
  <si>
    <t>Gary Meza</t>
  </si>
  <si>
    <t>Andrew Smith</t>
  </si>
  <si>
    <t>Kathleen Smith</t>
  </si>
  <si>
    <t>Mary Sims</t>
  </si>
  <si>
    <t>Andrea Smith</t>
  </si>
  <si>
    <t>Rebecca Briggs</t>
  </si>
  <si>
    <t>Victoria Smith</t>
  </si>
  <si>
    <t>Mary Cruz</t>
  </si>
  <si>
    <t>Adam Hodges</t>
  </si>
  <si>
    <t>Mary Harris</t>
  </si>
  <si>
    <t>Tammy Chavez</t>
  </si>
  <si>
    <t>Mary Kim</t>
  </si>
  <si>
    <t>Gary Smith</t>
  </si>
  <si>
    <t>Charles Smith</t>
  </si>
  <si>
    <t>Sandra Heath</t>
  </si>
  <si>
    <t>Amber Smith</t>
  </si>
  <si>
    <t>Anthony Leblanc</t>
  </si>
  <si>
    <t>Mary Fox</t>
  </si>
  <si>
    <t>Angela Little</t>
  </si>
  <si>
    <t>Pamela Browning</t>
  </si>
  <si>
    <t>Mary Lang</t>
  </si>
  <si>
    <t>Mary Brooks</t>
  </si>
  <si>
    <t>Mary Lawrence</t>
  </si>
  <si>
    <t>Mary Ray</t>
  </si>
  <si>
    <t>David Richardson</t>
  </si>
  <si>
    <t>Mary Wong</t>
  </si>
  <si>
    <t>Beverly Smith</t>
  </si>
  <si>
    <t>Wayne Rodriguez</t>
  </si>
  <si>
    <t>Linda Hale</t>
  </si>
  <si>
    <t>Mary Duncan</t>
  </si>
  <si>
    <t>Mary Torres</t>
  </si>
  <si>
    <t>Amy Kent</t>
  </si>
  <si>
    <t>Denise Smith</t>
  </si>
  <si>
    <t>Mary Webb</t>
  </si>
  <si>
    <t>Kathryn Norris</t>
  </si>
  <si>
    <t>Mary Contreras</t>
  </si>
  <si>
    <t>Jesse Esparza</t>
  </si>
  <si>
    <t>Barbara Gordon</t>
  </si>
  <si>
    <t>Denise Cohen</t>
  </si>
  <si>
    <t>Nicholas Ruiz</t>
  </si>
  <si>
    <t>Gloria Smith</t>
  </si>
  <si>
    <t>Mary White</t>
  </si>
  <si>
    <t>Evelyn Green</t>
  </si>
  <si>
    <t>Andrew Le</t>
  </si>
  <si>
    <t>Jacqueline Page</t>
  </si>
  <si>
    <t>Mary Christensen</t>
  </si>
  <si>
    <t>Karen Gillespie</t>
  </si>
  <si>
    <t>Anthony Wright</t>
  </si>
  <si>
    <t>Laura Haas</t>
  </si>
  <si>
    <t>Joan Smith</t>
  </si>
  <si>
    <t>Mary Carpenter</t>
  </si>
  <si>
    <t>Mary Nelson</t>
  </si>
  <si>
    <t>Austin Sexton</t>
  </si>
  <si>
    <t>Michael Scott</t>
  </si>
  <si>
    <t>Mary Olson</t>
  </si>
  <si>
    <t>Vincent Krueger</t>
  </si>
  <si>
    <t>Gregory Rodriguez</t>
  </si>
  <si>
    <t>Frances Smith</t>
  </si>
  <si>
    <t>Kyle Smith</t>
  </si>
  <si>
    <t>Kirestin Barr</t>
  </si>
  <si>
    <t>Nora Downs</t>
  </si>
  <si>
    <t>Jennifer Stokes</t>
  </si>
  <si>
    <t>Madonna Ingram</t>
  </si>
  <si>
    <t>Noelani Hyde</t>
  </si>
  <si>
    <t>Sydnee Nolan</t>
  </si>
  <si>
    <t>Willa Potter</t>
  </si>
  <si>
    <t>Alma Delgado</t>
  </si>
  <si>
    <t>Ila Knight</t>
  </si>
  <si>
    <t>Belle Booker</t>
  </si>
  <si>
    <t>Alyssa Contreras</t>
  </si>
  <si>
    <t>Lani Nash</t>
  </si>
  <si>
    <t>Demetria Jarvis</t>
  </si>
  <si>
    <t>Joan Nixon</t>
  </si>
  <si>
    <t>Gay Harper</t>
  </si>
  <si>
    <t>Audrey Acosta</t>
  </si>
  <si>
    <t>Riley Jones</t>
  </si>
  <si>
    <t>Imani Kelly</t>
  </si>
  <si>
    <t>Mechelle Parker</t>
  </si>
  <si>
    <t>Imani Castaneda</t>
  </si>
  <si>
    <t>Whitney Henderson</t>
  </si>
  <si>
    <t>Roanna Martin</t>
  </si>
  <si>
    <t>Vivian Hays</t>
  </si>
  <si>
    <t>Xantha Brock</t>
  </si>
  <si>
    <t>Zia Davis</t>
  </si>
  <si>
    <t>Mara Duffy</t>
  </si>
  <si>
    <t>Sloane Long</t>
  </si>
  <si>
    <t>Winifred Alexander</t>
  </si>
  <si>
    <t>Giselle Farrell</t>
  </si>
  <si>
    <t>John Buckley</t>
  </si>
  <si>
    <t>Nancy Curry</t>
  </si>
  <si>
    <t>Wayne Crawford</t>
  </si>
  <si>
    <t>Ruth Farrell</t>
  </si>
  <si>
    <t>Mary Sharp</t>
  </si>
  <si>
    <t>David Guerra</t>
  </si>
  <si>
    <t>Mary Padilla</t>
  </si>
  <si>
    <t>Nicholas Murray</t>
  </si>
  <si>
    <t>Gregory Nelson</t>
  </si>
  <si>
    <t>Joseph Matthews</t>
  </si>
  <si>
    <t>Matthew Roach</t>
  </si>
  <si>
    <t>Diane Smith</t>
  </si>
  <si>
    <t>Andrew Whitehead</t>
  </si>
  <si>
    <t>Roger Black</t>
  </si>
  <si>
    <t>Mary Burns</t>
  </si>
  <si>
    <t>Mary Palmer</t>
  </si>
  <si>
    <t>Danielle Smith</t>
  </si>
  <si>
    <t>Sandra Smith</t>
  </si>
  <si>
    <t>Mary Mullins</t>
  </si>
  <si>
    <t>Patrick Browning</t>
  </si>
  <si>
    <t>Terry Trujillo</t>
  </si>
  <si>
    <t>Betty Sanchez</t>
  </si>
  <si>
    <t>Mary Joyce</t>
  </si>
  <si>
    <t>Lawrence Mclaughlin</t>
  </si>
  <si>
    <t>Stephen Blackburn</t>
  </si>
  <si>
    <t>Mark Harris</t>
  </si>
  <si>
    <t>Cynthia Nelson</t>
  </si>
  <si>
    <t>Jerry Deleon</t>
  </si>
  <si>
    <t>Mary Bryan</t>
  </si>
  <si>
    <t>Julie Tanner</t>
  </si>
  <si>
    <t>Mary Larson</t>
  </si>
  <si>
    <t>Jordan Medina</t>
  </si>
  <si>
    <t>Kevin Smith</t>
  </si>
  <si>
    <t>Mary Simon</t>
  </si>
  <si>
    <t>Mary Myers</t>
  </si>
  <si>
    <t>Joyce Smith</t>
  </si>
  <si>
    <t>Octavia French</t>
  </si>
  <si>
    <t>Mary Frazier</t>
  </si>
  <si>
    <t>Emily Jacobs</t>
  </si>
  <si>
    <t>Peter Smith</t>
  </si>
  <si>
    <t>Mary Hill</t>
  </si>
  <si>
    <t>Kelsie Tate</t>
  </si>
  <si>
    <t>Marie Smith</t>
  </si>
  <si>
    <t>Judy Webb</t>
  </si>
  <si>
    <t>Michael Garcia</t>
  </si>
  <si>
    <t>Kenneth Brown</t>
  </si>
  <si>
    <t>Mary Martinez</t>
  </si>
  <si>
    <t>Jaime Todd</t>
  </si>
  <si>
    <t>Roger Morales</t>
  </si>
  <si>
    <t>Justin Pena</t>
  </si>
  <si>
    <t>Hannah Guerra</t>
  </si>
  <si>
    <t>Lawrence Deleon</t>
  </si>
  <si>
    <t>Mary Gallegos</t>
  </si>
  <si>
    <t>Christopher Smith</t>
  </si>
  <si>
    <t>Harold Medina</t>
  </si>
  <si>
    <t>Ryan Horton</t>
  </si>
  <si>
    <t>Jane Green</t>
  </si>
  <si>
    <t>Mary Coffey</t>
  </si>
  <si>
    <t>Mary Stone</t>
  </si>
  <si>
    <t>Kelly Calderon</t>
  </si>
  <si>
    <t>Mary Levy</t>
  </si>
  <si>
    <t>Megan Moreno</t>
  </si>
  <si>
    <t>Mary Clay</t>
  </si>
  <si>
    <t>Mary Warren</t>
  </si>
  <si>
    <t>Edward Chang</t>
  </si>
  <si>
    <t>John Hammond</t>
  </si>
  <si>
    <t>Carl Smith</t>
  </si>
  <si>
    <t>Teresa Grant</t>
  </si>
  <si>
    <t>Cynthia Smith</t>
  </si>
  <si>
    <t>Nathan Mahoney</t>
  </si>
  <si>
    <t>Diana Smith</t>
  </si>
  <si>
    <t>Mary Maddox</t>
  </si>
  <si>
    <t>Jason Haas</t>
  </si>
  <si>
    <t>Andrew Johnston</t>
  </si>
  <si>
    <t>Amanda Smith</t>
  </si>
  <si>
    <t>Mary Hammond</t>
  </si>
  <si>
    <t>Melissa Miller</t>
  </si>
  <si>
    <t>Steven Smith</t>
  </si>
  <si>
    <t>Judith Osborne</t>
  </si>
  <si>
    <t>Mary Silva</t>
  </si>
  <si>
    <t>Sara Mejia</t>
  </si>
  <si>
    <t>Marilyn Potter</t>
  </si>
  <si>
    <t>Rebecca Austin</t>
  </si>
  <si>
    <t>Mary Soto</t>
  </si>
  <si>
    <t>Jack Meyer</t>
  </si>
  <si>
    <t>Karina Harper</t>
  </si>
  <si>
    <t>Kathryn Singh</t>
  </si>
  <si>
    <t>Mary Peters</t>
  </si>
  <si>
    <t>Mary Walters</t>
  </si>
  <si>
    <t>Mary Atkinson</t>
  </si>
  <si>
    <t>Willie Sanders</t>
  </si>
  <si>
    <t>Mary Wolf</t>
  </si>
  <si>
    <t>Mary Meadows</t>
  </si>
  <si>
    <t>Aaron Smith</t>
  </si>
  <si>
    <t>David Smith</t>
  </si>
  <si>
    <t>Kathy Sampson</t>
  </si>
  <si>
    <t>Cynthia Miller</t>
  </si>
  <si>
    <t>James Smith</t>
  </si>
  <si>
    <t>Jennifer Fuentes</t>
  </si>
  <si>
    <t>Mary Franco</t>
  </si>
  <si>
    <t>Betty Rodgers</t>
  </si>
  <si>
    <t>Jennifer Morgan</t>
  </si>
  <si>
    <t>Mary Frye</t>
  </si>
  <si>
    <t>Anna Bailey</t>
  </si>
  <si>
    <t>Rebecca Arnold</t>
  </si>
  <si>
    <t>Lori Burns</t>
  </si>
  <si>
    <t>Thomas Whitney</t>
  </si>
  <si>
    <t>Ann Deleon</t>
  </si>
  <si>
    <t>Mary Rangel</t>
  </si>
  <si>
    <t>Benjamin Smith</t>
  </si>
  <si>
    <t>Jesse Stein</t>
  </si>
  <si>
    <t>Mary Shepherd</t>
  </si>
  <si>
    <t>Mary Anderson</t>
  </si>
  <si>
    <t>Patrick Smith</t>
  </si>
  <si>
    <t>Mary Warner</t>
  </si>
  <si>
    <t>Amber Diaz</t>
  </si>
  <si>
    <t>Alexander Smith</t>
  </si>
  <si>
    <t>Mary Barnett</t>
  </si>
  <si>
    <t>Barbara Beck</t>
  </si>
  <si>
    <t>Cynthia Brown</t>
  </si>
  <si>
    <t>Andrew Butler</t>
  </si>
  <si>
    <t>Kathryn Smith</t>
  </si>
  <si>
    <t>Lisa Smith</t>
  </si>
  <si>
    <t>Megan Todd</t>
  </si>
  <si>
    <t>Grace Sanchez</t>
  </si>
  <si>
    <t>Dennis Meyer</t>
  </si>
  <si>
    <t>Douglas Smith</t>
  </si>
  <si>
    <t>Mary Vega</t>
  </si>
  <si>
    <t>Wayne Hodges</t>
  </si>
  <si>
    <t>Mary Mccormick</t>
  </si>
  <si>
    <t>Ronald Blackwell</t>
  </si>
  <si>
    <t>Mary Rios</t>
  </si>
  <si>
    <t>Tammy Smith</t>
  </si>
  <si>
    <t>Mary Lara</t>
  </si>
  <si>
    <t>Christina Harvey</t>
  </si>
  <si>
    <t>Lauren Coleman</t>
  </si>
  <si>
    <t>Mary Hayes</t>
  </si>
  <si>
    <t>Mary Day</t>
  </si>
  <si>
    <t>Mary Dawson</t>
  </si>
  <si>
    <t>Mary Phillips</t>
  </si>
  <si>
    <t>Ronald Smith</t>
  </si>
  <si>
    <t>Melissa Mack</t>
  </si>
  <si>
    <t>Maria Evans</t>
  </si>
  <si>
    <t>Eugene Smith</t>
  </si>
  <si>
    <t>James Lawson</t>
  </si>
  <si>
    <t>John Stokes</t>
  </si>
  <si>
    <t>Mary Flores</t>
  </si>
  <si>
    <t>Mary Austin</t>
  </si>
  <si>
    <t>Roy Smith</t>
  </si>
  <si>
    <t>Katherine Oconnell</t>
  </si>
  <si>
    <t>Janet Smith</t>
  </si>
  <si>
    <t>Mary Carlson</t>
  </si>
  <si>
    <t>Nicole Smith</t>
  </si>
  <si>
    <t>Sharon Smith</t>
  </si>
  <si>
    <t>Mary Navarro</t>
  </si>
  <si>
    <t>Matthew Bush</t>
  </si>
  <si>
    <t>Anthony Young</t>
  </si>
  <si>
    <t>Andrew Kim</t>
  </si>
  <si>
    <t>William Rivera</t>
  </si>
  <si>
    <t>Mary Pope</t>
  </si>
  <si>
    <t>Mary Johnson</t>
  </si>
  <si>
    <t>Evelyn Wilson</t>
  </si>
  <si>
    <t>Martha Pierce</t>
  </si>
  <si>
    <t>Margaret Walker</t>
  </si>
  <si>
    <t>Charles Stout</t>
  </si>
  <si>
    <t>Mary Morrow</t>
  </si>
  <si>
    <t>Christina Carter</t>
  </si>
  <si>
    <t>Mary Rodgers</t>
  </si>
  <si>
    <t>Jerry Ingram</t>
  </si>
  <si>
    <t>Mary Brown</t>
  </si>
  <si>
    <t>Brandon Smith</t>
  </si>
  <si>
    <t>Jacqueline James</t>
  </si>
  <si>
    <t>Mary Wu</t>
  </si>
  <si>
    <t>Mary Weaver</t>
  </si>
  <si>
    <t>Kathy Smith</t>
  </si>
  <si>
    <t>Rebecca Hunter</t>
  </si>
  <si>
    <t>Brandon Foster</t>
  </si>
  <si>
    <t>Matthew Huffman</t>
  </si>
  <si>
    <t>Richard Reid</t>
  </si>
  <si>
    <t>Jeremy Holmes</t>
  </si>
  <si>
    <t>Amanda Marquez</t>
  </si>
  <si>
    <t>Maria Dorsey</t>
  </si>
  <si>
    <t>Joseph Pennington</t>
  </si>
  <si>
    <t>Mary Mann</t>
  </si>
  <si>
    <t>Mary Erickson</t>
  </si>
  <si>
    <t>Ronald Williamson</t>
  </si>
  <si>
    <t>Carolyn Gallegos</t>
  </si>
  <si>
    <t>Brittany Gardner</t>
  </si>
  <si>
    <t>Mary King</t>
  </si>
  <si>
    <t>Carolyn Rodriguez</t>
  </si>
  <si>
    <t>Shawn Huffman</t>
  </si>
  <si>
    <t>Gregory Bowman</t>
  </si>
  <si>
    <t>Mary Garza</t>
  </si>
  <si>
    <t>Anthony Sanchez</t>
  </si>
  <si>
    <t>Stephen Smith</t>
  </si>
  <si>
    <t>Ralph Nielsen</t>
  </si>
  <si>
    <t>Donna Browning</t>
  </si>
  <si>
    <t>Margaret Martinez</t>
  </si>
  <si>
    <t>Jennifer Smith</t>
  </si>
  <si>
    <t>Scott Smith</t>
  </si>
  <si>
    <t>Jennifer Sims</t>
  </si>
  <si>
    <t>Mary Ward</t>
  </si>
  <si>
    <t>Mary Williams</t>
  </si>
  <si>
    <t>Lisa Williams</t>
  </si>
  <si>
    <t>Thomas Colon</t>
  </si>
  <si>
    <t>Mary Bates</t>
  </si>
  <si>
    <t>Catherine Smith</t>
  </si>
  <si>
    <t>Debra Smith</t>
  </si>
  <si>
    <t>Diane Kim</t>
  </si>
  <si>
    <t>Richard Parker</t>
  </si>
  <si>
    <t>Cynthia Mccoy</t>
  </si>
  <si>
    <t>Michael Lopez</t>
  </si>
  <si>
    <t>Barbara Pham</t>
  </si>
  <si>
    <t>Mary Mcgrath</t>
  </si>
  <si>
    <t>Mary Mcdonald</t>
  </si>
  <si>
    <t>Kenneth Williams</t>
  </si>
  <si>
    <t>Brittany Juarez</t>
  </si>
  <si>
    <t>Lisa Ramirez</t>
  </si>
  <si>
    <t>Brittany Copeland</t>
  </si>
  <si>
    <t>William Berg</t>
  </si>
  <si>
    <t>Thomas Riley</t>
  </si>
  <si>
    <t>Joshua Smith</t>
  </si>
  <si>
    <t>George Terrell</t>
  </si>
  <si>
    <t>Cynthia Benjamin</t>
  </si>
  <si>
    <t>Kelly Williams</t>
  </si>
  <si>
    <t>Mary Mccoy</t>
  </si>
  <si>
    <t>Mary Butler</t>
  </si>
  <si>
    <t>Stephen Williams</t>
  </si>
  <si>
    <t>Mary Vincent</t>
  </si>
  <si>
    <t>Michael Beard</t>
  </si>
  <si>
    <t>Mary Jackson</t>
  </si>
  <si>
    <t>Jason Smith</t>
  </si>
  <si>
    <t>Mary Martin</t>
  </si>
  <si>
    <t>Mary Mcdowell</t>
  </si>
  <si>
    <t>Jason Beck</t>
  </si>
  <si>
    <t>Mary Stein</t>
  </si>
  <si>
    <t>Mary Keller</t>
  </si>
  <si>
    <t>Rachel Choi</t>
  </si>
  <si>
    <t>Mary Fletcher</t>
  </si>
  <si>
    <t>Mary Hebert</t>
  </si>
  <si>
    <t>Jessica Newton</t>
  </si>
  <si>
    <t>Richard Leach</t>
  </si>
  <si>
    <t>Mary Campbell</t>
  </si>
  <si>
    <t>Amber Mercado</t>
  </si>
  <si>
    <t>Alice Smith</t>
  </si>
  <si>
    <t>Amber Sheppard</t>
  </si>
  <si>
    <t>Jeremy Smith</t>
  </si>
  <si>
    <t>Donna Jones</t>
  </si>
  <si>
    <t>Dylan Walker</t>
  </si>
  <si>
    <t>Mary Bauer</t>
  </si>
  <si>
    <t>Anna Gillespie</t>
  </si>
  <si>
    <t>Marilyn Smith</t>
  </si>
  <si>
    <t>Samuel Smith</t>
  </si>
  <si>
    <t>Mary Nielsen</t>
  </si>
  <si>
    <t>Jason Dixon</t>
  </si>
  <si>
    <t>Christopher Hatfield</t>
  </si>
  <si>
    <t>Amanda Hays</t>
  </si>
  <si>
    <t>Laura Smith</t>
  </si>
  <si>
    <t>Cally Holloway</t>
  </si>
  <si>
    <t>Irene Luna</t>
  </si>
  <si>
    <t>Gillian Maldonado</t>
  </si>
  <si>
    <t>Tana Tate</t>
  </si>
  <si>
    <t>Orli Hendricks</t>
  </si>
  <si>
    <t>Kimberly Flowers</t>
  </si>
  <si>
    <t>Constance Terrell</t>
  </si>
  <si>
    <t>Erica Stevens</t>
  </si>
  <si>
    <t>Nichole Olsen</t>
  </si>
  <si>
    <t>Oprah Delacruz</t>
  </si>
  <si>
    <t>Germane Short</t>
  </si>
  <si>
    <t>Freya Robbins</t>
  </si>
  <si>
    <t>Cassandra Jensen</t>
  </si>
  <si>
    <t>Natalie Mcfadden</t>
  </si>
  <si>
    <t>Kimberley Sharpe</t>
  </si>
  <si>
    <t>Sade Lancaster</t>
  </si>
  <si>
    <t>Brynne Giles</t>
  </si>
  <si>
    <t>Ciara Bird</t>
  </si>
  <si>
    <t>Bo Griffin</t>
  </si>
  <si>
    <t>Kim Simon</t>
  </si>
  <si>
    <t>Kellie Farmer</t>
  </si>
  <si>
    <t>Alma Conley</t>
  </si>
  <si>
    <t>Yeo Bird</t>
  </si>
  <si>
    <t>Lucy Mcknight</t>
  </si>
  <si>
    <t>Simone Vance</t>
  </si>
  <si>
    <t>Roary Wheeler</t>
  </si>
  <si>
    <t>Quail Ashley</t>
  </si>
  <si>
    <t>Hannah Velez</t>
  </si>
  <si>
    <t>Evelyn Kelly</t>
  </si>
  <si>
    <t>Jael Mcfarland</t>
  </si>
  <si>
    <t>Teagan Romero</t>
  </si>
  <si>
    <t>Joan Wilder</t>
  </si>
  <si>
    <t>Basia Watts</t>
  </si>
  <si>
    <t>Dominique Rogers</t>
  </si>
  <si>
    <t>Ainsley Mathis</t>
  </si>
  <si>
    <t>Aurora Sharp</t>
  </si>
  <si>
    <t>Libby Bray</t>
  </si>
  <si>
    <t>Amy Lindsay</t>
  </si>
  <si>
    <t>Ivory Parks</t>
  </si>
  <si>
    <t>Karina Prince</t>
  </si>
  <si>
    <t>Deanna Goff</t>
  </si>
  <si>
    <t>Dacey Walters</t>
  </si>
  <si>
    <t>Adele Pennington</t>
  </si>
  <si>
    <t>Sybill Spencer</t>
  </si>
  <si>
    <t>Kay Sandoval</t>
  </si>
  <si>
    <t>Stacy Mckinney</t>
  </si>
  <si>
    <t>Marah Lara</t>
  </si>
  <si>
    <t>Taylor Wood</t>
  </si>
  <si>
    <t>Mary Frank</t>
  </si>
  <si>
    <t>Elizabeth Pittman</t>
  </si>
  <si>
    <t>Katherine Tyler</t>
  </si>
  <si>
    <t>Dennis Smith</t>
  </si>
  <si>
    <t>Diana Richards</t>
  </si>
  <si>
    <t>Mary Camacho</t>
  </si>
  <si>
    <t>Ainsley Leach</t>
  </si>
  <si>
    <t>Theresa Pearson</t>
  </si>
  <si>
    <t>Sean Chung</t>
  </si>
  <si>
    <t>Jonathan Richmond</t>
  </si>
  <si>
    <t>Donald Price</t>
  </si>
  <si>
    <t>Rana Moreno</t>
  </si>
  <si>
    <t>Mary Garcia</t>
  </si>
  <si>
    <t>William Smith</t>
  </si>
  <si>
    <t>Rachel Cochran</t>
  </si>
  <si>
    <t>Dorothy Frye</t>
  </si>
  <si>
    <t>Robert Gilmore</t>
  </si>
  <si>
    <t>Brenda Webster</t>
  </si>
  <si>
    <t>Andrea Johnson</t>
  </si>
  <si>
    <t>Mary Riddle</t>
  </si>
  <si>
    <t>Freya Golden</t>
  </si>
  <si>
    <t>Carolyn Shea</t>
  </si>
  <si>
    <t>Mary Gilbert</t>
  </si>
  <si>
    <t>Lynn Sweeney</t>
  </si>
  <si>
    <t>Julia Robinson</t>
  </si>
  <si>
    <t>Patience Ward</t>
  </si>
  <si>
    <t>Cheryl Koch</t>
  </si>
  <si>
    <t>Whitney Collins</t>
  </si>
  <si>
    <t>Kyle Curtis</t>
  </si>
  <si>
    <t>Timothy Moses</t>
  </si>
  <si>
    <t>Mary Ramos</t>
  </si>
  <si>
    <t>Aimee Terrell</t>
  </si>
  <si>
    <t>Felicia Clark</t>
  </si>
  <si>
    <t>Wanda Sanford</t>
  </si>
  <si>
    <t>Hayfa Boyle</t>
  </si>
  <si>
    <t>Lavinia Houston</t>
  </si>
  <si>
    <t>Yetta Robinson</t>
  </si>
  <si>
    <t>Jennifer Holmes</t>
  </si>
  <si>
    <t>Mara Mcneil</t>
  </si>
  <si>
    <t>Cleo Woodward</t>
  </si>
  <si>
    <t>Cally Dunn</t>
  </si>
  <si>
    <t>Wynter Gay</t>
  </si>
  <si>
    <t>Hyacinth Nolan</t>
  </si>
  <si>
    <t>Emma Mayo</t>
  </si>
  <si>
    <t>Xerxes Terrell</t>
  </si>
  <si>
    <t>Noel Wheeler</t>
  </si>
  <si>
    <t>Maryam Grant</t>
  </si>
  <si>
    <t>Naida Small</t>
  </si>
  <si>
    <t>Lana Green</t>
  </si>
  <si>
    <t>Patience Woodward</t>
  </si>
  <si>
    <t>Rylee Garrett</t>
  </si>
  <si>
    <t>Dakota Green</t>
  </si>
  <si>
    <t>Fallon Donovan</t>
  </si>
  <si>
    <t>Kylynn Zimmerman</t>
  </si>
  <si>
    <t>Inez Fleming</t>
  </si>
  <si>
    <t>Carolyn Davenport</t>
  </si>
  <si>
    <t>Miriam Vega</t>
  </si>
  <si>
    <t>Danielle Rush</t>
  </si>
  <si>
    <t>Chloe Pickett</t>
  </si>
  <si>
    <t>Beverly Fisher</t>
  </si>
  <si>
    <t>Gillian Camacho</t>
  </si>
  <si>
    <t>Madeline Wooten</t>
  </si>
  <si>
    <t>Yoshi Shelton</t>
  </si>
  <si>
    <t>Hadley Russell</t>
  </si>
  <si>
    <t>Renee Morales</t>
  </si>
  <si>
    <t>Iola King</t>
  </si>
  <si>
    <t>Tamekah Blair</t>
  </si>
  <si>
    <t>Cherokee Huffman</t>
  </si>
  <si>
    <t>Odessa Cherry</t>
  </si>
  <si>
    <t>Rose Mack</t>
  </si>
  <si>
    <t>Linda Haley</t>
  </si>
  <si>
    <t>May Kennedy</t>
  </si>
  <si>
    <t>Lilah Holmes</t>
  </si>
  <si>
    <t>Tana Franklin</t>
  </si>
  <si>
    <t>Emi Mitchell</t>
  </si>
  <si>
    <t>Cynthia Albert</t>
  </si>
  <si>
    <t>Myra Manning</t>
  </si>
  <si>
    <t>Medge Mcfarland</t>
  </si>
  <si>
    <t>Chloe Nichols</t>
  </si>
  <si>
    <t>Beatrice Holt</t>
  </si>
  <si>
    <t>Ria Padilla</t>
  </si>
  <si>
    <t>Charity Sharpe</t>
  </si>
  <si>
    <t>Nell Garrison</t>
  </si>
  <si>
    <t>Tamara Larson</t>
  </si>
  <si>
    <t>Phyllis Higgins</t>
  </si>
  <si>
    <t>Nelle Shaffer</t>
  </si>
  <si>
    <t>Aimee Daugherty</t>
  </si>
  <si>
    <t>Blossom Middleton</t>
  </si>
  <si>
    <t>Breanna Morrison</t>
  </si>
  <si>
    <t>Katelyn Key</t>
  </si>
  <si>
    <t>Karly Porter</t>
  </si>
  <si>
    <t>Olga Stein</t>
  </si>
  <si>
    <t>Brenna Wyatt</t>
  </si>
  <si>
    <t>Tatyana Tyson</t>
  </si>
  <si>
    <t>Ifeoma Hendricks</t>
  </si>
  <si>
    <t>Kitra Howard</t>
  </si>
  <si>
    <t>Summer Hester</t>
  </si>
  <si>
    <t>Sopoline Hood</t>
  </si>
  <si>
    <t>Emma Suarez</t>
  </si>
  <si>
    <t>Eliana Santos</t>
  </si>
  <si>
    <t>Denise Young</t>
  </si>
  <si>
    <t>Hermione Rose</t>
  </si>
  <si>
    <t>Lara Kim</t>
  </si>
  <si>
    <t>Hedy Dunn</t>
  </si>
  <si>
    <t>Violet Melton</t>
  </si>
  <si>
    <t>Taylor Aguilar</t>
  </si>
  <si>
    <t>Clare Jenkins</t>
  </si>
  <si>
    <t>Xerxes Marsh</t>
  </si>
  <si>
    <t>Rhonda Bruce</t>
  </si>
  <si>
    <t>Morgan Jimenez</t>
  </si>
  <si>
    <t>Illiana Mcpherson</t>
  </si>
  <si>
    <t>Joan Hickman</t>
  </si>
  <si>
    <t>Amity Weber</t>
  </si>
  <si>
    <t>Jayme Tyler</t>
  </si>
  <si>
    <t>Geraldine Mcfadden</t>
  </si>
  <si>
    <t>Anika Stokes</t>
  </si>
  <si>
    <t>Dana Hoffman</t>
  </si>
  <si>
    <t>Blossom Hill</t>
  </si>
  <si>
    <t>Sybil Noel</t>
  </si>
  <si>
    <t>Genevieve Joyce</t>
  </si>
  <si>
    <t>Tara Gordon</t>
  </si>
  <si>
    <t>Emma Armstrong</t>
  </si>
  <si>
    <t>Geraldine Barlow</t>
  </si>
  <si>
    <t>Lilah Huff</t>
  </si>
  <si>
    <t>Ella Mcmahon</t>
  </si>
  <si>
    <t>Lilah Glass</t>
  </si>
  <si>
    <t>Alyssa Fowler</t>
  </si>
  <si>
    <t>Heather Rocha</t>
  </si>
  <si>
    <t>Lori Perez</t>
  </si>
  <si>
    <t>Billy Butler</t>
  </si>
  <si>
    <t>Edward West</t>
  </si>
  <si>
    <t>Matthew Key</t>
  </si>
  <si>
    <t>Maria Macdonald</t>
  </si>
  <si>
    <t>Michael Smith</t>
  </si>
  <si>
    <t>Bruce Cruz</t>
  </si>
  <si>
    <t>Sarah Montoya</t>
  </si>
  <si>
    <t>Mary Mcneil</t>
  </si>
  <si>
    <t>Mary Simmons</t>
  </si>
  <si>
    <t>Mary Morgan</t>
  </si>
  <si>
    <t>Martha Richmond</t>
  </si>
  <si>
    <t>John Warner</t>
  </si>
  <si>
    <t>Mary Brady</t>
  </si>
  <si>
    <t>Mary Garrett</t>
  </si>
  <si>
    <t>Mary Moore</t>
  </si>
  <si>
    <t>Edward Smith</t>
  </si>
  <si>
    <t>Frank Jennings</t>
  </si>
  <si>
    <t>James Holloway</t>
  </si>
  <si>
    <t>Mary Campos</t>
  </si>
  <si>
    <t>Maria Summers</t>
  </si>
  <si>
    <t>Susan Meyer</t>
  </si>
  <si>
    <t>Mary Pugh</t>
  </si>
  <si>
    <t>Teresa Warner</t>
  </si>
  <si>
    <t>Zachary Taylor</t>
  </si>
  <si>
    <t>Joshua Carter</t>
  </si>
  <si>
    <t>Aaron Villa</t>
  </si>
  <si>
    <t>Mary Luna</t>
  </si>
  <si>
    <t>Mary Taylor</t>
  </si>
  <si>
    <t>Robert Gallagher</t>
  </si>
  <si>
    <t>Harold Dalton</t>
  </si>
  <si>
    <t>Mary Jones</t>
  </si>
  <si>
    <t>Mary Russell</t>
  </si>
  <si>
    <t>Cleo Buchanan</t>
  </si>
  <si>
    <t>Raymond Rodgers</t>
  </si>
  <si>
    <t>Mary Henry</t>
  </si>
  <si>
    <t>Hannah Wilkins</t>
  </si>
  <si>
    <t>Audra Weber</t>
  </si>
  <si>
    <t>Mary Alvarado</t>
  </si>
  <si>
    <t>Richard Bolton</t>
  </si>
  <si>
    <t>Kyle Thomas</t>
  </si>
  <si>
    <t>Patricia Petersen</t>
  </si>
  <si>
    <t>Julie Petersen</t>
  </si>
  <si>
    <t>Tyler Smith</t>
  </si>
  <si>
    <t>Shawn Smith</t>
  </si>
  <si>
    <t>Willie Smith</t>
  </si>
  <si>
    <t>Mary Chan</t>
  </si>
  <si>
    <t>Nicole Brooks</t>
  </si>
  <si>
    <t>Bruce Smith</t>
  </si>
  <si>
    <t>William Saunders</t>
  </si>
  <si>
    <t>Lori Fuller</t>
  </si>
  <si>
    <t>Madison Smith</t>
  </si>
  <si>
    <t>John Hughes</t>
  </si>
  <si>
    <t>Virginia Carroll</t>
  </si>
  <si>
    <t>Evelyn Smith</t>
  </si>
  <si>
    <t>John Greene</t>
  </si>
  <si>
    <t>Mary Robertson</t>
  </si>
  <si>
    <t>Megan Smith</t>
  </si>
  <si>
    <t>Mary Gonzales</t>
  </si>
  <si>
    <t>Joan Rosales</t>
  </si>
  <si>
    <t>Mary Bridges</t>
  </si>
  <si>
    <t>Katherine Smith</t>
  </si>
  <si>
    <t>Brenda Smith</t>
  </si>
  <si>
    <t>Mary Blackwell</t>
  </si>
  <si>
    <t>David Gutierrez</t>
  </si>
  <si>
    <t>Debra Burnett</t>
  </si>
  <si>
    <t>Madison Russo</t>
  </si>
  <si>
    <t>Lawrence Cummings</t>
  </si>
  <si>
    <t>Jane Smith</t>
  </si>
  <si>
    <t>Mary Burke</t>
  </si>
  <si>
    <t>Heather Smith</t>
  </si>
  <si>
    <t>Emily Hutchinson</t>
  </si>
  <si>
    <t>Emma Moore</t>
  </si>
  <si>
    <t>Mary Sutton</t>
  </si>
  <si>
    <t>Daniel Young</t>
  </si>
  <si>
    <t>Dorothy Smith</t>
  </si>
  <si>
    <t>Betty Phillips</t>
  </si>
  <si>
    <t>Mary Skinner</t>
  </si>
  <si>
    <t>Mary Cabrera</t>
  </si>
  <si>
    <t>Robert Smith</t>
  </si>
  <si>
    <t>Mary Dunn</t>
  </si>
  <si>
    <t>Mary Willis</t>
  </si>
  <si>
    <t>James Roy</t>
  </si>
  <si>
    <t>Judith Smith</t>
  </si>
  <si>
    <t>Jessica Clark</t>
  </si>
  <si>
    <t>Gregory Mitchell</t>
  </si>
  <si>
    <t>Mary Medina</t>
  </si>
  <si>
    <t>Mary Howell</t>
  </si>
  <si>
    <t>James Carpenter</t>
  </si>
  <si>
    <t>Frances Estrada</t>
  </si>
  <si>
    <t>Eric Salazar</t>
  </si>
  <si>
    <t>Jack Duke</t>
  </si>
  <si>
    <t>Helen Smith</t>
  </si>
  <si>
    <t>Catherine Turner</t>
  </si>
  <si>
    <t>Mary Thomas</t>
  </si>
  <si>
    <t>Mary Mckinney</t>
  </si>
  <si>
    <t>Ann Waller</t>
  </si>
  <si>
    <t>Wayne Hood</t>
  </si>
  <si>
    <t>Mary Neal</t>
  </si>
  <si>
    <t>Mary Conrad</t>
  </si>
  <si>
    <t>Timothy Guzman</t>
  </si>
  <si>
    <t>Mary Harper</t>
  </si>
  <si>
    <t>Patricia Leblanc</t>
  </si>
  <si>
    <t>Emily Gould</t>
  </si>
  <si>
    <t>Mary Hall</t>
  </si>
  <si>
    <t>Anna Smith</t>
  </si>
  <si>
    <t>Emily Richardson</t>
  </si>
  <si>
    <t>Amy Smith</t>
  </si>
  <si>
    <t>Mary Davidson</t>
  </si>
  <si>
    <t>Judy Smith</t>
  </si>
  <si>
    <t>Jennifer Moore</t>
  </si>
  <si>
    <t>Joshua Taylor</t>
  </si>
  <si>
    <t>Jesse Dawson</t>
  </si>
  <si>
    <t>Laura Savage</t>
  </si>
  <si>
    <t>Teresa Grimes</t>
  </si>
  <si>
    <t>Christina Walsh</t>
  </si>
  <si>
    <t>Ashley Smith</t>
  </si>
  <si>
    <t>Mary Owens</t>
  </si>
  <si>
    <t>Angela Freeman</t>
  </si>
  <si>
    <t>Mary Calderon</t>
  </si>
  <si>
    <t>Mary Alexander</t>
  </si>
  <si>
    <t>Paul Thomas</t>
  </si>
  <si>
    <t>Katherine Cole</t>
  </si>
  <si>
    <t>Mary Costa</t>
  </si>
  <si>
    <t>Mary Lloyd</t>
  </si>
  <si>
    <t>Mary Newman</t>
  </si>
  <si>
    <t>Mary Holland</t>
  </si>
  <si>
    <t>Terry Smith</t>
  </si>
  <si>
    <t>Mary Sloan</t>
  </si>
  <si>
    <t>Joan Donaldson</t>
  </si>
  <si>
    <t>Edward Soto</t>
  </si>
  <si>
    <t>Alice Michael</t>
  </si>
  <si>
    <t>Mary Olsen</t>
  </si>
  <si>
    <t>David Weber</t>
  </si>
  <si>
    <t>Susan Smith</t>
  </si>
  <si>
    <t>Daniel Pruitt</t>
  </si>
  <si>
    <t>Sharon Mitchell</t>
  </si>
  <si>
    <t>Nancy Wright</t>
  </si>
  <si>
    <t>Mary Steele</t>
  </si>
  <si>
    <t>Crystal Rodriguez</t>
  </si>
  <si>
    <t>Deborah Humphrey</t>
  </si>
  <si>
    <t>Mary Reed</t>
  </si>
  <si>
    <t>Marilyn Morris</t>
  </si>
  <si>
    <t>Mary Frederick</t>
  </si>
  <si>
    <t>Kathryn Gallegos</t>
  </si>
  <si>
    <t>Jacob Perry</t>
  </si>
  <si>
    <t>Walter Prince</t>
  </si>
  <si>
    <t>Katherine Delgado</t>
  </si>
  <si>
    <t>Zachary Beasley</t>
  </si>
  <si>
    <t>Patricia Fitzpatrick</t>
  </si>
  <si>
    <t>Ethan Cross</t>
  </si>
  <si>
    <t>Jonathan Burns</t>
  </si>
  <si>
    <t>Mary Sanford</t>
  </si>
  <si>
    <t>Theresa Little</t>
  </si>
  <si>
    <t>Mary Frost</t>
  </si>
  <si>
    <t>Kevin Tran</t>
  </si>
  <si>
    <t>Mary Ryan</t>
  </si>
  <si>
    <t>Mary Wells</t>
  </si>
  <si>
    <t>Mary Terrell</t>
  </si>
  <si>
    <t>Carol Smith</t>
  </si>
  <si>
    <t>Barbara Mccarthy</t>
  </si>
  <si>
    <t>Ashley Peterson</t>
  </si>
  <si>
    <t>Mary Sweeney</t>
  </si>
  <si>
    <t>Daniel Bruce</t>
  </si>
  <si>
    <t>Mary Lopez</t>
  </si>
  <si>
    <t>Mary Boyle</t>
  </si>
  <si>
    <t>Judy Arnold</t>
  </si>
  <si>
    <t>Linda Hess</t>
  </si>
  <si>
    <t>Betty Spears</t>
  </si>
  <si>
    <t>Elizabeth Mccann</t>
  </si>
  <si>
    <t>Kimberly Meza</t>
  </si>
  <si>
    <t>Ann Smith</t>
  </si>
  <si>
    <t>Daniel Henson</t>
  </si>
  <si>
    <t>Matthew Smith</t>
  </si>
  <si>
    <t>Kathleen Lee</t>
  </si>
  <si>
    <t>Lawrence Harrison</t>
  </si>
  <si>
    <t>Christina Daniel</t>
  </si>
  <si>
    <t>Jack Benson</t>
  </si>
  <si>
    <t>Linda Ortiz</t>
  </si>
  <si>
    <t>Mary Jacobs</t>
  </si>
  <si>
    <t>Date</t>
  </si>
  <si>
    <t>Cust_State</t>
  </si>
  <si>
    <t>KY</t>
  </si>
  <si>
    <t/>
  </si>
  <si>
    <t>USA</t>
  </si>
  <si>
    <t>Customer Address</t>
  </si>
  <si>
    <t>4692 Jagged Thicket, Caguas, 725</t>
  </si>
  <si>
    <t>5161 Crystal Quail Jetty, Caguas, 725</t>
  </si>
  <si>
    <t>1465 Round Fawn Passage, Caguas, 725</t>
  </si>
  <si>
    <t>5723 Cinder Loop, Caguas, 725</t>
  </si>
  <si>
    <t>427 Grand Branch Hill, Caguas, 725</t>
  </si>
  <si>
    <t>2035 Lazy Diversion, Caguas, 725</t>
  </si>
  <si>
    <t>4520 Grand Port, Caguas, 725</t>
  </si>
  <si>
    <t>7489 Green End, Caguas, 725</t>
  </si>
  <si>
    <t>620 Thunder Creek Towers, Caguas, 725</t>
  </si>
  <si>
    <t>555 Lazy Robin Freeway, Caguas, 725</t>
  </si>
  <si>
    <t>2459 Round Spring Towers, Rome, 13440</t>
  </si>
  <si>
    <t>690 Colonial Pine Passage, Vista, 92083</t>
  </si>
  <si>
    <t>739 Jagged Goose Street, Fort Worth, 76106</t>
  </si>
  <si>
    <t>29 Gentle Spring Mews, Fond Du Lac, 54935</t>
  </si>
  <si>
    <t>5532 Tawny Pines, Philadelphia, 19139</t>
  </si>
  <si>
    <t>4502 Hazy Run, Ontario, 91764</t>
  </si>
  <si>
    <t>6026 Stony Elk Hill, Oviedo, 32765</t>
  </si>
  <si>
    <t>4903 Lazy Parkway, Buffalo, 14221</t>
  </si>
  <si>
    <t>3902 Foggy Swale, Honolulu, 96822</t>
  </si>
  <si>
    <t>990 Dewy Crest, Oceanside, 92056</t>
  </si>
  <si>
    <t>9899 Hazy Falls, North Tonawanda, 14120</t>
  </si>
  <si>
    <t>7449 Merry Chase, Clovis, 93611</t>
  </si>
  <si>
    <t>7694 Velvet Turnabout, Jamaica, 11434</t>
  </si>
  <si>
    <t>1585 Stony Rabbit Hollow, Granite City, 62040</t>
  </si>
  <si>
    <t>2289 Cozy Promenade, Medford, 2155</t>
  </si>
  <si>
    <t>830 Clear Sky Vale, Pomona, 91766</t>
  </si>
  <si>
    <t>2833 Clear Valley, Tempe, 85281</t>
  </si>
  <si>
    <t>4682 Cozy Freeway, Santa Ana, 92703</t>
  </si>
  <si>
    <t>4196 Noble Beacon Mews, York, 17402</t>
  </si>
  <si>
    <t>231 Bright Alley, Aurora, 80010</t>
  </si>
  <si>
    <t>3926 Stony Gardens, Simi Valley, 93065</t>
  </si>
  <si>
    <t>3632 Fallen Pioneer Isle, Silver Spring, 20904</t>
  </si>
  <si>
    <t>1070 Dusty Beacon Maze, Saint Paul, 55124</t>
  </si>
  <si>
    <t>469 Crystal Anchor Mountain, San Antonio, 78201</t>
  </si>
  <si>
    <t>3601 Cozy Creek Trail, Philadelphia, 19143</t>
  </si>
  <si>
    <t>7007 Quiet Via, Philadelphia, 19149</t>
  </si>
  <si>
    <t>2515 Burning Boulevard, Bronx, 10466</t>
  </si>
  <si>
    <t>1010 Rustic Fox View, Azusa, 91702</t>
  </si>
  <si>
    <t>1430 Easy Spring Key, Fort Lauderdale, 33324</t>
  </si>
  <si>
    <t>3050 Crystal Fawn Green, San Antonio, 78201</t>
  </si>
  <si>
    <t>3139 Golden Autumn Byway, Princeton, 8540</t>
  </si>
  <si>
    <t>3356 Crystal Farm, Perth Amboy, 8861</t>
  </si>
  <si>
    <t>8473 Crystal Hickory Path, Miami, 33162</t>
  </si>
  <si>
    <t>874 Thunder Front, Loveland, 45140</t>
  </si>
  <si>
    <t>9627 Little Terrace, Virginia Beach, 23455</t>
  </si>
  <si>
    <t>9295 Emerald Downs, Louisville, 40214</t>
  </si>
  <si>
    <t>8400 Clear Wagon  Row, Lockport, 14094</t>
  </si>
  <si>
    <t>5420 Crystal Hill, Chicago, 60608</t>
  </si>
  <si>
    <t>4047 Grand Port, Staten Island, 10314</t>
  </si>
  <si>
    <t>6575 Quiet Loop, Tucson, 85719</t>
  </si>
  <si>
    <t>4317 Emerald Bay, Plymouth, 2360</t>
  </si>
  <si>
    <t>5325 Amber Blossom Way, Cleveland, 44120</t>
  </si>
  <si>
    <t>3065 Foggy Horse Port, Bronx, 10458</t>
  </si>
  <si>
    <t>3867 Middle Leaf By-pass, Webster, 14580</t>
  </si>
  <si>
    <t>6332 Round Range, Stockton, 95207</t>
  </si>
  <si>
    <t>6826 Quiet Lane, Amarillo, 79109</t>
  </si>
  <si>
    <t>3882 Golden Maze, Martinsburg, 25401</t>
  </si>
  <si>
    <t>1102 Misty Rabbit Alley, Cumberland, 21502</t>
  </si>
  <si>
    <t>8581 Blue Crescent, Pekin, 61554</t>
  </si>
  <si>
    <t>2749 Emerald Glen, Tallahassee, 32308</t>
  </si>
  <si>
    <t>7320 Wishing Rise Mall , Jacksonville, 32225</t>
  </si>
  <si>
    <t>3087 Hazy Glen, Woonsocket, 2895</t>
  </si>
  <si>
    <t>125 Easy Lake Close, Stockton, 95206</t>
  </si>
  <si>
    <t>4263 Cozy Embers Ledge, Lithonia, 30058</t>
  </si>
  <si>
    <t>7046 Sleepy Berry Estates, Caguas, 725</t>
  </si>
  <si>
    <t>6982 Cinder Fawn Cape, Caguas, 725</t>
  </si>
  <si>
    <t>5105 Tawny Park, Caguas, 725</t>
  </si>
  <si>
    <t>6449 Lazy Robin Drive, New York, 10016</t>
  </si>
  <si>
    <t>6229 Clear Oak Lookout, Phoenix, 85033</t>
  </si>
  <si>
    <t>72 Noble Path, Eugene, 97402</t>
  </si>
  <si>
    <t>870 Amber Quail Circuit, Long Beach, 90806</t>
  </si>
  <si>
    <t>1726 Velvet Thicket, Algonquin, 60102</t>
  </si>
  <si>
    <t>6163 Lazy Pointe, Indianapolis, 46227</t>
  </si>
  <si>
    <t>5530 Emerald Elk Mews, Los Angeles, 90003</t>
  </si>
  <si>
    <t>3740 Velvet Rise, Buena Park, 90620</t>
  </si>
  <si>
    <t>3204 Cinder Line, Hayward, 94541</t>
  </si>
  <si>
    <t>2476 Grand Leaf Townline, Catonsville, 21228</t>
  </si>
  <si>
    <t>1111 Cotton Vista, Carlisle, 17013</t>
  </si>
  <si>
    <t>6764 Tawny Link, Staten Island, 10306</t>
  </si>
  <si>
    <t>858 Emerald Key, Long Beach, 90806</t>
  </si>
  <si>
    <t>6292 Wishing Branch Via, Marietta, 30066</t>
  </si>
  <si>
    <t>7697 Easy Butterfly Centre, Jersey City, 7305</t>
  </si>
  <si>
    <t>4352 Heather Timber Quay, Long Beach, 90805</t>
  </si>
  <si>
    <t>1490 Amber Forest Forest, Memphis, 38109</t>
  </si>
  <si>
    <t>9044 Round Private, Lutz, 33549</t>
  </si>
  <si>
    <t>2557 Gentle Hills Wynd, Lombard, 60148</t>
  </si>
  <si>
    <t>9831 Sunny Cloud Valley, Oxnard, 93030</t>
  </si>
  <si>
    <t>6269 Harvest Shadow Meadow, Brooklyn, 11207</t>
  </si>
  <si>
    <t>9725 Cotton Forest, New Bedford, 2740</t>
  </si>
  <si>
    <t>6412 Quiet Swale, Newburgh, 12550</t>
  </si>
  <si>
    <t>2459 Velvet Brook Woods, Miami, 33175</t>
  </si>
  <si>
    <t>5078 Foggy Panda Highlands, Lansdale, 19446</t>
  </si>
  <si>
    <t>5085 Iron Vale, Caguas, 725</t>
  </si>
  <si>
    <t>7775 Sleepy Farm, Caguas, 725</t>
  </si>
  <si>
    <t>7381 Green Autoroute, Aguadilla, 603</t>
  </si>
  <si>
    <t>5959 Harvest Forest Boulevard, Caguas, 725</t>
  </si>
  <si>
    <t>5192 Foggy Elk Village, Caguas, 725</t>
  </si>
  <si>
    <t>4210 Silver Heights, Caguas, 725</t>
  </si>
  <si>
    <t>8852 Shady Glade, Caguas, 725</t>
  </si>
  <si>
    <t>414 Colonial Carrefour, Caguas, 725</t>
  </si>
  <si>
    <t>9183 Velvet Deer Circuit, Caguas, 725</t>
  </si>
  <si>
    <t>9279 Quaking Key, Caguas, 725</t>
  </si>
  <si>
    <t>8039 Grand Trail, Caguas, 725</t>
  </si>
  <si>
    <t>5509 Golden Sky Towers, Caguas, 725</t>
  </si>
  <si>
    <t>1795 Thunder Ramp, Caguas, 725</t>
  </si>
  <si>
    <t>7302 Cotton Freeway, Caguas, 725</t>
  </si>
  <si>
    <t>8310 Broad Centre, Caguas, 725</t>
  </si>
  <si>
    <t>4788 Quaking Stead, Caguas, 725</t>
  </si>
  <si>
    <t>4343 Wishing River Subdivision, Caguas, 725</t>
  </si>
  <si>
    <t>8400 Harvest Blossom Gardens, Caguas, 725</t>
  </si>
  <si>
    <t>3178 Golden Villas, Caguas, 725</t>
  </si>
  <si>
    <t>7868 Iron Fawn Mall , Caguas, 725</t>
  </si>
  <si>
    <t>7628 Foggy Brook Passage, Carolina, 983</t>
  </si>
  <si>
    <t>3408 Tawny Spring Glen, Caguas, 725</t>
  </si>
  <si>
    <t>1133 Cozy Embers Plaza, Caguas, 725</t>
  </si>
  <si>
    <t>8407 Colonial Cloud Mall , Caguas, 725</t>
  </si>
  <si>
    <t>7190 Silver Horse Glade, Dallas, 75220</t>
  </si>
  <si>
    <t>6774 Noble Branch Knoll, Salem, 97303</t>
  </si>
  <si>
    <t>9623 Clear Landing, South El Monte, 91733</t>
  </si>
  <si>
    <t>9900 Hidden Rise Downs, San Diego, 92115</t>
  </si>
  <si>
    <t>5579 Quiet Nectar Circuit, Sugar Land, 77479</t>
  </si>
  <si>
    <t>4145 Noble Ridge, Roswell, 88201</t>
  </si>
  <si>
    <t>8414 Wishing Horse Acres, Harvey, 60426</t>
  </si>
  <si>
    <t>7698 Bright Grove Island, Lockport, 14094</t>
  </si>
  <si>
    <t>9993 Easy Private, Provo, 84604</t>
  </si>
  <si>
    <t>6528 Round Private, Bay Shore, 11706</t>
  </si>
  <si>
    <t>4565 Quiet Fox Hill, Philadelphia, 19104</t>
  </si>
  <si>
    <t>603 Green Sky Promenade, Marrero, 70072</t>
  </si>
  <si>
    <t>6051 Emerald Arbor, Philadelphia, 19131</t>
  </si>
  <si>
    <t>9739 Round Spring Expressway, West Covina, 91790</t>
  </si>
  <si>
    <t>8205 Silver Treasure Loop, Oceanside, 92054</t>
  </si>
  <si>
    <t>8414 Velvet Island Ramp, Lake Forest, 92630</t>
  </si>
  <si>
    <t>4767 Wishing Round, Aurora, 80013</t>
  </si>
  <si>
    <t>8289 Foggy Meadow, New York, 10023</t>
  </si>
  <si>
    <t>4971 Indian Campus, West Chester, 19380</t>
  </si>
  <si>
    <t>1396 Silver Berry Impasse, Los Angeles, 90024</t>
  </si>
  <si>
    <t>7449 Tawny Glen, Bronx, 10460</t>
  </si>
  <si>
    <t>4575 Middle Crescent, New York, 10128</t>
  </si>
  <si>
    <t>1773 Amber Walk, Highland, 92346</t>
  </si>
  <si>
    <t>6127 Dewy Goose Downs, Brooklyn, 11220</t>
  </si>
  <si>
    <t>5062 Silver Corners, Indianapolis, 46227</t>
  </si>
  <si>
    <t>4482 Velvet Farm, Lindenhurst, 11757</t>
  </si>
  <si>
    <t>183 Cozy Pond Trail, Los Angeles, 90037</t>
  </si>
  <si>
    <t>5076 Amber Blossom Hollow, Union City, 94587</t>
  </si>
  <si>
    <t>1706 Colonial Plaza, Chicago, 60610</t>
  </si>
  <si>
    <t>9929 Hidden Berry Campus, Crystal Lake, 60014</t>
  </si>
  <si>
    <t>7516 Hidden Valley, Fort Lauderdale, 33324</t>
  </si>
  <si>
    <t>6040 Sunny Bay, Rego Park, 11374</t>
  </si>
  <si>
    <t>7732 Honey Dale, Albuquerque, 87120</t>
  </si>
  <si>
    <t>1043 Golden Timber Impasse, Philadelphia, 19111</t>
  </si>
  <si>
    <t>9853 Foggy Anchor Extension, Columbus, 31907</t>
  </si>
  <si>
    <t>8382 Rustic Branch Dale, Provo, 84604</t>
  </si>
  <si>
    <t>6764 Fallen Log Grove, Caguas, 725</t>
  </si>
  <si>
    <t>8569 Emerald Blossom Concession, Lombard, 60148</t>
  </si>
  <si>
    <t>6540 Thunder Square, Chicago, 60626</t>
  </si>
  <si>
    <t>1055 Crystal Woods, Oxnard, 93030</t>
  </si>
  <si>
    <t>5808 Silver Rise Circuit, San Jose, 95111</t>
  </si>
  <si>
    <t>1497 Little Walk, Caguas, 725</t>
  </si>
  <si>
    <t>2882 Quaking Place, Santa Ana, 92701</t>
  </si>
  <si>
    <t>3200 Sunny Grove Jetty, Caguas, 725</t>
  </si>
  <si>
    <t>6812 Middle Blossom Forest, Chicago, 60647</t>
  </si>
  <si>
    <t>4994 Dusty Bear Village, Cleveland, 44109</t>
  </si>
  <si>
    <t>4062 Dusty Quail Ridge, Portland, 97229</t>
  </si>
  <si>
    <t>2488 Quiet Orchard, Astoria, 11103</t>
  </si>
  <si>
    <t>1829 Crystal Goose Promenade, Brooklyn, 11206</t>
  </si>
  <si>
    <t>4280 Hazy Cloud Trail, Freeport, 11520</t>
  </si>
  <si>
    <t>523 Sleepy Hills Front, Caguas, 725</t>
  </si>
  <si>
    <t>4806 Sunny Forest Heath, Milpitas, 95035</t>
  </si>
  <si>
    <t>4097 Little Spring Mall , Lenoir, 28645</t>
  </si>
  <si>
    <t>2803 Wishing Branch Place, Brooklyn, 11208</t>
  </si>
  <si>
    <t>2820 Silent Corners, Hialeah, 33016</t>
  </si>
  <si>
    <t>398 Pleasant Mountain, Caguas, 725</t>
  </si>
  <si>
    <t>786 Golden Forest Terrace, Hickory, 28601</t>
  </si>
  <si>
    <t>4839 Velvet Place, Caguas, 725</t>
  </si>
  <si>
    <t>75 Noble Swale, Caguas, 725</t>
  </si>
  <si>
    <t>9166 Golden Nectar Corner, Caguas, 725</t>
  </si>
  <si>
    <t>3539 Gentle Heights, Caguas, 725</t>
  </si>
  <si>
    <t>9856 High Bear Crossing, Caguas, 725</t>
  </si>
  <si>
    <t>610 Pleasant Shadow Heights, Caguas, 725</t>
  </si>
  <si>
    <t>4853 Silent Mount, Caguas, 725</t>
  </si>
  <si>
    <t>2544 Honey Rise Loop, Caguas, 725</t>
  </si>
  <si>
    <t>1011 Iron Pioneer Autoroute, Caguas, 725</t>
  </si>
  <si>
    <t>4709 Red Close, Caguas, 725</t>
  </si>
  <si>
    <t>8598 Harvest Beacon Plaza, Hanover, 17331</t>
  </si>
  <si>
    <t>2641 Noble Point, San Antonio, 78223</t>
  </si>
  <si>
    <t>2337 Middle Embers Campus, San Marcos, 78666</t>
  </si>
  <si>
    <t>8609 Grand Harbour, Caguas, 725</t>
  </si>
  <si>
    <t>3977 Colonial Towers, Dallas, 75231</t>
  </si>
  <si>
    <t>6826 Foggy Close, Caguas, 725</t>
  </si>
  <si>
    <t>7773 Merry Autoroute, Martinsburg, 25401</t>
  </si>
  <si>
    <t>5406 Round Bear Parkway, Los Angeles, 90004</t>
  </si>
  <si>
    <t>6630 Sleepy Mews, Riverside, 92507</t>
  </si>
  <si>
    <t>8361 Misty Subdivision, West Orange, 7052</t>
  </si>
  <si>
    <t>4105 Silver Quail Mount, San Antonio, 78240</t>
  </si>
  <si>
    <t>8905 Heather Bluff Place, Florissant, 63033</t>
  </si>
  <si>
    <t>8957 Old View View, Las Vegas, 89119</t>
  </si>
  <si>
    <t>5149 Dusty Pony Common, Annandale, 22003</t>
  </si>
  <si>
    <t>7455 High Promenade, Hagerstown, 21740</t>
  </si>
  <si>
    <t>9008 Old Lane, Riverside, 92507</t>
  </si>
  <si>
    <t>245 Hazy Dale, Bakersfield, 93306</t>
  </si>
  <si>
    <t>3072 Umber Cape, Dorchester Center, 2124</t>
  </si>
  <si>
    <t>8950 Stony Forest Edge, Caguas, 725</t>
  </si>
  <si>
    <t>4948 Stony Close, Caguas, 725</t>
  </si>
  <si>
    <t>4028 Rustic Valley, Caguas, 725</t>
  </si>
  <si>
    <t>5736 High Limits, Caguas, 725</t>
  </si>
  <si>
    <t>2991 Silent Deer Landing, Caguas, 725</t>
  </si>
  <si>
    <t>5086 Emerald Fox Farms, Caguas, 725</t>
  </si>
  <si>
    <t>3909 Hidden Treasure Beach, Caguas, 725</t>
  </si>
  <si>
    <t>4691 Cinder Crest, Caguas, 725</t>
  </si>
  <si>
    <t>5703 Tawny Creek Townline, Caguas, 725</t>
  </si>
  <si>
    <t>7333 Cinder Way, Caguas, 725</t>
  </si>
  <si>
    <t>9404 Heather Bluff Dale, Caguas, 725</t>
  </si>
  <si>
    <t>1632 Green Fawn Corners, Caguas, 725</t>
  </si>
  <si>
    <t>7786 Middle Private, Caguas, 725</t>
  </si>
  <si>
    <t>8344 Noble Mountain Gate, Caguas, 725</t>
  </si>
  <si>
    <t>4722 Round Embers Falls, Caguas, 725</t>
  </si>
  <si>
    <t>1836 Cozy View Orchard, Caguas, 725</t>
  </si>
  <si>
    <t>5257 Umber Field, Caguas, 725</t>
  </si>
  <si>
    <t>9079 Dewy Deer Harbour, Caguas, 725</t>
  </si>
  <si>
    <t>1284 High Apple Highlands, Caguas, 725</t>
  </si>
  <si>
    <t>9816 Grand Hills Knoll, Caguas, 725</t>
  </si>
  <si>
    <t>5301 Blue Street, Caguas, 725</t>
  </si>
  <si>
    <t>7274 Middle Wynd, Caguas, 725</t>
  </si>
  <si>
    <t>2668 Velvet Row , Caguas, 725</t>
  </si>
  <si>
    <t>567 Fallen Pines , Caguas, 725</t>
  </si>
  <si>
    <t>9870 Little Hickory Loop, Caguas, 725</t>
  </si>
  <si>
    <t>5763 Green Crossing , Caguas, 725</t>
  </si>
  <si>
    <t>4854 Tawny Cove, Caguas, 725</t>
  </si>
  <si>
    <t>8297 Golden Green , Caguas, 725</t>
  </si>
  <si>
    <t>7293 Lazy Hill, Caguas, 725</t>
  </si>
  <si>
    <t>8967 Sleepy Lane, Caguas, 725</t>
  </si>
  <si>
    <t>6370 Emerald Row , Caguas, 725</t>
  </si>
  <si>
    <t>3065 Foggy Horse Port, Caguas, 725</t>
  </si>
  <si>
    <t>1393 Umber Sky Estates, Caguas, 725</t>
  </si>
  <si>
    <t>5493 Burning Horse Heath, Caguas, 725</t>
  </si>
  <si>
    <t>529 Blue Grove Rise, Caguas, 725</t>
  </si>
  <si>
    <t>4462 Little Lagoon Route, Caguas, 725</t>
  </si>
  <si>
    <t>9854 Jagged Impasse, Caguas, 725</t>
  </si>
  <si>
    <t>5336 Sleepy Sky Common, Caguas, 725</t>
  </si>
  <si>
    <t>3836 Blue Brook Stead, Caguas, 725</t>
  </si>
  <si>
    <t>4896 Honey Wood , Caguas, 725</t>
  </si>
  <si>
    <t>4592 Grand Timber Ramp, Caguas, 725</t>
  </si>
  <si>
    <t>146 Middle Terrace, Caguas, 725</t>
  </si>
  <si>
    <t>3710 Little Nook , Caguas, 725</t>
  </si>
  <si>
    <t>9598 Cinder Close, Caguas, 725</t>
  </si>
  <si>
    <t>6998 Old Treasure Crossing, Caguas, 725</t>
  </si>
  <si>
    <t>100 Jagged Cloud Pathway, Caguas, 725</t>
  </si>
  <si>
    <t>8110 Old Place, Caguas, 725</t>
  </si>
  <si>
    <t>1453 Lazy Cider Hill, Caguas, 725</t>
  </si>
  <si>
    <t>9221 Cotton Butterfly Terrace, Caguas, 725</t>
  </si>
  <si>
    <t>4110 Quaking Abbey, Caguas, 725</t>
  </si>
  <si>
    <t>6574 Shady Horse Wood, Caguas, 725</t>
  </si>
  <si>
    <t>4555 Amber Apple Cape, Caguas, 725</t>
  </si>
  <si>
    <t>9725 Cotton Forest, Oak Lawn, 60453</t>
  </si>
  <si>
    <t>1915 Thunder Hickory Freeway, Detroit, 48213</t>
  </si>
  <si>
    <t>1098 Fallen By-pass, Alhambra, 91801</t>
  </si>
  <si>
    <t>8271 Foggy Horse Inlet, New Haven, 6511</t>
  </si>
  <si>
    <t>3046 Broad Sky Dale, North Tonawanda, 14120</t>
  </si>
  <si>
    <t>1200 Silent Bend, Phoenix, 85029</t>
  </si>
  <si>
    <t>8768 Shady Arbor, Kenner, 70065</t>
  </si>
  <si>
    <t>3361 Little Ledge, Washington, 15301</t>
  </si>
  <si>
    <t>2088 Emerald Downs, Holland, 49423</t>
  </si>
  <si>
    <t>5263 Middle Road, Morrisville, 19067</t>
  </si>
  <si>
    <t>7111 Cotton Blossom Estates, Memphis, 38128</t>
  </si>
  <si>
    <t>9419 Cinder Hickory Towers, Federal Way, 98023</t>
  </si>
  <si>
    <t>4212 Cozy Corners, San Diego, 92113</t>
  </si>
  <si>
    <t>3614 Misty Mall , Chicago, 60626</t>
  </si>
  <si>
    <t>8706 Harvest Green, Los Angeles, 90027</t>
  </si>
  <si>
    <t>3193 Gentle Circuit, Bronx, 10457</t>
  </si>
  <si>
    <t>7358 Rocky Villas, Long Beach, 90805</t>
  </si>
  <si>
    <t>112 Green Fawn Estates, Chicago, 60637</t>
  </si>
  <si>
    <t>5763 Green Crossing, Caguas, 725</t>
  </si>
  <si>
    <t>5913 Easy Quail Wynd, Caguas, 725</t>
  </si>
  <si>
    <t>7910 Cotton Branch Highway, Caguas, 725</t>
  </si>
  <si>
    <t>7291 Shady Nectar Cape, Caguas, 725</t>
  </si>
  <si>
    <t>9825 Colonial Freeway, Caguas, 725</t>
  </si>
  <si>
    <t>2534 Easy Carrefour, Caguas, 725</t>
  </si>
  <si>
    <t>1914 Iron Berry Edge, Caguas, 725</t>
  </si>
  <si>
    <t>3200 Amber Pine Vale, Caguas, 725</t>
  </si>
  <si>
    <t>7173 Fallen Vista, Caguas, 725</t>
  </si>
  <si>
    <t>2915 Quaking Pathway, Caguas, 725</t>
  </si>
  <si>
    <t>772 Rustic Lagoon Crossing, Caguas, 725</t>
  </si>
  <si>
    <t>285 Crystal Circuit, Caguas, 725</t>
  </si>
  <si>
    <t>8172 Gentle Elk Beach, Caguas, 725</t>
  </si>
  <si>
    <t>5274 Hidden Mall , Caguas, 725</t>
  </si>
  <si>
    <t>9494 Bright Stead, Caguas, 725</t>
  </si>
  <si>
    <t>5943 Dewy Autoroute, Caguas, 725</t>
  </si>
  <si>
    <t>4103 Rocky View Harbour, Caguas, 725</t>
  </si>
  <si>
    <t>7595 Cotton Log Row, Caguas, 725</t>
  </si>
  <si>
    <t>2519 Cinder Orchard, Caguas, 725</t>
  </si>
  <si>
    <t>164 Stony Field, Caguas, 725</t>
  </si>
  <si>
    <t>9126 Wishing Expressway, Caguas, 725</t>
  </si>
  <si>
    <t>190 Heather View, Caguas, 725</t>
  </si>
  <si>
    <t>5700 Little Circle, Caguas, 725</t>
  </si>
  <si>
    <t>3980 High Line, Caguas, 725</t>
  </si>
  <si>
    <t>5953 Broad Close, Caguas, 725</t>
  </si>
  <si>
    <t>8370 Golden Goose Place, Caguas, 725</t>
  </si>
  <si>
    <t>4369 Bright Log Estates, Caguas, 725</t>
  </si>
  <si>
    <t>1794 High Diversion, Caguas, 725</t>
  </si>
  <si>
    <t>2861 Velvet Pointe, Caguas, 725</t>
  </si>
  <si>
    <t>9026 Little Avenue, Caguas, 725</t>
  </si>
  <si>
    <t>6183 Little Passage, Caguas, 725</t>
  </si>
  <si>
    <t>6232 Red Rise Rise, Caguas, 725</t>
  </si>
  <si>
    <t>1395 Cozy River Carrefour, Caguas, 725</t>
  </si>
  <si>
    <t>1655 Sleepy Pine Common, San Juan, 921</t>
  </si>
  <si>
    <t>7869 Round Cider Square, Caguas, 725</t>
  </si>
  <si>
    <t>911 Rustic Round, Caguas, 725</t>
  </si>
  <si>
    <t>4780 Cinder Treasure Highway, Caguas, 725</t>
  </si>
  <si>
    <t>4393 Pleasant Pioneer Avenue, Caguas, 725</t>
  </si>
  <si>
    <t>5131 Hazy Dale Parade, Caguas, 725</t>
  </si>
  <si>
    <t>1116 Silent Crest, Caguas, 725</t>
  </si>
  <si>
    <t>9539 Velvet Trace, Caguas, 725</t>
  </si>
  <si>
    <t>4485 Noble Fawn Highway, Caguas, 725</t>
  </si>
  <si>
    <t>9022 Foggy Dell, Caguas, 725</t>
  </si>
  <si>
    <t>3796 Rustic Autoroute, Caguas, 725</t>
  </si>
  <si>
    <t>8497 Emerald Grove Pines, Caguas, 725</t>
  </si>
  <si>
    <t>4791 Harvest Quail Limits, Caguas, 725</t>
  </si>
  <si>
    <t>9198 Rocky Run, Caguas, 725</t>
  </si>
  <si>
    <t>6567 High Lagoon Heath, Caguas, 725</t>
  </si>
  <si>
    <t>7885 Misty Knoll, Caguas, 725</t>
  </si>
  <si>
    <t>1612 Golden Willow Crest, Caguas, 725</t>
  </si>
  <si>
    <t>3567 Heather Knoll, Caguas, 725</t>
  </si>
  <si>
    <t>9460 Hidden Landing, Caguas, 725</t>
  </si>
  <si>
    <t>9297 Burning Extension, Caguas, 725</t>
  </si>
  <si>
    <t>1591 Foggy Meadow, Caguas, 725</t>
  </si>
  <si>
    <t>555 Colonial Butterfly Highway, Caguas, 725</t>
  </si>
  <si>
    <t>139 Little Bear Chase, Caguas, 725</t>
  </si>
  <si>
    <t>1285 Noble Pointe, Caguas, 725</t>
  </si>
  <si>
    <t>1132 Harvest Front, Caguas, 725</t>
  </si>
  <si>
    <t>7094 Misty Wynd, Caguas, 725</t>
  </si>
  <si>
    <t>7774 Dewy Line, Vega Baja, 693</t>
  </si>
  <si>
    <t>3684 Old River Crossing, Caguas, 725</t>
  </si>
  <si>
    <t>2762 Umber Cloud Glen, Caguas, 725</t>
  </si>
  <si>
    <t>7258 Burning Dale Mountain, Caguas, 725</t>
  </si>
  <si>
    <t>3593 Blue Brook Acres, Caguas, 725</t>
  </si>
  <si>
    <t>1475 Red Creek Stead, Caguas, 725</t>
  </si>
  <si>
    <t>7761 Silent Hickory Drive, Caguas, 725</t>
  </si>
  <si>
    <t>4703 Old Route, Caguas, 725</t>
  </si>
  <si>
    <t>9420 Velvet Lagoon Trail, Caguas, 725</t>
  </si>
  <si>
    <t>2337 Indian Inlet, Caguas, 725</t>
  </si>
  <si>
    <t>7190 Silver Horse Glade, Caguas, 725</t>
  </si>
  <si>
    <t>3760 Stony Promenade, Caguas, 725</t>
  </si>
  <si>
    <t>5434 Grand Common, Caguas, 725</t>
  </si>
  <si>
    <t>4097 Middle Spring Centre, Caguas, 725</t>
  </si>
  <si>
    <t>8924 Easy Treasure Nook, Caguas, 725</t>
  </si>
  <si>
    <t>3506 Heather Berry Round, Caguas, 725</t>
  </si>
  <si>
    <t>7800 Hazy Lake Acres, Caguas, 725</t>
  </si>
  <si>
    <t>4520 Quiet Grounds, Caguas, 725</t>
  </si>
  <si>
    <t>1155 Cotton Inlet, Caguas, 725</t>
  </si>
  <si>
    <t>896 Thunder Knoll, Caguas, 725</t>
  </si>
  <si>
    <t>472 Cinder Sky Farm, Caguas, 725</t>
  </si>
  <si>
    <t>6080 Old Bay, Caguas, 725</t>
  </si>
  <si>
    <t>4251 Sleepy View Alley, Caguas, 725</t>
  </si>
  <si>
    <t>432 Dusty Glen, Caguas, 725</t>
  </si>
  <si>
    <t>6774 Noble Branch Knoll, Caguas, 725</t>
  </si>
  <si>
    <t>5571 Rocky Knoll, Los Angeles, 90037</t>
  </si>
  <si>
    <t>8773 Colonial Shadow Maze, Baltimore, 21206</t>
  </si>
  <si>
    <t>1606 Rocky Shadow Ledge, Phoenix, 85035</t>
  </si>
  <si>
    <t>5803 Umber Meadow, Fullerton, 92833</t>
  </si>
  <si>
    <t>1221 High Crest, Baltimore, 21218</t>
  </si>
  <si>
    <t>5098 Lazy Pathway, Sacramento, 95823</t>
  </si>
  <si>
    <t>3957 Emerald Spring Nook, Chicago, 60614</t>
  </si>
  <si>
    <t>3977 Colonial Towers, Greensboro, 27410</t>
  </si>
  <si>
    <t>5835 Harvest Vista, San Jose, 95127</t>
  </si>
  <si>
    <t>5493 Burning Horse Heath, New York, 10031</t>
  </si>
  <si>
    <t>1449 Red Cove, Lakewood, 44107</t>
  </si>
  <si>
    <t>2056 Misty Grove Rise, Hamilton, 45011</t>
  </si>
  <si>
    <t>5430 Burning Rise Route, Roseburg, 97470</t>
  </si>
  <si>
    <t>6324 Golden Line, Modesto, 95350</t>
  </si>
  <si>
    <t>5659 Shady Cloud Port, New York, 10003</t>
  </si>
  <si>
    <t>1214 Dusty Crescent, New Bedford, 2740</t>
  </si>
  <si>
    <t>1795 Fallen Corners, Encinitas, 92024</t>
  </si>
  <si>
    <t>9761 Quaking Acres, San Jose, 95116</t>
  </si>
  <si>
    <t>6115 Clear River Key, Rome, 13440</t>
  </si>
  <si>
    <t>1985 Sunny Manor, Watsonville, 95076</t>
  </si>
  <si>
    <t>4834 Easy Terrace, Meridian, 83642</t>
  </si>
  <si>
    <t>6058 Fallen Walk, Houston, 77084</t>
  </si>
  <si>
    <t>3200 Amber Bend, Los Angeles, 90027</t>
  </si>
  <si>
    <t>1773 Amber Walk, Brooklyn, 11229</t>
  </si>
  <si>
    <t>8775 Wishing Pony Byway, Endicott, 13760</t>
  </si>
  <si>
    <t>4845 Thunder Embers Hollow, San Jose, 95148</t>
  </si>
  <si>
    <t>906 Green Treasure Limits, Katy, 77450</t>
  </si>
  <si>
    <t>7191 Jagged Avenue, Visalia, 93277</t>
  </si>
  <si>
    <t>2395 Misty Carrefour, Lancaster, 93535</t>
  </si>
  <si>
    <t>516 Dewy Bluff Swale, Phoenix, 85022</t>
  </si>
  <si>
    <t>2225 Crystal Beach, Lompoc, 93436</t>
  </si>
  <si>
    <t>18 Golden Point, Miami, 33186</t>
  </si>
  <si>
    <t>9540 Little Vista, York, 17404</t>
  </si>
  <si>
    <t>7814 Colonial Autumn Line, Ogden, 84404</t>
  </si>
  <si>
    <t>2538 Quaking Hills Ramp, Raleigh, 27610</t>
  </si>
  <si>
    <t>6174 Bright Vista, Virginia Beach, 23455</t>
  </si>
  <si>
    <t>141 Dewy Plaza, Carlsbad, 92009</t>
  </si>
  <si>
    <t>3922 Grand Crescent, Hacienda Heights, 91745</t>
  </si>
  <si>
    <t>1870 Crystal Blossom Towers, Union City, 7087</t>
  </si>
  <si>
    <t>8093 Old Autumn Green, Hollywood, 33023</t>
  </si>
  <si>
    <t>7658 Hazy Mountain Plaza, Bolingbrook, 60440</t>
  </si>
  <si>
    <t>8153 Golden Timber Parkway, West Lafayette, 47906</t>
  </si>
  <si>
    <t>1040 Quaking Mountain Heath, Astoria, 11103</t>
  </si>
  <si>
    <t>4770 Hidden Heath, Newark, 7105</t>
  </si>
  <si>
    <t>4110 Hidden Private, San Jose, 95127</t>
  </si>
  <si>
    <t>8212 Broad Circle, Woodbridge, 22192</t>
  </si>
  <si>
    <t>9188 Red Highway, Weslaco, 78596</t>
  </si>
  <si>
    <t>4599 Grand Route, Jamaica, 11432</t>
  </si>
  <si>
    <t>7208 Bright Landing, Caguas, 725</t>
  </si>
  <si>
    <t>8165 Red Lane, Caguas, 725</t>
  </si>
  <si>
    <t>331 Grand Orchard, Caguas, 725</t>
  </si>
  <si>
    <t>2264 Thunder Abbey, Caguas, 725</t>
  </si>
  <si>
    <t>9082 Merry Lookout, Caguas, 725</t>
  </si>
  <si>
    <t>6468 Fallen Close, Caguas, 725</t>
  </si>
  <si>
    <t>7342 Hidden Walk, Caguas, 725</t>
  </si>
  <si>
    <t>577 Rustic Nectar Row, Caguas, 725</t>
  </si>
  <si>
    <t>7840 Umber Sky Villas, Caguas, 725</t>
  </si>
  <si>
    <t>7509 Iron Concession, Caguas, 725</t>
  </si>
  <si>
    <t>2199 Silver Autumn Key, Caguas, 725</t>
  </si>
  <si>
    <t>9470 Shady View Bend, Caguas, 725</t>
  </si>
  <si>
    <t>9366 Silent Nectar Highway, Caguas, 725</t>
  </si>
  <si>
    <t>4167 Stony Extension, Caguas, 725</t>
  </si>
  <si>
    <t>7370 Sleepy Way, Caguas, 725</t>
  </si>
  <si>
    <t>1613 Broad Beach, Caguas, 725</t>
  </si>
  <si>
    <t>4992 Jagged Forest Subdivision, Caguas, 725</t>
  </si>
  <si>
    <t>3216 Red Glade, Caguas, 725</t>
  </si>
  <si>
    <t>3481 Crystal Campus, Caguas, 725</t>
  </si>
  <si>
    <t>5424 Rustic Anchor Boulevard, Caguas, 725</t>
  </si>
  <si>
    <t>7958 Thunder Apple Street, Caguas, 725</t>
  </si>
  <si>
    <t>6496 Harvest Highlands, Guayama, 784</t>
  </si>
  <si>
    <t>8713 Quaking Abbey, Caguas, 725</t>
  </si>
  <si>
    <t>6314 Honey Canyon, Caguas, 725</t>
  </si>
  <si>
    <t>1388 Blue Turnabout, Caguas, 725</t>
  </si>
  <si>
    <t>1122 Old Fox Lookout, Caguas, 725</t>
  </si>
  <si>
    <t>257 Iron Elk Maze, Caguas, 725</t>
  </si>
  <si>
    <t>9544 Noble Spring Route, Caguas, 725</t>
  </si>
  <si>
    <t>1025 Colonial Plaza, Caguas, 725</t>
  </si>
  <si>
    <t>2839 Grand Timber Canyon, Juana Diaz, 795</t>
  </si>
  <si>
    <t>6174 Wishing Front, Caguas, 725</t>
  </si>
  <si>
    <t>9447 Dusty Gate Centre, Caguas, 725</t>
  </si>
  <si>
    <t>6401 Shady Embers Farms, Caguas, 725</t>
  </si>
  <si>
    <t>595 Indian Path, Caguas, 725</t>
  </si>
  <si>
    <t>1820 Noble Elk Harbour, Caguas, 725</t>
  </si>
  <si>
    <t>1577 Green Vista, Caguas, 725</t>
  </si>
  <si>
    <t>9920 Little Lane, Caguas, 725</t>
  </si>
  <si>
    <t>3089 Gentle Horse Chase, Caguas, 725</t>
  </si>
  <si>
    <t>4090 Colonial End, Caguas, 725</t>
  </si>
  <si>
    <t>4601 Amber Grove Hollow, Caguas, 725</t>
  </si>
  <si>
    <t>2127 Middle Goose Mews, Caguas, 725</t>
  </si>
  <si>
    <t>8840 Harvest Towers, Caguas, 725</t>
  </si>
  <si>
    <t>8617 Cinder Mountain Forest, Caguas, 725</t>
  </si>
  <si>
    <t>5087 Crystal Hills Manor, Caguas, 725</t>
  </si>
  <si>
    <t>1548 Lazy Place, Caguas, 725</t>
  </si>
  <si>
    <t>9009 Merry Nectar Heights, Caguas, 725</t>
  </si>
  <si>
    <t>4316 Misty Way, Caguas, 725</t>
  </si>
  <si>
    <t>6324 Lazy Lane, Caguas, 725</t>
  </si>
  <si>
    <t>5736 Heather Byway, Caguas, 725</t>
  </si>
  <si>
    <t>7334 Umber Expressway, Caguas, 725</t>
  </si>
  <si>
    <t>7094 Round Carrefour, West Covina, 91790</t>
  </si>
  <si>
    <t>3367 Easy Pines, Ventura, 93003</t>
  </si>
  <si>
    <t>4776 Crystal River Stead, Washington, 20009</t>
  </si>
  <si>
    <t>7312 Umber Prairie Wynd, Valrico, 33594</t>
  </si>
  <si>
    <t>1221 Cinder Pines, Kaneohe, 96744</t>
  </si>
  <si>
    <t>8824 Noble View Valley, Ventura, 93003</t>
  </si>
  <si>
    <t>2720 Stony Field, Brooklyn, 11218</t>
  </si>
  <si>
    <t>698 Colonial Way, Oceanside, 92057</t>
  </si>
  <si>
    <t>7409 Cotton Manor, Fort Worth, 76116</t>
  </si>
  <si>
    <t>6797 Quiet Mountain Rise, Plymouth, 2360</t>
  </si>
  <si>
    <t>5731 Cinder Horse Court, Brooklyn, 11218</t>
  </si>
  <si>
    <t>72 Noble Path, Cleveland, 44120</t>
  </si>
  <si>
    <t>923 Amber Grounds, Philadelphia, 19145</t>
  </si>
  <si>
    <t>3901 Iron Parade, Lodi, 95240</t>
  </si>
  <si>
    <t>4915 Lazy Pine Bay, Bakersfield, 93308</t>
  </si>
  <si>
    <t>654 Gentle Acres, Philadelphia, 19143</t>
  </si>
  <si>
    <t>7581 Cinder Link, Long Beach, 90813</t>
  </si>
  <si>
    <t>6001 Iron Diversion, San Jose, 95122</t>
  </si>
  <si>
    <t>9198 Blue Swale, Murfreesboro, 37130</t>
  </si>
  <si>
    <t>3358 Middle Ridge, Carlsbad, 92009</t>
  </si>
  <si>
    <t>9785 Silver Hickory Walk, Hamilton, 45011</t>
  </si>
  <si>
    <t>9391 Little Leaf Ramp, Houston, 77083</t>
  </si>
  <si>
    <t>3810 Honey Swale, New York, 10031</t>
  </si>
  <si>
    <t>5166 Middle Circuit, Hayward, 94541</t>
  </si>
  <si>
    <t>2269 High Limits, Bridgeton, 8302</t>
  </si>
  <si>
    <t>6901 Lazy Plaza, Martinsburg, 25401</t>
  </si>
  <si>
    <t>67 Cotton Mountain Terrace, Bay Shore, 11706</t>
  </si>
  <si>
    <t>4291 Sunny Fox Mews, Palatine, 60067</t>
  </si>
  <si>
    <t>7790 Green Berry Gate, Smyrna, 30080</t>
  </si>
  <si>
    <t>9922 Misty Oak Inlet, Van Nuys, 91406</t>
  </si>
  <si>
    <t>9128 Little Cloud Bay, Opa Locka, 33055</t>
  </si>
  <si>
    <t>1819 Noble Ramp, Los Angeles, 90046</t>
  </si>
  <si>
    <t>9539 Velvet Trace, Saint Paul, 55106</t>
  </si>
  <si>
    <t>125 Colonial Butterfly Stead, Edison, 8817</t>
  </si>
  <si>
    <t>9084 Middle Embers Passage, Baytown, 77520</t>
  </si>
  <si>
    <t>1994 Lost Berry Promenade, Sylmar, 91342</t>
  </si>
  <si>
    <t>7676 Colonial Towers, Bend, 97701</t>
  </si>
  <si>
    <t>2422 High River Corners, Opa Locka, 33055</t>
  </si>
  <si>
    <t>398 Pleasant Mountain, Burnsville, 55337</t>
  </si>
  <si>
    <t>2070 Indian Leaf Edge, Huntington Station, 11746</t>
  </si>
  <si>
    <t>4232 Wishing Creek Campus, Caguas, 725</t>
  </si>
  <si>
    <t>4210 Dewy Round, Caguas, 725</t>
  </si>
  <si>
    <t>8570 Hazy Forest End, Caguas, 725</t>
  </si>
  <si>
    <t>9885 Hazy Forest Path, Caguas, 725</t>
  </si>
  <si>
    <t>3332 Heather Road, Caguas, 725</t>
  </si>
  <si>
    <t>4114 Lost Blossom Farms, Caguas, 725</t>
  </si>
  <si>
    <t>403 Tawny Hills By-pass, Caguas, 725</t>
  </si>
  <si>
    <t>5346 Clear Hills Way, Caguas, 725</t>
  </si>
  <si>
    <t>4551 Jagged Bay, Caguas, 725</t>
  </si>
  <si>
    <t>6036 Noble Blossom Wynd, Caguas, 725</t>
  </si>
  <si>
    <t>1812 Sunny River Wharf, Caguas, 725</t>
  </si>
  <si>
    <t>6639 Clear Fawn Grounds, Caguas, 725</t>
  </si>
  <si>
    <t>3440 Clear Moor, Caguas, 725</t>
  </si>
  <si>
    <t>8569 Umber Fox Common, Caguas, 725</t>
  </si>
  <si>
    <t>3412 Golden Orchard, Caguas, 725</t>
  </si>
  <si>
    <t>3413 Silver Lake Carrefour, Caguas, 725</t>
  </si>
  <si>
    <t>2681 Cinder By-pass, Mayaguez, 680</t>
  </si>
  <si>
    <t>3289 Thunder Prairie Inlet, Caguas, 725</t>
  </si>
  <si>
    <t>8094 Broad Dale, Caguas, 725</t>
  </si>
  <si>
    <t>6292 Velvet Wagon  Plaza, Caguas, 725</t>
  </si>
  <si>
    <t>8828 Red Farms, Caguas, 725</t>
  </si>
  <si>
    <t>6336 Thunder Dale, Caguas, 725</t>
  </si>
  <si>
    <t>1974 Fallen Place, Caguas, 725</t>
  </si>
  <si>
    <t>2553 Golden Dale, Caguas, 725</t>
  </si>
  <si>
    <t>2568 Bright Lookout, Caguas, 725</t>
  </si>
  <si>
    <t>382 Rocky Pond By-pass, Caguas, 725</t>
  </si>
  <si>
    <t>4692 Gentle Turnabout, Caguas, 725</t>
  </si>
  <si>
    <t>5138 Green Boulevard, Humacao, 791</t>
  </si>
  <si>
    <t>4689 Lost Spring Key, Caguas, 725</t>
  </si>
  <si>
    <t>1018 Colonial Nectar Subdivision, Caguas, 725</t>
  </si>
  <si>
    <t>8696 Bright Dale Pointe, Caguas, 725</t>
  </si>
  <si>
    <t>914 Round Pony Canyon, Caguas, 725</t>
  </si>
  <si>
    <t>135 Burning Ridge, Caguas, 725</t>
  </si>
  <si>
    <t>1905 Broad Apple Highway, Caguas, 725</t>
  </si>
  <si>
    <t>2291 Velvet Berry Freeway, Caguas, 725</t>
  </si>
  <si>
    <t>8718 High Front, Caguas, 725</t>
  </si>
  <si>
    <t>1809 Lost Pine Ledge, Caguas, 725</t>
  </si>
  <si>
    <t>1235 Honey Mews, Caguas, 725</t>
  </si>
  <si>
    <t>4746 Quaking Bear Valley, Caguas, 725</t>
  </si>
  <si>
    <t>5735 Round Beacon Terrace, Caguas, 725</t>
  </si>
  <si>
    <t>2387 Silver Freeway, Caguas, 725</t>
  </si>
  <si>
    <t>6567 Red Sky Gate, Caguas, 725</t>
  </si>
  <si>
    <t>9505 Broad Timber Highlands, Caguas, 725</t>
  </si>
  <si>
    <t>7969 Umber Forest, Caguas, 725</t>
  </si>
  <si>
    <t>1538 Sunny Lagoon Mews, Caguas, 725</t>
  </si>
  <si>
    <t>3450 Round Gate Close, Bayamon, 957</t>
  </si>
  <si>
    <t>9709 Dewy Pointe, Caguas, 725</t>
  </si>
  <si>
    <t>4429 Lost Elk Front, Caguas, 725</t>
  </si>
  <si>
    <t>2721 Dewy Panda Manor, Caguas, 725</t>
  </si>
  <si>
    <t>4545 Quaking Hickory Ledge, Caguas, 725</t>
  </si>
  <si>
    <t>6289 Rocky Way, Arecibo, 612</t>
  </si>
  <si>
    <t>2585 Silent Autumn Landing, Caguas, 725</t>
  </si>
  <si>
    <t>1411 Little Log Boulevard, Caguas, 725</t>
  </si>
  <si>
    <t>4849 Clear Blossom Turnabout, Vega Baja, 693</t>
  </si>
  <si>
    <t>1768 Sleepy Zephyr Place, Caguas, 725</t>
  </si>
  <si>
    <t>1811 Hazy Oak Subdivision, Caguas, 725</t>
  </si>
  <si>
    <t>2972 Pleasant Branch Road, Caguas, 725</t>
  </si>
  <si>
    <t>7760 Golden Limits, Sacramento, 95822</t>
  </si>
  <si>
    <t>7824 Cinder Fawn Manor, Fort Washington, 20744</t>
  </si>
  <si>
    <t>8908 Golden Thicket, Long Beach, 90805</t>
  </si>
  <si>
    <t>4839 Lazy View, Wyandotte, 48192</t>
  </si>
  <si>
    <t>8916 Quaking Creek Trail, Newark, 7104</t>
  </si>
  <si>
    <t>1491 Little Robin Way, Brooklyn, 11204</t>
  </si>
  <si>
    <t>5292 Heather Zephyr Forest, Mililani, 96789</t>
  </si>
  <si>
    <t>6997 Amber Common, New York, 10011</t>
  </si>
  <si>
    <t>398 Emerald Grove, Brooklyn, 11221</t>
  </si>
  <si>
    <t>1039 Red Towers, Loveland, 45140</t>
  </si>
  <si>
    <t>654 Foggy Point, Harvey, 60426</t>
  </si>
  <si>
    <t>4772 Indian Alley, Saint Paul, 55124</t>
  </si>
  <si>
    <t>8544 Silent Treasure Thicket, Caguas, 725</t>
  </si>
  <si>
    <t>1607 Hazy Butterfly Swale, Caguas, 725</t>
  </si>
  <si>
    <t>5016 Silent Diversion, Caguas, 725</t>
  </si>
  <si>
    <t>125 Easy Lake Close, Caguas, 725</t>
  </si>
  <si>
    <t>9731 Round Horse Villas, Caguas, 725</t>
  </si>
  <si>
    <t>8667 Iron Arbor, Caguas, 725</t>
  </si>
  <si>
    <t>9420 Honey Grove Mews, Caguas, 725</t>
  </si>
  <si>
    <t>398 Emerald Grove, Caguas, 725</t>
  </si>
  <si>
    <t>14 Dusty Lake Beach, Caguas, 725</t>
  </si>
  <si>
    <t>5546 Gentle Point, Caguas, 725</t>
  </si>
  <si>
    <t>2963 Indian Elk Pathway, Caguas, 725</t>
  </si>
  <si>
    <t>3253 Colonial Embers Vista, Bayamon, 957</t>
  </si>
  <si>
    <t>2857 Honey Terrace, Caguas, 725</t>
  </si>
  <si>
    <t>7851 Clear Rise Edge, Caguas, 725</t>
  </si>
  <si>
    <t>2889 Sleepy Freeway, Caguas, 725</t>
  </si>
  <si>
    <t>6718 Stony Gate Vale, Caguas, 725</t>
  </si>
  <si>
    <t>4906 Umber Lookout, Escondido, 92025</t>
  </si>
  <si>
    <t>8546 Thunder Goose Inlet, Detroit, 48224</t>
  </si>
  <si>
    <t>2469 Blue Brook Crossing, San Jose, 95127</t>
  </si>
  <si>
    <t>8684 Golden Point, Marietta, 30067</t>
  </si>
  <si>
    <t>5995 Shady Anchor Canyon, Pekin, 61554</t>
  </si>
  <si>
    <t>3261 Little Meadow, Santa Ana, 92705</t>
  </si>
  <si>
    <t>7494 Emerald Terrace, Dallas, 75227</t>
  </si>
  <si>
    <t>5721 Rocky Pond Glade, Canyon Country, 91351</t>
  </si>
  <si>
    <t>1191 Merry Rabbit Acres, Indianapolis, 46226</t>
  </si>
  <si>
    <t>7213 Sleepy Cove, Caguas, 725</t>
  </si>
  <si>
    <t>4922 Middle Hills Promenade, Bellflower, 90706</t>
  </si>
  <si>
    <t>4746 Quaking Bear Valley, Indianapolis, 46227</t>
  </si>
  <si>
    <t>5365 Noble Nectar Island, Caguas, 725</t>
  </si>
  <si>
    <t>2679 Rustic Loop, Caguas, 725</t>
  </si>
  <si>
    <t>8510 Round Bear Gate, San Jose, 95125</t>
  </si>
  <si>
    <t>8671 Iron Anchor Corners, Caguas, 725</t>
  </si>
  <si>
    <t>2122 Hazy Corner, Tonawanda, 14150</t>
  </si>
  <si>
    <t>1879 Green Pine Bank, Caguas, 725</t>
  </si>
  <si>
    <t>7595 Cotton Log Row, Miami, 33162</t>
  </si>
  <si>
    <t>2051 Dusty Route, Caguas, 725</t>
  </si>
  <si>
    <t>9139 Blue Blossom Court, San Ramon, 94583</t>
  </si>
  <si>
    <t>4058 Quiet Heights, Caguas, 725</t>
  </si>
  <si>
    <t>3243 Shady Corner, Freeport, 11520</t>
  </si>
  <si>
    <t>131 Sunny Treasure Green, Salinas, 93905</t>
  </si>
  <si>
    <t>2531 Wishing Square, Caguas, 725</t>
  </si>
  <si>
    <t>6417 Silver Towers, Peabody, 1960</t>
  </si>
  <si>
    <t>257 Harvest Close, Caguas, 725</t>
  </si>
  <si>
    <t>7342 Hazy Beacon Park, Canovanas, 729</t>
  </si>
  <si>
    <t>7787 Lazy Corners, Paramount, 90723</t>
  </si>
  <si>
    <t>5136 Rustic Pioneer Estates, Caguas, 725</t>
  </si>
  <si>
    <t>1723 Tawny Via, Mount Prospect, 60056</t>
  </si>
  <si>
    <t>7111 Silent Fox Gardens, Long Beach, 90813</t>
  </si>
  <si>
    <t>3732 Old Mountain Bank, Caguas, 725</t>
  </si>
  <si>
    <t>6217 Rustic Lake Forest, Rancho Cordova, 95670</t>
  </si>
  <si>
    <t>1082 Quiet Treasure Link, Caguas, 725</t>
  </si>
  <si>
    <t>3176 Round Gate, Billings, 59102</t>
  </si>
  <si>
    <t>1426 Fallen Line, Caguas, 725</t>
  </si>
  <si>
    <t>9814 Emerald Prairie Limits, Wilkes Barre, 18702</t>
  </si>
  <si>
    <t>8271 Tawny Elk Abbey, Caguas, 725</t>
  </si>
  <si>
    <t>3931 Gentle Ramp, Roseville, 48066</t>
  </si>
  <si>
    <t>9699 Honey Rise, Bellflower, 90706</t>
  </si>
  <si>
    <t>1564 Rocky Terrace, Caguas, 725</t>
  </si>
  <si>
    <t>4294 High Passage, Wheaton, 60187</t>
  </si>
  <si>
    <t>5918 Golden Beacon Freeway, Caguas, 725</t>
  </si>
  <si>
    <t>3915 Broad Lookout, Detroit, 48238</t>
  </si>
  <si>
    <t>830 Broad Beacon Maze, Caguas, 725</t>
  </si>
  <si>
    <t>6127 Dewy Goose Downs, Carlisle, 17013</t>
  </si>
  <si>
    <t>1188 Old Abbey, Dallas, 75228</t>
  </si>
  <si>
    <t>7004 Hazy Lake Townline, Caguas, 725</t>
  </si>
  <si>
    <t>2556 Umber Autoroute, Newark, 19702</t>
  </si>
  <si>
    <t>3722 Thunder Cape, Panorama City, 91402</t>
  </si>
  <si>
    <t>2676 Velvet Common, Caguas, 725</t>
  </si>
  <si>
    <t>833 Amber Anchor Glen, Atlanta, 30318</t>
  </si>
  <si>
    <t>830 Quaking Bear Grounds, Caguas, 725</t>
  </si>
  <si>
    <t>1509 Middle Oak Isle, Fremont, 94539</t>
  </si>
  <si>
    <t>9712 Fallen Robin Diversion, Caguas, 725</t>
  </si>
  <si>
    <t>8665 Sunny Deer Woods, Rochester, 14609</t>
  </si>
  <si>
    <t>9879 Harvest Deer Farms, Dallas, 75211</t>
  </si>
  <si>
    <t>75 Sunny Grounds, Bayamon, 957</t>
  </si>
  <si>
    <t>9731 Honey Fox Towers, Caguas, 725</t>
  </si>
  <si>
    <t>7573 Golden Treasure Centre, Caguas, 725</t>
  </si>
  <si>
    <t>8369 Sunny Crossing, Caguas, 725</t>
  </si>
  <si>
    <t>1425 Fallen Fox Arbor, Caguas, 725</t>
  </si>
  <si>
    <t>2290 Crystal Pathway, Caguas, 725</t>
  </si>
  <si>
    <t>6179 Noble Panda Moor, Caguas, 725</t>
  </si>
  <si>
    <t>2127 Cozy Deer Bank, Greenville, 27858</t>
  </si>
  <si>
    <t>3593 Easy Embers Field, Morristown, 7960</t>
  </si>
  <si>
    <t>5365 Tawny Apple Limits, Miami, 33147</t>
  </si>
  <si>
    <t>4845 Thunder Embers Hollow, Albuquerque, 87111</t>
  </si>
  <si>
    <t>5154 Honey Bend, Amarillo, 79109</t>
  </si>
  <si>
    <t>6715 Gentle Horse Row, Lutz, 33549</t>
  </si>
  <si>
    <t>6412 Crystal View Townline, Bend, 97701</t>
  </si>
  <si>
    <t>263 Harvest Wood, East Brunswick, 8816</t>
  </si>
  <si>
    <t>7111 Cotton Blossom Estates, Lancaster, 29720</t>
  </si>
  <si>
    <t>3005 Bright Maze, Ontario, 91762</t>
  </si>
  <si>
    <t>5657 Lost Expressway, Houston, 77015</t>
  </si>
  <si>
    <t>183 Velvet Grove Towers, Hampton, 23666</t>
  </si>
  <si>
    <t>2275 Rustic Impasse, New York, 10016</t>
  </si>
  <si>
    <t>8279 Bright Fox Highway, Porterville, 93257</t>
  </si>
  <si>
    <t>2792 Middle Mount, Portland, 97223</t>
  </si>
  <si>
    <t>6414 Jagged Sky Gardens, Strongsville, 44136</t>
  </si>
  <si>
    <t>4849 Clear Blossom Turnabout, El Paso, 79927</t>
  </si>
  <si>
    <t>8248 Clear Glade, Del Rio, 78840</t>
  </si>
  <si>
    <t>4606 Umber Range, Buffalo, 14221</t>
  </si>
  <si>
    <t>2058 Quaking Oak Common, Bountiful, 84010</t>
  </si>
  <si>
    <t>5131 Gentle Limits, Kent, 98031</t>
  </si>
  <si>
    <t>9595 Iron Orchard, Chicago, 60620</t>
  </si>
  <si>
    <t>340 Velvet Barn Gate, Far Rockaway, 11691</t>
  </si>
  <si>
    <t>569 Hazy Wynd, Houston, 77088</t>
  </si>
  <si>
    <t>5768 Jagged Zephyr Port, Philadelphia, 19124</t>
  </si>
  <si>
    <t>1021 Silver Log Cape, Simi Valley, 93065</t>
  </si>
  <si>
    <t>2002 Noble Crescent, Detroit, 48227</t>
  </si>
  <si>
    <t>7262 Emerald Boulevard, Garden Grove, 92840</t>
  </si>
  <si>
    <t>9176 Shady Barn Jetty, San Diego, 92105</t>
  </si>
  <si>
    <t>3670 Broad Mountain Link, Chicago, 60609</t>
  </si>
  <si>
    <t>7126 Hazy Berry Mount, Placentia, 92870</t>
  </si>
  <si>
    <t>1134 Misty River Woods, Honolulu, 96822</t>
  </si>
  <si>
    <t>5808 Silver Rise Circuit, Mentor, 44060</t>
  </si>
  <si>
    <t>3180 Golden Cider Circle, Santa Clara, 95051</t>
  </si>
  <si>
    <t>5593 Indian Trail, Union, 7083</t>
  </si>
  <si>
    <t>1987 Grand Alley, Long Beach, 90805</t>
  </si>
  <si>
    <t>4463 Cotton Quail Forest, Westminster, 92683</t>
  </si>
  <si>
    <t>5875 Grand Campus, Pompano Beach, 33068</t>
  </si>
  <si>
    <t>9135 Green Island Moor, Caguas, 725</t>
  </si>
  <si>
    <t>1800 Quiet Creek Stead, Sunnyvale, 94087</t>
  </si>
  <si>
    <t>1165 Quiet Inlet, Sugar Land, 77478</t>
  </si>
  <si>
    <t>432 Rocky Link, Caguas, 725</t>
  </si>
  <si>
    <t>2607 Clear Branch Cape, Brighton, 2135</t>
  </si>
  <si>
    <t>6826 Quiet Lane, Caguas, 725</t>
  </si>
  <si>
    <t>9780 Misty Pike, Garden Grove, 92840</t>
  </si>
  <si>
    <t>4135 Golden Shadow Front, Caguas, 725</t>
  </si>
  <si>
    <t>8307 Merry Pointe, Bismarck, 58501</t>
  </si>
  <si>
    <t>9299 Grand Branch Route, Caguas, 725</t>
  </si>
  <si>
    <t>2210 Merry Leaf Row, Gaithersburg, 20878</t>
  </si>
  <si>
    <t>3309 Harvest Thicket, Caguas, 725</t>
  </si>
  <si>
    <t>5953 Lost Plaza, Bismarck, 58501</t>
  </si>
  <si>
    <t>1070 Dusty Beacon Maze, Honolulu, 96817</t>
  </si>
  <si>
    <t>7094 Sleepy End, Lilburn, 30047</t>
  </si>
  <si>
    <t>9393 Golden View Pike, Caguas, 725</t>
  </si>
  <si>
    <t>7735 Gentle Terrace, Long Beach, 90813</t>
  </si>
  <si>
    <t>2720 Stony Field, Bronx, 10458</t>
  </si>
  <si>
    <t>45 Merry Bear View, Caguas, 725</t>
  </si>
  <si>
    <t>3741 Bright Extension, Provo, 84604</t>
  </si>
  <si>
    <t>3408 Tawny Spring Glen, Columbia, 38401</t>
  </si>
  <si>
    <t>4105 Fallen Goose Port, Caguas, 725</t>
  </si>
  <si>
    <t>7121 Foggy Woods, Marietta, 30062</t>
  </si>
  <si>
    <t>482 High Quay, Caguas, 725</t>
  </si>
  <si>
    <t>7177 Old Nectar Ridge, Holland, 49423</t>
  </si>
  <si>
    <t>6750 Stony Fawn Wood, Rio Grande, 745</t>
  </si>
  <si>
    <t>2636 Indian Expressway, Brooklyn, 11212</t>
  </si>
  <si>
    <t>9891 Foggy Hills Acres, Caguas, 725</t>
  </si>
  <si>
    <t>7500 Wishing Brook Grove, Denver, 80219</t>
  </si>
  <si>
    <t>1497 Sleepy Thicket, Taylor, 48180</t>
  </si>
  <si>
    <t>5012 Honey Wagon Stead, Caguas, 725</t>
  </si>
  <si>
    <t>8832 Old Quay, Chicago, 60637</t>
  </si>
  <si>
    <t>8707 Foggy View, Caguas, 725</t>
  </si>
  <si>
    <t>4148 Indian Landing, Detroit, 48205</t>
  </si>
  <si>
    <t>4690 Quiet Hickory Campus, Caguas, 725</t>
  </si>
  <si>
    <t>8659 Foggy Deer Port, Murfreesboro, 37130</t>
  </si>
  <si>
    <t>8284 Colonial Gate Path, Caguas, 725</t>
  </si>
  <si>
    <t>7701 Rustic Carrefour, Cleveland, 44102</t>
  </si>
  <si>
    <t>406 Shady Cider Corner, Caguas, 725</t>
  </si>
  <si>
    <t>4542 Sunny Parade, Lockport, 14094</t>
  </si>
  <si>
    <t>2070 Rocky Apple Front, Caguas, 725</t>
  </si>
  <si>
    <t>3761 Foggy Hickory Extension, Saint Charles, 63301</t>
  </si>
  <si>
    <t>9767 Amber Valley, Los Angeles, 90046</t>
  </si>
  <si>
    <t>3538 Rustic Dale Run, Cupertino, 95014</t>
  </si>
  <si>
    <t>1946 Jagged Trail, Caguas, 725</t>
  </si>
  <si>
    <t>5434 Middle Range, Springfield, 65807</t>
  </si>
  <si>
    <t>7108 Cinder Road, Caguas, 725</t>
  </si>
  <si>
    <t>1557 High Spring Cove, Mission Viejo, 92692</t>
  </si>
  <si>
    <t>183 Crystal Lake Drive, Los Angeles, 90042</t>
  </si>
  <si>
    <t>1870 Crystal Blossom Towers, Caguas, 725</t>
  </si>
  <si>
    <t>8932 High Row, Roswell, 30075</t>
  </si>
  <si>
    <t>6449 Merry Lagoon Drive, Caguas, 725</t>
  </si>
  <si>
    <t>3505 High Mall, Ypsilanti, 48197</t>
  </si>
  <si>
    <t>7320 Lazy Forest Falls, Brooklyn, 11218</t>
  </si>
  <si>
    <t>851 Green Prairie Park, Caguas, 725</t>
  </si>
  <si>
    <t>5674 Merry Nectar Pines, Peoria, 85345</t>
  </si>
  <si>
    <t>8651 Heather Drive, Caguas, 725</t>
  </si>
  <si>
    <t>3068 Indian Quail Cove, Garden Grove, 92843</t>
  </si>
  <si>
    <t>427 Clear Leaf Loop, Caguas, 725</t>
  </si>
  <si>
    <t>5136 Red Prairie Park, Clementon, 8021</t>
  </si>
  <si>
    <t>5722 Easy Heath, Memphis, 38127</t>
  </si>
  <si>
    <t>8895 Shady Cider Moor, Antioch, 37013</t>
  </si>
  <si>
    <t>4776 Pleasant Pioneer Cape, Caguas, 725</t>
  </si>
  <si>
    <t>1853 Umber Field, Salt Lake City, 84118</t>
  </si>
  <si>
    <t>1142 Round Via, Caguas, 725</t>
  </si>
  <si>
    <t>2027 Thunder Creek Thicket, Bakersfield, 93304</t>
  </si>
  <si>
    <t>2059 Cozy Field, Caguas, 725</t>
  </si>
  <si>
    <t>4436 Tawny Private, Granada Hills, 91344</t>
  </si>
  <si>
    <t>3914 Silver Horse Cape, Caguas, 725</t>
  </si>
  <si>
    <t>5002 High Bank, Tallahassee, 32308</t>
  </si>
  <si>
    <t>1982 Burning Forest, Caguas, 725</t>
  </si>
  <si>
    <t>8776 Green Ridge, Hempstead, 11550</t>
  </si>
  <si>
    <t>2568 Rustic Valley, Caguas, 725</t>
  </si>
  <si>
    <t>3071 Tawny Canyon, Astoria, 11103</t>
  </si>
  <si>
    <t>9666 Colonial Hickory Thicket, Gilroy, 95020</t>
  </si>
  <si>
    <t>9739 Round Spring Expressway, Caguas, 725</t>
  </si>
  <si>
    <t>3847 Blue Place, Azusa, 91702</t>
  </si>
  <si>
    <t>3567 Rocky Grove, Caguas, 725</t>
  </si>
  <si>
    <t>8324 Little Common, Lenoir, 28645</t>
  </si>
  <si>
    <t>7802 Gentle Creek Square, Columbus, 43228</t>
  </si>
  <si>
    <t>7176 Bright Timber Passage, Albany, 97321</t>
  </si>
  <si>
    <t>6888 Wishing Mountain Run, Humacao, 791</t>
  </si>
  <si>
    <t>4776 Crystal River Stead, Elyria, 44035</t>
  </si>
  <si>
    <t>425 Noble Lane, Caguas, 725</t>
  </si>
  <si>
    <t>9666 Gentle Shadow Thicket, Riverside, 92504</t>
  </si>
  <si>
    <t>7550 Sleepy View Court, Caguas, 725</t>
  </si>
  <si>
    <t>777 Sleepy Quail Key, Carson, 90745</t>
  </si>
  <si>
    <t>6718 High Panda Dell, Mesa, 85204</t>
  </si>
  <si>
    <t>9871 Cotton Lagoon End, Caguas, 725</t>
  </si>
  <si>
    <t>1066 Hidden Green, Honolulu, 96818</t>
  </si>
  <si>
    <t>7192 Green Arbor, Caguas, 725</t>
  </si>
  <si>
    <t>1112 Cinder Woods, Caguas, 725</t>
  </si>
  <si>
    <t>4694 Burning Front, Caguas, 725</t>
  </si>
  <si>
    <t>482 Easy Avenue, Caguas, 725</t>
  </si>
  <si>
    <t>3709 Green Cider Court, Caguas, 725</t>
  </si>
  <si>
    <t>19 Clear Autumn Estates, Caguas, 725</t>
  </si>
  <si>
    <t>9138 Indian Nook, Caguas, 725</t>
  </si>
  <si>
    <t>3169 Little Subdivision, Caguas, 725</t>
  </si>
  <si>
    <t>3282 Silent Autoroute, Caguas, 725</t>
  </si>
  <si>
    <t>8736 Merry Extension, Caguas, 725</t>
  </si>
  <si>
    <t>1358 Quiet Gate Moor, Caguas, 725</t>
  </si>
  <si>
    <t>3108 Middle Wharf, Caguas, 725</t>
  </si>
  <si>
    <t>6481 Wishing Anchor Centre, Caguas, 725</t>
  </si>
  <si>
    <t>8013 Harvest Close, Caguas, 725</t>
  </si>
  <si>
    <t>6502 Heather Nook, Caguas, 725</t>
  </si>
  <si>
    <t>3050 Shady Mews, Caguas, 725</t>
  </si>
  <si>
    <t>8263 Indian Crossing, Caguas, 725</t>
  </si>
  <si>
    <t>3562 Round Edge, Caguas, 725</t>
  </si>
  <si>
    <t>8663 Crystal Bluff Walk, Caguas, 725</t>
  </si>
  <si>
    <t>3180 Golden Cider Circle, Caguas, 725</t>
  </si>
  <si>
    <t>5687 Clear Maze, Caguas, 725</t>
  </si>
  <si>
    <t>4293 Rustic Island, Caguas, 725</t>
  </si>
  <si>
    <t>4958 Heather Panda Bank, Caguas, 725</t>
  </si>
  <si>
    <t>1019 Grand Shadow Wynd, Caguas, 725</t>
  </si>
  <si>
    <t>7969 Thunder Butterfly Mall , Caguas, 725</t>
  </si>
  <si>
    <t>3662 Middle Willow Promenade, Caguas, 725</t>
  </si>
  <si>
    <t>6001 Iron Diversion, Caguas, 725</t>
  </si>
  <si>
    <t>5407 Sunny Wagon  Valley, Caguas, 725</t>
  </si>
  <si>
    <t>6534 Cinder Campus, Caguas, 725</t>
  </si>
  <si>
    <t>2383 Crystal Panda Mount, San Sebastian, 685</t>
  </si>
  <si>
    <t>4606 Tawny Autoroute, Caguas, 725</t>
  </si>
  <si>
    <t>1948 Round Nectar Via, Caguas, 725</t>
  </si>
  <si>
    <t>3385 Cotton Wharf, Caguas, 725</t>
  </si>
  <si>
    <t>340 Velvet Barn Gate, Caguas, 725</t>
  </si>
  <si>
    <t>1063 Fallen Subdivision, Caguas, 725</t>
  </si>
  <si>
    <t>2220 Quaking Lookout, Caguas, 725</t>
  </si>
  <si>
    <t>3294 Hazy Creek Farm, Los Angeles, 90065</t>
  </si>
  <si>
    <t>6867 Honey Heights, Detroit, 48205</t>
  </si>
  <si>
    <t>1303 Dewy Square, Billings, 59102</t>
  </si>
  <si>
    <t>3233 Silent Dale Manor, North Bergen, 7047</t>
  </si>
  <si>
    <t>3796 Lost Hollow, Mission Viejo, 92691</t>
  </si>
  <si>
    <t>7262 Cotton Arbor, Atlanta, 30318</t>
  </si>
  <si>
    <t>8344 Colonial Maze, New York, 10002</t>
  </si>
  <si>
    <t>6651 Quaking Highlands, Baltimore, 21218</t>
  </si>
  <si>
    <t>6580 Iron Wagon  Inlet, Strongsville, 44136</t>
  </si>
  <si>
    <t>4675 Sleepy Rise, Chicago, 60609</t>
  </si>
  <si>
    <t>3815 Tawny Swale, Madison, 53704</t>
  </si>
  <si>
    <t>1982 Rocky Parkway, South San Francisco, 94080</t>
  </si>
  <si>
    <t>8205 Silver Grove Row, Caguas, 725</t>
  </si>
  <si>
    <t>4294 High Passage, Caguas, 725</t>
  </si>
  <si>
    <t>5274 Easy Beach, Caguas, 725</t>
  </si>
  <si>
    <t>3675 Emerald Goose Bank, Freeport, 11520</t>
  </si>
  <si>
    <t>9375 Harvest Circuit, Fort Washington, 20744</t>
  </si>
  <si>
    <t>3993 Thunder Hills Port, Bakersfield, 93304</t>
  </si>
  <si>
    <t>9414 Thunder Island Court, Corona, 11368</t>
  </si>
  <si>
    <t>7573 Cozy Goose Road, Cincinnati, 45238</t>
  </si>
  <si>
    <t>5985 Silent Leaf Vale, Germantown, 20874</t>
  </si>
  <si>
    <t>1230 Crystal Lookout, Carrollton, 75006</t>
  </si>
  <si>
    <t>6350 Lost Hollow, Houston, 77093</t>
  </si>
  <si>
    <t>4898 Red Butterfly Autoroute, Carlisle, 17013</t>
  </si>
  <si>
    <t>7312 Crystal Willow Villas, Los Angeles, 90023</t>
  </si>
  <si>
    <t>9595 Blue Promenade, Ewa Beach, 96706</t>
  </si>
  <si>
    <t>1790 Noble Brook Run, Lakewood, 8701</t>
  </si>
  <si>
    <t>7971 Foggy Highway, Caguas, 725</t>
  </si>
  <si>
    <t>357 Noble Lane, Caguas, 725</t>
  </si>
  <si>
    <t>9234 Green Farm, Caguas, 725</t>
  </si>
  <si>
    <t>1088 Jagged Hills Nook, Caguas, 725</t>
  </si>
  <si>
    <t>9005 Old Robin Plaza, Caguas, 725</t>
  </si>
  <si>
    <t>7962 Thunder Zephyr Bend, Caguas, 725</t>
  </si>
  <si>
    <t>5958 Emerald Nook, Caguas, 725</t>
  </si>
  <si>
    <t>907 Merry Forest Way, Caguas, 725</t>
  </si>
  <si>
    <t>3440 Emerald Knoll, Caguas, 725</t>
  </si>
  <si>
    <t>6692 Round Hill, Caguas, 725</t>
  </si>
  <si>
    <t>9514 Old Branch Highway, Caguas, 725</t>
  </si>
  <si>
    <t>5292 Shady Pony Cape, Caguas, 725</t>
  </si>
  <si>
    <t>7320 Wishing Rise Mall , Caguas, 725</t>
  </si>
  <si>
    <t>1777 High Alley, Caguas, 725</t>
  </si>
  <si>
    <t>3611 Crystal Pony Park, Caguas, 725</t>
  </si>
  <si>
    <t>3899 Blue Nook, Caguas, 725</t>
  </si>
  <si>
    <t>4352 Quiet Horse Via, Caguas, 725</t>
  </si>
  <si>
    <t>3006 Sleepy Leaf Farm, Caguas, 725</t>
  </si>
  <si>
    <t>4197 Emerald Hollow, Caguas, 725</t>
  </si>
  <si>
    <t>7130 Velvet Jetty, Caguas, 725</t>
  </si>
  <si>
    <t>9922 Misty Oak Inlet, Caguas, 725</t>
  </si>
  <si>
    <t>8321 Little Stead, Caguas, 725</t>
  </si>
  <si>
    <t>4729 Quiet Dale Limits, Caguas, 725</t>
  </si>
  <si>
    <t>9889 Little Blossom Wood, Caguas, 725</t>
  </si>
  <si>
    <t>7449 Sleepy Edge, Caguas, 725</t>
  </si>
  <si>
    <t>8688 Fallen Anchor Lookout, Caguas, 725</t>
  </si>
  <si>
    <t>9393 Honey Autoroute, Caguas, 725</t>
  </si>
  <si>
    <t>6716 Wishing Pioneer Thicket, Caguas, 725</t>
  </si>
  <si>
    <t>9299 Heather Deer Pathway, Caguas, 725</t>
  </si>
  <si>
    <t>3019 Old Mews, Caguas, 725</t>
  </si>
  <si>
    <t>7370 Sunny Mountain, Caguas, 725</t>
  </si>
  <si>
    <t>1467 Wishing Anchor Centre, Caguas, 725</t>
  </si>
  <si>
    <t>4113 Merry Barn Expressway, Caguas, 725</t>
  </si>
  <si>
    <t>9666 Middle Oak Bank, Caguas, 725</t>
  </si>
  <si>
    <t>5224 Sleepy Townline, Caguas, 725</t>
  </si>
  <si>
    <t>5482 Amber Park, Caguas, 725</t>
  </si>
  <si>
    <t>3926 Stony Gardens, Caguas, 725</t>
  </si>
  <si>
    <t>1475 Red Berry Village, Caguas, 725</t>
  </si>
  <si>
    <t>4563 Silver Rabbit Island, Caguas, 725</t>
  </si>
  <si>
    <t>7464 Quaking Stead, Caguas, 725</t>
  </si>
  <si>
    <t>3033 Tawny Zephyr Cape, Vega Baja, 693</t>
  </si>
  <si>
    <t>9598 Iron Park, Caguas, 725</t>
  </si>
  <si>
    <t>5860 Grand Limits, Caguas, 725</t>
  </si>
  <si>
    <t>2557 Gentle Treasure Extension, Caguas, 725</t>
  </si>
  <si>
    <t>9749 Red Barn Harbour, Caguas, 725</t>
  </si>
  <si>
    <t>2845 Misty Mountain Freeway, San Juan, 921</t>
  </si>
  <si>
    <t>3257 Sleepy View Downs, San Juan, 921</t>
  </si>
  <si>
    <t>7780 Cozy Pond Court, Caguas, 725</t>
  </si>
  <si>
    <t>436 Noble Shadow Estates, Caguas, 725</t>
  </si>
  <si>
    <t>521 Fallen Lagoon Glade, Caguas, 725</t>
  </si>
  <si>
    <t>8093 Green Leaf Vista, Caguas, 725</t>
  </si>
  <si>
    <t>952 Misty Brook Highlands, Caguas, 725</t>
  </si>
  <si>
    <t>3888 Rustic Line, Caguas, 725</t>
  </si>
  <si>
    <t>8307 Merry Pointe, Caguas, 725</t>
  </si>
  <si>
    <t>3261 Little Meadow, Caguas, 725</t>
  </si>
  <si>
    <t>1800 Tawny Zephyr Terrace, Caguas, 725</t>
  </si>
  <si>
    <t>2104 Green Landing, Caguas, 725</t>
  </si>
  <si>
    <t>4352 Hazy Hickory Road, Caguas, 725</t>
  </si>
  <si>
    <t>4712 Quiet Sky Close, Caguas, 725</t>
  </si>
  <si>
    <t>1116 Hazy Path, Caguas, 725</t>
  </si>
  <si>
    <t>4849 Foggy Zephyr Cape, Caguas, 725</t>
  </si>
  <si>
    <t>5645 Sunny Spring Gate, Caguas, 725</t>
  </si>
  <si>
    <t>826 Tawny Embers Expressway, Caguas, 725</t>
  </si>
  <si>
    <t>8560 Rustic Pond Promenade, Caguas, 725</t>
  </si>
  <si>
    <t>5892 Emerald Shadow Boulevard, Caguas, 725</t>
  </si>
  <si>
    <t>7620 Thunder Gate, Caguas, 725</t>
  </si>
  <si>
    <t>7763 Emerald Route, Caguas, 725</t>
  </si>
  <si>
    <t>8613 Merry Lagoon Freeway, Caguas, 725</t>
  </si>
  <si>
    <t>2104 Burning Mount, Caguas, 725</t>
  </si>
  <si>
    <t>9674 Little Knoll, San Diego, 92129</t>
  </si>
  <si>
    <t>529 Merry Zephyr Heath, Los Angeles, 90011</t>
  </si>
  <si>
    <t>4741 Red Elk Trail, Hanford, 93230</t>
  </si>
  <si>
    <t>1721 Old Forest Parkway, Clementon, 8021</t>
  </si>
  <si>
    <t>6179 Noble Panda Moor, Ontario, 91764</t>
  </si>
  <si>
    <t>9861 Grand Elk Trace, North Hills, 91343</t>
  </si>
  <si>
    <t>5721 Iron Willow Hollow, Brooklyn, 11216</t>
  </si>
  <si>
    <t>5995 Shady Anchor Canyon, Orlando, 32825</t>
  </si>
  <si>
    <t>3137 Old Cider Gardens, Winnetka, 91306</t>
  </si>
  <si>
    <t>1804 Shady Maze, Philadelphia, 19139</t>
  </si>
  <si>
    <t>3178 Silent Rise Square, Brooklyn, 11213</t>
  </si>
  <si>
    <t>7094 Golden Parade, Panorama City, 91402</t>
  </si>
  <si>
    <t>6721 Lost Drive, Martinez, 94553</t>
  </si>
  <si>
    <t>7550 Bright Goose Boulevard, Greenville, 27858</t>
  </si>
  <si>
    <t>6459 Indian Trail, Troy, 12180</t>
  </si>
  <si>
    <t>9335 Sleepy Meadow, Rialto, 92376</t>
  </si>
  <si>
    <t>4061 Crystal Acres, Saint Peters, 63376</t>
  </si>
  <si>
    <t>122 Stony Quail Canyon, Apex, 27502</t>
  </si>
  <si>
    <t>3836 Stony Point, Houston, 77083</t>
  </si>
  <si>
    <t>4617 Sunny Range, Mchenry, 60050</t>
  </si>
  <si>
    <t>2736 Blue Crest, Fontana, 92335</t>
  </si>
  <si>
    <t>7746 Hazy Prairie Drive, Columbus, 43230</t>
  </si>
  <si>
    <t>9650 Easy Autoroute, Mission, 78572</t>
  </si>
  <si>
    <t>9725 Cotton Forest, Detroit, 48205</t>
  </si>
  <si>
    <t>2674 Quaking Wagon  Range, Tustin, 92780</t>
  </si>
  <si>
    <t>9188 Bright Crossing, Philadelphia, 19134</t>
  </si>
  <si>
    <t>6907 Stony Arbor, Brooklyn, 11214</t>
  </si>
  <si>
    <t>5810 Sleepy Hill, Los Angeles, 90007</t>
  </si>
  <si>
    <t>5808 Grand Sky Field, Santa Ana, 92707</t>
  </si>
  <si>
    <t>6161 Hidden Bluff Trace, Virginia Beach, 23455</t>
  </si>
  <si>
    <t>4776 Crystal River Stead, Azusa, 91702</t>
  </si>
  <si>
    <t>7518 Noble Parkway, Philadelphia, 19149</t>
  </si>
  <si>
    <t>3593 Blue Brook Acres, Harvey, 60426</t>
  </si>
  <si>
    <t>4208 High Promenade, Cleveland, 44102</t>
  </si>
  <si>
    <t>3601 Rustic Branch Gate, Jackson, 49201</t>
  </si>
  <si>
    <t>1744 Little Mews, Salem, 97301</t>
  </si>
  <si>
    <t>2589 Iron Pines, Bloomfield, 7003</t>
  </si>
  <si>
    <t>2591 Velvet Log Cape, Murfreesboro, 37130</t>
  </si>
  <si>
    <t>8323 Heather Cape, York, 17402</t>
  </si>
  <si>
    <t>5676 Wishing Hill, Duluth, 30096</t>
  </si>
  <si>
    <t>1948 Stony Timber Lookout, Elgin, 60120</t>
  </si>
  <si>
    <t>3586 Clear Key, Winnetka, 91306</t>
  </si>
  <si>
    <t>7422 Noble Thicket, Riverside, 92509</t>
  </si>
  <si>
    <t>3481 Wishing Port, Philadelphia, 19148</t>
  </si>
  <si>
    <t>1208 Cotton Bluff Carrefour, Austin, 78704</t>
  </si>
  <si>
    <t>3803 Dusty Edge, New Brunswick, 8901</t>
  </si>
  <si>
    <t>7760 Fallen Circuit, Norfolk, 23503</t>
  </si>
  <si>
    <t>7596 Silent Mews, Danbury, 6810</t>
  </si>
  <si>
    <t>1656 Honey Rise Village, Newark, 43055</t>
  </si>
  <si>
    <t>5404 Silent Barn Run, Bronx, 10469</t>
  </si>
  <si>
    <t>6081 Burning Grounds, Marietta, 30066</t>
  </si>
  <si>
    <t>1983 Little Falls, New Orleans, 70122</t>
  </si>
  <si>
    <t>5351 Old Pine Village, Bridgeton, 8302</t>
  </si>
  <si>
    <t>1991 Indian Horse Range, North Tonawanda, 14120</t>
  </si>
  <si>
    <t>141 Honey Way, Plymouth, 2360</t>
  </si>
  <si>
    <t>556 Velvet Landing, Davis, 95616</t>
  </si>
  <si>
    <t>1116 Heather Row, Tucson, 85719</t>
  </si>
  <si>
    <t>9022 Foggy Dell, Lancaster, 17601</t>
  </si>
  <si>
    <t>183 Cozy Pond Trail, Stone Mountain, 30083</t>
  </si>
  <si>
    <t>3709 Green Cider Court, North Las Vegas, 89030</t>
  </si>
  <si>
    <t>8842 Crystal Horse Green, San Bernardino, 92410</t>
  </si>
  <si>
    <t>3235 Quiet Arbor, Frankfort, 40601</t>
  </si>
  <si>
    <t>2122 Clear Rise Common, Upland, 91786</t>
  </si>
  <si>
    <t>6340 Colonial Branch Park, Rosemead, 91770</t>
  </si>
  <si>
    <t>5630 Silent Farms, North Richland Hills, 76180</t>
  </si>
  <si>
    <t>981 Dewy Cove, Methuen, 1844</t>
  </si>
  <si>
    <t>7790 Broad Pond Crossing, Escondido, 92025</t>
  </si>
  <si>
    <t>7591 Colonial Edge, Mount Pleasant, 48858</t>
  </si>
  <si>
    <t>7498 Red Willow Subdivision, Buffalo, 14221</t>
  </si>
  <si>
    <t>9133 Cotton Robin Vale, Ewa Beach, 96706</t>
  </si>
  <si>
    <t>5700 Golden Pathway, Woodbridge, 22192</t>
  </si>
  <si>
    <t>1865 Bright Dale Walk, Princeton, 8540</t>
  </si>
  <si>
    <t>4379 Rocky Diversion, Caguas, 725</t>
  </si>
  <si>
    <t>5387 Clear Inlet, Caguas, 725</t>
  </si>
  <si>
    <t>4208 Jagged Apple Dale, New York, 10021</t>
  </si>
  <si>
    <t>6471 Gentle Bank, Indianapolis, 46226</t>
  </si>
  <si>
    <t>7353 Indian Anchor Line, Caguas, 725</t>
  </si>
  <si>
    <t>3763 Noble Prairie Heights, Riverside, 92503</t>
  </si>
  <si>
    <t>3931 Gentle Ramp, Salinas, 93905</t>
  </si>
  <si>
    <t>6587 Stony Nectar Pointe, Caguas, 725</t>
  </si>
  <si>
    <t>8219 Wishing Creek Close, Wyoming, 49509</t>
  </si>
  <si>
    <t>9456 Dewy Gate, Caguas, 725</t>
  </si>
  <si>
    <t>4895 Lost Swale, Denver, 80219</t>
  </si>
  <si>
    <t>7732 Lost Vale, Caguas, 725</t>
  </si>
  <si>
    <t>1744 Shady Dale, Caguas, 725</t>
  </si>
  <si>
    <t>1565 Emerald Field, Rowland Heights, 91748</t>
  </si>
  <si>
    <t>6032 Jagged Butterfly Canyon, La Mesa, 91941</t>
  </si>
  <si>
    <t>6229 Clear Oak Lookout, Vista, 92084</t>
  </si>
  <si>
    <t>2974 Honey Villas, Caguas, 725</t>
  </si>
  <si>
    <t>5271 Rocky Pathway, Caguas, 725</t>
  </si>
  <si>
    <t>3836 Stony Point, Caguas, 725</t>
  </si>
  <si>
    <t>7628 Silent Bluff Street, Portland, 97206</t>
  </si>
  <si>
    <t>6398 Indian Brook Valley, Carrollton, 75006</t>
  </si>
  <si>
    <t>8840 Harvest Towers, Dallas, 75217</t>
  </si>
  <si>
    <t>9514 Old Branch Highway, Edinburg, 78539</t>
  </si>
  <si>
    <t>1284 Burning Hickory Square, Caguas, 725</t>
  </si>
  <si>
    <t>9234 Lost Bay, Aurora, 80013</t>
  </si>
  <si>
    <t>9776 Clear Rise, Memphis, 38127</t>
  </si>
  <si>
    <t>3150 Noble Walk, Caguas, 725</t>
  </si>
  <si>
    <t>1381 Rocky Limits, Howell, 48843</t>
  </si>
  <si>
    <t>9526 Blue Manor, Caguas, 725</t>
  </si>
  <si>
    <t>2455 Cotton Limits, Caguas, 725</t>
  </si>
  <si>
    <t>9181 Colonial Bear Lookout, Caguas, 725</t>
  </si>
  <si>
    <t>4560 Rustic View, Dallas, 75240</t>
  </si>
  <si>
    <t>8189 Clear Isle, Caguas, 725</t>
  </si>
  <si>
    <t>9761 Grand Shadow Extension, San Diego, 92115</t>
  </si>
  <si>
    <t>1866 Velvet Forest Field, Corona, 11368</t>
  </si>
  <si>
    <t>6324 Jagged Orchard, Zanesville, 43701</t>
  </si>
  <si>
    <t>Weekday</t>
  </si>
  <si>
    <t>TODAY</t>
  </si>
  <si>
    <t>Scheduled Delivery Date</t>
  </si>
  <si>
    <t>Avarage Price of All Products</t>
  </si>
  <si>
    <t>Expensive Product</t>
  </si>
  <si>
    <t>On Time Priority Deliveries</t>
  </si>
  <si>
    <t>Order Total Sales</t>
  </si>
  <si>
    <t>Cash Payments</t>
  </si>
  <si>
    <t>Product Category</t>
  </si>
  <si>
    <t>Row Labels</t>
  </si>
  <si>
    <t>Grand Total</t>
  </si>
  <si>
    <t>Sum of Order Quantity</t>
  </si>
  <si>
    <t>Average Quantity per Order</t>
  </si>
  <si>
    <t>Not Cash Payment</t>
  </si>
  <si>
    <t>Cash Not Over 200</t>
  </si>
  <si>
    <t>Cash Over 200</t>
  </si>
  <si>
    <t>Count of Order Id</t>
  </si>
  <si>
    <t>Day of Week</t>
  </si>
  <si>
    <t>Sum of Order Total Sales</t>
  </si>
  <si>
    <t>% of Total Order Quantity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</si>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</sst>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d/m/yyyy;@"/>
    <numFmt numFmtId="166" formatCode="_([$$-409]* #,##0.00_);_([$$-409]* \(#,##0.00\);_([$$-409]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2" fillId="2" borderId="0" xfId="0" applyNumberFormat="1" applyFont="1" applyFill="1" applyAlignment="1">
      <alignment wrapText="1"/>
    </xf>
    <xf numFmtId="14" fontId="0" fillId="0" borderId="0" xfId="0" applyNumberFormat="1" applyAlignment="1">
      <alignment wrapText="1"/>
    </xf>
    <xf numFmtId="164" fontId="2" fillId="2" borderId="0" xfId="0" applyNumberFormat="1" applyFont="1" applyFill="1"/>
    <xf numFmtId="164" fontId="0" fillId="0" borderId="0" xfId="0" applyNumberFormat="1"/>
    <xf numFmtId="0" fontId="2" fillId="2" borderId="0" xfId="1" applyNumberFormat="1" applyFont="1" applyFill="1" applyAlignment="1">
      <alignment wrapText="1"/>
    </xf>
    <xf numFmtId="0" fontId="0" fillId="0" borderId="0" xfId="1" applyNumberFormat="1" applyFont="1" applyAlignment="1">
      <alignment wrapText="1"/>
    </xf>
    <xf numFmtId="14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44" fontId="2" fillId="2" borderId="0" xfId="2" applyFont="1" applyFill="1" applyAlignment="1">
      <alignment wrapText="1"/>
    </xf>
    <xf numFmtId="44" fontId="0" fillId="0" borderId="0" xfId="2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wrapText="1"/>
    </xf>
    <xf numFmtId="2" fontId="0" fillId="0" borderId="0" xfId="0" applyNumberFormat="1"/>
    <xf numFmtId="44" fontId="0" fillId="0" borderId="0" xfId="0" applyNumberFormat="1"/>
    <xf numFmtId="9" fontId="0" fillId="0" borderId="0" xfId="3" applyFont="1"/>
    <xf numFmtId="10" fontId="0" fillId="0" borderId="0" xfId="3" applyNumberFormat="1" applyFont="1"/>
    <xf numFmtId="0" fontId="2" fillId="4" borderId="0" xfId="0" applyFont="1" applyFill="1" applyAlignment="1">
      <alignment wrapText="1"/>
    </xf>
    <xf numFmtId="44" fontId="0" fillId="0" borderId="0" xfId="2" applyFont="1" applyAlignment="1"/>
    <xf numFmtId="44" fontId="0" fillId="0" borderId="0" xfId="2" applyFont="1"/>
    <xf numFmtId="2" fontId="2" fillId="3" borderId="2" xfId="0" applyNumberFormat="1" applyFont="1" applyFill="1" applyBorder="1"/>
    <xf numFmtId="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68.420556944446" createdVersion="8" refreshedVersion="8" minRefreshableVersion="3" recordCount="1270" xr:uid="{64AE67DF-98BB-4445-BB39-53BB61DB3129}">
  <cacheSource type="worksheet">
    <worksheetSource ref="A1:AC1048576" sheet="Orders"/>
  </cacheSource>
  <cacheFields count="30">
    <cacheField name="Order Id" numFmtId="0">
      <sharedItems containsString="0" containsBlank="1" containsNumber="1" containsInteger="1" minValue="367" maxValue="77202"/>
    </cacheField>
    <cacheField name="Order Date" numFmtId="14">
      <sharedItems containsNonDate="0" containsDate="1" containsString="0" containsBlank="1" minDate="2015-01-04T00:00:00" maxDate="2018-12-02T00:00:00"/>
    </cacheField>
    <cacheField name="Day of Week" numFmtId="0">
      <sharedItems containsBlank="1" containsMixedTypes="1" containsNumber="1" containsInteger="1" minValue="1" maxValue="7"/>
    </cacheField>
    <cacheField name="Days for shipment (scheduled)" numFmtId="0">
      <sharedItems containsString="0" containsBlank="1" containsNumber="1" containsInteger="1" minValue="0" maxValue="4"/>
    </cacheField>
    <cacheField name="Scheduled Delivery Date" numFmtId="0">
      <sharedItems containsNonDate="0" containsDate="1" containsString="0" containsBlank="1" minDate="2015-01-08T00:00:00" maxDate="2018-12-07T00:00:00"/>
    </cacheField>
    <cacheField name="Late_delivery_risk" numFmtId="0">
      <sharedItems containsString="0" containsBlank="1" containsNumber="1" containsInteger="1" minValue="0" maxValue="1"/>
    </cacheField>
    <cacheField name="Shipping Mode" numFmtId="0">
      <sharedItems containsBlank="1"/>
    </cacheField>
    <cacheField name="On Time Priority Deliveries" numFmtId="0">
      <sharedItems containsBlank="1"/>
    </cacheField>
    <cacheField name="Category Id" numFmtId="0">
      <sharedItems containsString="0" containsBlank="1" containsNumber="1" containsInteger="1" minValue="2" maxValue="76"/>
    </cacheField>
    <cacheField name="Customer Id" numFmtId="0">
      <sharedItems containsString="0" containsBlank="1" containsNumber="1" containsInteger="1" minValue="27" maxValue="20755"/>
    </cacheField>
    <cacheField name="Department Id" numFmtId="0">
      <sharedItems containsString="0" containsBlank="1" containsNumber="1" containsInteger="1" minValue="2" maxValue="10"/>
    </cacheField>
    <cacheField name="Department Name" numFmtId="0">
      <sharedItems containsBlank="1"/>
    </cacheField>
    <cacheField name="Market" numFmtId="0">
      <sharedItems containsBlank="1" count="6">
        <s v="Africa"/>
        <s v="Europe"/>
        <s v="LATAM"/>
        <s v="Pacific Asia"/>
        <s v="USCA"/>
        <m/>
      </sharedItems>
    </cacheField>
    <cacheField name="Order City" numFmtId="0">
      <sharedItems containsBlank="1"/>
    </cacheField>
    <cacheField name="Order State" numFmtId="0">
      <sharedItems containsBlank="1"/>
    </cacheField>
    <cacheField name="Order Zipcode" numFmtId="0">
      <sharedItems containsString="0" containsBlank="1" containsNumber="1" containsInteger="1" minValue="1841" maxValue="99301"/>
    </cacheField>
    <cacheField name="Order Country" numFmtId="0">
      <sharedItems containsBlank="1"/>
    </cacheField>
    <cacheField name="Order Region" numFmtId="0">
      <sharedItems containsBlank="1"/>
    </cacheField>
    <cacheField name="Product Category Id" numFmtId="0">
      <sharedItems containsString="0" containsBlank="1" containsNumber="1" containsInteger="1" minValue="2" maxValue="76"/>
    </cacheField>
    <cacheField name="Product Category" numFmtId="0">
      <sharedItems containsBlank="1"/>
    </cacheField>
    <cacheField name="Product Id" numFmtId="0">
      <sharedItems containsString="0" containsBlank="1" containsNumber="1" containsInteger="1" minValue="24" maxValue="1363"/>
    </cacheField>
    <cacheField name="Product Name" numFmtId="0">
      <sharedItems containsBlank="1"/>
    </cacheField>
    <cacheField name="Product Price" numFmtId="44">
      <sharedItems containsString="0" containsBlank="1" containsNumber="1" minValue="15.989999770000001" maxValue="1500"/>
    </cacheField>
    <cacheField name="Product Cost" numFmtId="44">
      <sharedItems containsString="0" containsBlank="1" containsNumber="1" minValue="12.230249713200003" maxValue="1293.21250629"/>
    </cacheField>
    <cacheField name="Order Quantity" numFmtId="0">
      <sharedItems containsString="0" containsBlank="1" containsNumber="1" containsInteger="1" minValue="1" maxValue="5"/>
    </cacheField>
    <cacheField name="Order Total Discount" numFmtId="44">
      <sharedItems containsString="0" containsBlank="1" containsNumber="1" minValue="0" maxValue="300"/>
    </cacheField>
    <cacheField name="Sales" numFmtId="44">
      <sharedItems containsString="0" containsBlank="1" containsNumber="1" minValue="21.989999770000001" maxValue="1500"/>
    </cacheField>
    <cacheField name="Order Total Sales" numFmtId="44">
      <sharedItems containsString="0" containsBlank="1" containsNumber="1" minValue="17.599999905000001" maxValue="1417.5"/>
    </cacheField>
    <cacheField name="Payment Type" numFmtId="0">
      <sharedItems containsBlank="1"/>
    </cacheField>
    <cacheField name="Cash Pay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68.424227777781" createdVersion="8" refreshedVersion="8" minRefreshableVersion="3" recordCount="1269" xr:uid="{93F05927-FB4A-0842-8819-2C9E4A344924}">
  <cacheSource type="worksheet">
    <worksheetSource ref="A1:AC1270" sheet="Orders"/>
  </cacheSource>
  <cacheFields count="30">
    <cacheField name="Order Id" numFmtId="0">
      <sharedItems containsSemiMixedTypes="0" containsString="0" containsNumber="1" containsInteger="1" minValue="367" maxValue="77202"/>
    </cacheField>
    <cacheField name="Order Date" numFmtId="14">
      <sharedItems containsSemiMixedTypes="0" containsNonDate="0" containsDate="1" containsString="0" minDate="2015-01-04T00:00:00" maxDate="2018-12-02T00:00:00"/>
    </cacheField>
    <cacheField name="Day of Week" numFmtId="0">
      <sharedItems containsMixedTypes="1" containsNumber="1" containsInteger="1" minValue="1" maxValue="7" count="8">
        <n v="1"/>
        <n v="5"/>
        <n v="6"/>
        <n v="2"/>
        <n v="4"/>
        <n v="7"/>
        <n v="3"/>
        <e v="#N/A"/>
      </sharedItems>
    </cacheField>
    <cacheField name="Days for shipment (scheduled)" numFmtId="0">
      <sharedItems containsSemiMixedTypes="0" containsString="0" containsNumber="1" containsInteger="1" minValue="0" maxValue="4"/>
    </cacheField>
    <cacheField name="Scheduled Delivery Date" numFmtId="165">
      <sharedItems containsSemiMixedTypes="0" containsNonDate="0" containsDate="1" containsString="0" minDate="2015-01-08T00:00:00" maxDate="2018-12-07T00:00:00"/>
    </cacheField>
    <cacheField name="Late_delivery_risk" numFmtId="0">
      <sharedItems containsSemiMixedTypes="0" containsString="0" containsNumber="1" containsInteger="1" minValue="0" maxValue="1"/>
    </cacheField>
    <cacheField name="Shipping Mode" numFmtId="0">
      <sharedItems/>
    </cacheField>
    <cacheField name="On Time Priority Deliveries" numFmtId="0">
      <sharedItems/>
    </cacheField>
    <cacheField name="Category Id" numFmtId="0">
      <sharedItems containsSemiMixedTypes="0" containsString="0" containsNumber="1" containsInteger="1" minValue="2" maxValue="76"/>
    </cacheField>
    <cacheField name="Customer Id" numFmtId="0">
      <sharedItems containsSemiMixedTypes="0" containsString="0" containsNumber="1" containsInteger="1" minValue="27" maxValue="20755"/>
    </cacheField>
    <cacheField name="Department Id" numFmtId="0">
      <sharedItems containsSemiMixedTypes="0" containsString="0" containsNumber="1" containsInteger="1" minValue="2" maxValue="10"/>
    </cacheField>
    <cacheField name="Department Name" numFmtId="0">
      <sharedItems/>
    </cacheField>
    <cacheField name="Market" numFmtId="0">
      <sharedItems/>
    </cacheField>
    <cacheField name="Order City" numFmtId="0">
      <sharedItems/>
    </cacheField>
    <cacheField name="Order State" numFmtId="0">
      <sharedItems/>
    </cacheField>
    <cacheField name="Order Zipcode" numFmtId="0">
      <sharedItems containsString="0" containsBlank="1" containsNumber="1" containsInteger="1" minValue="1841" maxValue="99301"/>
    </cacheField>
    <cacheField name="Order Country" numFmtId="0">
      <sharedItems/>
    </cacheField>
    <cacheField name="Order Region" numFmtId="0">
      <sharedItems/>
    </cacheField>
    <cacheField name="Product Category Id" numFmtId="0">
      <sharedItems containsSemiMixedTypes="0" containsString="0" containsNumber="1" containsInteger="1" minValue="2" maxValue="76"/>
    </cacheField>
    <cacheField name="Product Category" numFmtId="0">
      <sharedItems count="31">
        <s v="Cardio Equipment"/>
        <s v="Shop By Sport"/>
        <s v="Trade-In"/>
        <s v="Electronics"/>
        <s v="Men's Footwear"/>
        <s v="Cleats"/>
        <s v="Camping &amp; Hiking"/>
        <s v="Women's Apparel"/>
        <s v="Accessories"/>
        <s v="Girls' Apparel"/>
        <s v="Hunting &amp; Shooting"/>
        <s v="Tennis &amp; Racquet"/>
        <s v="Golf Balls"/>
        <s v="Hockey"/>
        <s v="Boxing &amp; MMA"/>
        <s v="Baseball &amp; Softball"/>
        <s v="Fitness Accessories"/>
        <s v="Consumer Electronics"/>
        <s v="Cameras "/>
        <s v="Computers"/>
        <s v="Basketball"/>
        <s v="Soccer"/>
        <s v="As Seen on  TV!"/>
        <s v="Strength Training"/>
        <s v="Crafts"/>
        <s v="Children's Clothing"/>
        <s v="Lacrosse"/>
        <s v="Kids' Golf Clubs"/>
        <s v="Sporting Goods"/>
        <s v="Women's Clothing"/>
        <s v="Men's Clothing"/>
      </sharedItems>
    </cacheField>
    <cacheField name="Product Id" numFmtId="0">
      <sharedItems containsSemiMixedTypes="0" containsString="0" containsNumber="1" containsInteger="1" minValue="24" maxValue="1363"/>
    </cacheField>
    <cacheField name="Product Name" numFmtId="0">
      <sharedItems/>
    </cacheField>
    <cacheField name="Product Price" numFmtId="44">
      <sharedItems containsSemiMixedTypes="0" containsString="0" containsNumber="1" minValue="15.989999770000001" maxValue="1500"/>
    </cacheField>
    <cacheField name="Product Cost" numFmtId="44">
      <sharedItems containsSemiMixedTypes="0" containsString="0" containsNumber="1" minValue="12.230249713200003" maxValue="1293.21250629"/>
    </cacheField>
    <cacheField name="Order Quantity" numFmtId="0">
      <sharedItems containsSemiMixedTypes="0" containsString="0" containsNumber="1" containsInteger="1" minValue="1" maxValue="5"/>
    </cacheField>
    <cacheField name="Order Total Discount" numFmtId="44">
      <sharedItems containsSemiMixedTypes="0" containsString="0" containsNumber="1" minValue="0" maxValue="300"/>
    </cacheField>
    <cacheField name="Sales" numFmtId="44">
      <sharedItems containsSemiMixedTypes="0" containsString="0" containsNumber="1" minValue="21.989999770000001" maxValue="1500"/>
    </cacheField>
    <cacheField name="Order Total Sales" numFmtId="44">
      <sharedItems containsSemiMixedTypes="0" containsString="0" containsNumber="1" minValue="17.599999905000001" maxValue="1417.5"/>
    </cacheField>
    <cacheField name="Payment Type" numFmtId="0">
      <sharedItems count="3">
        <s v="CASH"/>
        <s v="DEBIT"/>
        <s v="TRANSFER"/>
      </sharedItems>
    </cacheField>
    <cacheField name="Cash Payments" numFmtId="0">
      <sharedItems count="3">
        <s v="Cash Over 200"/>
        <s v="Cash Not Over 200"/>
        <s v="Not Cash Pay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0">
  <r>
    <n v="44046"/>
    <d v="2016-04-10T00:00:00"/>
    <n v="1"/>
    <n v="2"/>
    <d v="2016-04-12T00:00:00"/>
    <n v="0"/>
    <s v="Second Class"/>
    <s v="Other"/>
    <n v="9"/>
    <n v="5197"/>
    <n v="3"/>
    <s v="Footwear"/>
    <x v="0"/>
    <s v="Ugep"/>
    <s v="Cross River"/>
    <m/>
    <s v="Nigeria"/>
    <s v="West Africa"/>
    <n v="9"/>
    <s v="Cardio Equipment"/>
    <n v="191"/>
    <s v="Nike Men's Free 5.0+ Running Shoe"/>
    <n v="99.989997860000003"/>
    <n v="95.114003926871064"/>
    <n v="3"/>
    <n v="36"/>
    <n v="299.96999357999999"/>
    <n v="263.96999357999999"/>
    <s v="CASH"/>
    <s v="Cash Over 200"/>
  </r>
  <r>
    <n v="46414"/>
    <d v="2016-08-11T00:00:00"/>
    <n v="5"/>
    <n v="2"/>
    <d v="2016-08-15T00:00:00"/>
    <n v="1"/>
    <s v="Second Class"/>
    <s v="Other"/>
    <n v="29"/>
    <n v="1535"/>
    <n v="5"/>
    <s v="Golf"/>
    <x v="0"/>
    <s v="Kinshasa"/>
    <s v="Kinshasa"/>
    <m/>
    <s v="Democratic Republic of the Congo"/>
    <s v="Central Africa"/>
    <n v="29"/>
    <s v="Shop By Sport"/>
    <n v="627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46599"/>
    <d v="2016-11-11T00:00:00"/>
    <n v="6"/>
    <n v="2"/>
    <d v="2016-11-15T00:00:00"/>
    <n v="1"/>
    <s v="Second Class"/>
    <s v="Other"/>
    <n v="41"/>
    <n v="6122"/>
    <n v="6"/>
    <s v="Outdoors"/>
    <x v="0"/>
    <s v="Dakar"/>
    <s v="Dakar"/>
    <m/>
    <s v="Senegal"/>
    <s v="West Africa"/>
    <n v="41"/>
    <s v="Trade-In"/>
    <n v="917"/>
    <s v="Glove It Women's Mod Oval 3-Zip Carry All Gol"/>
    <n v="21.989999770000001"/>
    <n v="20.391999720066668"/>
    <n v="3"/>
    <n v="1.980000019"/>
    <n v="65.969999310000006"/>
    <n v="63.989999291000004"/>
    <s v="CASH"/>
    <s v="Cash Not Over 200"/>
  </r>
  <r>
    <n v="48434"/>
    <d v="2016-08-12T00:00:00"/>
    <n v="6"/>
    <n v="2"/>
    <d v="2016-08-16T00:00:00"/>
    <n v="1"/>
    <s v="Second Class"/>
    <s v="Other"/>
    <n v="37"/>
    <n v="9451"/>
    <n v="6"/>
    <s v="Outdoors"/>
    <x v="0"/>
    <s v="Casablanca"/>
    <s v="Grand Casablanca"/>
    <m/>
    <s v="Morocco"/>
    <s v="North Africa"/>
    <n v="37"/>
    <s v="Electronics"/>
    <n v="828"/>
    <s v="Bridgestone e6 Straight Distance NFL San Dieg"/>
    <n v="31.989999770000001"/>
    <n v="24.284221986666665"/>
    <n v="3"/>
    <n v="16.309999470000001"/>
    <n v="95.969999310000006"/>
    <n v="79.659999840000012"/>
    <s v="CASH"/>
    <s v="Cash Not Over 200"/>
  </r>
  <r>
    <n v="51050"/>
    <d v="2017-01-15T00:00:00"/>
    <n v="1"/>
    <n v="2"/>
    <d v="2017-01-17T00:00:00"/>
    <n v="1"/>
    <s v="Second Class"/>
    <s v="Other"/>
    <n v="9"/>
    <n v="1840"/>
    <n v="3"/>
    <s v="Footwear"/>
    <x v="0"/>
    <s v="Kuito"/>
    <s v="Bayelsa"/>
    <m/>
    <s v="Angola"/>
    <s v="Central Africa"/>
    <n v="9"/>
    <s v="Cardio Equipment"/>
    <n v="191"/>
    <s v="Nike Men's Free 5.0+ Running Shoe"/>
    <n v="99.989997860000003"/>
    <n v="95.114003926871064"/>
    <n v="1"/>
    <n v="13"/>
    <n v="99.989997860000003"/>
    <n v="86.989997860000003"/>
    <s v="DEBIT"/>
    <s v="Not Cash Payment"/>
  </r>
  <r>
    <n v="45680"/>
    <d v="2016-10-28T00:00:00"/>
    <n v="6"/>
    <n v="2"/>
    <d v="2016-11-01T00:00:00"/>
    <n v="1"/>
    <s v="Second Class"/>
    <s v="Other"/>
    <n v="18"/>
    <n v="6757"/>
    <n v="4"/>
    <s v="Apparel"/>
    <x v="0"/>
    <s v="Khartoum"/>
    <s v="Khartoum"/>
    <m/>
    <s v="Sudan"/>
    <s v="North Africa"/>
    <n v="18"/>
    <s v="Men's Footwear"/>
    <n v="403"/>
    <s v="Nike Men's CJ Elite 2 TD Football Cleat"/>
    <n v="129.9900055"/>
    <n v="110.80340837177086"/>
    <n v="1"/>
    <n v="2.5999999049999998"/>
    <n v="129.9900055"/>
    <n v="127.39000559499999"/>
    <s v="DEBIT"/>
    <s v="Not Cash Payment"/>
  </r>
  <r>
    <n v="42992"/>
    <d v="2016-09-19T00:00:00"/>
    <n v="2"/>
    <n v="2"/>
    <d v="2016-09-21T00:00:00"/>
    <n v="1"/>
    <s v="Second Class"/>
    <s v="Other"/>
    <n v="18"/>
    <n v="3972"/>
    <n v="4"/>
    <s v="Apparel"/>
    <x v="0"/>
    <s v="Hargeisa"/>
    <s v="Woqooyi Galbeed"/>
    <m/>
    <s v="Somalia"/>
    <s v="East Afric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41304"/>
    <d v="2016-08-25T00:00:00"/>
    <n v="5"/>
    <n v="2"/>
    <d v="2016-08-29T00:00:00"/>
    <n v="1"/>
    <s v="Second Class"/>
    <s v="Other"/>
    <n v="18"/>
    <n v="9316"/>
    <n v="4"/>
    <s v="Apparel"/>
    <x v="0"/>
    <s v="Kenitra"/>
    <s v="Gharb-Chrarda-Beni Hssen"/>
    <m/>
    <s v="Morocco"/>
    <s v="North Africa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45680"/>
    <d v="2016-10-28T00:00:00"/>
    <n v="6"/>
    <n v="2"/>
    <d v="2016-11-01T00:00:00"/>
    <n v="1"/>
    <s v="Second Class"/>
    <s v="Other"/>
    <n v="17"/>
    <n v="6757"/>
    <n v="4"/>
    <s v="Apparel"/>
    <x v="0"/>
    <s v="Khartoum"/>
    <s v="Khartoum"/>
    <m/>
    <s v="Sudan"/>
    <s v="North Africa"/>
    <n v="17"/>
    <s v="Cleats"/>
    <n v="365"/>
    <s v="Perfect Fitness Perfect Rip Deck"/>
    <n v="59.990001679999999"/>
    <n v="54.488929209402009"/>
    <n v="1"/>
    <n v="10.80000019"/>
    <n v="59.990001679999999"/>
    <n v="49.19000149"/>
    <s v="DEBIT"/>
    <s v="Not Cash Payment"/>
  </r>
  <r>
    <n v="44253"/>
    <d v="2016-07-10T00:00:00"/>
    <n v="1"/>
    <n v="2"/>
    <d v="2016-07-12T00:00:00"/>
    <n v="1"/>
    <s v="Second Class"/>
    <s v="Other"/>
    <n v="18"/>
    <n v="11213"/>
    <n v="4"/>
    <s v="Apparel"/>
    <x v="0"/>
    <s v="Abidjan"/>
    <s v="Lagunes"/>
    <m/>
    <s v="Ivory Coast"/>
    <s v="West Africa"/>
    <n v="18"/>
    <s v="Men's Footwear"/>
    <n v="403"/>
    <s v="Nike Men's CJ Elite 2 TD Football Cleat"/>
    <n v="129.9900055"/>
    <n v="110.80340837177086"/>
    <n v="1"/>
    <n v="26"/>
    <n v="129.9900055"/>
    <n v="103.9900055"/>
    <s v="DEBIT"/>
    <s v="Not Cash Payment"/>
  </r>
  <r>
    <n v="46098"/>
    <d v="2016-03-11T00:00:00"/>
    <n v="6"/>
    <n v="2"/>
    <d v="2016-03-15T00:00:00"/>
    <n v="1"/>
    <s v="Second Class"/>
    <s v="Other"/>
    <n v="43"/>
    <n v="3474"/>
    <n v="7"/>
    <s v="Fan Shop"/>
    <x v="0"/>
    <s v="Abu Kabir"/>
    <s v="Eastern Province"/>
    <m/>
    <s v="Egypt"/>
    <s v="North Africa"/>
    <n v="43"/>
    <s v="Camping &amp; Hiking"/>
    <n v="957"/>
    <s v="Diamondback Women's Serene Classic Comfort Bi"/>
    <n v="299.98001099999999"/>
    <n v="295.0300103351052"/>
    <n v="1"/>
    <n v="3"/>
    <n v="299.98001099999999"/>
    <n v="296.98001099999999"/>
    <s v="DEBIT"/>
    <s v="Not Cash Payment"/>
  </r>
  <r>
    <n v="41304"/>
    <d v="2016-08-25T00:00:00"/>
    <n v="5"/>
    <n v="2"/>
    <d v="2016-08-29T00:00:00"/>
    <n v="1"/>
    <s v="Second Class"/>
    <s v="Other"/>
    <n v="43"/>
    <n v="9316"/>
    <n v="7"/>
    <s v="Fan Shop"/>
    <x v="0"/>
    <s v="Kenitra"/>
    <s v="Gharb-Chrarda-Beni Hssen"/>
    <m/>
    <s v="Morocco"/>
    <s v="North Africa"/>
    <n v="43"/>
    <s v="Camping &amp; Hiking"/>
    <n v="957"/>
    <s v="Diamondback Women's Serene Classic Comfort Bi"/>
    <n v="299.98001099999999"/>
    <n v="295.0300103351052"/>
    <n v="1"/>
    <n v="6"/>
    <n v="299.98001099999999"/>
    <n v="293.98001099999999"/>
    <s v="DEBIT"/>
    <s v="Not Cash Payment"/>
  </r>
  <r>
    <n v="42331"/>
    <d v="2016-09-09T00:00:00"/>
    <n v="6"/>
    <n v="4"/>
    <d v="2016-09-15T00:00:00"/>
    <n v="0"/>
    <s v="Standard Class"/>
    <s v="Other"/>
    <n v="17"/>
    <n v="6246"/>
    <n v="4"/>
    <s v="Apparel"/>
    <x v="0"/>
    <s v="Antananarivo"/>
    <s v="Analamanga"/>
    <m/>
    <s v="Madagascar"/>
    <s v="East Africa"/>
    <n v="17"/>
    <s v="Cleats"/>
    <n v="365"/>
    <s v="Perfect Fitness Perfect Rip Deck"/>
    <n v="59.990001679999999"/>
    <n v="54.488929209402009"/>
    <n v="4"/>
    <n v="12"/>
    <n v="239.96000672"/>
    <n v="227.96000672"/>
    <s v="TRANSFER"/>
    <s v="Not Cash Payment"/>
  </r>
  <r>
    <n v="41345"/>
    <d v="2016-08-26T00:00:00"/>
    <n v="6"/>
    <n v="4"/>
    <d v="2016-09-01T00:00:00"/>
    <n v="0"/>
    <s v="Standard Class"/>
    <s v="Other"/>
    <n v="17"/>
    <n v="8741"/>
    <n v="4"/>
    <s v="Apparel"/>
    <x v="0"/>
    <s v="Algiers"/>
    <s v="Algiers"/>
    <m/>
    <s v="Algeria"/>
    <s v="North Af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TRANSFER"/>
    <s v="Not Cash Payment"/>
  </r>
  <r>
    <n v="51168"/>
    <d v="2017-01-16T00:00:00"/>
    <n v="2"/>
    <n v="4"/>
    <d v="2017-01-20T00:00:00"/>
    <n v="0"/>
    <s v="Standard Class"/>
    <s v="Other"/>
    <n v="24"/>
    <n v="8050"/>
    <n v="5"/>
    <s v="Golf"/>
    <x v="0"/>
    <s v="Monrovia"/>
    <s v="Montserrado"/>
    <m/>
    <s v="Liberia"/>
    <s v="West Africa"/>
    <n v="24"/>
    <s v="Women's Apparel"/>
    <n v="502"/>
    <s v="Nike Men's Dri-FIT Victory Golf Polo"/>
    <n v="50"/>
    <n v="43.678035218757444"/>
    <n v="4"/>
    <n v="0"/>
    <n v="200"/>
    <n v="200"/>
    <s v="TRANSFER"/>
    <s v="Not Cash Payment"/>
  </r>
  <r>
    <n v="51168"/>
    <d v="2017-01-16T00:00:00"/>
    <n v="2"/>
    <n v="4"/>
    <d v="2017-01-20T00:00:00"/>
    <n v="0"/>
    <s v="Standard Class"/>
    <s v="Other"/>
    <n v="29"/>
    <n v="8050"/>
    <n v="5"/>
    <s v="Golf"/>
    <x v="0"/>
    <s v="Monrovia"/>
    <s v="Montserrado"/>
    <m/>
    <s v="Liberia"/>
    <s v="West Africa"/>
    <n v="29"/>
    <s v="Shop By Sport"/>
    <n v="627"/>
    <s v="Under Armour Girls' Toddler Spine Surge Runni"/>
    <n v="39.990001679999999"/>
    <n v="34.198098313835338"/>
    <n v="4"/>
    <n v="3.2000000480000002"/>
    <n v="159.96000672"/>
    <n v="156.760006672"/>
    <s v="TRANSFER"/>
    <s v="Not Cash Payment"/>
  </r>
  <r>
    <n v="43599"/>
    <d v="2016-09-28T00:00:00"/>
    <n v="4"/>
    <n v="4"/>
    <d v="2016-10-04T00:00:00"/>
    <n v="0"/>
    <s v="Standard Class"/>
    <s v="Other"/>
    <n v="24"/>
    <n v="5474"/>
    <n v="5"/>
    <s v="Golf"/>
    <x v="0"/>
    <s v="Khartoum"/>
    <s v="Khartoum"/>
    <m/>
    <s v="Sudan"/>
    <s v="North Africa"/>
    <n v="24"/>
    <s v="Women's Apparel"/>
    <n v="502"/>
    <s v="Nike Men's Dri-FIT Victory Golf Polo"/>
    <n v="50"/>
    <n v="43.678035218757444"/>
    <n v="4"/>
    <n v="11"/>
    <n v="200"/>
    <n v="189"/>
    <s v="TRANSFER"/>
    <s v="Not Cash Payment"/>
  </r>
  <r>
    <n v="41901"/>
    <d v="2016-03-09T00:00:00"/>
    <n v="4"/>
    <n v="4"/>
    <d v="2016-03-15T00:00:00"/>
    <n v="0"/>
    <s v="Standard Class"/>
    <s v="Other"/>
    <n v="40"/>
    <n v="474"/>
    <n v="6"/>
    <s v="Outdoors"/>
    <x v="0"/>
    <s v="Gagnoa"/>
    <s v="Fromager"/>
    <m/>
    <s v="Ivory Coast"/>
    <s v="West Africa"/>
    <n v="40"/>
    <s v="Accessories"/>
    <n v="905"/>
    <s v="Team Golf Texas Longhorns Putter Grip"/>
    <n v="24.989999770000001"/>
    <n v="20.52742837007143"/>
    <n v="4"/>
    <n v="19.989999770000001"/>
    <n v="99.959999080000003"/>
    <n v="79.969999310000006"/>
    <s v="TRANSFER"/>
    <s v="Not Cash Payment"/>
  </r>
  <r>
    <n v="42751"/>
    <d v="2016-09-16T00:00:00"/>
    <n v="6"/>
    <n v="4"/>
    <d v="2016-09-22T00:00:00"/>
    <n v="0"/>
    <s v="Standard Class"/>
    <s v="Other"/>
    <n v="9"/>
    <n v="12255"/>
    <n v="3"/>
    <s v="Footwear"/>
    <x v="0"/>
    <s v="Livingstone"/>
    <s v="Meridional"/>
    <m/>
    <s v="Zambia"/>
    <s v="East Africa"/>
    <n v="9"/>
    <s v="Cardio Equipment"/>
    <n v="191"/>
    <s v="Nike Men's Free 5.0+ Running Shoe"/>
    <n v="99.989997860000003"/>
    <n v="95.114003926871064"/>
    <n v="4"/>
    <n v="36"/>
    <n v="399.95999144000001"/>
    <n v="363.95999144000001"/>
    <s v="TRANSFER"/>
    <s v="Not Cash Payment"/>
  </r>
  <r>
    <n v="45088"/>
    <d v="2016-10-20T00:00:00"/>
    <n v="5"/>
    <n v="4"/>
    <d v="2016-10-26T00:00:00"/>
    <n v="0"/>
    <s v="Standard Class"/>
    <s v="Other"/>
    <n v="17"/>
    <n v="10288"/>
    <n v="4"/>
    <s v="Apparel"/>
    <x v="0"/>
    <s v="Fez"/>
    <s v="Fes-Boulemane"/>
    <m/>
    <s v="Morocco"/>
    <s v="North Africa"/>
    <n v="17"/>
    <s v="Cleats"/>
    <n v="365"/>
    <s v="Perfect Fitness Perfect Rip Deck"/>
    <n v="59.990001679999999"/>
    <n v="54.488929209402009"/>
    <n v="4"/>
    <n v="0"/>
    <n v="239.96000672"/>
    <n v="239.96000672"/>
    <s v="TRANSFER"/>
    <s v="Not Cash Payment"/>
  </r>
  <r>
    <n v="50489"/>
    <d v="2017-07-01T00:00:00"/>
    <n v="7"/>
    <n v="4"/>
    <d v="2017-07-06T00:00:00"/>
    <n v="1"/>
    <s v="Standard Class"/>
    <s v="Other"/>
    <n v="17"/>
    <n v="4717"/>
    <n v="4"/>
    <s v="Apparel"/>
    <x v="0"/>
    <s v="Cairo"/>
    <s v="Cairo"/>
    <m/>
    <s v="Egypt"/>
    <s v="North Africa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44409"/>
    <d v="2016-10-10T00:00:00"/>
    <n v="2"/>
    <n v="4"/>
    <d v="2016-10-14T00:00:00"/>
    <n v="1"/>
    <s v="Standard Class"/>
    <s v="Other"/>
    <n v="17"/>
    <n v="4799"/>
    <n v="4"/>
    <s v="Apparel"/>
    <x v="0"/>
    <s v="Dakar"/>
    <s v="Dakar"/>
    <m/>
    <s v="Senegal"/>
    <s v="West Africa"/>
    <n v="17"/>
    <s v="Cleats"/>
    <n v="365"/>
    <s v="Perfect Fitness Perfect Rip Deck"/>
    <n v="59.990001679999999"/>
    <n v="54.488929209402009"/>
    <n v="4"/>
    <n v="12"/>
    <n v="239.96000672"/>
    <n v="227.96000672"/>
    <s v="TRANSFER"/>
    <s v="Not Cash Payment"/>
  </r>
  <r>
    <n v="42101"/>
    <d v="2016-06-09T00:00:00"/>
    <n v="5"/>
    <n v="4"/>
    <d v="2016-06-15T00:00:00"/>
    <n v="0"/>
    <s v="Standard Class"/>
    <s v="Other"/>
    <n v="17"/>
    <n v="4533"/>
    <n v="4"/>
    <s v="Apparel"/>
    <x v="0"/>
    <s v="Hurghada"/>
    <s v="Red Sea"/>
    <m/>
    <s v="Egypt"/>
    <s v="North Africa"/>
    <n v="17"/>
    <s v="Cleats"/>
    <n v="365"/>
    <s v="Perfect Fitness Perfect Rip Deck"/>
    <n v="59.990001679999999"/>
    <n v="54.488929209402009"/>
    <n v="4"/>
    <n v="13.19999981"/>
    <n v="239.96000672"/>
    <n v="226.76000690999999"/>
    <s v="TRANSFER"/>
    <s v="Not Cash Payment"/>
  </r>
  <r>
    <n v="50424"/>
    <d v="2017-06-01T00:00:00"/>
    <n v="5"/>
    <n v="4"/>
    <d v="2017-06-07T00:00:00"/>
    <n v="1"/>
    <s v="Standard Class"/>
    <s v="Other"/>
    <n v="17"/>
    <n v="12383"/>
    <n v="4"/>
    <s v="Apparel"/>
    <x v="0"/>
    <s v="Kenitra"/>
    <s v="Gharb-Chrarda-Beni Hssen"/>
    <m/>
    <s v="Morocco"/>
    <s v="North Africa"/>
    <n v="17"/>
    <s v="Cleats"/>
    <n v="365"/>
    <s v="Perfect Fitness Perfect Rip Deck"/>
    <n v="59.990001679999999"/>
    <n v="54.488929209402009"/>
    <n v="4"/>
    <n v="31.190000529999999"/>
    <n v="239.96000672"/>
    <n v="208.77000619"/>
    <s v="TRANSFER"/>
    <s v="Not Cash Payment"/>
  </r>
  <r>
    <n v="49825"/>
    <d v="2016-12-28T00:00:00"/>
    <n v="4"/>
    <n v="4"/>
    <d v="2017-01-03T00:00:00"/>
    <n v="1"/>
    <s v="Standard Class"/>
    <s v="Other"/>
    <n v="24"/>
    <n v="3518"/>
    <n v="5"/>
    <s v="Golf"/>
    <x v="0"/>
    <s v="Abidjan"/>
    <s v="Lagunes"/>
    <m/>
    <s v="Ivory Coast"/>
    <s v="West Africa"/>
    <n v="24"/>
    <s v="Women's Apparel"/>
    <n v="502"/>
    <s v="Nike Men's Dri-FIT Victory Golf Polo"/>
    <n v="50"/>
    <n v="43.678035218757444"/>
    <n v="4"/>
    <n v="0"/>
    <n v="200"/>
    <n v="200"/>
    <s v="TRANSFER"/>
    <s v="Not Cash Payment"/>
  </r>
  <r>
    <n v="41294"/>
    <d v="2016-08-25T00:00:00"/>
    <n v="5"/>
    <n v="4"/>
    <d v="2016-08-31T00:00:00"/>
    <n v="1"/>
    <s v="Standard Class"/>
    <s v="Other"/>
    <n v="24"/>
    <n v="4674"/>
    <n v="5"/>
    <s v="Golf"/>
    <x v="0"/>
    <s v="Hurghada"/>
    <s v="Red Sea"/>
    <m/>
    <s v="Egypt"/>
    <s v="North Africa"/>
    <n v="24"/>
    <s v="Women's Apparel"/>
    <n v="502"/>
    <s v="Nike Men's Dri-FIT Victory Golf Polo"/>
    <n v="50"/>
    <n v="43.678035218757444"/>
    <n v="4"/>
    <n v="2"/>
    <n v="200"/>
    <n v="198"/>
    <s v="TRANSFER"/>
    <s v="Not Cash Payment"/>
  </r>
  <r>
    <n v="42023"/>
    <d v="2016-05-09T00:00:00"/>
    <n v="2"/>
    <n v="4"/>
    <d v="2016-05-13T00:00:00"/>
    <n v="0"/>
    <s v="Standard Class"/>
    <s v="Other"/>
    <n v="29"/>
    <n v="8519"/>
    <n v="5"/>
    <s v="Golf"/>
    <x v="0"/>
    <s v="Niamey"/>
    <s v="Niamey"/>
    <m/>
    <s v="Niger"/>
    <s v="West Africa"/>
    <n v="29"/>
    <s v="Shop By Sport"/>
    <n v="627"/>
    <s v="Under Armour Girls' Toddler Spine Surge Runni"/>
    <n v="39.990001679999999"/>
    <n v="34.198098313835338"/>
    <n v="4"/>
    <n v="4.8000001909999996"/>
    <n v="159.96000672"/>
    <n v="155.16000652899999"/>
    <s v="TRANSFER"/>
    <s v="Not Cash Payment"/>
  </r>
  <r>
    <n v="47774"/>
    <d v="2016-11-28T00:00:00"/>
    <n v="2"/>
    <n v="4"/>
    <d v="2016-12-02T00:00:00"/>
    <n v="1"/>
    <s v="Standard Class"/>
    <s v="Other"/>
    <n v="29"/>
    <n v="5302"/>
    <n v="5"/>
    <s v="Golf"/>
    <x v="0"/>
    <s v="Sale"/>
    <s v="Rabat-Salé-Zemmour-Zaer"/>
    <m/>
    <s v="Morocco"/>
    <s v="North Africa"/>
    <n v="29"/>
    <s v="Shop By Sport"/>
    <n v="627"/>
    <s v="Under Armour Girls' Toddler Spine Surge Runni"/>
    <n v="39.990001679999999"/>
    <n v="34.198098313835338"/>
    <n v="4"/>
    <n v="8.8000001910000005"/>
    <n v="159.96000672"/>
    <n v="151.16000652899999"/>
    <s v="TRANSFER"/>
    <s v="Not Cash Payment"/>
  </r>
  <r>
    <n v="41827"/>
    <d v="2016-02-09T00:00:00"/>
    <n v="3"/>
    <n v="4"/>
    <d v="2016-02-15T00:00:00"/>
    <n v="0"/>
    <s v="Standard Class"/>
    <s v="Other"/>
    <n v="26"/>
    <n v="3594"/>
    <n v="5"/>
    <s v="Golf"/>
    <x v="0"/>
    <s v="Pretoria"/>
    <s v="Gauteng"/>
    <m/>
    <s v="South Africa"/>
    <s v="Southern Africa"/>
    <n v="26"/>
    <s v="Girls' Apparel"/>
    <n v="564"/>
    <s v="Nike Men's Deutschland Weltmeister Winners Bl"/>
    <n v="30"/>
    <n v="45.158749390000004"/>
    <n v="4"/>
    <n v="8.3999996190000008"/>
    <n v="120"/>
    <n v="111.600000381"/>
    <s v="TRANSFER"/>
    <s v="Not Cash Payment"/>
  </r>
  <r>
    <n v="47193"/>
    <d v="2016-11-19T00:00:00"/>
    <n v="7"/>
    <n v="4"/>
    <d v="2016-11-24T00:00:00"/>
    <n v="0"/>
    <s v="Standard Class"/>
    <s v="Other"/>
    <n v="24"/>
    <n v="9890"/>
    <n v="5"/>
    <s v="Golf"/>
    <x v="0"/>
    <s v="Marrakech"/>
    <s v="Marrakech-Tensift-Al Haouz"/>
    <m/>
    <s v="Morocco"/>
    <s v="North Africa"/>
    <n v="24"/>
    <s v="Women's Apparel"/>
    <n v="502"/>
    <s v="Nike Men's Dri-FIT Victory Golf Polo"/>
    <n v="50"/>
    <n v="43.678035218757444"/>
    <n v="4"/>
    <n v="30"/>
    <n v="200"/>
    <n v="170"/>
    <s v="TRANSFER"/>
    <s v="Not Cash Payment"/>
  </r>
  <r>
    <n v="42626"/>
    <d v="2016-09-14T00:00:00"/>
    <n v="4"/>
    <n v="4"/>
    <d v="2016-09-20T00:00:00"/>
    <n v="0"/>
    <s v="Standard Class"/>
    <s v="Other"/>
    <n v="24"/>
    <n v="1410"/>
    <n v="5"/>
    <s v="Golf"/>
    <x v="0"/>
    <s v="Bur Sudan"/>
    <s v="Red Sea"/>
    <m/>
    <s v="Sudan"/>
    <s v="North Africa"/>
    <n v="24"/>
    <s v="Women's Apparel"/>
    <n v="502"/>
    <s v="Nike Men's Dri-FIT Victory Golf Polo"/>
    <n v="50"/>
    <n v="43.678035218757444"/>
    <n v="4"/>
    <n v="40"/>
    <n v="200"/>
    <n v="160"/>
    <s v="TRANSFER"/>
    <s v="Not Cash Payment"/>
  </r>
  <r>
    <n v="46199"/>
    <d v="2016-05-11T00:00:00"/>
    <n v="4"/>
    <n v="4"/>
    <d v="2016-05-17T00:00:00"/>
    <n v="1"/>
    <s v="Standard Class"/>
    <s v="Other"/>
    <n v="24"/>
    <n v="7521"/>
    <n v="5"/>
    <s v="Golf"/>
    <x v="0"/>
    <s v="Lagos"/>
    <s v="Lagos"/>
    <m/>
    <s v="Nigeria"/>
    <s v="West Africa"/>
    <n v="24"/>
    <s v="Women's Apparel"/>
    <n v="502"/>
    <s v="Nike Men's Dri-FIT Victory Golf Polo"/>
    <n v="50"/>
    <n v="43.678035218757444"/>
    <n v="4"/>
    <n v="50"/>
    <n v="200"/>
    <n v="150"/>
    <s v="TRANSFER"/>
    <s v="Not Cash Payment"/>
  </r>
  <r>
    <n v="48468"/>
    <d v="2016-08-12T00:00:00"/>
    <n v="6"/>
    <n v="4"/>
    <d v="2016-08-18T00:00:00"/>
    <n v="0"/>
    <s v="Standard Class"/>
    <s v="Other"/>
    <n v="40"/>
    <n v="2106"/>
    <n v="6"/>
    <s v="Outdoors"/>
    <x v="0"/>
    <s v="Lagos"/>
    <s v="Lagos"/>
    <m/>
    <s v="Nigeria"/>
    <s v="West Africa"/>
    <n v="40"/>
    <s v="Accessories"/>
    <n v="885"/>
    <s v="Team Golf St. Louis Cardinals Putter Grip"/>
    <n v="24.989999770000001"/>
    <n v="29.483249567625002"/>
    <n v="4"/>
    <n v="5.5"/>
    <n v="99.959999080000003"/>
    <n v="94.459999080000003"/>
    <s v="TRANSFER"/>
    <s v="Not Cash Payment"/>
  </r>
  <r>
    <n v="51009"/>
    <d v="2017-01-14T00:00:00"/>
    <n v="7"/>
    <n v="4"/>
    <d v="2017-01-19T00:00:00"/>
    <n v="1"/>
    <s v="Standard Class"/>
    <s v="Other"/>
    <n v="9"/>
    <n v="8144"/>
    <n v="3"/>
    <s v="Footwear"/>
    <x v="0"/>
    <s v="Quelimane"/>
    <s v="Zambezia"/>
    <m/>
    <s v="Mozambique"/>
    <s v="East Africa"/>
    <n v="9"/>
    <s v="Cardio Equipment"/>
    <n v="191"/>
    <s v="Nike Men's Free 5.0+ Running Shoe"/>
    <n v="99.989997860000003"/>
    <n v="95.114003926871064"/>
    <n v="4"/>
    <n v="4"/>
    <n v="399.95999144000001"/>
    <n v="395.95999144000001"/>
    <s v="TRANSFER"/>
    <s v="Not Cash Payment"/>
  </r>
  <r>
    <n v="46229"/>
    <d v="2016-05-11T00:00:00"/>
    <n v="4"/>
    <n v="4"/>
    <d v="2016-05-17T00:00:00"/>
    <n v="1"/>
    <s v="Standard Class"/>
    <s v="Other"/>
    <n v="9"/>
    <n v="5643"/>
    <n v="3"/>
    <s v="Footwear"/>
    <x v="0"/>
    <s v="Port Elizabeth"/>
    <s v="Eastern Cape"/>
    <m/>
    <s v="South Africa"/>
    <s v="Southern Africa"/>
    <n v="9"/>
    <s v="Cardio Equipment"/>
    <n v="191"/>
    <s v="Nike Men's Free 5.0+ Running Shoe"/>
    <n v="99.989997860000003"/>
    <n v="95.114003926871064"/>
    <n v="4"/>
    <n v="8"/>
    <n v="399.95999144000001"/>
    <n v="391.95999144000001"/>
    <s v="TRANSFER"/>
    <s v="Not Cash Payment"/>
  </r>
  <r>
    <n v="42882"/>
    <d v="2016-09-17T00:00:00"/>
    <n v="7"/>
    <n v="4"/>
    <d v="2016-09-22T00:00:00"/>
    <n v="0"/>
    <s v="Standard Class"/>
    <s v="Other"/>
    <n v="9"/>
    <n v="2041"/>
    <n v="3"/>
    <s v="Footwear"/>
    <x v="0"/>
    <s v="Shinyanga"/>
    <s v="Shinyanga"/>
    <m/>
    <s v="Tanzania"/>
    <s v="East Africa"/>
    <n v="9"/>
    <s v="Cardio Equipment"/>
    <n v="191"/>
    <s v="Nike Men's Free 5.0+ Running Shoe"/>
    <n v="99.989997860000003"/>
    <n v="95.114003926871064"/>
    <n v="4"/>
    <n v="20"/>
    <n v="399.95999144000001"/>
    <n v="379.95999144000001"/>
    <s v="TRANSFER"/>
    <s v="Not Cash Payment"/>
  </r>
  <r>
    <n v="46827"/>
    <d v="2016-11-14T00:00:00"/>
    <n v="2"/>
    <n v="4"/>
    <d v="2016-11-18T00:00:00"/>
    <n v="0"/>
    <s v="Standard Class"/>
    <s v="Other"/>
    <n v="9"/>
    <n v="7537"/>
    <n v="3"/>
    <s v="Footwear"/>
    <x v="0"/>
    <s v="Kismaayo"/>
    <s v="Jubbada Hoose"/>
    <m/>
    <s v="Somalia"/>
    <s v="East Africa"/>
    <n v="9"/>
    <s v="Cardio Equipment"/>
    <n v="191"/>
    <s v="Nike Men's Free 5.0+ Running Shoe"/>
    <n v="99.989997860000003"/>
    <n v="95.114003926871064"/>
    <n v="4"/>
    <n v="36"/>
    <n v="399.95999144000001"/>
    <n v="363.95999144000001"/>
    <s v="TRANSFER"/>
    <s v="Not Cash Payment"/>
  </r>
  <r>
    <n v="48684"/>
    <d v="2016-11-12T00:00:00"/>
    <n v="7"/>
    <n v="4"/>
    <d v="2016-11-17T00:00:00"/>
    <n v="1"/>
    <s v="Standard Class"/>
    <s v="Other"/>
    <n v="9"/>
    <n v="3056"/>
    <n v="3"/>
    <s v="Footwear"/>
    <x v="0"/>
    <s v="Butare"/>
    <s v="Meridional"/>
    <m/>
    <s v="Rwanda"/>
    <s v="East Africa"/>
    <n v="9"/>
    <s v="Cardio Equipment"/>
    <n v="191"/>
    <s v="Nike Men's Free 5.0+ Running Shoe"/>
    <n v="99.989997860000003"/>
    <n v="95.114003926871064"/>
    <n v="4"/>
    <n v="40"/>
    <n v="399.95999144000001"/>
    <n v="359.95999144000001"/>
    <s v="TRANSFER"/>
    <s v="Not Cash Payment"/>
  </r>
  <r>
    <n v="48684"/>
    <d v="2016-11-12T00:00:00"/>
    <n v="7"/>
    <n v="4"/>
    <d v="2016-11-17T00:00:00"/>
    <n v="1"/>
    <s v="Standard Class"/>
    <s v="Other"/>
    <n v="9"/>
    <n v="3056"/>
    <n v="3"/>
    <s v="Footwear"/>
    <x v="0"/>
    <s v="Butare"/>
    <s v="Meridional"/>
    <m/>
    <s v="Rwanda"/>
    <s v="East Africa"/>
    <n v="9"/>
    <s v="Cardio Equipment"/>
    <n v="191"/>
    <s v="Nike Men's Free 5.0+ Running Shoe"/>
    <n v="99.989997860000003"/>
    <n v="95.114003926871064"/>
    <n v="4"/>
    <n v="48"/>
    <n v="399.95999144000001"/>
    <n v="351.95999144000001"/>
    <s v="TRANSFER"/>
    <s v="Not Cash Payment"/>
  </r>
  <r>
    <n v="46416"/>
    <d v="2016-08-11T00:00:00"/>
    <n v="5"/>
    <n v="4"/>
    <d v="2016-08-17T00:00:00"/>
    <n v="0"/>
    <s v="Standard Class"/>
    <s v="Other"/>
    <n v="9"/>
    <n v="7967"/>
    <n v="3"/>
    <s v="Footwear"/>
    <x v="0"/>
    <s v="Cairo"/>
    <s v="Cairo"/>
    <m/>
    <s v="Egypt"/>
    <s v="North Africa"/>
    <n v="9"/>
    <s v="Cardio Equipment"/>
    <n v="191"/>
    <s v="Nike Men's Free 5.0+ Running Shoe"/>
    <n v="99.989997860000003"/>
    <n v="95.114003926871064"/>
    <n v="4"/>
    <n v="48"/>
    <n v="399.95999144000001"/>
    <n v="351.95999144000001"/>
    <s v="TRANSFER"/>
    <s v="Not Cash Payment"/>
  </r>
  <r>
    <n v="47343"/>
    <d v="2016-11-22T00:00:00"/>
    <n v="3"/>
    <n v="4"/>
    <d v="2016-11-28T00:00:00"/>
    <n v="0"/>
    <s v="Standard Class"/>
    <s v="Other"/>
    <n v="9"/>
    <n v="1758"/>
    <n v="3"/>
    <s v="Footwear"/>
    <x v="0"/>
    <s v="Newcastle"/>
    <s v="KwaZulu-Natal"/>
    <m/>
    <s v="South Africa"/>
    <s v="Southern Africa"/>
    <n v="9"/>
    <s v="Cardio Equipment"/>
    <n v="191"/>
    <s v="Nike Men's Free 5.0+ Running Shoe"/>
    <n v="99.989997860000003"/>
    <n v="95.114003926871064"/>
    <n v="4"/>
    <n v="59.990001679999999"/>
    <n v="399.95999144000001"/>
    <n v="339.96998976000003"/>
    <s v="TRANSFER"/>
    <s v="Not Cash Payment"/>
  </r>
  <r>
    <n v="48608"/>
    <d v="2016-10-12T00:00:00"/>
    <n v="4"/>
    <n v="4"/>
    <d v="2016-10-18T00:00:00"/>
    <n v="0"/>
    <s v="Standard Class"/>
    <s v="Other"/>
    <n v="24"/>
    <n v="4398"/>
    <n v="5"/>
    <s v="Golf"/>
    <x v="0"/>
    <s v="Lokossa"/>
    <s v="Mono"/>
    <m/>
    <s v="Benin"/>
    <s v="West Africa"/>
    <n v="24"/>
    <s v="Women's Apparel"/>
    <n v="502"/>
    <s v="Nike Men's Dri-FIT Victory Golf Polo"/>
    <n v="50"/>
    <n v="43.678035218757444"/>
    <n v="5"/>
    <n v="25"/>
    <n v="250"/>
    <n v="225"/>
    <s v="DEBIT"/>
    <s v="Not Cash Payment"/>
  </r>
  <r>
    <n v="45506"/>
    <d v="2016-10-26T00:00:00"/>
    <n v="4"/>
    <n v="4"/>
    <d v="2016-11-01T00:00:00"/>
    <n v="0"/>
    <s v="Standard Class"/>
    <s v="Other"/>
    <n v="24"/>
    <n v="5687"/>
    <n v="5"/>
    <s v="Golf"/>
    <x v="0"/>
    <s v="Ikot Ekpene"/>
    <s v="Akwa Ibom"/>
    <m/>
    <s v="Nigeria"/>
    <s v="West Africa"/>
    <n v="24"/>
    <s v="Women's Apparel"/>
    <n v="502"/>
    <s v="Nike Men's Dri-FIT Victory Golf Polo"/>
    <n v="50"/>
    <n v="43.678035218757444"/>
    <n v="5"/>
    <n v="30"/>
    <n v="250"/>
    <n v="220"/>
    <s v="DEBIT"/>
    <s v="Not Cash Payment"/>
  </r>
  <r>
    <n v="45027"/>
    <d v="2016-10-19T00:00:00"/>
    <n v="4"/>
    <n v="4"/>
    <d v="2016-10-25T00:00:00"/>
    <n v="0"/>
    <s v="Standard Class"/>
    <s v="Other"/>
    <n v="29"/>
    <n v="8534"/>
    <n v="5"/>
    <s v="Golf"/>
    <x v="0"/>
    <s v="Warri"/>
    <s v="Delta"/>
    <m/>
    <s v="Nigeria"/>
    <s v="West Africa"/>
    <n v="29"/>
    <s v="Shop By Sport"/>
    <n v="627"/>
    <s v="Under Armour Girls' Toddler Spine Surge Runni"/>
    <n v="39.990001679999999"/>
    <n v="34.198098313835338"/>
    <n v="5"/>
    <n v="25.989999770000001"/>
    <n v="199.9500084"/>
    <n v="173.96000863"/>
    <s v="DEBIT"/>
    <s v="Not Cash Payment"/>
  </r>
  <r>
    <n v="46308"/>
    <d v="2016-06-11T00:00:00"/>
    <n v="7"/>
    <n v="4"/>
    <d v="2016-06-16T00:00:00"/>
    <n v="0"/>
    <s v="Standard Class"/>
    <s v="Other"/>
    <n v="29"/>
    <n v="3372"/>
    <n v="5"/>
    <s v="Golf"/>
    <x v="0"/>
    <s v="Bandundu"/>
    <s v="Bandundu"/>
    <m/>
    <s v="Democratic Republic of the Congo"/>
    <s v="Central Africa"/>
    <n v="29"/>
    <s v="Shop By Sport"/>
    <n v="627"/>
    <s v="Under Armour Girls' Toddler Spine Surge Runni"/>
    <n v="39.990001679999999"/>
    <n v="34.198098313835338"/>
    <n v="5"/>
    <n v="29.989999770000001"/>
    <n v="199.9500084"/>
    <n v="169.96000863"/>
    <s v="DEBIT"/>
    <s v="Not Cash Payment"/>
  </r>
  <r>
    <n v="43685"/>
    <d v="2016-09-29T00:00:00"/>
    <n v="5"/>
    <n v="4"/>
    <d v="2016-10-05T00:00:00"/>
    <n v="1"/>
    <s v="Standard Class"/>
    <s v="Other"/>
    <n v="24"/>
    <n v="10927"/>
    <n v="5"/>
    <s v="Golf"/>
    <x v="0"/>
    <s v="Lagos"/>
    <s v="Lagos"/>
    <m/>
    <s v="Nigeria"/>
    <s v="West Africa"/>
    <n v="24"/>
    <s v="Women's Apparel"/>
    <n v="502"/>
    <s v="Nike Men's Dri-FIT Victory Golf Polo"/>
    <n v="50"/>
    <n v="43.678035218757444"/>
    <n v="5"/>
    <n v="40"/>
    <n v="250"/>
    <n v="210"/>
    <s v="DEBIT"/>
    <s v="Not Cash Payment"/>
  </r>
  <r>
    <n v="41893"/>
    <d v="2016-03-09T00:00:00"/>
    <n v="4"/>
    <n v="4"/>
    <d v="2016-03-15T00:00:00"/>
    <n v="0"/>
    <s v="Standard Class"/>
    <s v="Other"/>
    <n v="24"/>
    <n v="3597"/>
    <n v="5"/>
    <s v="Golf"/>
    <x v="0"/>
    <s v="Foumban"/>
    <s v="West"/>
    <m/>
    <s v="Cameroon"/>
    <s v="Central Africa"/>
    <n v="24"/>
    <s v="Women's Apparel"/>
    <n v="502"/>
    <s v="Nike Men's Dri-FIT Victory Golf Polo"/>
    <n v="50"/>
    <n v="43.678035218757444"/>
    <n v="5"/>
    <n v="42.5"/>
    <n v="250"/>
    <n v="207.5"/>
    <s v="DEBIT"/>
    <s v="Not Cash Payment"/>
  </r>
  <r>
    <n v="46339"/>
    <d v="2016-07-11T00:00:00"/>
    <n v="2"/>
    <n v="4"/>
    <d v="2016-07-15T00:00:00"/>
    <n v="1"/>
    <s v="Standard Class"/>
    <s v="Other"/>
    <n v="24"/>
    <n v="2052"/>
    <n v="5"/>
    <s v="Golf"/>
    <x v="0"/>
    <s v="Luanda"/>
    <s v="Luanda"/>
    <m/>
    <s v="Angola"/>
    <s v="Central Africa"/>
    <n v="24"/>
    <s v="Women's Apparel"/>
    <n v="502"/>
    <s v="Nike Men's Dri-FIT Victory Golf Polo"/>
    <n v="50"/>
    <n v="43.678035218757444"/>
    <n v="5"/>
    <n v="42.5"/>
    <n v="250"/>
    <n v="207.5"/>
    <s v="DEBIT"/>
    <s v="Not Cash Payment"/>
  </r>
  <r>
    <n v="46667"/>
    <d v="2016-12-11T00:00:00"/>
    <n v="1"/>
    <n v="4"/>
    <d v="2016-12-15T00:00:00"/>
    <n v="0"/>
    <s v="Standard Class"/>
    <s v="Other"/>
    <n v="24"/>
    <n v="4399"/>
    <n v="5"/>
    <s v="Golf"/>
    <x v="0"/>
    <s v="Maiduguri"/>
    <s v="Borno"/>
    <m/>
    <s v="Nigeria"/>
    <s v="West Africa"/>
    <n v="24"/>
    <s v="Women's Apparel"/>
    <n v="502"/>
    <s v="Nike Men's Dri-FIT Victory Golf Polo"/>
    <n v="50"/>
    <n v="43.678035218757444"/>
    <n v="5"/>
    <n v="42.5"/>
    <n v="250"/>
    <n v="207.5"/>
    <s v="DEBIT"/>
    <s v="Not Cash Payment"/>
  </r>
  <r>
    <n v="47647"/>
    <d v="2016-11-26T00:00:00"/>
    <n v="7"/>
    <n v="4"/>
    <d v="2016-12-01T00:00:00"/>
    <n v="0"/>
    <s v="Standard Class"/>
    <s v="Other"/>
    <n v="24"/>
    <n v="185"/>
    <n v="5"/>
    <s v="Golf"/>
    <x v="0"/>
    <s v="Nairobi"/>
    <s v="Nairobi"/>
    <m/>
    <s v="Kenya"/>
    <s v="East Africa"/>
    <n v="24"/>
    <s v="Women's Apparel"/>
    <n v="502"/>
    <s v="Nike Men's Dri-FIT Victory Golf Polo"/>
    <n v="50"/>
    <n v="43.678035218757444"/>
    <n v="5"/>
    <n v="45"/>
    <n v="250"/>
    <n v="205"/>
    <s v="DEBIT"/>
    <s v="Not Cash Payment"/>
  </r>
  <r>
    <n v="48565"/>
    <d v="2016-09-12T00:00:00"/>
    <n v="2"/>
    <n v="4"/>
    <d v="2016-09-16T00:00:00"/>
    <n v="1"/>
    <s v="Standard Class"/>
    <s v="Other"/>
    <n v="24"/>
    <n v="3441"/>
    <n v="5"/>
    <s v="Golf"/>
    <x v="0"/>
    <s v="Kitwe"/>
    <s v="Copperbelt"/>
    <m/>
    <s v="Zambia"/>
    <s v="East Africa"/>
    <n v="24"/>
    <s v="Women's Apparel"/>
    <n v="502"/>
    <s v="Nike Men's Dri-FIT Victory Golf Polo"/>
    <n v="50"/>
    <n v="43.678035218757444"/>
    <n v="5"/>
    <n v="45"/>
    <n v="250"/>
    <n v="205"/>
    <s v="DEBIT"/>
    <s v="Not Cash Payment"/>
  </r>
  <r>
    <n v="43889"/>
    <d v="2016-02-10T00:00:00"/>
    <n v="4"/>
    <n v="4"/>
    <d v="2016-02-16T00:00:00"/>
    <n v="1"/>
    <s v="Standard Class"/>
    <s v="Other"/>
    <n v="24"/>
    <n v="11947"/>
    <n v="5"/>
    <s v="Golf"/>
    <x v="0"/>
    <s v="Lagos"/>
    <s v="Lagos"/>
    <m/>
    <s v="Nigeria"/>
    <s v="West Africa"/>
    <n v="24"/>
    <s v="Women's Apparel"/>
    <n v="502"/>
    <s v="Nike Men's Dri-FIT Victory Golf Polo"/>
    <n v="50"/>
    <n v="43.678035218757444"/>
    <n v="5"/>
    <n v="45"/>
    <n v="250"/>
    <n v="205"/>
    <s v="DEBIT"/>
    <s v="Not Cash Payment"/>
  </r>
  <r>
    <n v="45138"/>
    <d v="2016-10-20T00:00:00"/>
    <n v="5"/>
    <n v="4"/>
    <d v="2016-10-26T00:00:00"/>
    <n v="0"/>
    <s v="Standard Class"/>
    <s v="Other"/>
    <n v="24"/>
    <n v="1555"/>
    <n v="5"/>
    <s v="Golf"/>
    <x v="0"/>
    <s v="Nkongsamba"/>
    <s v="Littoral"/>
    <m/>
    <s v="Cameroon"/>
    <s v="Central Africa"/>
    <n v="24"/>
    <s v="Women's Apparel"/>
    <n v="502"/>
    <s v="Nike Men's Dri-FIT Victory Golf Polo"/>
    <n v="50"/>
    <n v="43.678035218757444"/>
    <n v="5"/>
    <n v="50"/>
    <n v="250"/>
    <n v="200"/>
    <s v="DEBIT"/>
    <s v="Not Cash Payment"/>
  </r>
  <r>
    <n v="44160"/>
    <d v="2016-06-10T00:00:00"/>
    <n v="6"/>
    <n v="4"/>
    <d v="2016-06-16T00:00:00"/>
    <n v="1"/>
    <s v="Standard Class"/>
    <s v="Other"/>
    <n v="29"/>
    <n v="9399"/>
    <n v="5"/>
    <s v="Golf"/>
    <x v="0"/>
    <s v="Mbuji-Mayi"/>
    <s v="Kasai-Oriental"/>
    <m/>
    <s v="Democratic Republic of the Congo"/>
    <s v="Central Africa"/>
    <n v="29"/>
    <s v="Shop By Sport"/>
    <n v="627"/>
    <s v="Under Armour Girls' Toddler Spine Surge Runni"/>
    <n v="39.990001679999999"/>
    <n v="34.198098313835338"/>
    <n v="5"/>
    <n v="49.990001679999999"/>
    <n v="199.9500084"/>
    <n v="149.96000672"/>
    <s v="DEBIT"/>
    <s v="Not Cash Payment"/>
  </r>
  <r>
    <n v="49214"/>
    <d v="2016-12-19T00:00:00"/>
    <n v="2"/>
    <n v="4"/>
    <d v="2016-12-23T00:00:00"/>
    <n v="1"/>
    <s v="Standard Class"/>
    <s v="Other"/>
    <n v="24"/>
    <n v="2792"/>
    <n v="5"/>
    <s v="Golf"/>
    <x v="0"/>
    <s v="Lomé"/>
    <s v="Maritime"/>
    <m/>
    <s v="Togo"/>
    <s v="West Africa"/>
    <n v="24"/>
    <s v="Women's Apparel"/>
    <n v="502"/>
    <s v="Nike Men's Dri-FIT Victory Golf Polo"/>
    <n v="50"/>
    <n v="43.678035218757444"/>
    <n v="5"/>
    <n v="62.5"/>
    <n v="250"/>
    <n v="187.5"/>
    <s v="DEBIT"/>
    <s v="Not Cash Payment"/>
  </r>
  <r>
    <n v="41825"/>
    <d v="2016-02-09T00:00:00"/>
    <n v="3"/>
    <n v="4"/>
    <d v="2016-02-15T00:00:00"/>
    <n v="1"/>
    <s v="Standard Class"/>
    <s v="Other"/>
    <n v="40"/>
    <n v="10118"/>
    <n v="6"/>
    <s v="Outdoors"/>
    <x v="0"/>
    <s v="Pretoria"/>
    <s v="Gauteng"/>
    <m/>
    <s v="South Africa"/>
    <s v="Southern Africa"/>
    <n v="40"/>
    <s v="Accessories"/>
    <n v="906"/>
    <s v="Team Golf Tennessee Volunteers Putter Grip"/>
    <n v="24.989999770000001"/>
    <n v="16.911999892000001"/>
    <n v="5"/>
    <n v="0"/>
    <n v="124.94999885"/>
    <n v="124.94999885"/>
    <s v="DEBIT"/>
    <s v="Not Cash Payment"/>
  </r>
  <r>
    <n v="44504"/>
    <d v="2016-11-10T00:00:00"/>
    <n v="5"/>
    <n v="4"/>
    <d v="2016-11-16T00:00:00"/>
    <n v="1"/>
    <s v="Standard Class"/>
    <s v="Other"/>
    <n v="40"/>
    <n v="8544"/>
    <n v="6"/>
    <s v="Outdoors"/>
    <x v="0"/>
    <s v="Dakar"/>
    <s v="Dakar"/>
    <m/>
    <s v="Senegal"/>
    <s v="West Africa"/>
    <n v="40"/>
    <s v="Accessories"/>
    <n v="885"/>
    <s v="Team Golf St. Louis Cardinals Putter Grip"/>
    <n v="24.989999770000001"/>
    <n v="29.483249567625002"/>
    <n v="5"/>
    <n v="6.25"/>
    <n v="124.94999885"/>
    <n v="118.69999885"/>
    <s v="DEBIT"/>
    <s v="Not Cash Payment"/>
  </r>
  <r>
    <n v="44496"/>
    <d v="2016-11-10T00:00:00"/>
    <n v="5"/>
    <n v="4"/>
    <d v="2016-11-16T00:00:00"/>
    <n v="0"/>
    <s v="Standard Class"/>
    <s v="Other"/>
    <n v="40"/>
    <n v="4296"/>
    <n v="6"/>
    <s v="Outdoors"/>
    <x v="0"/>
    <s v="Mahajanga"/>
    <s v="Boeny"/>
    <m/>
    <s v="Madagascar"/>
    <s v="East Africa"/>
    <n v="40"/>
    <s v="Accessories"/>
    <n v="886"/>
    <s v="Team Golf San Francisco Giants Putter Grip"/>
    <n v="24.989999770000001"/>
    <n v="18.459749817000002"/>
    <n v="5"/>
    <n v="6.8699998860000004"/>
    <n v="124.94999885"/>
    <n v="118.079998964"/>
    <s v="DEBIT"/>
    <s v="Not Cash Payment"/>
  </r>
  <r>
    <n v="45559"/>
    <d v="2016-10-27T00:00:00"/>
    <n v="5"/>
    <n v="4"/>
    <d v="2016-11-02T00:00:00"/>
    <n v="1"/>
    <s v="Standard Class"/>
    <s v="Other"/>
    <n v="41"/>
    <n v="4391"/>
    <n v="6"/>
    <s v="Outdoors"/>
    <x v="0"/>
    <s v="Lomé"/>
    <s v="Maritime"/>
    <m/>
    <s v="Togo"/>
    <s v="West Africa"/>
    <n v="41"/>
    <s v="Trade-In"/>
    <n v="926"/>
    <s v="Glove It Imperial Golf Towel"/>
    <n v="15.989999770000001"/>
    <n v="12.230249713200003"/>
    <n v="5"/>
    <n v="5.5999999049999998"/>
    <n v="79.94999885"/>
    <n v="74.349998944999996"/>
    <s v="DEBIT"/>
    <s v="Not Cash Payment"/>
  </r>
  <r>
    <n v="44074"/>
    <d v="2016-05-10T00:00:00"/>
    <n v="3"/>
    <n v="4"/>
    <d v="2016-05-16T00:00:00"/>
    <n v="1"/>
    <s v="Standard Class"/>
    <s v="Other"/>
    <n v="41"/>
    <n v="2882"/>
    <n v="6"/>
    <s v="Outdoors"/>
    <x v="0"/>
    <s v="Kano"/>
    <s v="Kano"/>
    <m/>
    <s v="Nigeria"/>
    <s v="West Africa"/>
    <n v="41"/>
    <s v="Trade-In"/>
    <n v="924"/>
    <s v="Glove It Urban Brick Golf Towel"/>
    <n v="15.989999770000001"/>
    <n v="16.143866608000003"/>
    <n v="5"/>
    <n v="12.789999959999999"/>
    <n v="79.94999885"/>
    <n v="67.159998889999997"/>
    <s v="DEBIT"/>
    <s v="Not Cash Payment"/>
  </r>
  <r>
    <n v="49857"/>
    <d v="2016-12-28T00:00:00"/>
    <n v="4"/>
    <n v="4"/>
    <d v="2017-01-03T00:00:00"/>
    <n v="0"/>
    <s v="Standard Class"/>
    <s v="Other"/>
    <n v="37"/>
    <n v="3283"/>
    <n v="6"/>
    <s v="Outdoors"/>
    <x v="0"/>
    <s v="Annaba"/>
    <s v="Annaba"/>
    <m/>
    <s v="Algeria"/>
    <s v="North Africa"/>
    <n v="37"/>
    <s v="Electronics"/>
    <n v="825"/>
    <s v="Bridgestone e6 Straight Distance NFL Tennesse"/>
    <n v="31.989999770000001"/>
    <n v="23.973333102666668"/>
    <n v="5"/>
    <n v="28.790000920000001"/>
    <n v="159.94999885000001"/>
    <n v="131.15999793"/>
    <s v="DEBIT"/>
    <s v="Not Cash Payment"/>
  </r>
  <r>
    <n v="41786"/>
    <d v="2016-01-09T00:00:00"/>
    <n v="7"/>
    <n v="4"/>
    <d v="2016-01-14T00:00:00"/>
    <n v="0"/>
    <s v="Standard Class"/>
    <s v="Other"/>
    <n v="44"/>
    <n v="397"/>
    <n v="7"/>
    <s v="Fan Shop"/>
    <x v="0"/>
    <s v="Casablanca"/>
    <s v="Grand Casablanca"/>
    <m/>
    <s v="Morocco"/>
    <s v="North Africa"/>
    <n v="44"/>
    <s v="Hunting &amp; Shooting"/>
    <n v="977"/>
    <s v="ENO Atlas Hammock Straps"/>
    <n v="29.989999770000001"/>
    <n v="21.106999969000004"/>
    <n v="5"/>
    <n v="29.989999770000001"/>
    <n v="149.94999885000001"/>
    <n v="119.95999908000002"/>
    <s v="DEBIT"/>
    <s v="Not Cash Payment"/>
  </r>
  <r>
    <n v="48042"/>
    <d v="2016-02-12T00:00:00"/>
    <n v="6"/>
    <n v="4"/>
    <d v="2016-02-18T00:00:00"/>
    <n v="0"/>
    <s v="Standard Class"/>
    <s v="Other"/>
    <n v="6"/>
    <n v="4104"/>
    <n v="2"/>
    <s v="Fitness"/>
    <x v="0"/>
    <s v="Cotonou"/>
    <s v="Littoral"/>
    <m/>
    <s v="Benin"/>
    <s v="West Africa"/>
    <n v="6"/>
    <s v="Tennis &amp; Racquet"/>
    <n v="116"/>
    <s v="Nike Men's Comfort 2 Slide"/>
    <n v="44.990001679999999"/>
    <n v="30.409585080374999"/>
    <n v="5"/>
    <n v="38.240001679999999"/>
    <n v="224.9500084"/>
    <n v="186.71000672"/>
    <s v="DEBIT"/>
    <s v="Not Cash Payment"/>
  </r>
  <r>
    <n v="44301"/>
    <d v="2016-08-10T00:00:00"/>
    <n v="4"/>
    <n v="4"/>
    <d v="2016-08-16T00:00:00"/>
    <n v="0"/>
    <s v="Standard Class"/>
    <s v="Other"/>
    <n v="9"/>
    <n v="12214"/>
    <n v="3"/>
    <s v="Footwear"/>
    <x v="0"/>
    <s v="Khartoum"/>
    <s v="Khartoum"/>
    <m/>
    <s v="Sudan"/>
    <s v="North Afric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DEBIT"/>
    <s v="Not Cash Payment"/>
  </r>
  <r>
    <n v="41591"/>
    <d v="2016-08-30T00:00:00"/>
    <n v="3"/>
    <n v="4"/>
    <d v="2016-09-05T00:00:00"/>
    <n v="0"/>
    <s v="Standard Class"/>
    <s v="Other"/>
    <n v="17"/>
    <n v="10699"/>
    <n v="4"/>
    <s v="Apparel"/>
    <x v="0"/>
    <s v="Dar es Salaam"/>
    <s v="Dar es Salaam"/>
    <m/>
    <s v="Tanzania"/>
    <s v="East Africa"/>
    <n v="17"/>
    <s v="Cleats"/>
    <n v="365"/>
    <s v="Perfect Fitness Perfect Rip Deck"/>
    <n v="59.990001679999999"/>
    <n v="54.488929209402009"/>
    <n v="5"/>
    <n v="0"/>
    <n v="299.9500084"/>
    <n v="299.9500084"/>
    <s v="DEBIT"/>
    <s v="Not Cash Payment"/>
  </r>
  <r>
    <n v="44981"/>
    <d v="2016-10-18T00:00:00"/>
    <n v="3"/>
    <n v="4"/>
    <d v="2016-10-24T00:00:00"/>
    <n v="0"/>
    <s v="Standard Class"/>
    <s v="Other"/>
    <n v="29"/>
    <n v="2091"/>
    <n v="5"/>
    <s v="Golf"/>
    <x v="0"/>
    <s v="Cairo"/>
    <s v="Cairo"/>
    <m/>
    <s v="Egypt"/>
    <s v="North Africa"/>
    <n v="29"/>
    <s v="Shop By Sport"/>
    <n v="627"/>
    <s v="Under Armour Girls' Toddler Spine Surge Runni"/>
    <n v="39.990001679999999"/>
    <n v="34.198098313835338"/>
    <n v="5"/>
    <n v="33.990001679999999"/>
    <n v="199.9500084"/>
    <n v="165.96000672"/>
    <s v="DEBIT"/>
    <s v="Not Cash Payment"/>
  </r>
  <r>
    <n v="41545"/>
    <d v="2016-08-29T00:00:00"/>
    <n v="2"/>
    <n v="4"/>
    <d v="2016-09-02T00:00:00"/>
    <n v="1"/>
    <s v="Standard Class"/>
    <s v="Other"/>
    <n v="24"/>
    <n v="10474"/>
    <n v="5"/>
    <s v="Golf"/>
    <x v="0"/>
    <s v="Cape Town"/>
    <s v="Western Cape"/>
    <m/>
    <s v="South Africa"/>
    <s v="Southern Africa"/>
    <n v="24"/>
    <s v="Women's Apparel"/>
    <n v="502"/>
    <s v="Nike Men's Dri-FIT Victory Golf Polo"/>
    <n v="50"/>
    <n v="43.678035218757444"/>
    <n v="5"/>
    <n v="50"/>
    <n v="250"/>
    <n v="200"/>
    <s v="DEBIT"/>
    <s v="Not Cash Payment"/>
  </r>
  <r>
    <n v="49910"/>
    <d v="2016-12-29T00:00:00"/>
    <n v="5"/>
    <n v="4"/>
    <d v="2017-01-04T00:00:00"/>
    <n v="1"/>
    <s v="Standard Class"/>
    <s v="Other"/>
    <n v="37"/>
    <n v="7504"/>
    <n v="6"/>
    <s v="Outdoors"/>
    <x v="0"/>
    <s v="Cape Town"/>
    <s v="Western Cape"/>
    <m/>
    <s v="South Africa"/>
    <s v="Southern Africa"/>
    <n v="37"/>
    <s v="Electronics"/>
    <n v="818"/>
    <s v="Titleist Pro V1x Golf Balls"/>
    <n v="47.990001679999999"/>
    <n v="51.274287170714288"/>
    <n v="5"/>
    <n v="43.189998629999998"/>
    <n v="239.9500084"/>
    <n v="196.76000977000001"/>
    <s v="DEBIT"/>
    <s v="Not Cash Payment"/>
  </r>
  <r>
    <n v="47262"/>
    <d v="2016-11-20T00:00:00"/>
    <n v="1"/>
    <n v="2"/>
    <d v="2016-11-22T00:00:00"/>
    <n v="1"/>
    <s v="Second Class"/>
    <s v="Other"/>
    <n v="9"/>
    <n v="8133"/>
    <n v="3"/>
    <s v="Footwear"/>
    <x v="0"/>
    <s v="Potchefstroom"/>
    <s v="Northwest"/>
    <m/>
    <s v="South Africa"/>
    <s v="Southern Africa"/>
    <n v="9"/>
    <s v="Cardio Equipment"/>
    <n v="191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44771"/>
    <d v="2016-10-15T00:00:00"/>
    <n v="7"/>
    <n v="2"/>
    <d v="2016-10-18T00:00:00"/>
    <n v="0"/>
    <s v="Second Class"/>
    <s v="Other"/>
    <n v="37"/>
    <n v="1429"/>
    <n v="6"/>
    <s v="Outdoors"/>
    <x v="0"/>
    <s v="Cape Town"/>
    <s v="Western Cape"/>
    <m/>
    <s v="South Africa"/>
    <s v="Southern Africa"/>
    <n v="37"/>
    <s v="Electronics"/>
    <n v="835"/>
    <s v="Bridgestone e6 Straight Distance NFL Carolina"/>
    <n v="31.989999770000001"/>
    <n v="21.242499350000003"/>
    <n v="4"/>
    <n v="5.1199998860000004"/>
    <n v="127.95999908"/>
    <n v="122.839999194"/>
    <s v="CASH"/>
    <s v="Cash Not Over 200"/>
  </r>
  <r>
    <n v="48374"/>
    <d v="2016-07-12T00:00:00"/>
    <n v="3"/>
    <n v="2"/>
    <d v="2016-07-14T00:00:00"/>
    <n v="1"/>
    <s v="Second Class"/>
    <s v="Other"/>
    <n v="9"/>
    <n v="1834"/>
    <n v="3"/>
    <s v="Footwear"/>
    <x v="0"/>
    <s v="Kinshasa"/>
    <s v="Kinshasa"/>
    <m/>
    <s v="Democratic Republic of the Congo"/>
    <s v="Central Africa"/>
    <n v="9"/>
    <s v="Cardio Equipment"/>
    <n v="191"/>
    <s v="Nike Men's Free 5.0+ Running Shoe"/>
    <n v="99.989997860000003"/>
    <n v="95.114003926871064"/>
    <n v="5"/>
    <n v="64.989997860000003"/>
    <n v="499.94998930000003"/>
    <n v="434.95999144000001"/>
    <s v="CASH"/>
    <s v="Cash Over 200"/>
  </r>
  <r>
    <n v="48434"/>
    <d v="2016-08-12T00:00:00"/>
    <n v="6"/>
    <n v="2"/>
    <d v="2016-08-16T00:00:00"/>
    <n v="1"/>
    <s v="Second Class"/>
    <s v="Other"/>
    <n v="24"/>
    <n v="9451"/>
    <n v="5"/>
    <s v="Golf"/>
    <x v="0"/>
    <s v="Casablanca"/>
    <s v="Grand Casablanca"/>
    <m/>
    <s v="Morocco"/>
    <s v="North Africa"/>
    <n v="24"/>
    <s v="Women's Apparel"/>
    <n v="502"/>
    <s v="Nike Men's Dri-FIT Victory Golf Polo"/>
    <n v="50"/>
    <n v="43.678035218757444"/>
    <n v="5"/>
    <n v="22.5"/>
    <n v="250"/>
    <n v="227.5"/>
    <s v="CASH"/>
    <s v="Cash Over 200"/>
  </r>
  <r>
    <n v="44425"/>
    <d v="2016-10-10T00:00:00"/>
    <n v="2"/>
    <n v="4"/>
    <d v="2016-10-14T00:00:00"/>
    <n v="1"/>
    <s v="Standard Class"/>
    <s v="Other"/>
    <n v="9"/>
    <n v="3497"/>
    <n v="3"/>
    <s v="Footwear"/>
    <x v="0"/>
    <s v="Khouribga"/>
    <s v="Chukotka Autonomous Okrug"/>
    <m/>
    <s v="Morocco"/>
    <s v="North Africa"/>
    <n v="9"/>
    <s v="Cardio Equipment"/>
    <n v="191"/>
    <s v="Nike Men's Free 5.0+ Running Shoe"/>
    <n v="99.989997860000003"/>
    <n v="95.114003926871064"/>
    <n v="4"/>
    <n v="67.989997860000003"/>
    <n v="399.95999144000001"/>
    <n v="331.96999357999999"/>
    <s v="TRANSFER"/>
    <s v="Not Cash Payment"/>
  </r>
  <r>
    <n v="49570"/>
    <d v="2016-12-24T00:00:00"/>
    <n v="7"/>
    <n v="4"/>
    <d v="2016-12-29T00:00:00"/>
    <n v="1"/>
    <s v="Standard Class"/>
    <s v="Other"/>
    <n v="9"/>
    <n v="10066"/>
    <n v="3"/>
    <s v="Footwear"/>
    <x v="0"/>
    <s v="Lagos"/>
    <s v="Lagos"/>
    <m/>
    <s v="Nigeria"/>
    <s v="West Africa"/>
    <n v="9"/>
    <s v="Cardio Equipment"/>
    <n v="191"/>
    <s v="Nike Men's Free 5.0+ Running Shoe"/>
    <n v="99.989997860000003"/>
    <n v="95.114003926871064"/>
    <n v="4"/>
    <n v="67.989997860000003"/>
    <n v="399.95999144000001"/>
    <n v="331.96999357999999"/>
    <s v="TRANSFER"/>
    <s v="Not Cash Payment"/>
  </r>
  <r>
    <n v="42099"/>
    <d v="2016-06-09T00:00:00"/>
    <n v="5"/>
    <n v="4"/>
    <d v="2016-06-15T00:00:00"/>
    <n v="1"/>
    <s v="Standard Class"/>
    <s v="Other"/>
    <n v="17"/>
    <n v="4248"/>
    <n v="4"/>
    <s v="Apparel"/>
    <x v="0"/>
    <s v="Hurghada"/>
    <s v="Red Sea"/>
    <m/>
    <s v="Egypt"/>
    <s v="North Africa"/>
    <n v="17"/>
    <s v="Cleats"/>
    <n v="365"/>
    <s v="Perfect Fitness Perfect Rip Deck"/>
    <n v="59.990001679999999"/>
    <n v="54.488929209402009"/>
    <n v="4"/>
    <n v="21.600000380000001"/>
    <n v="239.96000672"/>
    <n v="218.36000633999998"/>
    <s v="TRANSFER"/>
    <s v="Not Cash Payment"/>
  </r>
  <r>
    <n v="47731"/>
    <d v="2016-11-27T00:00:00"/>
    <n v="1"/>
    <n v="4"/>
    <d v="2016-12-01T00:00:00"/>
    <n v="0"/>
    <s v="Standard Class"/>
    <s v="Other"/>
    <n v="17"/>
    <n v="6473"/>
    <n v="4"/>
    <s v="Apparel"/>
    <x v="0"/>
    <s v="Accra"/>
    <s v="Greater Accra"/>
    <m/>
    <s v="Ghana"/>
    <s v="West Africa"/>
    <n v="17"/>
    <s v="Cleats"/>
    <n v="365"/>
    <s v="Perfect Fitness Perfect Rip Deck"/>
    <n v="59.990001679999999"/>
    <n v="54.488929209402009"/>
    <n v="4"/>
    <n v="21.600000380000001"/>
    <n v="239.96000672"/>
    <n v="218.36000633999998"/>
    <s v="TRANSFER"/>
    <s v="Not Cash Payment"/>
  </r>
  <r>
    <n v="46062"/>
    <d v="2016-03-11T00:00:00"/>
    <n v="6"/>
    <n v="4"/>
    <d v="2016-03-17T00:00:00"/>
    <n v="0"/>
    <s v="Standard Class"/>
    <s v="Other"/>
    <n v="17"/>
    <n v="12288"/>
    <n v="4"/>
    <s v="Apparel"/>
    <x v="0"/>
    <s v="Boghni"/>
    <s v="Tizi Ouzou"/>
    <m/>
    <s v="Algeria"/>
    <s v="North Africa"/>
    <n v="17"/>
    <s v="Cleats"/>
    <n v="365"/>
    <s v="Perfect Fitness Perfect Rip Deck"/>
    <n v="59.990001679999999"/>
    <n v="54.488929209402009"/>
    <n v="4"/>
    <n v="28.799999239999998"/>
    <n v="239.96000672"/>
    <n v="211.16000747999999"/>
    <s v="TRANSFER"/>
    <s v="Not Cash Payment"/>
  </r>
  <r>
    <n v="44938"/>
    <d v="2016-10-17T00:00:00"/>
    <n v="2"/>
    <n v="4"/>
    <d v="2016-10-21T00:00:00"/>
    <n v="0"/>
    <s v="Standard Class"/>
    <s v="Other"/>
    <n v="17"/>
    <n v="7764"/>
    <n v="4"/>
    <s v="Apparel"/>
    <x v="0"/>
    <s v="Meknes"/>
    <s v="Meknes-Tafilalet"/>
    <m/>
    <s v="Morocco"/>
    <s v="North Africa"/>
    <n v="17"/>
    <s v="Cleats"/>
    <n v="365"/>
    <s v="Perfect Fitness Perfect Rip Deck"/>
    <n v="59.990001679999999"/>
    <n v="54.488929209402009"/>
    <n v="4"/>
    <n v="28.799999239999998"/>
    <n v="239.96000672"/>
    <n v="211.16000747999999"/>
    <s v="TRANSFER"/>
    <s v="Not Cash Payment"/>
  </r>
  <r>
    <n v="50688"/>
    <d v="2017-09-01T00:00:00"/>
    <n v="6"/>
    <n v="4"/>
    <d v="2017-09-07T00:00:00"/>
    <n v="0"/>
    <s v="Standard Class"/>
    <s v="Other"/>
    <n v="17"/>
    <n v="11720"/>
    <n v="4"/>
    <s v="Apparel"/>
    <x v="0"/>
    <s v="Abidjan"/>
    <s v="Lagunes"/>
    <m/>
    <s v="Ivory Coast"/>
    <s v="West Af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TRANSFER"/>
    <s v="Not Cash Payment"/>
  </r>
  <r>
    <n v="49445"/>
    <d v="2016-12-22T00:00:00"/>
    <n v="5"/>
    <n v="4"/>
    <d v="2016-12-28T00:00:00"/>
    <n v="1"/>
    <s v="Standard Class"/>
    <s v="Other"/>
    <n v="17"/>
    <n v="3935"/>
    <n v="4"/>
    <s v="Apparel"/>
    <x v="0"/>
    <s v="Thika"/>
    <s v="Central"/>
    <m/>
    <s v="Kenya"/>
    <s v="East Africa"/>
    <n v="17"/>
    <s v="Cleats"/>
    <n v="365"/>
    <s v="Perfect Fitness Perfect Rip Deck"/>
    <n v="59.990001679999999"/>
    <n v="54.488929209402009"/>
    <n v="4"/>
    <n v="38.38999939"/>
    <n v="239.96000672"/>
    <n v="201.57000733000001"/>
    <s v="TRANSFER"/>
    <s v="Not Cash Payment"/>
  </r>
  <r>
    <n v="47938"/>
    <d v="2016-11-30T00:00:00"/>
    <n v="4"/>
    <n v="4"/>
    <d v="2016-12-06T00:00:00"/>
    <n v="0"/>
    <s v="Standard Class"/>
    <s v="Other"/>
    <n v="29"/>
    <n v="8792"/>
    <n v="5"/>
    <s v="Golf"/>
    <x v="0"/>
    <s v="Cairo"/>
    <s v="Cairo"/>
    <m/>
    <s v="Egypt"/>
    <s v="North Africa"/>
    <n v="29"/>
    <s v="Shop By Sport"/>
    <n v="627"/>
    <s v="Under Armour Girls' Toddler Spine Surge Runni"/>
    <n v="39.990001679999999"/>
    <n v="34.198098313835338"/>
    <n v="4"/>
    <n v="1.6000000240000001"/>
    <n v="159.96000672"/>
    <n v="158.360006696"/>
    <s v="TRANSFER"/>
    <s v="Not Cash Payment"/>
  </r>
  <r>
    <n v="45249"/>
    <d v="2016-10-22T00:00:00"/>
    <n v="7"/>
    <n v="4"/>
    <d v="2016-10-27T00:00:00"/>
    <n v="1"/>
    <s v="Standard Class"/>
    <s v="Other"/>
    <n v="29"/>
    <n v="10416"/>
    <n v="5"/>
    <s v="Golf"/>
    <x v="0"/>
    <s v="Ad Diwem"/>
    <s v="White Nile"/>
    <m/>
    <s v="Sudan"/>
    <s v="North Africa"/>
    <n v="29"/>
    <s v="Shop By Sport"/>
    <n v="627"/>
    <s v="Under Armour Girls' Toddler Spine Surge Runni"/>
    <n v="39.990001679999999"/>
    <n v="34.198098313835338"/>
    <n v="4"/>
    <n v="1.6000000240000001"/>
    <n v="159.96000672"/>
    <n v="158.360006696"/>
    <s v="TRANSFER"/>
    <s v="Not Cash Payment"/>
  </r>
  <r>
    <n v="41874"/>
    <d v="2016-03-09T00:00:00"/>
    <n v="4"/>
    <n v="4"/>
    <d v="2016-03-15T00:00:00"/>
    <n v="1"/>
    <s v="Standard Class"/>
    <s v="Other"/>
    <n v="24"/>
    <n v="424"/>
    <n v="5"/>
    <s v="Golf"/>
    <x v="0"/>
    <s v="Abu Kabir"/>
    <s v="Eastern Province"/>
    <m/>
    <s v="Egypt"/>
    <s v="North Africa"/>
    <n v="24"/>
    <s v="Women's Apparel"/>
    <n v="502"/>
    <s v="Nike Men's Dri-FIT Victory Golf Polo"/>
    <n v="50"/>
    <n v="43.678035218757444"/>
    <n v="4"/>
    <n v="6"/>
    <n v="200"/>
    <n v="194"/>
    <s v="TRANSFER"/>
    <s v="Not Cash Payment"/>
  </r>
  <r>
    <n v="41572"/>
    <d v="2016-08-29T00:00:00"/>
    <n v="2"/>
    <n v="4"/>
    <d v="2016-09-02T00:00:00"/>
    <n v="0"/>
    <s v="Standard Class"/>
    <s v="Other"/>
    <n v="24"/>
    <n v="10031"/>
    <n v="5"/>
    <s v="Golf"/>
    <x v="0"/>
    <s v="Alexandria"/>
    <s v="Alexandria"/>
    <m/>
    <s v="Egypt"/>
    <s v="North Africa"/>
    <n v="24"/>
    <s v="Women's Apparel"/>
    <n v="502"/>
    <s v="Nike Men's Dri-FIT Victory Golf Polo"/>
    <n v="50"/>
    <n v="43.678035218757444"/>
    <n v="4"/>
    <n v="14"/>
    <n v="200"/>
    <n v="186"/>
    <s v="TRANSFER"/>
    <s v="Not Cash Payment"/>
  </r>
  <r>
    <n v="46062"/>
    <d v="2016-03-11T00:00:00"/>
    <n v="6"/>
    <n v="4"/>
    <d v="2016-03-17T00:00:00"/>
    <n v="0"/>
    <s v="Standard Class"/>
    <s v="Other"/>
    <n v="24"/>
    <n v="12288"/>
    <n v="5"/>
    <s v="Golf"/>
    <x v="0"/>
    <s v="Boghni"/>
    <s v="Tizi Ouzou"/>
    <m/>
    <s v="Algeria"/>
    <s v="North Africa"/>
    <n v="24"/>
    <s v="Women's Apparel"/>
    <n v="502"/>
    <s v="Nike Men's Dri-FIT Victory Golf Polo"/>
    <n v="50"/>
    <n v="43.678035218757444"/>
    <n v="4"/>
    <n v="20"/>
    <n v="200"/>
    <n v="180"/>
    <s v="TRANSFER"/>
    <s v="Not Cash Payment"/>
  </r>
  <r>
    <n v="41785"/>
    <d v="2016-01-09T00:00:00"/>
    <n v="7"/>
    <n v="4"/>
    <d v="2016-01-14T00:00:00"/>
    <n v="1"/>
    <s v="Standard Class"/>
    <s v="Other"/>
    <n v="29"/>
    <n v="10819"/>
    <n v="5"/>
    <s v="Golf"/>
    <x v="0"/>
    <s v="Casablanca"/>
    <s v="Grand Casablanca"/>
    <m/>
    <s v="Morocco"/>
    <s v="North Africa"/>
    <n v="29"/>
    <s v="Shop By Sport"/>
    <n v="627"/>
    <s v="Under Armour Girls' Toddler Spine Surge Runni"/>
    <n v="39.990001679999999"/>
    <n v="34.198098313835338"/>
    <n v="4"/>
    <n v="20.790000920000001"/>
    <n v="159.96000672"/>
    <n v="139.17000579999998"/>
    <s v="TRANSFER"/>
    <s v="Not Cash Payment"/>
  </r>
  <r>
    <n v="42971"/>
    <d v="2016-09-19T00:00:00"/>
    <n v="2"/>
    <n v="4"/>
    <d v="2016-09-23T00:00:00"/>
    <n v="0"/>
    <s v="Standard Class"/>
    <s v="Other"/>
    <n v="29"/>
    <n v="5418"/>
    <n v="5"/>
    <s v="Golf"/>
    <x v="0"/>
    <s v="Sale"/>
    <s v="Rabat-Salé-Zemmour-Zaer"/>
    <m/>
    <s v="Morocco"/>
    <s v="North Africa"/>
    <n v="29"/>
    <s v="Shop By Sport"/>
    <n v="627"/>
    <s v="Under Armour Girls' Toddler Spine Surge Runni"/>
    <n v="39.990001679999999"/>
    <n v="34.198098313835338"/>
    <n v="4"/>
    <n v="20.790000920000001"/>
    <n v="159.96000672"/>
    <n v="139.17000579999998"/>
    <s v="TRANSFER"/>
    <s v="Not Cash Payment"/>
  </r>
  <r>
    <n v="44677"/>
    <d v="2016-10-14T00:00:00"/>
    <n v="6"/>
    <n v="4"/>
    <d v="2016-10-20T00:00:00"/>
    <n v="0"/>
    <s v="Standard Class"/>
    <s v="Other"/>
    <n v="24"/>
    <n v="7272"/>
    <n v="5"/>
    <s v="Golf"/>
    <x v="0"/>
    <s v="Kalemie"/>
    <s v="Katanga"/>
    <m/>
    <s v="Democratic Republic of the Congo"/>
    <s v="Central Africa"/>
    <n v="24"/>
    <s v="Women's Apparel"/>
    <n v="502"/>
    <s v="Nike Men's Dri-FIT Victory Golf Polo"/>
    <n v="50"/>
    <n v="43.678035218757444"/>
    <n v="4"/>
    <n v="34"/>
    <n v="200"/>
    <n v="166"/>
    <s v="TRANSFER"/>
    <s v="Not Cash Payment"/>
  </r>
  <r>
    <n v="43266"/>
    <d v="2016-09-23T00:00:00"/>
    <n v="6"/>
    <n v="4"/>
    <d v="2016-09-29T00:00:00"/>
    <n v="0"/>
    <s v="Standard Class"/>
    <s v="Other"/>
    <n v="24"/>
    <n v="5329"/>
    <n v="5"/>
    <s v="Golf"/>
    <x v="0"/>
    <s v="Wad Madani"/>
    <s v="Gezira"/>
    <m/>
    <s v="Sudan"/>
    <s v="North Africa"/>
    <n v="24"/>
    <s v="Women's Apparel"/>
    <n v="502"/>
    <s v="Nike Men's Dri-FIT Victory Golf Polo"/>
    <n v="50"/>
    <n v="43.678035218757444"/>
    <n v="4"/>
    <n v="34"/>
    <n v="200"/>
    <n v="166"/>
    <s v="TRANSFER"/>
    <s v="Not Cash Payment"/>
  </r>
  <r>
    <n v="50688"/>
    <d v="2017-09-01T00:00:00"/>
    <n v="6"/>
    <n v="4"/>
    <d v="2017-09-07T00:00:00"/>
    <n v="0"/>
    <s v="Standard Class"/>
    <s v="Other"/>
    <n v="29"/>
    <n v="11720"/>
    <n v="5"/>
    <s v="Golf"/>
    <x v="0"/>
    <s v="Abidjan"/>
    <s v="Lagunes"/>
    <m/>
    <s v="Ivory Coast"/>
    <s v="West Africa"/>
    <n v="29"/>
    <s v="Shop By Sport"/>
    <n v="627"/>
    <s v="Under Armour Girls' Toddler Spine Surge Runni"/>
    <n v="39.990001679999999"/>
    <n v="34.198098313835338"/>
    <n v="4"/>
    <n v="27.190000529999999"/>
    <n v="159.96000672"/>
    <n v="132.77000619"/>
    <s v="TRANSFER"/>
    <s v="Not Cash Payment"/>
  </r>
  <r>
    <n v="47917"/>
    <d v="2016-11-30T00:00:00"/>
    <n v="4"/>
    <n v="4"/>
    <d v="2016-12-06T00:00:00"/>
    <n v="0"/>
    <s v="Standard Class"/>
    <s v="Other"/>
    <n v="24"/>
    <n v="7810"/>
    <n v="5"/>
    <s v="Golf"/>
    <x v="0"/>
    <s v="Kinshasa"/>
    <s v="Kinshasa"/>
    <m/>
    <s v="Democratic Republic of the Congo"/>
    <s v="Central Africa"/>
    <n v="24"/>
    <s v="Women's Apparel"/>
    <n v="502"/>
    <s v="Nike Men's Dri-FIT Victory Golf Polo"/>
    <n v="50"/>
    <n v="43.678035218757444"/>
    <n v="4"/>
    <n v="36"/>
    <n v="200"/>
    <n v="164"/>
    <s v="TRANSFER"/>
    <s v="Not Cash Payment"/>
  </r>
  <r>
    <n v="48901"/>
    <d v="2016-12-14T00:00:00"/>
    <n v="4"/>
    <n v="4"/>
    <d v="2016-12-20T00:00:00"/>
    <n v="0"/>
    <s v="Standard Class"/>
    <s v="Other"/>
    <n v="36"/>
    <n v="3624"/>
    <n v="6"/>
    <s v="Outdoors"/>
    <x v="0"/>
    <s v="Mogadishu"/>
    <s v="Benadir"/>
    <m/>
    <s v="Somalia"/>
    <s v="East Africa"/>
    <n v="36"/>
    <s v="Golf Balls"/>
    <n v="810"/>
    <s v="Glove It Women's Mod Oval Golf Glove"/>
    <n v="19.989999770000001"/>
    <n v="13.40499973"/>
    <n v="4"/>
    <n v="12.789999959999999"/>
    <n v="79.959999080000003"/>
    <n v="67.16999912"/>
    <s v="TRANSFER"/>
    <s v="Not Cash Payment"/>
  </r>
  <r>
    <n v="44265"/>
    <d v="2016-08-10T00:00:00"/>
    <n v="4"/>
    <n v="4"/>
    <d v="2016-08-16T00:00:00"/>
    <n v="0"/>
    <s v="Standard Class"/>
    <s v="Other"/>
    <n v="6"/>
    <n v="7331"/>
    <n v="2"/>
    <s v="Fitness"/>
    <x v="0"/>
    <s v="Luanda"/>
    <s v="Luanda"/>
    <m/>
    <s v="Angola"/>
    <s v="Central Africa"/>
    <n v="6"/>
    <s v="Tennis &amp; Racquet"/>
    <n v="116"/>
    <s v="Nike Men's Comfort 2 Slide"/>
    <n v="44.990001679999999"/>
    <n v="30.409585080374999"/>
    <n v="4"/>
    <n v="9"/>
    <n v="179.96000672"/>
    <n v="170.96000672"/>
    <s v="TRANSFER"/>
    <s v="Not Cash Payment"/>
  </r>
  <r>
    <n v="41590"/>
    <d v="2016-08-30T00:00:00"/>
    <n v="3"/>
    <n v="4"/>
    <d v="2016-09-05T00:00:00"/>
    <n v="0"/>
    <s v="Standard Class"/>
    <s v="Other"/>
    <n v="9"/>
    <n v="125"/>
    <n v="3"/>
    <s v="Footwear"/>
    <x v="0"/>
    <s v="Dar es Salaam"/>
    <s v="Dar es Salaam"/>
    <m/>
    <s v="Tanzania"/>
    <s v="East Africa"/>
    <n v="9"/>
    <s v="Cardio Equipment"/>
    <n v="191"/>
    <s v="Nike Men's Free 5.0+ Running Shoe"/>
    <n v="99.989997860000003"/>
    <n v="95.114003926871064"/>
    <n v="4"/>
    <n v="12"/>
    <n v="399.95999144000001"/>
    <n v="387.95999144000001"/>
    <s v="TRANSFER"/>
    <s v="Not Cash Payment"/>
  </r>
  <r>
    <n v="45987"/>
    <d v="2016-02-11T00:00:00"/>
    <n v="5"/>
    <n v="4"/>
    <d v="2016-02-17T00:00:00"/>
    <n v="0"/>
    <s v="Standard Class"/>
    <s v="Other"/>
    <n v="17"/>
    <n v="9419"/>
    <n v="4"/>
    <s v="Apparel"/>
    <x v="0"/>
    <s v="Cairo"/>
    <s v="Cairo"/>
    <m/>
    <s v="Egypt"/>
    <s v="North Africa"/>
    <n v="17"/>
    <s v="Cleats"/>
    <n v="365"/>
    <s v="Perfect Fitness Perfect Rip Deck"/>
    <n v="59.990001679999999"/>
    <n v="54.488929209402009"/>
    <n v="4"/>
    <n v="47.990001679999999"/>
    <n v="239.96000672"/>
    <n v="191.97000503999999"/>
    <s v="TRANSFER"/>
    <s v="Not Cash Payment"/>
  </r>
  <r>
    <n v="44452"/>
    <d v="2016-10-10T00:00:00"/>
    <n v="2"/>
    <n v="4"/>
    <d v="2016-10-14T00:00:00"/>
    <n v="0"/>
    <s v="Standard Class"/>
    <s v="Other"/>
    <n v="24"/>
    <n v="1250"/>
    <n v="5"/>
    <s v="Golf"/>
    <x v="0"/>
    <s v="Ad Diwem"/>
    <s v="White Nile"/>
    <m/>
    <s v="Sudan"/>
    <s v="North Africa"/>
    <n v="24"/>
    <s v="Women's Apparel"/>
    <n v="502"/>
    <s v="Nike Men's Dri-FIT Victory Golf Polo"/>
    <n v="50"/>
    <n v="43.678035218757444"/>
    <n v="4"/>
    <n v="24"/>
    <n v="200"/>
    <n v="176"/>
    <s v="TRANSFER"/>
    <s v="Not Cash Payment"/>
  </r>
  <r>
    <n v="49218"/>
    <d v="2016-12-19T00:00:00"/>
    <n v="2"/>
    <n v="4"/>
    <d v="2016-12-23T00:00:00"/>
    <n v="0"/>
    <s v="Standard Class"/>
    <s v="Other"/>
    <n v="29"/>
    <n v="7683"/>
    <n v="5"/>
    <s v="Golf"/>
    <x v="0"/>
    <s v="Kindia"/>
    <s v="Kindia"/>
    <m/>
    <s v="Guinea"/>
    <s v="West Africa"/>
    <n v="29"/>
    <s v="Shop By Sport"/>
    <n v="627"/>
    <s v="Under Armour Girls' Toddler Spine Surge Runni"/>
    <n v="39.990001679999999"/>
    <n v="34.198098313835338"/>
    <n v="4"/>
    <n v="20.790000920000001"/>
    <n v="159.96000672"/>
    <n v="139.17000579999998"/>
    <s v="TRANSFER"/>
    <s v="Not Cash Payment"/>
  </r>
  <r>
    <n v="47840"/>
    <d v="2016-11-29T00:00:00"/>
    <n v="3"/>
    <n v="4"/>
    <d v="2016-12-05T00:00:00"/>
    <n v="0"/>
    <s v="Standard Class"/>
    <s v="Other"/>
    <n v="26"/>
    <n v="2728"/>
    <n v="5"/>
    <s v="Golf"/>
    <x v="0"/>
    <s v="Taza"/>
    <s v="Taza-Al Hoceima-Taounate"/>
    <m/>
    <s v="Morocco"/>
    <s v="North Africa"/>
    <n v="26"/>
    <s v="Girls' Apparel"/>
    <n v="565"/>
    <s v="adidas Youth Germany Black/Red Away Match Soc"/>
    <n v="70"/>
    <n v="62.759999940857142"/>
    <n v="4"/>
    <n v="44.799999239999998"/>
    <n v="280"/>
    <n v="235.20000075999999"/>
    <s v="TRANSFER"/>
    <s v="Not Cash Payment"/>
  </r>
  <r>
    <n v="47493"/>
    <d v="2016-11-24T00:00:00"/>
    <n v="5"/>
    <n v="4"/>
    <d v="2016-11-30T00:00:00"/>
    <n v="0"/>
    <s v="Standard Class"/>
    <s v="Other"/>
    <n v="29"/>
    <n v="4612"/>
    <n v="5"/>
    <s v="Golf"/>
    <x v="0"/>
    <s v="Dire Dawa"/>
    <s v="Dire Dawa"/>
    <m/>
    <s v="Ethiopia"/>
    <s v="East Africa"/>
    <n v="29"/>
    <s v="Shop By Sport"/>
    <n v="627"/>
    <s v="Under Armour Girls' Toddler Spine Surge Runni"/>
    <n v="39.990001679999999"/>
    <n v="34.198098313835338"/>
    <n v="4"/>
    <n v="28.790000920000001"/>
    <n v="159.96000672"/>
    <n v="131.17000579999998"/>
    <s v="TRANSFER"/>
    <s v="Not Cash Payment"/>
  </r>
  <r>
    <n v="45987"/>
    <d v="2016-02-11T00:00:00"/>
    <n v="5"/>
    <n v="4"/>
    <d v="2016-02-17T00:00:00"/>
    <n v="0"/>
    <s v="Standard Class"/>
    <s v="Other"/>
    <n v="24"/>
    <n v="9419"/>
    <n v="5"/>
    <s v="Golf"/>
    <x v="0"/>
    <s v="Cairo"/>
    <s v="Cairo"/>
    <m/>
    <s v="Egypt"/>
    <s v="North Africa"/>
    <n v="24"/>
    <s v="Women's Apparel"/>
    <n v="502"/>
    <s v="Nike Men's Dri-FIT Victory Golf Polo"/>
    <n v="50"/>
    <n v="43.678035218757444"/>
    <n v="4"/>
    <n v="40"/>
    <n v="200"/>
    <n v="160"/>
    <s v="TRANSFER"/>
    <s v="Not Cash Payment"/>
  </r>
  <r>
    <n v="41590"/>
    <d v="2016-08-30T00:00:00"/>
    <n v="3"/>
    <n v="4"/>
    <d v="2016-09-05T00:00:00"/>
    <n v="0"/>
    <s v="Standard Class"/>
    <s v="Other"/>
    <n v="37"/>
    <n v="125"/>
    <n v="6"/>
    <s v="Outdoors"/>
    <x v="0"/>
    <s v="Dar es Salaam"/>
    <s v="Dar es Salaam"/>
    <m/>
    <s v="Tanzania"/>
    <s v="East Africa"/>
    <n v="37"/>
    <s v="Electronics"/>
    <n v="821"/>
    <s v="Titleist Pro V1 High Numbers Personalized Gol"/>
    <n v="51.990001679999999"/>
    <n v="36.5500021"/>
    <n v="4"/>
    <n v="2.079999924"/>
    <n v="207.96000672"/>
    <n v="205.880006796"/>
    <s v="TRANSFER"/>
    <s v="Not Cash Payment"/>
  </r>
  <r>
    <n v="46951"/>
    <d v="2016-11-16T00:00:00"/>
    <n v="4"/>
    <n v="4"/>
    <d v="2016-11-22T00:00:00"/>
    <n v="0"/>
    <s v="Standard Class"/>
    <s v="Other"/>
    <n v="24"/>
    <n v="6408"/>
    <n v="5"/>
    <s v="Golf"/>
    <x v="0"/>
    <s v="Zaria"/>
    <s v="Kaduna"/>
    <m/>
    <s v="Nigeria"/>
    <s v="West Africa"/>
    <n v="24"/>
    <s v="Women's Apparel"/>
    <n v="502"/>
    <s v="Nike Men's Dri-FIT Victory Golf Polo"/>
    <n v="50"/>
    <n v="43.678035218757444"/>
    <n v="1"/>
    <n v="12.5"/>
    <n v="50"/>
    <n v="37.5"/>
    <s v="CASH"/>
    <s v="Cash Not Over 200"/>
  </r>
  <r>
    <n v="46725"/>
    <d v="2016-11-13T00:00:00"/>
    <n v="1"/>
    <n v="4"/>
    <d v="2016-11-17T00:00:00"/>
    <n v="1"/>
    <s v="Standard Class"/>
    <s v="Other"/>
    <n v="9"/>
    <n v="2431"/>
    <n v="3"/>
    <s v="Footwear"/>
    <x v="0"/>
    <s v="Kinshasa"/>
    <s v="Kinshasa"/>
    <m/>
    <s v="Democratic Republic of the Congo"/>
    <s v="Central Africa"/>
    <n v="9"/>
    <s v="Cardio Equipment"/>
    <n v="191"/>
    <s v="Nike Men's Free 5.0+ Running Shoe"/>
    <n v="99.989997860000003"/>
    <n v="95.114003926871064"/>
    <n v="1"/>
    <n v="25"/>
    <n v="99.989997860000003"/>
    <n v="74.989997860000003"/>
    <s v="CASH"/>
    <s v="Cash Not Over 200"/>
  </r>
  <r>
    <n v="45198"/>
    <d v="2016-10-21T00:00:00"/>
    <n v="6"/>
    <n v="4"/>
    <d v="2016-10-27T00:00:00"/>
    <n v="0"/>
    <s v="Standard Class"/>
    <s v="Other"/>
    <n v="18"/>
    <n v="6497"/>
    <n v="4"/>
    <s v="Apparel"/>
    <x v="0"/>
    <s v="Luanda"/>
    <s v="Luanda"/>
    <m/>
    <s v="Angola"/>
    <s v="Central Africa"/>
    <n v="18"/>
    <s v="Men's Footwear"/>
    <n v="403"/>
    <s v="Nike Men's CJ Elite 2 TD Football Cleat"/>
    <n v="129.9900055"/>
    <n v="110.80340837177086"/>
    <n v="1"/>
    <n v="0"/>
    <n v="129.9900055"/>
    <n v="129.9900055"/>
    <s v="CASH"/>
    <s v="Cash Not Over 200"/>
  </r>
  <r>
    <n v="45418"/>
    <d v="2016-10-24T00:00:00"/>
    <n v="2"/>
    <n v="4"/>
    <d v="2016-10-28T00:00:00"/>
    <n v="0"/>
    <s v="Standard Class"/>
    <s v="Other"/>
    <n v="18"/>
    <n v="9011"/>
    <n v="4"/>
    <s v="Apparel"/>
    <x v="0"/>
    <s v="Kampala"/>
    <s v="Kampala"/>
    <m/>
    <s v="Uganda"/>
    <s v="East Africa"/>
    <n v="18"/>
    <s v="Men's Footwear"/>
    <n v="403"/>
    <s v="Nike Men's CJ Elite 2 TD Football Cleat"/>
    <n v="129.9900055"/>
    <n v="110.80340837177086"/>
    <n v="1"/>
    <n v="0"/>
    <n v="129.9900055"/>
    <n v="129.9900055"/>
    <s v="CASH"/>
    <s v="Cash Not Over 200"/>
  </r>
  <r>
    <n v="45198"/>
    <d v="2016-10-21T00:00:00"/>
    <n v="6"/>
    <n v="4"/>
    <d v="2016-10-27T00:00:00"/>
    <n v="0"/>
    <s v="Standard Class"/>
    <s v="Other"/>
    <n v="18"/>
    <n v="6497"/>
    <n v="4"/>
    <s v="Apparel"/>
    <x v="0"/>
    <s v="Luanda"/>
    <s v="Luanda"/>
    <m/>
    <s v="Angola"/>
    <s v="Central Africa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42920"/>
    <d v="2016-09-18T00:00:00"/>
    <n v="1"/>
    <n v="4"/>
    <d v="2016-09-22T00:00:00"/>
    <n v="1"/>
    <s v="Standard Class"/>
    <s v="Other"/>
    <n v="18"/>
    <n v="716"/>
    <n v="4"/>
    <s v="Apparel"/>
    <x v="0"/>
    <s v="Port Harcourt"/>
    <s v="Rivers"/>
    <m/>
    <s v="Nigeria"/>
    <s v="West Africa"/>
    <n v="18"/>
    <s v="Men's Footwear"/>
    <n v="403"/>
    <s v="Nike Men's CJ Elite 2 TD Football Cleat"/>
    <n v="129.9900055"/>
    <n v="110.80340837177086"/>
    <n v="1"/>
    <n v="2.5999999049999998"/>
    <n v="129.9900055"/>
    <n v="127.39000559499999"/>
    <s v="CASH"/>
    <s v="Cash Not Over 200"/>
  </r>
  <r>
    <n v="44485"/>
    <d v="2016-11-10T00:00:00"/>
    <n v="5"/>
    <n v="4"/>
    <d v="2016-11-16T00:00:00"/>
    <n v="1"/>
    <s v="Standard Class"/>
    <s v="Other"/>
    <n v="18"/>
    <n v="7393"/>
    <n v="4"/>
    <s v="Apparel"/>
    <x v="0"/>
    <s v="Johannesburg"/>
    <s v="Gauteng"/>
    <m/>
    <s v="South Africa"/>
    <s v="Southern Africa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50213"/>
    <d v="2017-02-01T00:00:00"/>
    <n v="4"/>
    <n v="4"/>
    <d v="2017-02-07T00:00:00"/>
    <n v="0"/>
    <s v="Standard Class"/>
    <s v="Other"/>
    <n v="17"/>
    <n v="3405"/>
    <n v="4"/>
    <s v="Apparel"/>
    <x v="0"/>
    <s v="Minna"/>
    <s v="Niger"/>
    <m/>
    <s v="Nigeria"/>
    <s v="West Africa"/>
    <n v="17"/>
    <s v="Cleats"/>
    <n v="365"/>
    <s v="Perfect Fitness Perfect Rip Deck"/>
    <n v="59.990001679999999"/>
    <n v="54.488929209402009"/>
    <n v="1"/>
    <n v="1.7999999520000001"/>
    <n v="59.990001679999999"/>
    <n v="58.190001727999999"/>
    <s v="CASH"/>
    <s v="Cash Not Over 200"/>
  </r>
  <r>
    <n v="48622"/>
    <d v="2016-10-12T00:00:00"/>
    <n v="4"/>
    <n v="4"/>
    <d v="2016-10-18T00:00:00"/>
    <n v="0"/>
    <s v="Standard Class"/>
    <s v="Other"/>
    <n v="18"/>
    <n v="3150"/>
    <n v="4"/>
    <s v="Apparel"/>
    <x v="0"/>
    <s v="Kinshasa"/>
    <s v="Kinshasa"/>
    <m/>
    <s v="Democratic Republic of the Congo"/>
    <s v="Central Africa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49172"/>
    <d v="2016-12-18T00:00:00"/>
    <n v="1"/>
    <n v="4"/>
    <d v="2016-12-22T00:00:00"/>
    <n v="0"/>
    <s v="Standard Class"/>
    <s v="Other"/>
    <n v="17"/>
    <n v="7687"/>
    <n v="4"/>
    <s v="Apparel"/>
    <x v="0"/>
    <s v="Constantina"/>
    <s v="Constantine"/>
    <m/>
    <s v="Algeria"/>
    <s v="North Africa"/>
    <n v="17"/>
    <s v="Cleats"/>
    <n v="365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6907"/>
    <d v="2016-11-15T00:00:00"/>
    <n v="3"/>
    <n v="4"/>
    <d v="2016-11-21T00:00:00"/>
    <n v="0"/>
    <s v="Standard Class"/>
    <s v="Other"/>
    <n v="18"/>
    <n v="2324"/>
    <n v="4"/>
    <s v="Apparel"/>
    <x v="0"/>
    <s v="Abakaliki"/>
    <s v="Ebonyi"/>
    <m/>
    <s v="Nigeria"/>
    <s v="West Africa"/>
    <n v="18"/>
    <s v="Men's Footwear"/>
    <n v="403"/>
    <s v="Nike Men's CJ Elite 2 TD Football Cleat"/>
    <n v="129.9900055"/>
    <n v="110.80340837177086"/>
    <n v="1"/>
    <n v="19.5"/>
    <n v="129.9900055"/>
    <n v="110.4900055"/>
    <s v="CASH"/>
    <s v="Cash Not Over 200"/>
  </r>
  <r>
    <n v="44485"/>
    <d v="2016-11-10T00:00:00"/>
    <n v="5"/>
    <n v="4"/>
    <d v="2016-11-16T00:00:00"/>
    <n v="1"/>
    <s v="Standard Class"/>
    <s v="Other"/>
    <n v="17"/>
    <n v="7393"/>
    <n v="4"/>
    <s v="Apparel"/>
    <x v="0"/>
    <s v="Johannesburg"/>
    <s v="Gauteng"/>
    <m/>
    <s v="South Africa"/>
    <s v="Southern Africa"/>
    <n v="17"/>
    <s v="Cleats"/>
    <n v="365"/>
    <s v="Perfect Fitness Perfect Rip Deck"/>
    <n v="59.990001679999999"/>
    <n v="54.488929209402009"/>
    <n v="1"/>
    <n v="9.6000003809999992"/>
    <n v="59.990001679999999"/>
    <n v="50.390001298999998"/>
    <s v="CASH"/>
    <s v="Cash Not Over 200"/>
  </r>
  <r>
    <n v="44027"/>
    <d v="2016-04-10T00:00:00"/>
    <n v="1"/>
    <n v="4"/>
    <d v="2016-04-14T00:00:00"/>
    <n v="0"/>
    <s v="Standard Class"/>
    <s v="Other"/>
    <n v="18"/>
    <n v="4594"/>
    <n v="4"/>
    <s v="Apparel"/>
    <x v="0"/>
    <s v="Kano"/>
    <s v="Kano"/>
    <m/>
    <s v="Nigeria"/>
    <s v="West Africa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3976"/>
    <d v="2016-03-10T00:00:00"/>
    <n v="5"/>
    <n v="4"/>
    <d v="2016-03-16T00:00:00"/>
    <n v="0"/>
    <s v="Standard Class"/>
    <s v="Other"/>
    <n v="18"/>
    <n v="1171"/>
    <n v="4"/>
    <s v="Apparel"/>
    <x v="0"/>
    <s v="Stellenbosch"/>
    <s v="Western Cape"/>
    <m/>
    <s v="South Africa"/>
    <s v="Southern Africa"/>
    <n v="18"/>
    <s v="Men's Footwear"/>
    <n v="403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1404"/>
    <d v="2016-08-27T00:00:00"/>
    <n v="7"/>
    <n v="4"/>
    <d v="2016-09-01T00:00:00"/>
    <n v="1"/>
    <s v="Standard Class"/>
    <s v="Other"/>
    <n v="18"/>
    <n v="2851"/>
    <n v="4"/>
    <s v="Apparel"/>
    <x v="0"/>
    <s v="Casablanca"/>
    <s v="Grand Casablanca"/>
    <m/>
    <s v="Morocco"/>
    <s v="North Africa"/>
    <n v="18"/>
    <s v="Men's Footwear"/>
    <n v="403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46725"/>
    <d v="2016-11-13T00:00:00"/>
    <n v="1"/>
    <n v="4"/>
    <d v="2016-11-17T00:00:00"/>
    <n v="1"/>
    <s v="Standard Class"/>
    <s v="Other"/>
    <n v="18"/>
    <n v="2431"/>
    <n v="4"/>
    <s v="Apparel"/>
    <x v="0"/>
    <s v="Kinshasa"/>
    <s v="Kinshasa"/>
    <m/>
    <s v="Democratic Republic of the Congo"/>
    <s v="Central Africa"/>
    <n v="18"/>
    <s v="Men's Footwear"/>
    <n v="403"/>
    <s v="Nike Men's CJ Elite 2 TD Football Cleat"/>
    <n v="129.9900055"/>
    <n v="110.80340837177086"/>
    <n v="1"/>
    <n v="32.5"/>
    <n v="129.9900055"/>
    <n v="97.490005499999995"/>
    <s v="CASH"/>
    <s v="Cash Not Over 200"/>
  </r>
  <r>
    <n v="41442"/>
    <d v="2016-08-27T00:00:00"/>
    <n v="7"/>
    <n v="4"/>
    <d v="2016-09-01T00:00:00"/>
    <n v="0"/>
    <s v="Standard Class"/>
    <s v="Other"/>
    <n v="17"/>
    <n v="223"/>
    <n v="4"/>
    <s v="Apparel"/>
    <x v="0"/>
    <s v="Abu Kabir"/>
    <s v="Eastern Province"/>
    <m/>
    <s v="Egypt"/>
    <s v="North Africa"/>
    <n v="17"/>
    <s v="Cleats"/>
    <n v="365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1640"/>
    <d v="2016-08-30T00:00:00"/>
    <n v="3"/>
    <n v="4"/>
    <d v="2016-09-05T00:00:00"/>
    <n v="1"/>
    <s v="Standard Class"/>
    <s v="Other"/>
    <n v="18"/>
    <n v="9189"/>
    <n v="4"/>
    <s v="Apparel"/>
    <x v="0"/>
    <s v="Tangier"/>
    <s v="Tangier-Tétouan"/>
    <m/>
    <s v="Morocco"/>
    <s v="North Africa"/>
    <n v="18"/>
    <s v="Men's Footwear"/>
    <n v="403"/>
    <s v="Nike Men's CJ Elite 2 TD Football Cleat"/>
    <n v="129.9900055"/>
    <n v="110.80340837177086"/>
    <n v="1"/>
    <n v="32.5"/>
    <n v="129.9900055"/>
    <n v="97.490005499999995"/>
    <s v="CASH"/>
    <s v="Cash Not Over 200"/>
  </r>
  <r>
    <n v="50000"/>
    <d v="2016-12-30T00:00:00"/>
    <n v="6"/>
    <n v="4"/>
    <d v="2017-01-05T00:00:00"/>
    <n v="1"/>
    <s v="Standard Class"/>
    <s v="Other"/>
    <n v="17"/>
    <n v="6827"/>
    <n v="4"/>
    <s v="Apparel"/>
    <x v="0"/>
    <s v="Maseru"/>
    <s v="Maseru"/>
    <m/>
    <s v="Lesotho"/>
    <s v="Southern Africa"/>
    <n v="17"/>
    <s v="Cleats"/>
    <n v="365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7908"/>
    <d v="2016-11-30T00:00:00"/>
    <n v="4"/>
    <n v="4"/>
    <d v="2016-12-06T00:00:00"/>
    <n v="0"/>
    <s v="Standard Class"/>
    <s v="Other"/>
    <n v="24"/>
    <n v="6944"/>
    <n v="5"/>
    <s v="Golf"/>
    <x v="0"/>
    <s v="Dakar"/>
    <s v="Dakar"/>
    <m/>
    <s v="Senegal"/>
    <s v="West Africa"/>
    <n v="24"/>
    <s v="Women's Apparel"/>
    <n v="502"/>
    <s v="Nike Men's Dri-FIT Victory Golf Polo"/>
    <n v="50"/>
    <n v="43.678035218757444"/>
    <n v="1"/>
    <n v="3.5"/>
    <n v="50"/>
    <n v="46.5"/>
    <s v="CASH"/>
    <s v="Cash Not Over 200"/>
  </r>
  <r>
    <n v="44485"/>
    <d v="2016-11-10T00:00:00"/>
    <n v="5"/>
    <n v="4"/>
    <d v="2016-11-16T00:00:00"/>
    <n v="1"/>
    <s v="Standard Class"/>
    <s v="Other"/>
    <n v="24"/>
    <n v="7393"/>
    <n v="5"/>
    <s v="Golf"/>
    <x v="0"/>
    <s v="Johannesburg"/>
    <s v="Gauteng"/>
    <m/>
    <s v="South Africa"/>
    <s v="Southern Africa"/>
    <n v="24"/>
    <s v="Women's Apparel"/>
    <n v="502"/>
    <s v="Nike Men's Dri-FIT Victory Golf Polo"/>
    <n v="50"/>
    <n v="43.678035218757444"/>
    <n v="1"/>
    <n v="6"/>
    <n v="50"/>
    <n v="44"/>
    <s v="CASH"/>
    <s v="Cash Not Over 200"/>
  </r>
  <r>
    <n v="41322"/>
    <d v="2016-08-26T00:00:00"/>
    <n v="6"/>
    <n v="4"/>
    <d v="2016-09-01T00:00:00"/>
    <n v="0"/>
    <s v="Standard Class"/>
    <s v="Other"/>
    <n v="37"/>
    <n v="2924"/>
    <n v="6"/>
    <s v="Outdoors"/>
    <x v="0"/>
    <s v="Soweto"/>
    <s v="Gauteng"/>
    <m/>
    <s v="South Africa"/>
    <s v="Southern Africa"/>
    <n v="37"/>
    <s v="Electronics"/>
    <n v="825"/>
    <s v="Bridgestone e6 Straight Distance NFL Tennesse"/>
    <n v="31.989999770000001"/>
    <n v="23.973333102666668"/>
    <n v="1"/>
    <n v="0.31999999299999998"/>
    <n v="31.989999770000001"/>
    <n v="31.669999777000001"/>
    <s v="CASH"/>
    <s v="Cash Not Over 200"/>
  </r>
  <r>
    <n v="50419"/>
    <d v="2017-05-01T00:00:00"/>
    <n v="2"/>
    <n v="4"/>
    <d v="2017-05-05T00:00:00"/>
    <n v="1"/>
    <s v="Standard Class"/>
    <s v="Other"/>
    <n v="40"/>
    <n v="3546"/>
    <n v="6"/>
    <s v="Outdoors"/>
    <x v="0"/>
    <s v="Antananarivo"/>
    <s v="Analamanga"/>
    <m/>
    <s v="Madagascar"/>
    <s v="East Africa"/>
    <n v="40"/>
    <s v="Accessories"/>
    <n v="897"/>
    <s v="Team Golf New England Patriots Putter Grip"/>
    <n v="24.989999770000001"/>
    <n v="31.600000078500003"/>
    <n v="1"/>
    <n v="2.25"/>
    <n v="24.989999770000001"/>
    <n v="22.739999770000001"/>
    <s v="CASH"/>
    <s v="Cash Not Over 200"/>
  </r>
  <r>
    <n v="50364"/>
    <d v="2017-05-01T00:00:00"/>
    <n v="2"/>
    <n v="4"/>
    <d v="2017-05-05T00:00:00"/>
    <n v="1"/>
    <s v="Standard Class"/>
    <s v="Other"/>
    <n v="43"/>
    <n v="9082"/>
    <n v="7"/>
    <s v="Fan Shop"/>
    <x v="0"/>
    <s v="Lagos"/>
    <s v="Lagos"/>
    <m/>
    <s v="Nigeria"/>
    <s v="West Africa"/>
    <n v="43"/>
    <s v="Camping &amp; Hiking"/>
    <n v="957"/>
    <s v="Diamondback Women's Serene Classic Comfort Bi"/>
    <n v="299.98001099999999"/>
    <n v="295.0300103351052"/>
    <n v="1"/>
    <n v="9"/>
    <n v="299.98001099999999"/>
    <n v="290.98001099999999"/>
    <s v="CASH"/>
    <s v="Cash Over 200"/>
  </r>
  <r>
    <n v="42920"/>
    <d v="2016-09-18T00:00:00"/>
    <n v="1"/>
    <n v="4"/>
    <d v="2016-09-22T00:00:00"/>
    <n v="1"/>
    <s v="Standard Class"/>
    <s v="Other"/>
    <n v="43"/>
    <n v="716"/>
    <n v="7"/>
    <s v="Fan Shop"/>
    <x v="0"/>
    <s v="Port Harcourt"/>
    <s v="Rivers"/>
    <m/>
    <s v="Nigeria"/>
    <s v="West Africa"/>
    <n v="43"/>
    <s v="Camping &amp; Hiking"/>
    <n v="957"/>
    <s v="Diamondback Women's Serene Classic Comfort Bi"/>
    <n v="299.98001099999999"/>
    <n v="295.0300103351052"/>
    <n v="1"/>
    <n v="12"/>
    <n v="299.98001099999999"/>
    <n v="287.98001099999999"/>
    <s v="CASH"/>
    <s v="Cash Over 200"/>
  </r>
  <r>
    <n v="47908"/>
    <d v="2016-11-30T00:00:00"/>
    <n v="4"/>
    <n v="4"/>
    <d v="2016-12-06T00:00:00"/>
    <n v="0"/>
    <s v="Standard Class"/>
    <s v="Other"/>
    <n v="43"/>
    <n v="6944"/>
    <n v="7"/>
    <s v="Fan Shop"/>
    <x v="0"/>
    <s v="Dakar"/>
    <s v="Dakar"/>
    <m/>
    <s v="Senegal"/>
    <s v="West Africa"/>
    <n v="43"/>
    <s v="Camping &amp; Hiking"/>
    <n v="957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6907"/>
    <d v="2016-11-15T00:00:00"/>
    <n v="3"/>
    <n v="4"/>
    <d v="2016-11-21T00:00:00"/>
    <n v="0"/>
    <s v="Standard Class"/>
    <s v="Other"/>
    <n v="43"/>
    <n v="2324"/>
    <n v="7"/>
    <s v="Fan Shop"/>
    <x v="0"/>
    <s v="Abakaliki"/>
    <s v="Ebonyi"/>
    <m/>
    <s v="Nigeria"/>
    <s v="West Africa"/>
    <n v="43"/>
    <s v="Camping &amp; Hiking"/>
    <n v="957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2712"/>
    <d v="2016-09-15T00:00:00"/>
    <n v="5"/>
    <n v="4"/>
    <d v="2016-09-21T00:00:00"/>
    <n v="0"/>
    <s v="Standard Class"/>
    <s v="Other"/>
    <n v="43"/>
    <n v="11782"/>
    <n v="7"/>
    <s v="Fan Shop"/>
    <x v="0"/>
    <s v="Antananarivo"/>
    <s v="Analamanga"/>
    <m/>
    <s v="Madagascar"/>
    <s v="East Africa"/>
    <n v="43"/>
    <s v="Camping &amp; Hiking"/>
    <n v="957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51110"/>
    <d v="2017-01-16T00:00:00"/>
    <n v="2"/>
    <n v="4"/>
    <d v="2017-01-20T00:00:00"/>
    <n v="1"/>
    <s v="Standard Class"/>
    <s v="Other"/>
    <n v="43"/>
    <n v="8511"/>
    <n v="7"/>
    <s v="Fan Shop"/>
    <x v="0"/>
    <s v="Dar es Salaam"/>
    <s v="Dar es Salaam"/>
    <m/>
    <s v="Tanzania"/>
    <s v="East Africa"/>
    <n v="43"/>
    <s v="Camping &amp; Hiking"/>
    <n v="957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41404"/>
    <d v="2016-08-27T00:00:00"/>
    <n v="7"/>
    <n v="4"/>
    <d v="2016-09-01T00:00:00"/>
    <n v="1"/>
    <s v="Standard Class"/>
    <s v="Other"/>
    <n v="43"/>
    <n v="2851"/>
    <n v="7"/>
    <s v="Fan Shop"/>
    <x v="0"/>
    <s v="Casablanca"/>
    <s v="Grand Casablanca"/>
    <m/>
    <s v="Morocco"/>
    <s v="North Africa"/>
    <n v="43"/>
    <s v="Camping &amp; Hiking"/>
    <n v="957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485"/>
    <d v="2016-11-10T00:00:00"/>
    <n v="5"/>
    <n v="4"/>
    <d v="2016-11-16T00:00:00"/>
    <n v="1"/>
    <s v="Standard Class"/>
    <s v="Other"/>
    <n v="43"/>
    <n v="7393"/>
    <n v="7"/>
    <s v="Fan Shop"/>
    <x v="0"/>
    <s v="Johannesburg"/>
    <s v="Gauteng"/>
    <m/>
    <s v="South Africa"/>
    <s v="Southern Africa"/>
    <n v="43"/>
    <s v="Camping &amp; Hiking"/>
    <n v="957"/>
    <s v="Diamondback Women's Serene Classic Comfort Bi"/>
    <n v="299.98001099999999"/>
    <n v="295.0300103351052"/>
    <n v="1"/>
    <n v="51"/>
    <n v="299.98001099999999"/>
    <n v="248.98001099999999"/>
    <s v="CASH"/>
    <s v="Cash Over 200"/>
  </r>
  <r>
    <n v="45418"/>
    <d v="2016-10-24T00:00:00"/>
    <n v="2"/>
    <n v="4"/>
    <d v="2016-10-28T00:00:00"/>
    <n v="0"/>
    <s v="Standard Class"/>
    <s v="Other"/>
    <n v="43"/>
    <n v="9011"/>
    <n v="7"/>
    <s v="Fan Shop"/>
    <x v="0"/>
    <s v="Kampala"/>
    <s v="Kampala"/>
    <m/>
    <s v="Uganda"/>
    <s v="East Africa"/>
    <n v="43"/>
    <s v="Camping &amp; Hiking"/>
    <n v="957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5418"/>
    <d v="2016-10-24T00:00:00"/>
    <n v="2"/>
    <n v="4"/>
    <d v="2016-10-28T00:00:00"/>
    <n v="0"/>
    <s v="Standard Class"/>
    <s v="Other"/>
    <n v="43"/>
    <n v="9011"/>
    <n v="7"/>
    <s v="Fan Shop"/>
    <x v="0"/>
    <s v="Kampala"/>
    <s v="Kampala"/>
    <m/>
    <s v="Uganda"/>
    <s v="East Africa"/>
    <n v="43"/>
    <s v="Camping &amp; Hiking"/>
    <n v="957"/>
    <s v="Diamondback Women's Serene Classic Comfort Bi"/>
    <n v="299.98001099999999"/>
    <n v="295.0300103351052"/>
    <n v="1"/>
    <n v="60"/>
    <n v="299.98001099999999"/>
    <n v="239.98001099999999"/>
    <s v="CASH"/>
    <s v="Cash Over 200"/>
  </r>
  <r>
    <n v="46495"/>
    <d v="2016-09-11T00:00:00"/>
    <n v="1"/>
    <n v="1"/>
    <d v="2016-09-12T00:00:00"/>
    <n v="1"/>
    <s v="First Class"/>
    <s v="Other"/>
    <n v="18"/>
    <n v="10610"/>
    <n v="4"/>
    <s v="Apparel"/>
    <x v="0"/>
    <s v="Cape Town"/>
    <s v="Western Cape"/>
    <m/>
    <s v="South Africa"/>
    <s v="Southern Africa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50236"/>
    <d v="2017-03-01T00:00:00"/>
    <n v="4"/>
    <n v="1"/>
    <d v="2017-03-02T00:00:00"/>
    <n v="1"/>
    <s v="First Class"/>
    <s v="Other"/>
    <n v="18"/>
    <n v="10046"/>
    <n v="4"/>
    <s v="Apparel"/>
    <x v="0"/>
    <s v="Fayún"/>
    <s v="Fayoum"/>
    <m/>
    <s v="Egypt"/>
    <s v="North Afric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8978"/>
    <d v="2016-12-15T00:00:00"/>
    <n v="5"/>
    <n v="4"/>
    <d v="2016-12-21T00:00:00"/>
    <n v="0"/>
    <s v="Standard Class"/>
    <s v="Other"/>
    <n v="17"/>
    <n v="4429"/>
    <n v="4"/>
    <s v="Apparel"/>
    <x v="0"/>
    <s v="Edea"/>
    <s v="Littoral"/>
    <m/>
    <s v="Cameroon"/>
    <s v="Central Africa"/>
    <n v="17"/>
    <s v="Cleats"/>
    <n v="365"/>
    <s v="Perfect Fitness Perfect Rip Deck"/>
    <n v="59.990001679999999"/>
    <n v="54.488929209402009"/>
    <n v="3"/>
    <n v="0"/>
    <n v="179.97000503999999"/>
    <n v="179.97000503999999"/>
    <s v="TRANSFER"/>
    <s v="Not Cash Payment"/>
  </r>
  <r>
    <n v="50002"/>
    <d v="2016-12-30T00:00:00"/>
    <n v="6"/>
    <n v="4"/>
    <d v="2017-01-05T00:00:00"/>
    <n v="0"/>
    <s v="Standard Class"/>
    <s v="Other"/>
    <n v="17"/>
    <n v="8037"/>
    <n v="4"/>
    <s v="Apparel"/>
    <x v="0"/>
    <s v="Mogadishu"/>
    <s v="Benadir"/>
    <m/>
    <s v="Somalia"/>
    <s v="East Africa"/>
    <n v="17"/>
    <s v="Cleats"/>
    <n v="365"/>
    <s v="Perfect Fitness Perfect Rip Deck"/>
    <n v="59.990001679999999"/>
    <n v="54.488929209402009"/>
    <n v="3"/>
    <n v="16.200000760000002"/>
    <n v="179.97000503999999"/>
    <n v="163.77000427999999"/>
    <s v="TRANSFER"/>
    <s v="Not Cash Payment"/>
  </r>
  <r>
    <n v="50002"/>
    <d v="2016-12-30T00:00:00"/>
    <n v="6"/>
    <n v="4"/>
    <d v="2017-01-05T00:00:00"/>
    <n v="0"/>
    <s v="Standard Class"/>
    <s v="Other"/>
    <n v="17"/>
    <n v="8037"/>
    <n v="4"/>
    <s v="Apparel"/>
    <x v="0"/>
    <s v="Mogadishu"/>
    <s v="Benadir"/>
    <m/>
    <s v="Somalia"/>
    <s v="East Africa"/>
    <n v="17"/>
    <s v="Cleats"/>
    <n v="365"/>
    <s v="Perfect Fitness Perfect Rip Deck"/>
    <n v="59.990001679999999"/>
    <n v="54.488929209402009"/>
    <n v="3"/>
    <n v="18"/>
    <n v="179.97000503999999"/>
    <n v="161.97000503999999"/>
    <s v="TRANSFER"/>
    <s v="Not Cash Payment"/>
  </r>
  <r>
    <n v="47208"/>
    <d v="2016-11-20T00:00:00"/>
    <n v="1"/>
    <n v="4"/>
    <d v="2016-11-24T00:00:00"/>
    <n v="0"/>
    <s v="Standard Class"/>
    <s v="Other"/>
    <n v="24"/>
    <n v="9352"/>
    <n v="5"/>
    <s v="Golf"/>
    <x v="0"/>
    <s v="Minna"/>
    <s v="Niger"/>
    <m/>
    <s v="Nigeria"/>
    <s v="West Africa"/>
    <n v="24"/>
    <s v="Women's Apparel"/>
    <n v="502"/>
    <s v="Nike Men's Dri-FIT Victory Golf Polo"/>
    <n v="50"/>
    <n v="43.678035218757444"/>
    <n v="3"/>
    <n v="10.5"/>
    <n v="150"/>
    <n v="139.5"/>
    <s v="TRANSFER"/>
    <s v="Not Cash Payment"/>
  </r>
  <r>
    <n v="43689"/>
    <d v="2016-09-29T00:00:00"/>
    <n v="5"/>
    <n v="4"/>
    <d v="2016-10-05T00:00:00"/>
    <n v="1"/>
    <s v="Standard Class"/>
    <s v="Other"/>
    <n v="9"/>
    <n v="10081"/>
    <n v="3"/>
    <s v="Footwear"/>
    <x v="0"/>
    <s v="Pretoria"/>
    <s v="Gauteng"/>
    <m/>
    <s v="South Africa"/>
    <s v="Southern Africa"/>
    <n v="9"/>
    <s v="Cardio Equipment"/>
    <n v="191"/>
    <s v="Nike Men's Free 5.0+ Running Shoe"/>
    <n v="99.989997860000003"/>
    <n v="95.114003926871064"/>
    <n v="3"/>
    <n v="48"/>
    <n v="299.96999357999999"/>
    <n v="251.96999357999999"/>
    <s v="TRANSFER"/>
    <s v="Not Cash Payment"/>
  </r>
  <r>
    <n v="43681"/>
    <d v="2016-09-29T00:00:00"/>
    <n v="5"/>
    <n v="4"/>
    <d v="2016-10-05T00:00:00"/>
    <n v="0"/>
    <s v="Standard Class"/>
    <s v="Other"/>
    <n v="9"/>
    <n v="9432"/>
    <n v="3"/>
    <s v="Footwear"/>
    <x v="0"/>
    <s v="Cairo"/>
    <s v="Cairo"/>
    <m/>
    <s v="Egypt"/>
    <s v="North Africa"/>
    <n v="9"/>
    <s v="Cardio Equipment"/>
    <n v="191"/>
    <s v="Nike Men's Free 5.0+ Running Shoe"/>
    <n v="99.989997860000003"/>
    <n v="95.114003926871064"/>
    <n v="3"/>
    <n v="50.990001679999999"/>
    <n v="299.96999357999999"/>
    <n v="248.97999189999999"/>
    <s v="TRANSFER"/>
    <s v="Not Cash Payment"/>
  </r>
  <r>
    <n v="44895"/>
    <d v="2016-10-17T00:00:00"/>
    <n v="2"/>
    <n v="4"/>
    <d v="2016-10-21T00:00:00"/>
    <n v="1"/>
    <s v="Standard Class"/>
    <s v="Other"/>
    <n v="17"/>
    <n v="695"/>
    <n v="4"/>
    <s v="Apparel"/>
    <x v="0"/>
    <s v="Chitungwiza"/>
    <s v="Harare"/>
    <m/>
    <s v="Zimbabwe"/>
    <s v="East Africa"/>
    <n v="17"/>
    <s v="Cleats"/>
    <n v="365"/>
    <s v="Perfect Fitness Perfect Rip Deck"/>
    <n v="59.990001679999999"/>
    <n v="54.488929209402009"/>
    <n v="3"/>
    <n v="0"/>
    <n v="179.97000503999999"/>
    <n v="179.97000503999999"/>
    <s v="TRANSFER"/>
    <s v="Not Cash Payment"/>
  </r>
  <r>
    <n v="50365"/>
    <d v="2017-05-01T00:00:00"/>
    <n v="2"/>
    <n v="4"/>
    <d v="2017-05-05T00:00:00"/>
    <n v="1"/>
    <s v="Standard Class"/>
    <s v="Other"/>
    <n v="17"/>
    <n v="9511"/>
    <n v="4"/>
    <s v="Apparel"/>
    <x v="0"/>
    <s v="Lagos"/>
    <s v="Lagos"/>
    <m/>
    <s v="Nigeria"/>
    <s v="West Africa"/>
    <n v="17"/>
    <s v="Cleats"/>
    <n v="365"/>
    <s v="Perfect Fitness Perfect Rip Deck"/>
    <n v="59.990001679999999"/>
    <n v="54.488929209402009"/>
    <n v="3"/>
    <n v="0"/>
    <n v="179.97000503999999"/>
    <n v="179.97000503999999"/>
    <s v="TRANSFER"/>
    <s v="Not Cash Payment"/>
  </r>
  <r>
    <n v="43908"/>
    <d v="2016-02-10T00:00:00"/>
    <n v="4"/>
    <n v="4"/>
    <d v="2016-02-16T00:00:00"/>
    <n v="0"/>
    <s v="Standard Class"/>
    <s v="Other"/>
    <n v="17"/>
    <n v="2035"/>
    <n v="4"/>
    <s v="Apparel"/>
    <x v="0"/>
    <s v="Harare"/>
    <s v="Harare"/>
    <m/>
    <s v="Zimbabwe"/>
    <s v="East Africa"/>
    <n v="17"/>
    <s v="Cleats"/>
    <n v="365"/>
    <s v="Perfect Fitness Perfect Rip Deck"/>
    <n v="59.990001679999999"/>
    <n v="54.488929209402009"/>
    <n v="3"/>
    <n v="23.399999619999999"/>
    <n v="179.97000503999999"/>
    <n v="156.57000542"/>
    <s v="TRANSFER"/>
    <s v="Not Cash Payment"/>
  </r>
  <r>
    <n v="50437"/>
    <d v="2017-06-01T00:00:00"/>
    <n v="5"/>
    <n v="4"/>
    <d v="2017-06-07T00:00:00"/>
    <n v="0"/>
    <s v="Standard Class"/>
    <s v="Other"/>
    <n v="26"/>
    <n v="6492"/>
    <n v="5"/>
    <s v="Golf"/>
    <x v="0"/>
    <s v="Khouribga"/>
    <s v="Chukotka Autonomous Okrug"/>
    <m/>
    <s v="Morocco"/>
    <s v="North Africa"/>
    <n v="26"/>
    <s v="Girls' Apparel"/>
    <n v="567"/>
    <s v="adidas Men's Germany Black Crest Away Tee"/>
    <n v="25"/>
    <n v="17.922466723766668"/>
    <n v="3"/>
    <n v="2.25"/>
    <n v="75"/>
    <n v="72.75"/>
    <s v="TRANSFER"/>
    <s v="Not Cash Payment"/>
  </r>
  <r>
    <n v="50566"/>
    <d v="2017-08-01T00:00:00"/>
    <n v="3"/>
    <n v="4"/>
    <d v="2017-08-07T00:00:00"/>
    <n v="0"/>
    <s v="Standard Class"/>
    <s v="Other"/>
    <n v="24"/>
    <n v="9112"/>
    <n v="5"/>
    <s v="Golf"/>
    <x v="0"/>
    <s v="Kinshasa"/>
    <s v="Kinshasa"/>
    <m/>
    <s v="Democratic Republic of the Congo"/>
    <s v="Central Africa"/>
    <n v="24"/>
    <s v="Women's Apparel"/>
    <n v="502"/>
    <s v="Nike Men's Dri-FIT Victory Golf Polo"/>
    <n v="50"/>
    <n v="43.678035218757444"/>
    <n v="3"/>
    <n v="8.25"/>
    <n v="150"/>
    <n v="141.75"/>
    <s v="TRANSFER"/>
    <s v="Not Cash Payment"/>
  </r>
  <r>
    <n v="47468"/>
    <d v="2016-11-23T00:00:00"/>
    <n v="4"/>
    <n v="4"/>
    <d v="2016-11-29T00:00:00"/>
    <n v="0"/>
    <s v="Standard Class"/>
    <s v="Other"/>
    <n v="24"/>
    <n v="7532"/>
    <n v="5"/>
    <s v="Golf"/>
    <x v="0"/>
    <s v="Lubumbashi"/>
    <s v="Katanga"/>
    <m/>
    <s v="Democratic Republic of the Congo"/>
    <s v="Central Africa"/>
    <n v="24"/>
    <s v="Women's Apparel"/>
    <n v="502"/>
    <s v="Nike Men's Dri-FIT Victory Golf Polo"/>
    <n v="50"/>
    <n v="43.678035218757444"/>
    <n v="3"/>
    <n v="22.5"/>
    <n v="150"/>
    <n v="127.5"/>
    <s v="TRANSFER"/>
    <s v="Not Cash Payment"/>
  </r>
  <r>
    <n v="43689"/>
    <d v="2016-09-29T00:00:00"/>
    <n v="5"/>
    <n v="4"/>
    <d v="2016-10-05T00:00:00"/>
    <n v="1"/>
    <s v="Standard Class"/>
    <s v="Other"/>
    <n v="29"/>
    <n v="10081"/>
    <n v="5"/>
    <s v="Golf"/>
    <x v="0"/>
    <s v="Pretoria"/>
    <s v="Gauteng"/>
    <m/>
    <s v="South Africa"/>
    <s v="Southern Afric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TRANSFER"/>
    <s v="Not Cash Payment"/>
  </r>
  <r>
    <n v="49528"/>
    <d v="2016-12-23T00:00:00"/>
    <n v="6"/>
    <n v="4"/>
    <d v="2016-12-29T00:00:00"/>
    <n v="0"/>
    <s v="Standard Class"/>
    <s v="Other"/>
    <n v="9"/>
    <n v="6950"/>
    <n v="3"/>
    <s v="Footwear"/>
    <x v="0"/>
    <s v="Annaba"/>
    <s v="Annaba"/>
    <m/>
    <s v="Algeria"/>
    <s v="North Africa"/>
    <n v="9"/>
    <s v="Cardio Equipment"/>
    <n v="191"/>
    <s v="Nike Men's Free 5.0+ Running Shoe"/>
    <n v="99.989997860000003"/>
    <n v="95.114003926871064"/>
    <n v="3"/>
    <n v="39"/>
    <n v="299.96999357999999"/>
    <n v="260.96999357999999"/>
    <s v="TRANSFER"/>
    <s v="Not Cash Payment"/>
  </r>
  <r>
    <n v="44474"/>
    <d v="2016-11-10T00:00:00"/>
    <n v="5"/>
    <n v="4"/>
    <d v="2016-11-16T00:00:00"/>
    <n v="1"/>
    <s v="Standard Class"/>
    <s v="Other"/>
    <n v="9"/>
    <n v="4830"/>
    <n v="3"/>
    <s v="Footwear"/>
    <x v="0"/>
    <s v="Djougou"/>
    <s v="Donga"/>
    <m/>
    <s v="Benin"/>
    <s v="West Africa"/>
    <n v="9"/>
    <s v="Cardio Equipment"/>
    <n v="191"/>
    <s v="Nike Men's Free 5.0+ Running Shoe"/>
    <n v="99.989997860000003"/>
    <n v="95.114003926871064"/>
    <n v="3"/>
    <n v="53.990001679999999"/>
    <n v="299.96999357999999"/>
    <n v="245.97999189999999"/>
    <s v="TRANSFER"/>
    <s v="Not Cash Payment"/>
  </r>
  <r>
    <n v="41832"/>
    <d v="2016-02-09T00:00:00"/>
    <n v="3"/>
    <n v="4"/>
    <d v="2016-02-15T00:00:00"/>
    <n v="0"/>
    <s v="Standard Class"/>
    <s v="Other"/>
    <n v="17"/>
    <n v="11797"/>
    <n v="4"/>
    <s v="Apparel"/>
    <x v="0"/>
    <s v="Pretoria"/>
    <s v="Gauteng"/>
    <m/>
    <s v="South Africa"/>
    <s v="Southern Africa"/>
    <n v="17"/>
    <s v="Cleats"/>
    <n v="365"/>
    <s v="Perfect Fitness Perfect Rip Deck"/>
    <n v="59.990001679999999"/>
    <n v="54.488929209402009"/>
    <n v="3"/>
    <n v="21.600000380000001"/>
    <n v="179.97000503999999"/>
    <n v="158.37000465999998"/>
    <s v="TRANSFER"/>
    <s v="Not Cash Payment"/>
  </r>
  <r>
    <n v="49765"/>
    <d v="2016-12-27T00:00:00"/>
    <n v="3"/>
    <n v="4"/>
    <d v="2017-01-02T00:00:00"/>
    <n v="1"/>
    <s v="Standard Class"/>
    <s v="Other"/>
    <n v="17"/>
    <n v="6967"/>
    <n v="4"/>
    <s v="Apparel"/>
    <x v="0"/>
    <s v="Keren"/>
    <s v="Anseba"/>
    <m/>
    <s v="Eritrea"/>
    <s v="East Africa"/>
    <n v="17"/>
    <s v="Cleats"/>
    <n v="365"/>
    <s v="Perfect Fitness Perfect Rip Deck"/>
    <n v="59.990001679999999"/>
    <n v="54.488929209402009"/>
    <n v="3"/>
    <n v="23.399999619999999"/>
    <n v="179.97000503999999"/>
    <n v="156.57000542"/>
    <s v="TRANSFER"/>
    <s v="Not Cash Payment"/>
  </r>
  <r>
    <n v="42885"/>
    <d v="2016-09-18T00:00:00"/>
    <n v="1"/>
    <n v="4"/>
    <d v="2016-09-22T00:00:00"/>
    <n v="1"/>
    <s v="Standard Class"/>
    <s v="Other"/>
    <n v="17"/>
    <n v="2891"/>
    <n v="4"/>
    <s v="Apparel"/>
    <x v="0"/>
    <s v="Kinshasa"/>
    <s v="Kinshasa"/>
    <m/>
    <s v="Democratic Republic of the Congo"/>
    <s v="Central Africa"/>
    <n v="17"/>
    <s v="Cleats"/>
    <n v="365"/>
    <s v="Perfect Fitness Perfect Rip Deck"/>
    <n v="59.990001679999999"/>
    <n v="54.488929209402009"/>
    <n v="3"/>
    <n v="27"/>
    <n v="179.97000503999999"/>
    <n v="152.97000503999999"/>
    <s v="TRANSFER"/>
    <s v="Not Cash Payment"/>
  </r>
  <r>
    <n v="50620"/>
    <d v="2017-08-01T00:00:00"/>
    <n v="3"/>
    <n v="4"/>
    <d v="2017-08-07T00:00:00"/>
    <n v="1"/>
    <s v="Standard Class"/>
    <s v="Other"/>
    <n v="17"/>
    <n v="9345"/>
    <n v="4"/>
    <s v="Apparel"/>
    <x v="0"/>
    <s v="Kinshasa"/>
    <s v="Kinshasa"/>
    <m/>
    <s v="Democratic Republic of the Congo"/>
    <s v="Central Africa"/>
    <n v="17"/>
    <s v="Cleats"/>
    <n v="365"/>
    <s v="Perfect Fitness Perfect Rip Deck"/>
    <n v="59.990001679999999"/>
    <n v="54.488929209402009"/>
    <n v="3"/>
    <n v="27"/>
    <n v="179.97000503999999"/>
    <n v="152.97000503999999"/>
    <s v="TRANSFER"/>
    <s v="Not Cash Payment"/>
  </r>
  <r>
    <n v="50620"/>
    <d v="2017-08-01T00:00:00"/>
    <n v="3"/>
    <n v="4"/>
    <d v="2017-08-07T00:00:00"/>
    <n v="1"/>
    <s v="Standard Class"/>
    <s v="Other"/>
    <n v="17"/>
    <n v="9345"/>
    <n v="4"/>
    <s v="Apparel"/>
    <x v="0"/>
    <s v="Kinshasa"/>
    <s v="Kinshasa"/>
    <m/>
    <s v="Democratic Republic of the Congo"/>
    <s v="Central Africa"/>
    <n v="17"/>
    <s v="Cleats"/>
    <n v="365"/>
    <s v="Perfect Fitness Perfect Rip Deck"/>
    <n v="59.990001679999999"/>
    <n v="54.488929209402009"/>
    <n v="3"/>
    <n v="28.799999239999998"/>
    <n v="179.97000503999999"/>
    <n v="151.17000579999998"/>
    <s v="TRANSFER"/>
    <s v="Not Cash Payment"/>
  </r>
  <r>
    <n v="46636"/>
    <d v="2016-11-11T00:00:00"/>
    <n v="6"/>
    <n v="4"/>
    <d v="2016-11-17T00:00:00"/>
    <n v="0"/>
    <s v="Standard Class"/>
    <s v="Other"/>
    <n v="17"/>
    <n v="3306"/>
    <n v="4"/>
    <s v="Apparel"/>
    <x v="0"/>
    <s v="Kinshasa"/>
    <s v="Kinshasa"/>
    <m/>
    <s v="Democratic Republic of the Congo"/>
    <s v="Central Africa"/>
    <n v="17"/>
    <s v="Cleats"/>
    <n v="365"/>
    <s v="Perfect Fitness Perfect Rip Deck"/>
    <n v="59.990001679999999"/>
    <n v="54.488929209402009"/>
    <n v="3"/>
    <n v="32.38999939"/>
    <n v="179.97000503999999"/>
    <n v="147.58000564999998"/>
    <s v="TRANSFER"/>
    <s v="Not Cash Payment"/>
  </r>
  <r>
    <n v="43268"/>
    <d v="2016-09-23T00:00:00"/>
    <n v="6"/>
    <n v="4"/>
    <d v="2016-09-29T00:00:00"/>
    <n v="0"/>
    <s v="Standard Class"/>
    <s v="Other"/>
    <n v="24"/>
    <n v="6670"/>
    <n v="5"/>
    <s v="Golf"/>
    <x v="0"/>
    <s v="Wad Madani"/>
    <s v="Gezira"/>
    <m/>
    <s v="Sudan"/>
    <s v="North Africa"/>
    <n v="24"/>
    <s v="Women's Apparel"/>
    <n v="502"/>
    <s v="Nike Men's Dri-FIT Victory Golf Polo"/>
    <n v="50"/>
    <n v="43.678035218757444"/>
    <n v="3"/>
    <n v="6"/>
    <n v="150"/>
    <n v="144"/>
    <s v="TRANSFER"/>
    <s v="Not Cash Payment"/>
  </r>
  <r>
    <n v="48208"/>
    <d v="2016-04-12T00:00:00"/>
    <n v="3"/>
    <n v="4"/>
    <d v="2016-04-18T00:00:00"/>
    <n v="0"/>
    <s v="Standard Class"/>
    <s v="Other"/>
    <n v="29"/>
    <n v="9723"/>
    <n v="5"/>
    <s v="Golf"/>
    <x v="0"/>
    <s v="Marrakech"/>
    <s v="Marrakech-Tensift-Al Haouz"/>
    <m/>
    <s v="Morocco"/>
    <s v="North Africa"/>
    <n v="29"/>
    <s v="Shop By Sport"/>
    <n v="627"/>
    <s v="Under Armour Girls' Toddler Spine Surge Runni"/>
    <n v="39.990001679999999"/>
    <n v="34.198098313835338"/>
    <n v="3"/>
    <n v="6.5999999049999998"/>
    <n v="119.97000503999999"/>
    <n v="113.37000513499999"/>
    <s v="TRANSFER"/>
    <s v="Not Cash Payment"/>
  </r>
  <r>
    <n v="43157"/>
    <d v="2016-09-21T00:00:00"/>
    <n v="4"/>
    <n v="4"/>
    <d v="2016-09-27T00:00:00"/>
    <n v="0"/>
    <s v="Standard Class"/>
    <s v="Other"/>
    <n v="24"/>
    <n v="1662"/>
    <n v="5"/>
    <s v="Golf"/>
    <x v="0"/>
    <s v="Ouagadougou"/>
    <s v="Centro"/>
    <m/>
    <s v="Burkina Faso"/>
    <s v="West Africa"/>
    <n v="24"/>
    <s v="Women's Apparel"/>
    <n v="502"/>
    <s v="Nike Men's Dri-FIT Victory Golf Polo"/>
    <n v="50"/>
    <n v="43.678035218757444"/>
    <n v="3"/>
    <n v="10.5"/>
    <n v="150"/>
    <n v="139.5"/>
    <s v="TRANSFER"/>
    <s v="Not Cash Payment"/>
  </r>
  <r>
    <n v="48018"/>
    <d v="2016-01-12T00:00:00"/>
    <n v="3"/>
    <n v="4"/>
    <d v="2016-01-18T00:00:00"/>
    <n v="0"/>
    <s v="Standard Class"/>
    <s v="Other"/>
    <n v="24"/>
    <n v="2709"/>
    <n v="5"/>
    <s v="Golf"/>
    <x v="0"/>
    <s v="Harare"/>
    <s v="Harare"/>
    <m/>
    <s v="Zimbabwe"/>
    <s v="East Africa"/>
    <n v="24"/>
    <s v="Women's Apparel"/>
    <n v="502"/>
    <s v="Nike Men's Dri-FIT Victory Golf Polo"/>
    <n v="50"/>
    <n v="43.678035218757444"/>
    <n v="3"/>
    <n v="24"/>
    <n v="150"/>
    <n v="126"/>
    <s v="TRANSFER"/>
    <s v="Not Cash Payment"/>
  </r>
  <r>
    <n v="46870"/>
    <d v="2016-11-15T00:00:00"/>
    <n v="3"/>
    <n v="4"/>
    <d v="2016-11-21T00:00:00"/>
    <n v="1"/>
    <s v="Standard Class"/>
    <s v="Other"/>
    <n v="29"/>
    <n v="12101"/>
    <n v="5"/>
    <s v="Golf"/>
    <x v="0"/>
    <s v="Bandundu"/>
    <s v="Bandundu"/>
    <m/>
    <s v="Democratic Republic of the Congo"/>
    <s v="Central Afric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TRANSFER"/>
    <s v="Not Cash Payment"/>
  </r>
  <r>
    <n v="45611"/>
    <d v="2016-10-27T00:00:00"/>
    <n v="5"/>
    <n v="4"/>
    <d v="2016-11-02T00:00:00"/>
    <n v="0"/>
    <s v="Standard Class"/>
    <s v="Other"/>
    <n v="24"/>
    <n v="8078"/>
    <n v="5"/>
    <s v="Golf"/>
    <x v="0"/>
    <s v="Casablanca"/>
    <s v="Grand Casablanca"/>
    <m/>
    <s v="Morocco"/>
    <s v="North Africa"/>
    <n v="24"/>
    <s v="Women's Apparel"/>
    <n v="502"/>
    <s v="Nike Men's Dri-FIT Victory Golf Polo"/>
    <n v="50"/>
    <n v="43.678035218757444"/>
    <n v="3"/>
    <n v="25.5"/>
    <n v="150"/>
    <n v="124.5"/>
    <s v="TRANSFER"/>
    <s v="Not Cash Payment"/>
  </r>
  <r>
    <n v="42885"/>
    <d v="2016-09-18T00:00:00"/>
    <n v="1"/>
    <n v="4"/>
    <d v="2016-09-22T00:00:00"/>
    <n v="1"/>
    <s v="Standard Class"/>
    <s v="Other"/>
    <n v="41"/>
    <n v="2891"/>
    <n v="6"/>
    <s v="Outdoors"/>
    <x v="0"/>
    <s v="Kinshasa"/>
    <s v="Kinshasa"/>
    <m/>
    <s v="Democratic Republic of the Congo"/>
    <s v="Central Africa"/>
    <n v="41"/>
    <s v="Trade-In"/>
    <n v="917"/>
    <s v="Glove It Women's Mod Oval 3-Zip Carry All Gol"/>
    <n v="21.989999770000001"/>
    <n v="20.391999720066668"/>
    <n v="3"/>
    <n v="4.6199998860000004"/>
    <n v="65.969999310000006"/>
    <n v="61.349999424000004"/>
    <s v="TRANSFER"/>
    <s v="Not Cash Payment"/>
  </r>
  <r>
    <n v="51248"/>
    <d v="2017-01-18T00:00:00"/>
    <n v="4"/>
    <n v="4"/>
    <d v="2017-01-24T00:00:00"/>
    <n v="0"/>
    <s v="Standard Class"/>
    <s v="Other"/>
    <n v="9"/>
    <n v="2540"/>
    <n v="3"/>
    <s v="Footwear"/>
    <x v="0"/>
    <s v="Casablanca"/>
    <s v="Grand Casablanca"/>
    <m/>
    <s v="Morocco"/>
    <s v="North Africa"/>
    <n v="9"/>
    <s v="Cardio Equipment"/>
    <n v="191"/>
    <s v="Nike Men's Free 5.0+ Running Shoe"/>
    <n v="99.989997860000003"/>
    <n v="95.114003926871064"/>
    <n v="3"/>
    <n v="45"/>
    <n v="299.96999357999999"/>
    <n v="254.96999357999999"/>
    <s v="TRANSFER"/>
    <s v="Not Cash Payment"/>
  </r>
  <r>
    <n v="48163"/>
    <d v="2016-04-12T00:00:00"/>
    <n v="3"/>
    <n v="4"/>
    <d v="2016-04-18T00:00:00"/>
    <n v="0"/>
    <s v="Standard Class"/>
    <s v="Other"/>
    <n v="17"/>
    <n v="4329"/>
    <n v="4"/>
    <s v="Apparel"/>
    <x v="0"/>
    <s v="Dakar"/>
    <s v="Dakar"/>
    <m/>
    <s v="Senegal"/>
    <s v="West Africa"/>
    <n v="17"/>
    <s v="Cleats"/>
    <n v="365"/>
    <s v="Perfect Fitness Perfect Rip Deck"/>
    <n v="59.990001679999999"/>
    <n v="54.488929209402009"/>
    <n v="3"/>
    <n v="7.1999998090000004"/>
    <n v="179.97000503999999"/>
    <n v="172.770005231"/>
    <s v="TRANSFER"/>
    <s v="Not Cash Payment"/>
  </r>
  <r>
    <n v="41569"/>
    <d v="2016-08-29T00:00:00"/>
    <n v="2"/>
    <n v="4"/>
    <d v="2016-09-02T00:00:00"/>
    <n v="0"/>
    <s v="Standard Class"/>
    <s v="Other"/>
    <n v="17"/>
    <n v="8841"/>
    <n v="4"/>
    <s v="Apparel"/>
    <x v="0"/>
    <s v="Alexandria"/>
    <s v="Alexandria"/>
    <m/>
    <s v="Egypt"/>
    <s v="North Africa"/>
    <n v="17"/>
    <s v="Cleats"/>
    <n v="365"/>
    <s v="Perfect Fitness Perfect Rip Deck"/>
    <n v="59.990001679999999"/>
    <n v="54.488929209402009"/>
    <n v="3"/>
    <n v="9"/>
    <n v="179.97000503999999"/>
    <n v="170.97000503999999"/>
    <s v="TRANSFER"/>
    <s v="Not Cash Payment"/>
  </r>
  <r>
    <n v="51255"/>
    <d v="2017-01-18T00:00:00"/>
    <n v="4"/>
    <n v="4"/>
    <d v="2017-01-24T00:00:00"/>
    <n v="1"/>
    <s v="Standard Class"/>
    <s v="Other"/>
    <n v="7"/>
    <n v="6248"/>
    <n v="2"/>
    <s v="Fitness"/>
    <x v="0"/>
    <s v="Abidjan"/>
    <s v="Lagunes"/>
    <m/>
    <s v="Ivory Coast"/>
    <s v="West Africa"/>
    <n v="7"/>
    <s v="Hockey"/>
    <n v="135"/>
    <s v="Nike Dri-FIT Crew Sock 6 Pack"/>
    <n v="22"/>
    <n v="19.656208341820829"/>
    <n v="4"/>
    <n v="6.1599998469999999"/>
    <n v="88"/>
    <n v="81.840000153000005"/>
    <s v="CASH"/>
    <s v="Cash Not Over 200"/>
  </r>
  <r>
    <n v="50813"/>
    <d v="2017-11-01T00:00:00"/>
    <n v="4"/>
    <n v="2"/>
    <d v="2017-11-03T00:00:00"/>
    <n v="1"/>
    <s v="Second Class"/>
    <s v="Other"/>
    <n v="7"/>
    <n v="7832"/>
    <n v="2"/>
    <s v="Fitness"/>
    <x v="0"/>
    <s v="Lomé"/>
    <s v="Maritime"/>
    <m/>
    <s v="Togo"/>
    <s v="West Africa"/>
    <n v="7"/>
    <s v="Hockey"/>
    <n v="135"/>
    <s v="Nike Dri-FIT Crew Sock 6 Pack"/>
    <n v="22"/>
    <n v="19.656208341820829"/>
    <n v="1"/>
    <n v="2.8599998950000001"/>
    <n v="22"/>
    <n v="19.140000104999999"/>
    <s v="DEBIT"/>
    <s v="Not Cash Payment"/>
  </r>
  <r>
    <n v="50607"/>
    <d v="2017-08-01T00:00:00"/>
    <n v="3"/>
    <n v="4"/>
    <d v="2017-08-07T00:00:00"/>
    <n v="0"/>
    <s v="Standard Class"/>
    <s v="Other"/>
    <n v="7"/>
    <n v="1944"/>
    <n v="2"/>
    <s v="Fitness"/>
    <x v="0"/>
    <s v="Porto-Novo"/>
    <s v="Ouémé"/>
    <m/>
    <s v="Benin"/>
    <s v="West Africa"/>
    <n v="7"/>
    <s v="Hockey"/>
    <n v="135"/>
    <s v="Nike Dri-FIT Crew Sock 6 Pack"/>
    <n v="22"/>
    <n v="19.656208341820829"/>
    <n v="5"/>
    <n v="7.6999998090000004"/>
    <n v="110"/>
    <n v="102.300000191"/>
    <s v="CASH"/>
    <s v="Cash Not Over 200"/>
  </r>
  <r>
    <n v="49413"/>
    <d v="2016-12-22T00:00:00"/>
    <n v="5"/>
    <n v="1"/>
    <d v="2016-12-23T00:00:00"/>
    <n v="1"/>
    <s v="First Class"/>
    <s v="Other"/>
    <n v="7"/>
    <n v="1788"/>
    <n v="2"/>
    <s v="Fitness"/>
    <x v="0"/>
    <s v="Ugep"/>
    <s v="Cross River"/>
    <m/>
    <s v="Nigeria"/>
    <s v="West Africa"/>
    <n v="7"/>
    <s v="Hockey"/>
    <n v="135"/>
    <s v="Nike Dri-FIT Crew Sock 6 Pack"/>
    <n v="22"/>
    <n v="19.656208341820829"/>
    <n v="4"/>
    <n v="8.8000001910000005"/>
    <n v="88"/>
    <n v="79.199999809000005"/>
    <s v="DEBIT"/>
    <s v="Not Cash Payment"/>
  </r>
  <r>
    <n v="49302"/>
    <d v="2016-12-20T00:00:00"/>
    <n v="3"/>
    <n v="4"/>
    <d v="2016-12-26T00:00:00"/>
    <n v="0"/>
    <s v="Standard Class"/>
    <s v="Other"/>
    <n v="7"/>
    <n v="8480"/>
    <n v="2"/>
    <s v="Fitness"/>
    <x v="0"/>
    <s v="Cairo"/>
    <s v="Cairo"/>
    <m/>
    <s v="Egypt"/>
    <s v="North Africa"/>
    <n v="7"/>
    <s v="Hockey"/>
    <n v="135"/>
    <s v="Nike Dri-FIT Crew Sock 6 Pack"/>
    <n v="22"/>
    <n v="19.656208341820829"/>
    <n v="5"/>
    <n v="9.8999996190000008"/>
    <n v="110"/>
    <n v="100.100000381"/>
    <s v="DEBIT"/>
    <s v="Not Cash Payment"/>
  </r>
  <r>
    <n v="49113"/>
    <d v="2016-12-17T00:00:00"/>
    <n v="7"/>
    <n v="2"/>
    <d v="2016-12-20T00:00:00"/>
    <n v="1"/>
    <s v="Second Class"/>
    <s v="Other"/>
    <n v="7"/>
    <n v="7465"/>
    <n v="2"/>
    <s v="Fitness"/>
    <x v="0"/>
    <s v="Luanda"/>
    <s v="Luanda"/>
    <m/>
    <s v="Angola"/>
    <s v="Central Africa"/>
    <n v="7"/>
    <s v="Hockey"/>
    <n v="135"/>
    <s v="Nike Dri-FIT Crew Sock 6 Pack"/>
    <n v="22"/>
    <n v="19.656208341820829"/>
    <n v="2"/>
    <n v="6.5999999049999998"/>
    <n v="44"/>
    <n v="37.400000095000003"/>
    <s v="CASH"/>
    <s v="Cash Not Over 200"/>
  </r>
  <r>
    <n v="49109"/>
    <d v="2016-12-17T00:00:00"/>
    <n v="7"/>
    <n v="4"/>
    <d v="2016-12-22T00:00:00"/>
    <n v="1"/>
    <s v="Standard Class"/>
    <s v="Other"/>
    <n v="7"/>
    <n v="10173"/>
    <n v="2"/>
    <s v="Fitness"/>
    <x v="0"/>
    <s v="Kampala"/>
    <s v="Kampala"/>
    <m/>
    <s v="Uganda"/>
    <s v="East Africa"/>
    <n v="7"/>
    <s v="Hockey"/>
    <n v="135"/>
    <s v="Nike Dri-FIT Crew Sock 6 Pack"/>
    <n v="22"/>
    <n v="19.656208341820829"/>
    <n v="4"/>
    <n v="10.56000042"/>
    <n v="88"/>
    <n v="77.439999580000006"/>
    <s v="TRANSFER"/>
    <s v="Not Cash Payment"/>
  </r>
  <r>
    <n v="48029"/>
    <d v="2016-02-12T00:00:00"/>
    <n v="6"/>
    <n v="2"/>
    <d v="2016-02-16T00:00:00"/>
    <n v="1"/>
    <s v="Second Class"/>
    <s v="Other"/>
    <n v="7"/>
    <n v="3754"/>
    <n v="2"/>
    <s v="Fitness"/>
    <x v="0"/>
    <s v="Dar es Salaam"/>
    <s v="Dar es Salaam"/>
    <m/>
    <s v="Tanzania"/>
    <s v="East Africa"/>
    <n v="7"/>
    <s v="Hockey"/>
    <n v="135"/>
    <s v="Nike Dri-FIT Crew Sock 6 Pack"/>
    <n v="22"/>
    <n v="19.656208341820829"/>
    <n v="5"/>
    <n v="13.19999981"/>
    <n v="110"/>
    <n v="96.800000190000006"/>
    <s v="CASH"/>
    <s v="Cash Not Over 200"/>
  </r>
  <r>
    <n v="47917"/>
    <d v="2016-11-30T00:00:00"/>
    <n v="4"/>
    <n v="4"/>
    <d v="2016-12-06T00:00:00"/>
    <n v="0"/>
    <s v="Standard Class"/>
    <s v="Other"/>
    <n v="7"/>
    <n v="7810"/>
    <n v="2"/>
    <s v="Fitness"/>
    <x v="0"/>
    <s v="Kinshasa"/>
    <s v="Kinshasa"/>
    <m/>
    <s v="Democratic Republic of the Congo"/>
    <s v="Central Africa"/>
    <n v="7"/>
    <s v="Hockey"/>
    <n v="135"/>
    <s v="Nike Dri-FIT Crew Sock 6 Pack"/>
    <n v="22"/>
    <n v="19.656208341820829"/>
    <n v="3"/>
    <n v="13.19999981"/>
    <n v="66"/>
    <n v="52.800000189999999"/>
    <s v="TRANSFER"/>
    <s v="Not Cash Payment"/>
  </r>
  <r>
    <n v="47330"/>
    <d v="2016-11-21T00:00:00"/>
    <n v="2"/>
    <n v="4"/>
    <d v="2016-11-25T00:00:00"/>
    <n v="1"/>
    <s v="Standard Class"/>
    <s v="Other"/>
    <n v="7"/>
    <n v="6370"/>
    <n v="2"/>
    <s v="Fitness"/>
    <x v="0"/>
    <s v="Kinshasa"/>
    <s v="Kinshasa"/>
    <m/>
    <s v="Democratic Republic of the Congo"/>
    <s v="Central Africa"/>
    <n v="7"/>
    <s v="Hockey"/>
    <n v="135"/>
    <s v="Nike Dri-FIT Crew Sock 6 Pack"/>
    <n v="22"/>
    <n v="19.656208341820829"/>
    <n v="5"/>
    <n v="14.30000019"/>
    <n v="110"/>
    <n v="95.699999809999994"/>
    <s v="CASH"/>
    <s v="Cash Not Over 200"/>
  </r>
  <r>
    <n v="46984"/>
    <d v="2016-11-16T00:00:00"/>
    <n v="4"/>
    <n v="4"/>
    <d v="2016-11-22T00:00:00"/>
    <n v="1"/>
    <s v="Standard Class"/>
    <s v="Other"/>
    <n v="7"/>
    <n v="6374"/>
    <n v="2"/>
    <s v="Fitness"/>
    <x v="0"/>
    <s v="Kananga"/>
    <s v="Kasai-Occidental"/>
    <m/>
    <s v="Democratic Republic of the Congo"/>
    <s v="Central Africa"/>
    <n v="7"/>
    <s v="Hockey"/>
    <n v="135"/>
    <s v="Nike Dri-FIT Crew Sock 6 Pack"/>
    <n v="22"/>
    <n v="19.656208341820829"/>
    <n v="1"/>
    <n v="3.7400000100000002"/>
    <n v="22"/>
    <n v="18.259999990000001"/>
    <s v="DEBIT"/>
    <s v="Not Cash Payment"/>
  </r>
  <r>
    <n v="46687"/>
    <d v="2016-12-11T00:00:00"/>
    <n v="1"/>
    <n v="2"/>
    <d v="2016-12-13T00:00:00"/>
    <n v="1"/>
    <s v="Second Class"/>
    <s v="Other"/>
    <n v="7"/>
    <n v="12355"/>
    <n v="2"/>
    <s v="Fitness"/>
    <x v="0"/>
    <s v="Mbandaka"/>
    <s v="Équateur"/>
    <m/>
    <s v="Democratic Republic of the Congo"/>
    <s v="Central Africa"/>
    <n v="7"/>
    <s v="Hockey"/>
    <n v="135"/>
    <s v="Nike Dri-FIT Crew Sock 6 Pack"/>
    <n v="22"/>
    <n v="19.656208341820829"/>
    <n v="4"/>
    <n v="11.43999958"/>
    <n v="88"/>
    <n v="76.560000419999994"/>
    <s v="TRANSFER"/>
    <s v="Not Cash Payment"/>
  </r>
  <r>
    <n v="46443"/>
    <d v="2016-08-11T00:00:00"/>
    <n v="5"/>
    <n v="4"/>
    <d v="2016-08-17T00:00:00"/>
    <n v="0"/>
    <s v="Standard Class"/>
    <s v="Other"/>
    <n v="7"/>
    <n v="9727"/>
    <n v="2"/>
    <s v="Fitness"/>
    <x v="0"/>
    <s v="Lagos"/>
    <s v="Lagos"/>
    <m/>
    <s v="Nigeria"/>
    <s v="West Africa"/>
    <n v="7"/>
    <s v="Hockey"/>
    <n v="135"/>
    <s v="Nike Dri-FIT Crew Sock 6 Pack"/>
    <n v="22"/>
    <n v="19.656208341820829"/>
    <n v="3"/>
    <n v="16.5"/>
    <n v="66"/>
    <n v="49.5"/>
    <s v="TRANSFER"/>
    <s v="Not Cash Payment"/>
  </r>
  <r>
    <n v="46292"/>
    <d v="2016-06-11T00:00:00"/>
    <n v="7"/>
    <n v="4"/>
    <d v="2016-06-16T00:00:00"/>
    <n v="0"/>
    <s v="Standard Class"/>
    <s v="Other"/>
    <n v="7"/>
    <n v="1169"/>
    <n v="2"/>
    <s v="Fitness"/>
    <x v="0"/>
    <s v="Tamale"/>
    <s v="Northern"/>
    <m/>
    <s v="Ghana"/>
    <s v="West Africa"/>
    <n v="7"/>
    <s v="Hockey"/>
    <n v="135"/>
    <s v="Nike Dri-FIT Crew Sock 6 Pack"/>
    <n v="22"/>
    <n v="19.656208341820829"/>
    <n v="1"/>
    <n v="4.4000000950000002"/>
    <n v="22"/>
    <n v="17.599999905000001"/>
    <s v="CASH"/>
    <s v="Cash Not Over 200"/>
  </r>
  <r>
    <n v="45219"/>
    <d v="2016-10-22T00:00:00"/>
    <n v="7"/>
    <n v="4"/>
    <d v="2016-10-27T00:00:00"/>
    <n v="1"/>
    <s v="Standard Class"/>
    <s v="Other"/>
    <n v="7"/>
    <n v="7269"/>
    <n v="2"/>
    <s v="Fitness"/>
    <x v="0"/>
    <s v="Abidjan"/>
    <s v="Lagunes"/>
    <m/>
    <s v="Ivory Coast"/>
    <s v="West Africa"/>
    <n v="7"/>
    <s v="Hockey"/>
    <n v="135"/>
    <s v="Nike Dri-FIT Crew Sock 6 Pack"/>
    <n v="22"/>
    <n v="19.656208341820829"/>
    <n v="2"/>
    <n v="11"/>
    <n v="44"/>
    <n v="33"/>
    <s v="DEBIT"/>
    <s v="Not Cash Payment"/>
  </r>
  <r>
    <n v="44567"/>
    <d v="2016-12-10T00:00:00"/>
    <n v="7"/>
    <n v="4"/>
    <d v="2016-12-15T00:00:00"/>
    <n v="0"/>
    <s v="Standard Class"/>
    <s v="Other"/>
    <n v="7"/>
    <n v="2588"/>
    <n v="2"/>
    <s v="Fitness"/>
    <x v="0"/>
    <s v="Rabat"/>
    <s v="Rabat-Salé-Zemmour-Zaer"/>
    <m/>
    <s v="Morocco"/>
    <s v="North Africa"/>
    <n v="7"/>
    <s v="Hockey"/>
    <n v="135"/>
    <s v="Nike Dri-FIT Crew Sock 6 Pack"/>
    <n v="22"/>
    <n v="19.656208341820829"/>
    <n v="2"/>
    <n v="0.439999998"/>
    <n v="44"/>
    <n v="43.560000002000002"/>
    <s v="CASH"/>
    <s v="Cash Not Over 200"/>
  </r>
  <r>
    <n v="44504"/>
    <d v="2016-11-10T00:00:00"/>
    <n v="5"/>
    <n v="4"/>
    <d v="2016-11-16T00:00:00"/>
    <n v="1"/>
    <s v="Standard Class"/>
    <s v="Other"/>
    <n v="7"/>
    <n v="8544"/>
    <n v="2"/>
    <s v="Fitness"/>
    <x v="0"/>
    <s v="Dakar"/>
    <s v="Dakar"/>
    <m/>
    <s v="Senegal"/>
    <s v="West Africa"/>
    <n v="7"/>
    <s v="Hockey"/>
    <n v="135"/>
    <s v="Nike Dri-FIT Crew Sock 6 Pack"/>
    <n v="22"/>
    <n v="19.656208341820829"/>
    <n v="3"/>
    <n v="0"/>
    <n v="66"/>
    <n v="66"/>
    <s v="DEBIT"/>
    <s v="Not Cash Payment"/>
  </r>
  <r>
    <n v="44279"/>
    <d v="2016-08-10T00:00:00"/>
    <n v="4"/>
    <n v="4"/>
    <d v="2016-08-16T00:00:00"/>
    <n v="1"/>
    <s v="Standard Class"/>
    <s v="Other"/>
    <n v="7"/>
    <n v="11412"/>
    <n v="2"/>
    <s v="Fitness"/>
    <x v="0"/>
    <s v="Kaduna"/>
    <s v="Kaduna"/>
    <m/>
    <s v="Nigeria"/>
    <s v="West Africa"/>
    <n v="7"/>
    <s v="Hockey"/>
    <n v="135"/>
    <s v="Nike Dri-FIT Crew Sock 6 Pack"/>
    <n v="22"/>
    <n v="19.656208341820829"/>
    <n v="4"/>
    <n v="14.079999920000001"/>
    <n v="88"/>
    <n v="73.920000079999994"/>
    <s v="CASH"/>
    <s v="Cash Not Over 200"/>
  </r>
  <r>
    <n v="42307"/>
    <d v="2016-09-09T00:00:00"/>
    <n v="6"/>
    <n v="4"/>
    <d v="2016-09-15T00:00:00"/>
    <n v="0"/>
    <s v="Standard Class"/>
    <s v="Other"/>
    <n v="7"/>
    <n v="10428"/>
    <n v="2"/>
    <s v="Fitness"/>
    <x v="0"/>
    <s v="Kinshasa"/>
    <s v="Kinshasa"/>
    <m/>
    <s v="Democratic Republic of the Congo"/>
    <s v="Central Africa"/>
    <n v="7"/>
    <s v="Hockey"/>
    <n v="135"/>
    <s v="Nike Dri-FIT Crew Sock 6 Pack"/>
    <n v="22"/>
    <n v="19.656208341820829"/>
    <n v="3"/>
    <n v="1.980000019"/>
    <n v="66"/>
    <n v="64.019999980999998"/>
    <s v="DEBIT"/>
    <s v="Not Cash Payment"/>
  </r>
  <r>
    <n v="42210"/>
    <d v="2016-08-09T00:00:00"/>
    <n v="3"/>
    <n v="4"/>
    <d v="2016-08-15T00:00:00"/>
    <n v="1"/>
    <s v="Standard Class"/>
    <s v="Other"/>
    <n v="7"/>
    <n v="8663"/>
    <n v="2"/>
    <s v="Fitness"/>
    <x v="0"/>
    <s v="Thies Nones"/>
    <s v="Thiès"/>
    <m/>
    <s v="Senegal"/>
    <s v="West Africa"/>
    <n v="7"/>
    <s v="Hockey"/>
    <n v="135"/>
    <s v="Nike Dri-FIT Crew Sock 6 Pack"/>
    <n v="22"/>
    <n v="19.656208341820829"/>
    <n v="2"/>
    <n v="0.87999999500000003"/>
    <n v="44"/>
    <n v="43.120000005000001"/>
    <s v="CASH"/>
    <s v="Cash Not Over 200"/>
  </r>
  <r>
    <n v="41735"/>
    <d v="2016-01-09T00:00:00"/>
    <n v="7"/>
    <n v="0"/>
    <d v="2016-01-09T00:00:00"/>
    <n v="0"/>
    <s v="Same Day"/>
    <s v="Same day - on time"/>
    <n v="7"/>
    <n v="7114"/>
    <n v="2"/>
    <s v="Fitness"/>
    <x v="0"/>
    <s v="Orán"/>
    <s v="Oran"/>
    <m/>
    <s v="Algeria"/>
    <s v="North Africa"/>
    <n v="7"/>
    <s v="Hockey"/>
    <n v="135"/>
    <s v="Nike Dri-FIT Crew Sock 6 Pack"/>
    <n v="22"/>
    <n v="19.656208341820829"/>
    <n v="2"/>
    <n v="1.3200000519999999"/>
    <n v="44"/>
    <n v="42.679999948000003"/>
    <s v="DEBIT"/>
    <s v="Not Cash Payment"/>
  </r>
  <r>
    <n v="41304"/>
    <d v="2016-08-25T00:00:00"/>
    <n v="5"/>
    <n v="2"/>
    <d v="2016-08-29T00:00:00"/>
    <n v="1"/>
    <s v="Second Class"/>
    <s v="Other"/>
    <n v="7"/>
    <n v="9316"/>
    <n v="2"/>
    <s v="Fitness"/>
    <x v="0"/>
    <s v="Kenitra"/>
    <s v="Gharb-Chrarda-Beni Hssen"/>
    <m/>
    <s v="Morocco"/>
    <s v="North Africa"/>
    <n v="7"/>
    <s v="Hockey"/>
    <n v="135"/>
    <s v="Nike Dri-FIT Crew Sock 6 Pack"/>
    <n v="22"/>
    <n v="19.656208341820829"/>
    <n v="4"/>
    <n v="15.84000015"/>
    <n v="88"/>
    <n v="72.159999850000005"/>
    <s v="DEBIT"/>
    <s v="Not Cash Payment"/>
  </r>
  <r>
    <n v="51048"/>
    <d v="2017-01-15T00:00:00"/>
    <n v="1"/>
    <n v="4"/>
    <d v="2017-01-19T00:00:00"/>
    <n v="0"/>
    <s v="Standard Class"/>
    <s v="Other"/>
    <n v="7"/>
    <n v="5884"/>
    <n v="2"/>
    <s v="Fitness"/>
    <x v="0"/>
    <s v="Kuito"/>
    <s v="Bayelsa"/>
    <m/>
    <s v="Angola"/>
    <s v="Central Africa"/>
    <n v="7"/>
    <s v="Hockey"/>
    <n v="134"/>
    <s v="Nike Women's Legend V-Neck T-Shirt"/>
    <n v="25"/>
    <n v="23.551858392987498"/>
    <n v="1"/>
    <n v="0.75"/>
    <n v="25"/>
    <n v="24.25"/>
    <s v="DEBIT"/>
    <s v="Not Cash Payment"/>
  </r>
  <r>
    <n v="50392"/>
    <d v="2017-05-01T00:00:00"/>
    <n v="2"/>
    <n v="4"/>
    <d v="2017-05-05T00:00:00"/>
    <n v="0"/>
    <s v="Standard Class"/>
    <s v="Other"/>
    <n v="7"/>
    <n v="4580"/>
    <n v="2"/>
    <s v="Fitness"/>
    <x v="0"/>
    <s v="Port Elizabeth"/>
    <s v="Eastern Cape"/>
    <m/>
    <s v="South Africa"/>
    <s v="Southern Africa"/>
    <n v="7"/>
    <s v="Hockey"/>
    <n v="134"/>
    <s v="Nike Women's Legend V-Neck T-Shirt"/>
    <n v="25"/>
    <n v="23.551858392987498"/>
    <n v="5"/>
    <n v="6.25"/>
    <n v="125"/>
    <n v="118.75"/>
    <s v="CASH"/>
    <s v="Cash Not Over 200"/>
  </r>
  <r>
    <n v="50036"/>
    <d v="2016-12-31T00:00:00"/>
    <n v="7"/>
    <n v="4"/>
    <d v="2017-01-05T00:00:00"/>
    <n v="0"/>
    <s v="Standard Class"/>
    <s v="Other"/>
    <n v="7"/>
    <n v="11696"/>
    <n v="2"/>
    <s v="Fitness"/>
    <x v="0"/>
    <s v="Kaduna"/>
    <s v="Kaduna"/>
    <m/>
    <s v="Nigeria"/>
    <s v="West Africa"/>
    <n v="7"/>
    <s v="Hockey"/>
    <n v="134"/>
    <s v="Nike Women's Legend V-Neck T-Shirt"/>
    <n v="25"/>
    <n v="23.551858392987498"/>
    <n v="1"/>
    <n v="1"/>
    <n v="25"/>
    <n v="24"/>
    <s v="CASH"/>
    <s v="Cash Not Over 200"/>
  </r>
  <r>
    <n v="49416"/>
    <d v="2016-12-22T00:00:00"/>
    <n v="5"/>
    <n v="1"/>
    <d v="2016-12-23T00:00:00"/>
    <n v="1"/>
    <s v="First Class"/>
    <s v="Other"/>
    <n v="7"/>
    <n v="7680"/>
    <n v="2"/>
    <s v="Fitness"/>
    <x v="0"/>
    <s v="Kenitra"/>
    <s v="Gharb-Chrarda-Beni Hssen"/>
    <m/>
    <s v="Morocco"/>
    <s v="North Africa"/>
    <n v="7"/>
    <s v="Hockey"/>
    <n v="134"/>
    <s v="Nike Women's Legend V-Neck T-Shirt"/>
    <n v="25"/>
    <n v="23.551858392987498"/>
    <n v="4"/>
    <n v="5"/>
    <n v="100"/>
    <n v="95"/>
    <s v="DEBIT"/>
    <s v="Not Cash Payment"/>
  </r>
  <r>
    <n v="48888"/>
    <d v="2016-12-14T00:00:00"/>
    <n v="4"/>
    <n v="4"/>
    <d v="2016-12-20T00:00:00"/>
    <n v="0"/>
    <s v="Standard Class"/>
    <s v="Other"/>
    <n v="7"/>
    <n v="9402"/>
    <n v="2"/>
    <s v="Fitness"/>
    <x v="0"/>
    <s v="Pretoria"/>
    <s v="Gauteng"/>
    <m/>
    <s v="South Africa"/>
    <s v="Southern Africa"/>
    <n v="7"/>
    <s v="Hockey"/>
    <n v="134"/>
    <s v="Nike Women's Legend V-Neck T-Shirt"/>
    <n v="25"/>
    <n v="23.551858392987498"/>
    <n v="1"/>
    <n v="1.75"/>
    <n v="25"/>
    <n v="23.25"/>
    <s v="CASH"/>
    <s v="Cash Not Over 200"/>
  </r>
  <r>
    <n v="48317"/>
    <d v="2016-06-12T00:00:00"/>
    <n v="1"/>
    <n v="2"/>
    <d v="2016-06-14T00:00:00"/>
    <n v="1"/>
    <s v="Second Class"/>
    <s v="Other"/>
    <n v="7"/>
    <n v="10454"/>
    <n v="2"/>
    <s v="Fitness"/>
    <x v="0"/>
    <s v="Alexandria"/>
    <s v="Alexandria"/>
    <m/>
    <s v="Egypt"/>
    <s v="North Africa"/>
    <n v="7"/>
    <s v="Hockey"/>
    <n v="134"/>
    <s v="Nike Women's Legend V-Neck T-Shirt"/>
    <n v="25"/>
    <n v="23.551858392987498"/>
    <n v="3"/>
    <n v="4.1300001139999996"/>
    <n v="75"/>
    <n v="70.869999886000002"/>
    <s v="DEBIT"/>
    <s v="Not Cash Payment"/>
  </r>
  <r>
    <n v="47783"/>
    <d v="2016-11-28T00:00:00"/>
    <n v="2"/>
    <n v="0"/>
    <d v="2016-11-28T00:00:00"/>
    <n v="1"/>
    <s v="Same Day"/>
    <s v="Other"/>
    <n v="7"/>
    <n v="10794"/>
    <n v="2"/>
    <s v="Fitness"/>
    <x v="0"/>
    <s v="Hargeisa"/>
    <s v="Woqooyi Galbeed"/>
    <m/>
    <s v="Somalia"/>
    <s v="East Africa"/>
    <n v="7"/>
    <s v="Hockey"/>
    <n v="134"/>
    <s v="Nike Women's Legend V-Neck T-Shirt"/>
    <n v="25"/>
    <n v="23.551858392987498"/>
    <n v="2"/>
    <n v="0"/>
    <n v="50"/>
    <n v="50"/>
    <s v="CASH"/>
    <s v="Cash Not Over 200"/>
  </r>
  <r>
    <n v="47734"/>
    <d v="2016-11-27T00:00:00"/>
    <n v="1"/>
    <n v="4"/>
    <d v="2016-12-01T00:00:00"/>
    <n v="1"/>
    <s v="Standard Class"/>
    <s v="Other"/>
    <n v="7"/>
    <n v="10173"/>
    <n v="2"/>
    <s v="Fitness"/>
    <x v="0"/>
    <s v="Mwanza"/>
    <s v="Mwanza"/>
    <m/>
    <s v="Tanzania"/>
    <s v="East Africa"/>
    <n v="7"/>
    <s v="Hockey"/>
    <n v="134"/>
    <s v="Nike Women's Legend V-Neck T-Shirt"/>
    <n v="25"/>
    <n v="23.551858392987498"/>
    <n v="2"/>
    <n v="2"/>
    <n v="50"/>
    <n v="48"/>
    <s v="DEBIT"/>
    <s v="Not Cash Payment"/>
  </r>
  <r>
    <n v="47253"/>
    <d v="2016-11-20T00:00:00"/>
    <n v="1"/>
    <n v="1"/>
    <d v="2016-11-21T00:00:00"/>
    <n v="1"/>
    <s v="First Class"/>
    <s v="Other"/>
    <n v="7"/>
    <n v="7302"/>
    <n v="2"/>
    <s v="Fitness"/>
    <x v="0"/>
    <s v="Benghazi"/>
    <s v="Benghazi"/>
    <m/>
    <s v="Libya"/>
    <s v="North Africa"/>
    <n v="7"/>
    <s v="Hockey"/>
    <n v="134"/>
    <s v="Nike Women's Legend V-Neck T-Shirt"/>
    <n v="25"/>
    <n v="23.551858392987498"/>
    <n v="4"/>
    <n v="3"/>
    <n v="100"/>
    <n v="97"/>
    <s v="CASH"/>
    <s v="Cash Not Over 200"/>
  </r>
  <r>
    <n v="46701"/>
    <d v="2016-12-11T00:00:00"/>
    <n v="1"/>
    <n v="4"/>
    <d v="2016-12-15T00:00:00"/>
    <n v="0"/>
    <s v="Standard Class"/>
    <s v="Other"/>
    <n v="7"/>
    <n v="3144"/>
    <n v="2"/>
    <s v="Fitness"/>
    <x v="0"/>
    <s v="Luanda"/>
    <s v="Luanda"/>
    <m/>
    <s v="Angola"/>
    <s v="Central Africa"/>
    <n v="7"/>
    <s v="Hockey"/>
    <n v="134"/>
    <s v="Nike Women's Legend V-Neck T-Shirt"/>
    <n v="25"/>
    <n v="23.551858392987498"/>
    <n v="4"/>
    <n v="13"/>
    <n v="100"/>
    <n v="87"/>
    <s v="TRANSFER"/>
    <s v="Not Cash Payment"/>
  </r>
  <r>
    <n v="46307"/>
    <d v="2016-06-11T00:00:00"/>
    <n v="7"/>
    <n v="4"/>
    <d v="2016-06-16T00:00:00"/>
    <n v="0"/>
    <s v="Standard Class"/>
    <s v="Other"/>
    <n v="7"/>
    <n v="4098"/>
    <n v="2"/>
    <s v="Fitness"/>
    <x v="0"/>
    <s v="Bandundu"/>
    <s v="Bandundu"/>
    <m/>
    <s v="Democratic Republic of the Congo"/>
    <s v="Central Africa"/>
    <n v="7"/>
    <s v="Hockey"/>
    <n v="134"/>
    <s v="Nike Women's Legend V-Neck T-Shirt"/>
    <n v="25"/>
    <n v="23.551858392987498"/>
    <n v="3"/>
    <n v="6.75"/>
    <n v="75"/>
    <n v="68.25"/>
    <s v="TRANSFER"/>
    <s v="Not Cash Payment"/>
  </r>
  <r>
    <n v="46041"/>
    <d v="2016-03-11T00:00:00"/>
    <n v="6"/>
    <n v="2"/>
    <d v="2016-03-15T00:00:00"/>
    <n v="0"/>
    <s v="Second Class"/>
    <s v="Other"/>
    <n v="7"/>
    <n v="11667"/>
    <n v="2"/>
    <s v="Fitness"/>
    <x v="0"/>
    <s v="Cairo"/>
    <s v="Cairo"/>
    <m/>
    <s v="Egypt"/>
    <s v="North Africa"/>
    <n v="7"/>
    <s v="Hockey"/>
    <n v="134"/>
    <s v="Nike Women's Legend V-Neck T-Shirt"/>
    <n v="25"/>
    <n v="23.551858392987498"/>
    <n v="1"/>
    <n v="3.75"/>
    <n v="25"/>
    <n v="21.25"/>
    <s v="CASH"/>
    <s v="Cash Not Over 200"/>
  </r>
  <r>
    <n v="46495"/>
    <d v="2016-09-11T00:00:00"/>
    <n v="1"/>
    <n v="1"/>
    <d v="2016-09-12T00:00:00"/>
    <n v="1"/>
    <s v="First Class"/>
    <s v="Other"/>
    <n v="9"/>
    <n v="10610"/>
    <n v="3"/>
    <s v="Footwear"/>
    <x v="0"/>
    <s v="Cape Town"/>
    <s v="Western Cape"/>
    <m/>
    <s v="South Africa"/>
    <s v="Southern Africa"/>
    <n v="9"/>
    <s v="Cardio Equipment"/>
    <n v="191"/>
    <s v="Nike Men's Free 5.0+ Running Shoe"/>
    <n v="99.989997860000003"/>
    <n v="95.114003926871064"/>
    <n v="2"/>
    <n v="30"/>
    <n v="199.97999572000001"/>
    <n v="169.97999572000001"/>
    <s v="CASH"/>
    <s v="Cash Not Over 200"/>
  </r>
  <r>
    <n v="50668"/>
    <d v="2017-09-01T00:00:00"/>
    <n v="6"/>
    <n v="1"/>
    <d v="2017-09-04T00:00:00"/>
    <n v="1"/>
    <s v="First Class"/>
    <s v="Other"/>
    <n v="17"/>
    <n v="6448"/>
    <n v="4"/>
    <s v="Apparel"/>
    <x v="0"/>
    <s v="Ibadan"/>
    <s v="Oyo"/>
    <m/>
    <s v="Nigeria"/>
    <s v="West Africa"/>
    <n v="17"/>
    <s v="Cleats"/>
    <n v="365"/>
    <s v="Perfect Fitness Perfect Rip Deck"/>
    <n v="59.990001679999999"/>
    <n v="54.488929209402009"/>
    <n v="2"/>
    <n v="21.600000380000001"/>
    <n v="119.98000336"/>
    <n v="98.38000298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n v="24"/>
    <s v="Women's Apparel"/>
    <n v="502"/>
    <s v="Nike Men's Dri-FIT Victory Golf Polo"/>
    <n v="50"/>
    <n v="43.678035218757444"/>
    <n v="2"/>
    <n v="4"/>
    <n v="100"/>
    <n v="96"/>
    <s v="CASH"/>
    <s v="Cash Not Over 200"/>
  </r>
  <r>
    <n v="45319"/>
    <d v="2016-10-23T00:00:00"/>
    <n v="1"/>
    <n v="1"/>
    <d v="2016-10-24T00:00:00"/>
    <n v="1"/>
    <s v="First Class"/>
    <s v="Other"/>
    <n v="24"/>
    <n v="3298"/>
    <n v="5"/>
    <s v="Golf"/>
    <x v="0"/>
    <s v="Katsina"/>
    <s v="Katsina"/>
    <m/>
    <s v="Nigeria"/>
    <s v="West Africa"/>
    <n v="24"/>
    <s v="Women's Apparel"/>
    <n v="502"/>
    <s v="Nike Men's Dri-FIT Victory Golf Polo"/>
    <n v="50"/>
    <n v="43.678035218757444"/>
    <n v="2"/>
    <n v="5"/>
    <n v="100"/>
    <n v="95"/>
    <s v="CASH"/>
    <s v="Cash Not Over 200"/>
  </r>
  <r>
    <n v="50236"/>
    <d v="2017-03-01T00:00:00"/>
    <n v="4"/>
    <n v="1"/>
    <d v="2017-03-02T00:00:00"/>
    <n v="1"/>
    <s v="First Class"/>
    <s v="Other"/>
    <n v="13"/>
    <n v="10046"/>
    <n v="3"/>
    <s v="Footwear"/>
    <x v="0"/>
    <s v="Fayún"/>
    <s v="Fayoum"/>
    <m/>
    <s v="Egypt"/>
    <s v="North Africa"/>
    <n v="13"/>
    <s v="Electronics"/>
    <n v="282"/>
    <s v="Under Armour Women's Ignite PIP VI Slide"/>
    <n v="31.989999770000001"/>
    <n v="27.763856872771434"/>
    <n v="4"/>
    <n v="21.75"/>
    <n v="127.95999908"/>
    <n v="106.20999908"/>
    <s v="CASH"/>
    <s v="Cash Not Over 200"/>
  </r>
  <r>
    <n v="48164"/>
    <d v="2016-04-12T00:00:00"/>
    <n v="3"/>
    <n v="1"/>
    <d v="2016-04-13T00:00:00"/>
    <n v="1"/>
    <s v="First Class"/>
    <s v="Other"/>
    <n v="29"/>
    <n v="2911"/>
    <n v="5"/>
    <s v="Golf"/>
    <x v="0"/>
    <s v="Dakar"/>
    <s v="Dakar"/>
    <m/>
    <s v="Senegal"/>
    <s v="West Africa"/>
    <n v="29"/>
    <s v="Shop By Sport"/>
    <n v="627"/>
    <s v="Under Armour Girls' Toddler Spine Surge Runni"/>
    <n v="39.990001679999999"/>
    <n v="34.198098313835338"/>
    <n v="4"/>
    <n v="11.19999981"/>
    <n v="159.96000672"/>
    <n v="148.76000690999999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n v="24"/>
    <s v="Women's Apparel"/>
    <n v="502"/>
    <s v="Nike Men's Dri-FIT Victory Golf Polo"/>
    <n v="50"/>
    <n v="43.678035218757444"/>
    <n v="4"/>
    <n v="40"/>
    <n v="200"/>
    <n v="160"/>
    <s v="CASH"/>
    <s v="Cash Not Over 200"/>
  </r>
  <r>
    <n v="46461"/>
    <d v="2016-09-11T00:00:00"/>
    <n v="1"/>
    <n v="1"/>
    <d v="2016-09-12T00:00:00"/>
    <n v="1"/>
    <s v="First Class"/>
    <s v="Other"/>
    <n v="24"/>
    <n v="6742"/>
    <n v="5"/>
    <s v="Golf"/>
    <x v="0"/>
    <s v="Bur Sudan"/>
    <s v="Red Sea"/>
    <m/>
    <s v="Sudan"/>
    <s v="North Africa"/>
    <n v="24"/>
    <s v="Women's Apparel"/>
    <n v="502"/>
    <s v="Nike Men's Dri-FIT Victory Golf Polo"/>
    <n v="50"/>
    <n v="43.678035218757444"/>
    <n v="5"/>
    <n v="17.5"/>
    <n v="250"/>
    <n v="232.5"/>
    <s v="CASH"/>
    <s v="Cash Over 200"/>
  </r>
  <r>
    <n v="48164"/>
    <d v="2016-04-12T00:00:00"/>
    <n v="3"/>
    <n v="1"/>
    <d v="2016-04-13T00:00:00"/>
    <n v="1"/>
    <s v="First Class"/>
    <s v="Other"/>
    <n v="29"/>
    <n v="2911"/>
    <n v="5"/>
    <s v="Golf"/>
    <x v="0"/>
    <s v="Dakar"/>
    <s v="Dakar"/>
    <m/>
    <s v="Senegal"/>
    <s v="West Africa"/>
    <n v="29"/>
    <s v="Shop By Sport"/>
    <n v="627"/>
    <s v="Under Armour Girls' Toddler Spine Surge Runni"/>
    <n v="39.990001679999999"/>
    <n v="34.198098313835338"/>
    <n v="5"/>
    <n v="31.989999770000001"/>
    <n v="199.9500084"/>
    <n v="167.96000863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n v="24"/>
    <s v="Women's Apparel"/>
    <n v="502"/>
    <s v="Nike Men's Dri-FIT Victory Golf Polo"/>
    <n v="50"/>
    <n v="43.678035218757444"/>
    <n v="5"/>
    <n v="50"/>
    <n v="250"/>
    <n v="200"/>
    <s v="CASH"/>
    <s v="Cash Not Over 200"/>
  </r>
  <r>
    <n v="45738"/>
    <d v="2016-10-29T00:00:00"/>
    <n v="7"/>
    <n v="0"/>
    <d v="2016-10-29T00:00:00"/>
    <n v="1"/>
    <s v="Same Day"/>
    <s v="Other"/>
    <n v="12"/>
    <n v="9909"/>
    <n v="3"/>
    <s v="Footwear"/>
    <x v="0"/>
    <s v="Mwanza"/>
    <s v="Mwanza"/>
    <m/>
    <s v="Tanzania"/>
    <s v="East Africa"/>
    <n v="12"/>
    <s v="Boxing &amp; MMA"/>
    <n v="249"/>
    <s v="Under Armour Women's Micro G Skulpt Running S"/>
    <n v="54.97000122"/>
    <n v="38.635001181666667"/>
    <n v="2"/>
    <n v="6.0500001909999996"/>
    <n v="109.94000244"/>
    <n v="103.89000224900001"/>
    <s v="CASH"/>
    <s v="Cash Not Over 200"/>
  </r>
  <r>
    <n v="45738"/>
    <d v="2016-10-29T00:00:00"/>
    <n v="7"/>
    <n v="0"/>
    <d v="2016-10-29T00:00:00"/>
    <n v="1"/>
    <s v="Same Day"/>
    <s v="Other"/>
    <n v="17"/>
    <n v="9909"/>
    <n v="4"/>
    <s v="Apparel"/>
    <x v="0"/>
    <s v="Mwanza"/>
    <s v="Mwanza"/>
    <m/>
    <s v="Tanzania"/>
    <s v="East Africa"/>
    <n v="17"/>
    <s v="Cleats"/>
    <n v="365"/>
    <s v="Perfect Fitness Perfect Rip Deck"/>
    <n v="59.990001679999999"/>
    <n v="54.488929209402009"/>
    <n v="5"/>
    <n v="21"/>
    <n v="299.9500084"/>
    <n v="278.9500084"/>
    <s v="CASH"/>
    <s v="Cash Over 200"/>
  </r>
  <r>
    <n v="44854"/>
    <d v="2016-10-16T00:00:00"/>
    <n v="1"/>
    <n v="2"/>
    <d v="2016-10-18T00:00:00"/>
    <n v="1"/>
    <s v="Second Class"/>
    <s v="Other"/>
    <n v="3"/>
    <n v="3731"/>
    <n v="2"/>
    <s v="Fitness"/>
    <x v="0"/>
    <s v="Fayún"/>
    <s v="Fayoum"/>
    <m/>
    <s v="Egypt"/>
    <s v="North Africa"/>
    <n v="3"/>
    <s v="Baseball &amp; Softball"/>
    <n v="44"/>
    <s v="adidas Men's F10 Messi TRX FG Soccer Cleat"/>
    <n v="59.990001679999999"/>
    <n v="57.194418487916671"/>
    <n v="1"/>
    <n v="15"/>
    <n v="59.990001679999999"/>
    <n v="44.990001679999999"/>
    <s v="CASH"/>
    <s v="Cash Not Over 200"/>
  </r>
  <r>
    <n v="50812"/>
    <d v="2017-11-01T00:00:00"/>
    <n v="4"/>
    <n v="2"/>
    <d v="2017-11-03T00:00:00"/>
    <n v="1"/>
    <s v="Second Class"/>
    <s v="Other"/>
    <n v="18"/>
    <n v="2205"/>
    <n v="4"/>
    <s v="Apparel"/>
    <x v="0"/>
    <s v="Lomé"/>
    <s v="Maritime"/>
    <m/>
    <s v="Togo"/>
    <s v="West Africa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42789"/>
    <d v="2016-09-16T00:00:00"/>
    <n v="6"/>
    <n v="2"/>
    <d v="2016-09-20T00:00:00"/>
    <n v="1"/>
    <s v="Second Class"/>
    <s v="Other"/>
    <n v="18"/>
    <n v="2773"/>
    <n v="4"/>
    <s v="Apparel"/>
    <x v="0"/>
    <s v="Rabat"/>
    <s v="Rabat-Salé-Zemmour-Zaer"/>
    <m/>
    <s v="Morocco"/>
    <s v="North Africa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4143"/>
    <d v="2016-06-10T00:00:00"/>
    <n v="6"/>
    <n v="2"/>
    <d v="2016-06-14T00:00:00"/>
    <n v="1"/>
    <s v="Second Class"/>
    <s v="Other"/>
    <n v="18"/>
    <n v="8766"/>
    <n v="4"/>
    <s v="Apparel"/>
    <x v="0"/>
    <s v="Bulawayo"/>
    <s v="Bulawayo"/>
    <m/>
    <s v="Zimbabwe"/>
    <s v="East Africa"/>
    <n v="18"/>
    <s v="Men's Footwear"/>
    <n v="403"/>
    <s v="Nike Men's CJ Elite 2 TD Football Cleat"/>
    <n v="129.9900055"/>
    <n v="110.80340837177086"/>
    <n v="1"/>
    <n v="32.5"/>
    <n v="129.9900055"/>
    <n v="97.490005499999995"/>
    <s v="CASH"/>
    <s v="Cash Not Over 200"/>
  </r>
  <r>
    <n v="50812"/>
    <d v="2017-11-01T00:00:00"/>
    <n v="4"/>
    <n v="2"/>
    <d v="2017-11-03T00:00:00"/>
    <n v="1"/>
    <s v="Second Class"/>
    <s v="Other"/>
    <n v="43"/>
    <n v="2205"/>
    <n v="7"/>
    <s v="Fan Shop"/>
    <x v="0"/>
    <s v="Lomé"/>
    <s v="Maritime"/>
    <m/>
    <s v="Togo"/>
    <s v="West Africa"/>
    <n v="43"/>
    <s v="Camping &amp; Hiking"/>
    <n v="957"/>
    <s v="Diamondback Women's Serene Classic Comfort Bi"/>
    <n v="299.98001099999999"/>
    <n v="295.0300103351052"/>
    <n v="1"/>
    <n v="15"/>
    <n v="299.98001099999999"/>
    <n v="284.98001099999999"/>
    <s v="CASH"/>
    <s v="Cash Over 200"/>
  </r>
  <r>
    <n v="50812"/>
    <d v="2017-11-01T00:00:00"/>
    <n v="4"/>
    <n v="2"/>
    <d v="2017-11-03T00:00:00"/>
    <n v="1"/>
    <s v="Second Class"/>
    <s v="Other"/>
    <n v="43"/>
    <n v="2205"/>
    <n v="7"/>
    <s v="Fan Shop"/>
    <x v="0"/>
    <s v="Lomé"/>
    <s v="Maritime"/>
    <m/>
    <s v="Togo"/>
    <s v="West Africa"/>
    <n v="43"/>
    <s v="Camping &amp; Hiking"/>
    <n v="957"/>
    <s v="Diamondback Women's Serene Classic Comfort Bi"/>
    <n v="299.98001099999999"/>
    <n v="295.0300103351052"/>
    <n v="1"/>
    <n v="16.5"/>
    <n v="299.98001099999999"/>
    <n v="283.48001099999999"/>
    <s v="CASH"/>
    <s v="Cash Over 200"/>
  </r>
  <r>
    <n v="48365"/>
    <d v="2016-07-12T00:00:00"/>
    <n v="3"/>
    <n v="2"/>
    <d v="2016-07-14T00:00:00"/>
    <n v="1"/>
    <s v="Second Class"/>
    <s v="Other"/>
    <n v="43"/>
    <n v="10948"/>
    <n v="7"/>
    <s v="Fan Shop"/>
    <x v="0"/>
    <s v="Malanje"/>
    <s v="Malanje"/>
    <m/>
    <s v="Angola"/>
    <s v="Central Africa"/>
    <n v="43"/>
    <s v="Camping &amp; Hiking"/>
    <n v="957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507"/>
    <d v="2016-11-10T00:00:00"/>
    <n v="5"/>
    <n v="4"/>
    <d v="2016-11-16T00:00:00"/>
    <n v="0"/>
    <s v="Standard Class"/>
    <s v="Other"/>
    <n v="7"/>
    <n v="7783"/>
    <n v="2"/>
    <s v="Fitness"/>
    <x v="0"/>
    <s v="El Jadida"/>
    <s v="Doukkala-Abda"/>
    <m/>
    <s v="Morocco"/>
    <s v="North Africa"/>
    <n v="7"/>
    <s v="Hockey"/>
    <n v="134"/>
    <s v="Nike Women's Legend V-Neck T-Shirt"/>
    <n v="25"/>
    <n v="23.551858392987498"/>
    <n v="3"/>
    <n v="11.25"/>
    <n v="75"/>
    <n v="63.75"/>
    <s v="DEBIT"/>
    <s v="Not Cash Payment"/>
  </r>
  <r>
    <n v="44424"/>
    <d v="2016-10-10T00:00:00"/>
    <n v="2"/>
    <n v="1"/>
    <d v="2016-10-11T00:00:00"/>
    <n v="1"/>
    <s v="First Class"/>
    <s v="Other"/>
    <n v="7"/>
    <n v="2360"/>
    <n v="2"/>
    <s v="Fitness"/>
    <x v="0"/>
    <s v="Khouribga"/>
    <s v="Chukotka Autonomous Okrug"/>
    <m/>
    <s v="Morocco"/>
    <s v="North Africa"/>
    <n v="7"/>
    <s v="Hockey"/>
    <n v="134"/>
    <s v="Nike Women's Legend V-Neck T-Shirt"/>
    <n v="25"/>
    <n v="23.551858392987498"/>
    <n v="2"/>
    <n v="7.5"/>
    <n v="50"/>
    <n v="42.5"/>
    <s v="CASH"/>
    <s v="Cash Not Over 200"/>
  </r>
  <r>
    <n v="43461"/>
    <d v="2016-09-26T00:00:00"/>
    <n v="2"/>
    <n v="4"/>
    <d v="2016-09-30T00:00:00"/>
    <n v="0"/>
    <s v="Standard Class"/>
    <s v="Other"/>
    <n v="7"/>
    <n v="1209"/>
    <n v="2"/>
    <s v="Fitness"/>
    <x v="0"/>
    <s v="Port Harcourt"/>
    <s v="Rivers"/>
    <m/>
    <s v="Nigeria"/>
    <s v="West Africa"/>
    <n v="7"/>
    <s v="Hockey"/>
    <n v="134"/>
    <s v="Nike Women's Legend V-Neck T-Shirt"/>
    <n v="25"/>
    <n v="23.551858392987498"/>
    <n v="4"/>
    <n v="16"/>
    <n v="100"/>
    <n v="84"/>
    <s v="TRANSFER"/>
    <s v="Not Cash Payment"/>
  </r>
  <r>
    <n v="42859"/>
    <d v="2016-09-17T00:00:00"/>
    <n v="7"/>
    <n v="4"/>
    <d v="2016-09-22T00:00:00"/>
    <n v="1"/>
    <s v="Standard Class"/>
    <s v="Other"/>
    <n v="7"/>
    <n v="3421"/>
    <n v="2"/>
    <s v="Fitness"/>
    <x v="0"/>
    <s v="Lagos"/>
    <s v="Lagos"/>
    <m/>
    <s v="Nigeria"/>
    <s v="West Africa"/>
    <n v="7"/>
    <s v="Hockey"/>
    <n v="134"/>
    <s v="Nike Women's Legend V-Neck T-Shirt"/>
    <n v="25"/>
    <n v="23.551858392987498"/>
    <n v="2"/>
    <n v="2.5"/>
    <n v="50"/>
    <n v="47.5"/>
    <s v="CASH"/>
    <s v="Cash Not Over 200"/>
  </r>
  <r>
    <n v="42352"/>
    <d v="2016-10-09T00:00:00"/>
    <n v="1"/>
    <n v="4"/>
    <d v="2016-10-13T00:00:00"/>
    <n v="0"/>
    <s v="Standard Class"/>
    <s v="Other"/>
    <n v="7"/>
    <n v="1303"/>
    <n v="2"/>
    <s v="Fitness"/>
    <x v="0"/>
    <s v="Nzérékoré"/>
    <s v="Nzérékoré"/>
    <m/>
    <s v="Guinea"/>
    <s v="West Africa"/>
    <n v="7"/>
    <s v="Hockey"/>
    <n v="134"/>
    <s v="Nike Women's Legend V-Neck T-Shirt"/>
    <n v="25"/>
    <n v="23.551858392987498"/>
    <n v="3"/>
    <n v="13.5"/>
    <n v="75"/>
    <n v="61.5"/>
    <s v="DEBIT"/>
    <s v="Not Cash Payment"/>
  </r>
  <r>
    <n v="42106"/>
    <d v="2016-06-09T00:00:00"/>
    <n v="5"/>
    <n v="4"/>
    <d v="2016-06-15T00:00:00"/>
    <n v="0"/>
    <s v="Standard Class"/>
    <s v="Other"/>
    <n v="7"/>
    <n v="11307"/>
    <n v="2"/>
    <s v="Fitness"/>
    <x v="0"/>
    <s v="Likasi"/>
    <s v="Katanga"/>
    <m/>
    <s v="Democratic Republic of the Congo"/>
    <s v="Central Africa"/>
    <n v="7"/>
    <s v="Hockey"/>
    <n v="134"/>
    <s v="Nike Women's Legend V-Neck T-Shirt"/>
    <n v="25"/>
    <n v="23.551858392987498"/>
    <n v="4"/>
    <n v="2"/>
    <n v="100"/>
    <n v="98"/>
    <s v="DEBIT"/>
    <s v="Not Cash Payment"/>
  </r>
  <r>
    <n v="41726"/>
    <d v="2016-01-09T00:00:00"/>
    <n v="7"/>
    <n v="4"/>
    <d v="2016-01-14T00:00:00"/>
    <n v="0"/>
    <s v="Standard Class"/>
    <s v="Other"/>
    <n v="7"/>
    <n v="8254"/>
    <n v="2"/>
    <s v="Fitness"/>
    <x v="0"/>
    <s v="Cairo"/>
    <s v="Cairo"/>
    <m/>
    <s v="Egypt"/>
    <s v="North Africa"/>
    <n v="7"/>
    <s v="Hockey"/>
    <n v="134"/>
    <s v="Nike Women's Legend V-Neck T-Shirt"/>
    <n v="25"/>
    <n v="23.551858392987498"/>
    <n v="3"/>
    <n v="15"/>
    <n v="75"/>
    <n v="60"/>
    <s v="TRANSFER"/>
    <s v="Not Cash Payment"/>
  </r>
  <r>
    <n v="41711"/>
    <d v="2016-08-31T00:00:00"/>
    <n v="4"/>
    <n v="4"/>
    <d v="2016-09-06T00:00:00"/>
    <n v="0"/>
    <s v="Standard Class"/>
    <s v="Other"/>
    <n v="7"/>
    <n v="11531"/>
    <n v="2"/>
    <s v="Fitness"/>
    <x v="0"/>
    <s v="Lagos"/>
    <s v="Lagos"/>
    <m/>
    <s v="Nigeria"/>
    <s v="West Africa"/>
    <n v="7"/>
    <s v="Hockey"/>
    <n v="134"/>
    <s v="Nike Women's Legend V-Neck T-Shirt"/>
    <n v="25"/>
    <n v="23.551858392987498"/>
    <n v="3"/>
    <n v="18.75"/>
    <n v="75"/>
    <n v="56.25"/>
    <s v="TRANSFER"/>
    <s v="Not Cash Payment"/>
  </r>
  <r>
    <n v="46921"/>
    <d v="2016-11-15T00:00:00"/>
    <n v="3"/>
    <n v="1"/>
    <d v="2016-11-16T00:00:00"/>
    <n v="1"/>
    <s v="First Class"/>
    <s v="Other"/>
    <n v="9"/>
    <n v="10731"/>
    <n v="3"/>
    <s v="Footwear"/>
    <x v="0"/>
    <s v="Kalemie"/>
    <s v="Katanga"/>
    <m/>
    <s v="Democratic Republic of the Congo"/>
    <s v="Central Africa"/>
    <n v="9"/>
    <s v="Cardio Equipment"/>
    <n v="191"/>
    <s v="Nike Men's Free 5.0+ Running Shoe"/>
    <n v="99.989997860000003"/>
    <n v="95.114003926871064"/>
    <n v="1"/>
    <n v="7"/>
    <n v="99.989997860000003"/>
    <n v="92.989997860000003"/>
    <s v="CASH"/>
    <s v="Cash Not Over 200"/>
  </r>
  <r>
    <n v="45445"/>
    <d v="2016-10-25T00:00:00"/>
    <n v="3"/>
    <n v="1"/>
    <d v="2016-10-26T00:00:00"/>
    <n v="1"/>
    <s v="First Class"/>
    <s v="Other"/>
    <n v="9"/>
    <n v="1443"/>
    <n v="3"/>
    <s v="Footwear"/>
    <x v="0"/>
    <s v="Enugu"/>
    <s v="Enugu"/>
    <m/>
    <s v="Nigeria"/>
    <s v="West Africa"/>
    <n v="9"/>
    <s v="Cardio Equipment"/>
    <n v="191"/>
    <s v="Nike Men's Free 5.0+ Running Shoe"/>
    <n v="99.989997860000003"/>
    <n v="95.114003926871064"/>
    <n v="1"/>
    <n v="9"/>
    <n v="99.989997860000003"/>
    <n v="90.989997860000003"/>
    <s v="CASH"/>
    <s v="Cash Not Over 200"/>
  </r>
  <r>
    <n v="45575"/>
    <d v="2016-10-27T00:00:00"/>
    <n v="5"/>
    <n v="1"/>
    <d v="2016-10-28T00:00:00"/>
    <n v="1"/>
    <s v="First Class"/>
    <s v="Other"/>
    <n v="18"/>
    <n v="3519"/>
    <n v="4"/>
    <s v="Apparel"/>
    <x v="0"/>
    <s v="Mombasa"/>
    <s v="Costa Rica"/>
    <m/>
    <s v="Kenya"/>
    <s v="East Africa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50395"/>
    <d v="2017-05-01T00:00:00"/>
    <n v="2"/>
    <n v="1"/>
    <d v="2017-05-02T00:00:00"/>
    <n v="1"/>
    <s v="First Class"/>
    <s v="Other"/>
    <n v="18"/>
    <n v="9414"/>
    <n v="4"/>
    <s v="Apparel"/>
    <x v="0"/>
    <s v="Port Elizabeth"/>
    <s v="Eastern Cape"/>
    <m/>
    <s v="South Africa"/>
    <s v="Southern Afric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2019"/>
    <d v="2016-05-09T00:00:00"/>
    <n v="2"/>
    <n v="1"/>
    <d v="2016-05-10T00:00:00"/>
    <n v="1"/>
    <s v="First Class"/>
    <s v="Other"/>
    <n v="18"/>
    <n v="10954"/>
    <n v="4"/>
    <s v="Apparel"/>
    <x v="0"/>
    <s v="Niamey"/>
    <s v="Niamey"/>
    <m/>
    <s v="Niger"/>
    <s v="West Afric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9048"/>
    <d v="2016-12-16T00:00:00"/>
    <n v="6"/>
    <n v="1"/>
    <d v="2016-12-19T00:00:00"/>
    <n v="1"/>
    <s v="First Class"/>
    <s v="Other"/>
    <n v="17"/>
    <n v="2131"/>
    <n v="4"/>
    <s v="Apparel"/>
    <x v="0"/>
    <s v="Kuito"/>
    <s v="Bayelsa"/>
    <m/>
    <s v="Angola"/>
    <s v="Central Africa"/>
    <n v="17"/>
    <s v="Cleats"/>
    <n v="365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9048"/>
    <d v="2016-12-16T00:00:00"/>
    <n v="6"/>
    <n v="1"/>
    <d v="2016-12-19T00:00:00"/>
    <n v="1"/>
    <s v="First Class"/>
    <s v="Other"/>
    <n v="18"/>
    <n v="2131"/>
    <n v="4"/>
    <s v="Apparel"/>
    <x v="0"/>
    <s v="Kuito"/>
    <s v="Bayelsa"/>
    <m/>
    <s v="Angola"/>
    <s v="Central Africa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CASH"/>
    <s v="Cash Not Over 200"/>
  </r>
  <r>
    <n v="49048"/>
    <d v="2016-12-16T00:00:00"/>
    <n v="6"/>
    <n v="1"/>
    <d v="2016-12-19T00:00:00"/>
    <n v="1"/>
    <s v="First Class"/>
    <s v="Other"/>
    <n v="18"/>
    <n v="2131"/>
    <n v="4"/>
    <s v="Apparel"/>
    <x v="0"/>
    <s v="Kuito"/>
    <s v="Bayelsa"/>
    <m/>
    <s v="Angola"/>
    <s v="Central Africa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CASH"/>
    <s v="Cash Not Over 200"/>
  </r>
  <r>
    <n v="45592"/>
    <d v="2016-10-27T00:00:00"/>
    <n v="5"/>
    <n v="1"/>
    <d v="2016-10-28T00:00:00"/>
    <n v="1"/>
    <s v="First Class"/>
    <s v="Other"/>
    <n v="18"/>
    <n v="3804"/>
    <n v="4"/>
    <s v="Apparel"/>
    <x v="0"/>
    <s v="Sohag"/>
    <s v="Sohag"/>
    <m/>
    <s v="Egypt"/>
    <s v="North Africa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5592"/>
    <d v="2016-10-27T00:00:00"/>
    <n v="5"/>
    <n v="1"/>
    <d v="2016-10-28T00:00:00"/>
    <n v="1"/>
    <s v="First Class"/>
    <s v="Other"/>
    <n v="18"/>
    <n v="3804"/>
    <n v="4"/>
    <s v="Apparel"/>
    <x v="0"/>
    <s v="Sohag"/>
    <s v="Sohag"/>
    <m/>
    <s v="Egypt"/>
    <s v="North Africa"/>
    <n v="18"/>
    <s v="Men's Footwear"/>
    <n v="403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2930"/>
    <d v="2016-09-18T00:00:00"/>
    <n v="1"/>
    <n v="1"/>
    <d v="2016-09-19T00:00:00"/>
    <n v="1"/>
    <s v="First Class"/>
    <s v="Other"/>
    <n v="18"/>
    <n v="4276"/>
    <n v="4"/>
    <s v="Apparel"/>
    <x v="0"/>
    <s v="Chitungwiza"/>
    <s v="Harare"/>
    <m/>
    <s v="Zimbabwe"/>
    <s v="East Africa"/>
    <n v="18"/>
    <s v="Men's Footwear"/>
    <n v="403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50395"/>
    <d v="2017-05-01T00:00:00"/>
    <n v="2"/>
    <n v="1"/>
    <d v="2017-05-02T00:00:00"/>
    <n v="1"/>
    <s v="First Class"/>
    <s v="Other"/>
    <n v="24"/>
    <n v="9414"/>
    <n v="5"/>
    <s v="Golf"/>
    <x v="0"/>
    <s v="Port Elizabeth"/>
    <s v="Eastern Cape"/>
    <m/>
    <s v="South Africa"/>
    <s v="Southern Africa"/>
    <n v="24"/>
    <s v="Women's Apparel"/>
    <n v="502"/>
    <s v="Nike Men's Dri-FIT Victory Golf Polo"/>
    <n v="50"/>
    <n v="43.678035218757444"/>
    <n v="1"/>
    <n v="5"/>
    <n v="50"/>
    <n v="45"/>
    <s v="CASH"/>
    <s v="Cash Not Over 200"/>
  </r>
  <r>
    <n v="49703"/>
    <d v="2016-12-26T00:00:00"/>
    <n v="2"/>
    <n v="1"/>
    <d v="2016-12-27T00:00:00"/>
    <n v="1"/>
    <s v="First Class"/>
    <s v="Other"/>
    <n v="41"/>
    <n v="6045"/>
    <n v="6"/>
    <s v="Outdoors"/>
    <x v="0"/>
    <s v="Cape Town"/>
    <s v="Western Cape"/>
    <m/>
    <s v="South Africa"/>
    <s v="Southern Africa"/>
    <n v="41"/>
    <s v="Trade-In"/>
    <n v="917"/>
    <s v="Glove It Women's Mod Oval 3-Zip Carry All Gol"/>
    <n v="21.989999770000001"/>
    <n v="20.391999720066668"/>
    <n v="1"/>
    <n v="3.7400000100000002"/>
    <n v="21.989999770000001"/>
    <n v="18.249999760000001"/>
    <s v="CASH"/>
    <s v="Cash Not Over 200"/>
  </r>
  <r>
    <n v="42930"/>
    <d v="2016-09-18T00:00:00"/>
    <n v="1"/>
    <n v="1"/>
    <d v="2016-09-19T00:00:00"/>
    <n v="1"/>
    <s v="First Class"/>
    <s v="Other"/>
    <n v="43"/>
    <n v="4276"/>
    <n v="7"/>
    <s v="Fan Shop"/>
    <x v="0"/>
    <s v="Chitungwiza"/>
    <s v="Harare"/>
    <m/>
    <s v="Zimbabwe"/>
    <s v="East Africa"/>
    <n v="43"/>
    <s v="Camping &amp; Hiking"/>
    <n v="957"/>
    <s v="Diamondback Women's Serene Classic Comfort Bi"/>
    <n v="299.98001099999999"/>
    <n v="295.0300103351052"/>
    <n v="1"/>
    <n v="3"/>
    <n v="299.98001099999999"/>
    <n v="296.98001099999999"/>
    <s v="CASH"/>
    <s v="Cash Over 200"/>
  </r>
  <r>
    <n v="45445"/>
    <d v="2016-10-25T00:00:00"/>
    <n v="3"/>
    <n v="1"/>
    <d v="2016-10-26T00:00:00"/>
    <n v="1"/>
    <s v="First Class"/>
    <s v="Other"/>
    <n v="43"/>
    <n v="1443"/>
    <n v="7"/>
    <s v="Fan Shop"/>
    <x v="0"/>
    <s v="Enugu"/>
    <s v="Enugu"/>
    <m/>
    <s v="Nigeria"/>
    <s v="West Africa"/>
    <n v="43"/>
    <s v="Camping &amp; Hiking"/>
    <n v="957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49048"/>
    <d v="2016-12-16T00:00:00"/>
    <n v="6"/>
    <n v="1"/>
    <d v="2016-12-19T00:00:00"/>
    <n v="1"/>
    <s v="First Class"/>
    <s v="Other"/>
    <n v="43"/>
    <n v="2131"/>
    <n v="7"/>
    <s v="Fan Shop"/>
    <x v="0"/>
    <s v="Kuito"/>
    <s v="Bayelsa"/>
    <m/>
    <s v="Angola"/>
    <s v="Central Africa"/>
    <n v="43"/>
    <s v="Camping &amp; Hiking"/>
    <n v="957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50395"/>
    <d v="2017-05-01T00:00:00"/>
    <n v="2"/>
    <n v="1"/>
    <d v="2017-05-02T00:00:00"/>
    <n v="1"/>
    <s v="First Class"/>
    <s v="Other"/>
    <n v="43"/>
    <n v="9414"/>
    <n v="7"/>
    <s v="Fan Shop"/>
    <x v="0"/>
    <s v="Port Elizabeth"/>
    <s v="Eastern Cape"/>
    <m/>
    <s v="South Africa"/>
    <s v="Southern Africa"/>
    <n v="43"/>
    <s v="Camping &amp; Hiking"/>
    <n v="957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1702"/>
    <d v="2016-08-31T00:00:00"/>
    <n v="4"/>
    <n v="1"/>
    <d v="2016-09-01T00:00:00"/>
    <n v="1"/>
    <s v="First Class"/>
    <s v="Other"/>
    <n v="9"/>
    <n v="4147"/>
    <n v="3"/>
    <s v="Footwear"/>
    <x v="0"/>
    <s v="Ibadan"/>
    <s v="Oyo"/>
    <m/>
    <s v="Nigeria"/>
    <s v="West Africa"/>
    <n v="9"/>
    <s v="Cardio Equipment"/>
    <n v="191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45592"/>
    <d v="2016-10-27T00:00:00"/>
    <n v="5"/>
    <n v="1"/>
    <d v="2016-10-28T00:00:00"/>
    <n v="1"/>
    <s v="First Class"/>
    <s v="Other"/>
    <n v="9"/>
    <n v="3804"/>
    <n v="3"/>
    <s v="Footwear"/>
    <x v="0"/>
    <s v="Sohag"/>
    <s v="Sohag"/>
    <m/>
    <s v="Egypt"/>
    <s v="North Africa"/>
    <n v="9"/>
    <s v="Cardio Equipment"/>
    <n v="191"/>
    <s v="Nike Men's Free 5.0+ Running Shoe"/>
    <n v="99.989997860000003"/>
    <n v="95.114003926871064"/>
    <n v="2"/>
    <n v="18"/>
    <n v="199.97999572000001"/>
    <n v="181.97999572000001"/>
    <s v="CASH"/>
    <s v="Cash Not Over 200"/>
  </r>
  <r>
    <n v="45592"/>
    <d v="2016-10-27T00:00:00"/>
    <n v="5"/>
    <n v="1"/>
    <d v="2016-10-28T00:00:00"/>
    <n v="1"/>
    <s v="First Class"/>
    <s v="Other"/>
    <n v="24"/>
    <n v="3804"/>
    <n v="5"/>
    <s v="Golf"/>
    <x v="0"/>
    <s v="Sohag"/>
    <s v="Sohag"/>
    <m/>
    <s v="Egypt"/>
    <s v="North Africa"/>
    <n v="24"/>
    <s v="Women's Apparel"/>
    <n v="502"/>
    <s v="Nike Men's Dri-FIT Victory Golf Polo"/>
    <n v="50"/>
    <n v="43.678035218757444"/>
    <n v="2"/>
    <n v="4"/>
    <n v="100"/>
    <n v="96"/>
    <s v="CASH"/>
    <s v="Cash Not Over 200"/>
  </r>
  <r>
    <n v="41702"/>
    <d v="2016-08-31T00:00:00"/>
    <n v="4"/>
    <n v="1"/>
    <d v="2016-09-01T00:00:00"/>
    <n v="1"/>
    <s v="First Class"/>
    <s v="Other"/>
    <n v="6"/>
    <n v="4147"/>
    <n v="2"/>
    <s v="Fitness"/>
    <x v="0"/>
    <s v="Ibadan"/>
    <s v="Oyo"/>
    <m/>
    <s v="Nigeria"/>
    <s v="West Africa"/>
    <n v="6"/>
    <s v="Tennis &amp; Racquet"/>
    <n v="116"/>
    <s v="Nike Men's Comfort 2 Slide"/>
    <n v="44.990001679999999"/>
    <n v="30.409585080374999"/>
    <n v="3"/>
    <n v="2.7000000480000002"/>
    <n v="134.97000503999999"/>
    <n v="132.270004992"/>
    <s v="CASH"/>
    <s v="Cash Not Over 200"/>
  </r>
  <r>
    <n v="42930"/>
    <d v="2016-09-18T00:00:00"/>
    <n v="1"/>
    <n v="1"/>
    <d v="2016-09-19T00:00:00"/>
    <n v="1"/>
    <s v="First Class"/>
    <s v="Other"/>
    <n v="9"/>
    <n v="4276"/>
    <n v="3"/>
    <s v="Footwear"/>
    <x v="0"/>
    <s v="Chitungwiza"/>
    <s v="Harare"/>
    <m/>
    <s v="Zimbabwe"/>
    <s v="East Africa"/>
    <n v="9"/>
    <s v="Cardio Equipment"/>
    <n v="191"/>
    <s v="Nike Men's Free 5.0+ Running Shoe"/>
    <n v="99.989997860000003"/>
    <n v="95.114003926871064"/>
    <n v="3"/>
    <n v="3"/>
    <n v="299.96999357999999"/>
    <n v="296.96999357999999"/>
    <s v="CASH"/>
    <s v="Cash Over 200"/>
  </r>
  <r>
    <n v="41702"/>
    <d v="2016-08-31T00:00:00"/>
    <n v="4"/>
    <n v="1"/>
    <d v="2016-09-01T00:00:00"/>
    <n v="1"/>
    <s v="First Class"/>
    <s v="Other"/>
    <n v="24"/>
    <n v="4147"/>
    <n v="5"/>
    <s v="Golf"/>
    <x v="0"/>
    <s v="Ibadan"/>
    <s v="Oyo"/>
    <m/>
    <s v="Nigeria"/>
    <s v="West Africa"/>
    <n v="24"/>
    <s v="Women's Apparel"/>
    <n v="502"/>
    <s v="Nike Men's Dri-FIT Victory Golf Polo"/>
    <n v="50"/>
    <n v="43.678035218757444"/>
    <n v="3"/>
    <n v="8.25"/>
    <n v="150"/>
    <n v="141.75"/>
    <s v="CASH"/>
    <s v="Cash Not Over 200"/>
  </r>
  <r>
    <n v="45445"/>
    <d v="2016-10-25T00:00:00"/>
    <n v="3"/>
    <n v="1"/>
    <d v="2016-10-26T00:00:00"/>
    <n v="1"/>
    <s v="First Class"/>
    <s v="Other"/>
    <n v="24"/>
    <n v="1443"/>
    <n v="5"/>
    <s v="Golf"/>
    <x v="0"/>
    <s v="Enugu"/>
    <s v="Enugu"/>
    <m/>
    <s v="Nigeria"/>
    <s v="West Africa"/>
    <n v="24"/>
    <s v="Women's Apparel"/>
    <n v="502"/>
    <s v="Nike Men's Dri-FIT Victory Golf Polo"/>
    <n v="50"/>
    <n v="43.678035218757444"/>
    <n v="3"/>
    <n v="13.5"/>
    <n v="150"/>
    <n v="136.5"/>
    <s v="CASH"/>
    <s v="Cash Not Over 200"/>
  </r>
  <r>
    <n v="43976"/>
    <d v="2016-03-10T00:00:00"/>
    <n v="5"/>
    <n v="4"/>
    <d v="2016-03-16T00:00:00"/>
    <n v="0"/>
    <s v="Standard Class"/>
    <s v="Other"/>
    <n v="9"/>
    <n v="1171"/>
    <n v="3"/>
    <s v="Footwear"/>
    <x v="0"/>
    <s v="Stellenbosch"/>
    <s v="Western Cape"/>
    <m/>
    <s v="South Africa"/>
    <s v="Southern Africa"/>
    <n v="9"/>
    <s v="Cardio Equipment"/>
    <n v="191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51110"/>
    <d v="2017-01-16T00:00:00"/>
    <n v="2"/>
    <n v="4"/>
    <d v="2017-01-20T00:00:00"/>
    <n v="1"/>
    <s v="Standard Class"/>
    <s v="Other"/>
    <n v="17"/>
    <n v="8511"/>
    <n v="4"/>
    <s v="Apparel"/>
    <x v="0"/>
    <s v="Dar es Salaam"/>
    <s v="Dar es Salaam"/>
    <m/>
    <s v="Tanzania"/>
    <s v="East Africa"/>
    <n v="17"/>
    <s v="Cleats"/>
    <n v="365"/>
    <s v="Perfect Fitness Perfect Rip Deck"/>
    <n v="59.990001679999999"/>
    <n v="54.488929209402009"/>
    <n v="2"/>
    <n v="6.5999999049999998"/>
    <n v="119.98000336"/>
    <n v="113.38000345499999"/>
    <s v="CASH"/>
    <s v="Cash Not Over 200"/>
  </r>
  <r>
    <n v="43976"/>
    <d v="2016-03-10T00:00:00"/>
    <n v="5"/>
    <n v="4"/>
    <d v="2016-03-16T00:00:00"/>
    <n v="0"/>
    <s v="Standard Class"/>
    <s v="Other"/>
    <n v="17"/>
    <n v="1171"/>
    <n v="4"/>
    <s v="Apparel"/>
    <x v="0"/>
    <s v="Stellenbosch"/>
    <s v="Western Cape"/>
    <m/>
    <s v="South Africa"/>
    <s v="Southern Africa"/>
    <n v="17"/>
    <s v="Cleats"/>
    <n v="365"/>
    <s v="Perfect Fitness Perfect Rip Deck"/>
    <n v="59.990001679999999"/>
    <n v="54.488929209402009"/>
    <n v="2"/>
    <n v="12"/>
    <n v="119.98000336"/>
    <n v="107.98000336"/>
    <s v="CASH"/>
    <s v="Cash Not Over 200"/>
  </r>
  <r>
    <n v="49384"/>
    <d v="2016-12-21T00:00:00"/>
    <n v="4"/>
    <n v="4"/>
    <d v="2016-12-27T00:00:00"/>
    <n v="1"/>
    <s v="Standard Class"/>
    <s v="Other"/>
    <n v="17"/>
    <n v="3358"/>
    <n v="4"/>
    <s v="Apparel"/>
    <x v="0"/>
    <s v="Algiers"/>
    <s v="Algiers"/>
    <m/>
    <s v="Algeria"/>
    <s v="North Africa"/>
    <n v="17"/>
    <s v="Cleats"/>
    <n v="365"/>
    <s v="Perfect Fitness Perfect Rip Deck"/>
    <n v="59.990001679999999"/>
    <n v="54.488929209402009"/>
    <n v="2"/>
    <n v="30"/>
    <n v="119.98000336"/>
    <n v="89.980003359999998"/>
    <s v="CASH"/>
    <s v="Cash Not Over 200"/>
  </r>
  <r>
    <n v="43976"/>
    <d v="2016-03-10T00:00:00"/>
    <n v="5"/>
    <n v="4"/>
    <d v="2016-03-16T00:00:00"/>
    <n v="0"/>
    <s v="Standard Class"/>
    <s v="Other"/>
    <n v="29"/>
    <n v="1171"/>
    <n v="5"/>
    <s v="Golf"/>
    <x v="0"/>
    <s v="Stellenbosch"/>
    <s v="Western Cape"/>
    <m/>
    <s v="South Africa"/>
    <s v="Southern Africa"/>
    <n v="29"/>
    <s v="Shop By Sport"/>
    <n v="627"/>
    <s v="Under Armour Girls' Toddler Spine Surge Runni"/>
    <n v="39.990001679999999"/>
    <n v="34.198098313835338"/>
    <n v="2"/>
    <n v="8"/>
    <n v="79.980003359999998"/>
    <n v="71.980003359999998"/>
    <s v="CASH"/>
    <s v="Cash Not Over 200"/>
  </r>
  <r>
    <n v="41322"/>
    <d v="2016-08-26T00:00:00"/>
    <n v="6"/>
    <n v="4"/>
    <d v="2016-09-01T00:00:00"/>
    <n v="0"/>
    <s v="Standard Class"/>
    <s v="Other"/>
    <n v="29"/>
    <n v="2924"/>
    <n v="5"/>
    <s v="Golf"/>
    <x v="0"/>
    <s v="Soweto"/>
    <s v="Gauteng"/>
    <m/>
    <s v="South Africa"/>
    <s v="Southern Africa"/>
    <n v="29"/>
    <s v="Shop By Sport"/>
    <n v="627"/>
    <s v="Under Armour Girls' Toddler Spine Surge Runni"/>
    <n v="39.990001679999999"/>
    <n v="34.198098313835338"/>
    <n v="2"/>
    <n v="9.6000003809999992"/>
    <n v="79.980003359999998"/>
    <n v="70.380002978999997"/>
    <s v="CASH"/>
    <s v="Cash Not Over 200"/>
  </r>
  <r>
    <n v="45454"/>
    <d v="2016-10-25T00:00:00"/>
    <n v="3"/>
    <n v="4"/>
    <d v="2016-10-31T00:00:00"/>
    <n v="1"/>
    <s v="Standard Class"/>
    <s v="Other"/>
    <n v="24"/>
    <n v="2260"/>
    <n v="5"/>
    <s v="Golf"/>
    <x v="0"/>
    <s v="Maputo"/>
    <s v="Maputo City"/>
    <m/>
    <s v="Mozambique"/>
    <s v="East Africa"/>
    <n v="24"/>
    <s v="Women's Apparel"/>
    <n v="502"/>
    <s v="Nike Men's Dri-FIT Victory Golf Polo"/>
    <n v="50"/>
    <n v="43.678035218757444"/>
    <n v="2"/>
    <n v="15"/>
    <n v="100"/>
    <n v="85"/>
    <s v="CASH"/>
    <s v="Cash Not Over 200"/>
  </r>
  <r>
    <n v="47908"/>
    <d v="2016-11-30T00:00:00"/>
    <n v="4"/>
    <n v="4"/>
    <d v="2016-12-06T00:00:00"/>
    <n v="0"/>
    <s v="Standard Class"/>
    <s v="Other"/>
    <n v="40"/>
    <n v="6944"/>
    <n v="6"/>
    <s v="Outdoors"/>
    <x v="0"/>
    <s v="Dakar"/>
    <s v="Dakar"/>
    <m/>
    <s v="Senegal"/>
    <s v="West Africa"/>
    <n v="40"/>
    <s v="Accessories"/>
    <n v="905"/>
    <s v="Team Golf Texas Longhorns Putter Grip"/>
    <n v="24.989999770000001"/>
    <n v="20.52742837007143"/>
    <n v="2"/>
    <n v="1"/>
    <n v="49.979999540000001"/>
    <n v="48.979999540000001"/>
    <s v="CASH"/>
    <s v="Cash Not Over 200"/>
  </r>
  <r>
    <n v="45454"/>
    <d v="2016-10-25T00:00:00"/>
    <n v="3"/>
    <n v="4"/>
    <d v="2016-10-31T00:00:00"/>
    <n v="1"/>
    <s v="Standard Class"/>
    <s v="Other"/>
    <n v="41"/>
    <n v="2260"/>
    <n v="6"/>
    <s v="Outdoors"/>
    <x v="0"/>
    <s v="Maputo"/>
    <s v="Maputo City"/>
    <m/>
    <s v="Mozambique"/>
    <s v="East Africa"/>
    <n v="41"/>
    <s v="Trade-In"/>
    <n v="924"/>
    <s v="Glove It Urban Brick Golf Towel"/>
    <n v="15.989999770000001"/>
    <n v="16.143866608000003"/>
    <n v="2"/>
    <n v="1.7599999900000001"/>
    <n v="31.979999540000001"/>
    <n v="30.219999550000001"/>
    <s v="CASH"/>
    <s v="Cash Not Over 200"/>
  </r>
  <r>
    <n v="49384"/>
    <d v="2016-12-21T00:00:00"/>
    <n v="4"/>
    <n v="4"/>
    <d v="2016-12-27T00:00:00"/>
    <n v="1"/>
    <s v="Standard Class"/>
    <s v="Other"/>
    <n v="37"/>
    <n v="3358"/>
    <n v="6"/>
    <s v="Outdoors"/>
    <x v="0"/>
    <s v="Algiers"/>
    <s v="Algiers"/>
    <m/>
    <s v="Algeria"/>
    <s v="North Africa"/>
    <n v="37"/>
    <s v="Electronics"/>
    <n v="818"/>
    <s v="Titleist Pro V1x Golf Balls"/>
    <n v="47.990001679999999"/>
    <n v="51.274287170714288"/>
    <n v="2"/>
    <n v="15.35999966"/>
    <n v="95.980003359999998"/>
    <n v="80.620003699999998"/>
    <s v="CASH"/>
    <s v="Cash Not Over 200"/>
  </r>
  <r>
    <n v="42920"/>
    <d v="2016-09-18T00:00:00"/>
    <n v="1"/>
    <n v="4"/>
    <d v="2016-09-22T00:00:00"/>
    <n v="1"/>
    <s v="Standard Class"/>
    <s v="Other"/>
    <n v="36"/>
    <n v="716"/>
    <n v="6"/>
    <s v="Outdoors"/>
    <x v="0"/>
    <s v="Port Harcourt"/>
    <s v="Rivers"/>
    <m/>
    <s v="Nigeria"/>
    <s v="West Africa"/>
    <n v="36"/>
    <s v="Golf Balls"/>
    <n v="804"/>
    <s v="Glove It Women's Imperial Golf Glove"/>
    <n v="19.989999770000001"/>
    <n v="13.643874764125"/>
    <n v="2"/>
    <n v="6.8000001909999996"/>
    <n v="39.979999540000001"/>
    <n v="33.179999348999999"/>
    <s v="CASH"/>
    <s v="Cash Not Over 200"/>
  </r>
  <r>
    <n v="46951"/>
    <d v="2016-11-16T00:00:00"/>
    <n v="4"/>
    <n v="4"/>
    <d v="2016-11-22T00:00:00"/>
    <n v="0"/>
    <s v="Standard Class"/>
    <s v="Other"/>
    <n v="29"/>
    <n v="6408"/>
    <n v="5"/>
    <s v="Golf"/>
    <x v="0"/>
    <s v="Zaria"/>
    <s v="Kaduna"/>
    <m/>
    <s v="Nigeria"/>
    <s v="West Africa"/>
    <n v="29"/>
    <s v="Shop By Sport"/>
    <n v="642"/>
    <s v="Columbia Men's PFG Anchor Tough T-Shirt"/>
    <n v="30"/>
    <n v="37.315110652333338"/>
    <n v="3"/>
    <n v="22.5"/>
    <n v="90"/>
    <n v="67.5"/>
    <s v="CASH"/>
    <s v="Cash Not Over 200"/>
  </r>
  <r>
    <n v="50364"/>
    <d v="2017-05-01T00:00:00"/>
    <n v="2"/>
    <n v="4"/>
    <d v="2017-05-05T00:00:00"/>
    <n v="1"/>
    <s v="Standard Class"/>
    <s v="Other"/>
    <n v="17"/>
    <n v="9082"/>
    <n v="4"/>
    <s v="Apparel"/>
    <x v="0"/>
    <s v="Lagos"/>
    <s v="Lagos"/>
    <m/>
    <s v="Nigeria"/>
    <s v="West Africa"/>
    <n v="17"/>
    <s v="Cleats"/>
    <n v="36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2198"/>
    <d v="2016-07-09T00:00:00"/>
    <n v="7"/>
    <n v="4"/>
    <d v="2016-07-14T00:00:00"/>
    <n v="0"/>
    <s v="Standard Class"/>
    <s v="Other"/>
    <n v="17"/>
    <n v="2111"/>
    <n v="4"/>
    <s v="Apparel"/>
    <x v="0"/>
    <s v="Orán"/>
    <s v="Oran"/>
    <m/>
    <s v="Algeria"/>
    <s v="North Africa"/>
    <n v="17"/>
    <s v="Cleats"/>
    <n v="365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42198"/>
    <d v="2016-07-09T00:00:00"/>
    <n v="7"/>
    <n v="4"/>
    <d v="2016-07-14T00:00:00"/>
    <n v="0"/>
    <s v="Standard Class"/>
    <s v="Other"/>
    <n v="17"/>
    <n v="2111"/>
    <n v="4"/>
    <s v="Apparel"/>
    <x v="0"/>
    <s v="Orán"/>
    <s v="Oran"/>
    <m/>
    <s v="Algeria"/>
    <s v="North Africa"/>
    <n v="17"/>
    <s v="Cleats"/>
    <n v="365"/>
    <s v="Perfect Fitness Perfect Rip Deck"/>
    <n v="59.990001679999999"/>
    <n v="54.488929209402009"/>
    <n v="3"/>
    <n v="5.4000000950000002"/>
    <n v="179.97000503999999"/>
    <n v="174.57000494499999"/>
    <s v="CASH"/>
    <s v="Cash Not Over 200"/>
  </r>
  <r>
    <n v="46907"/>
    <d v="2016-11-15T00:00:00"/>
    <n v="3"/>
    <n v="4"/>
    <d v="2016-11-21T00:00:00"/>
    <n v="0"/>
    <s v="Standard Class"/>
    <s v="Other"/>
    <n v="17"/>
    <n v="2324"/>
    <n v="4"/>
    <s v="Apparel"/>
    <x v="0"/>
    <s v="Abakaliki"/>
    <s v="Ebonyi"/>
    <m/>
    <s v="Nigeria"/>
    <s v="West Africa"/>
    <n v="17"/>
    <s v="Cleats"/>
    <n v="365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41322"/>
    <d v="2016-08-26T00:00:00"/>
    <n v="6"/>
    <n v="4"/>
    <d v="2016-09-01T00:00:00"/>
    <n v="0"/>
    <s v="Standard Class"/>
    <s v="Other"/>
    <n v="17"/>
    <n v="2924"/>
    <n v="4"/>
    <s v="Apparel"/>
    <x v="0"/>
    <s v="Soweto"/>
    <s v="Gauteng"/>
    <m/>
    <s v="South Africa"/>
    <s v="Southern Africa"/>
    <n v="17"/>
    <s v="Cleats"/>
    <n v="365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50213"/>
    <d v="2017-02-01T00:00:00"/>
    <n v="4"/>
    <n v="4"/>
    <d v="2017-02-07T00:00:00"/>
    <n v="0"/>
    <s v="Standard Class"/>
    <s v="Other"/>
    <n v="17"/>
    <n v="3405"/>
    <n v="4"/>
    <s v="Apparel"/>
    <x v="0"/>
    <s v="Minna"/>
    <s v="Niger"/>
    <m/>
    <s v="Nigeria"/>
    <s v="West Africa"/>
    <n v="17"/>
    <s v="Cleats"/>
    <n v="365"/>
    <s v="Perfect Fitness Perfect Rip Deck"/>
    <n v="59.990001679999999"/>
    <n v="54.488929209402009"/>
    <n v="3"/>
    <n v="21.600000380000001"/>
    <n v="179.97000503999999"/>
    <n v="158.37000465999998"/>
    <s v="CASH"/>
    <s v="Cash Not Over 200"/>
  </r>
  <r>
    <n v="48622"/>
    <d v="2016-10-12T00:00:00"/>
    <n v="4"/>
    <n v="4"/>
    <d v="2016-10-18T00:00:00"/>
    <n v="0"/>
    <s v="Standard Class"/>
    <s v="Other"/>
    <n v="24"/>
    <n v="3150"/>
    <n v="5"/>
    <s v="Golf"/>
    <x v="0"/>
    <s v="Kinshasa"/>
    <s v="Kinshasa"/>
    <m/>
    <s v="Democratic Republic of the Congo"/>
    <s v="Central Africa"/>
    <n v="24"/>
    <s v="Women's Apparel"/>
    <n v="502"/>
    <s v="Nike Men's Dri-FIT Victory Golf Polo"/>
    <n v="50"/>
    <n v="43.678035218757444"/>
    <n v="3"/>
    <n v="30"/>
    <n v="150"/>
    <n v="120"/>
    <s v="CASH"/>
    <s v="Cash Not Over 200"/>
  </r>
  <r>
    <n v="48622"/>
    <d v="2016-10-12T00:00:00"/>
    <n v="4"/>
    <n v="4"/>
    <d v="2016-10-18T00:00:00"/>
    <n v="0"/>
    <s v="Standard Class"/>
    <s v="Other"/>
    <n v="24"/>
    <n v="3150"/>
    <n v="5"/>
    <s v="Golf"/>
    <x v="0"/>
    <s v="Kinshasa"/>
    <s v="Kinshasa"/>
    <m/>
    <s v="Democratic Republic of the Congo"/>
    <s v="Central Africa"/>
    <n v="24"/>
    <s v="Women's Apparel"/>
    <n v="502"/>
    <s v="Nike Men's Dri-FIT Victory Golf Polo"/>
    <n v="50"/>
    <n v="43.678035218757444"/>
    <n v="3"/>
    <n v="37.5"/>
    <n v="150"/>
    <n v="112.5"/>
    <s v="CASH"/>
    <s v="Cash Not Over 200"/>
  </r>
  <r>
    <n v="44027"/>
    <d v="2016-04-10T00:00:00"/>
    <n v="1"/>
    <n v="4"/>
    <d v="2016-04-14T00:00:00"/>
    <n v="0"/>
    <s v="Standard Class"/>
    <s v="Other"/>
    <n v="40"/>
    <n v="4594"/>
    <n v="6"/>
    <s v="Outdoors"/>
    <x v="0"/>
    <s v="Kano"/>
    <s v="Kano"/>
    <m/>
    <s v="Nigeria"/>
    <s v="West Africa"/>
    <n v="40"/>
    <s v="Accessories"/>
    <n v="893"/>
    <s v="Team Golf Pittsburgh Steelers Putter Grip"/>
    <n v="24.989999770000001"/>
    <n v="19.858499913833334"/>
    <n v="3"/>
    <n v="12"/>
    <n v="74.969999310000006"/>
    <n v="62.969999310000006"/>
    <s v="CASH"/>
    <s v="Cash Not Over 200"/>
  </r>
  <r>
    <n v="46745"/>
    <d v="2016-11-13T00:00:00"/>
    <n v="1"/>
    <n v="4"/>
    <d v="2016-11-17T00:00:00"/>
    <n v="1"/>
    <s v="Standard Class"/>
    <s v="Other"/>
    <n v="36"/>
    <n v="9444"/>
    <n v="6"/>
    <s v="Outdoors"/>
    <x v="0"/>
    <s v="Maxixe"/>
    <s v="Inhambane"/>
    <m/>
    <s v="Mozambique"/>
    <s v="East Africa"/>
    <n v="36"/>
    <s v="Golf Balls"/>
    <n v="804"/>
    <s v="Glove It Women's Imperial Golf Glove"/>
    <n v="19.989999770000001"/>
    <n v="13.643874764125"/>
    <n v="4"/>
    <n v="4"/>
    <n v="79.959999080000003"/>
    <n v="75.959999080000003"/>
    <s v="CASH"/>
    <s v="Cash Not Over 200"/>
  </r>
  <r>
    <n v="49172"/>
    <d v="2016-12-18T00:00:00"/>
    <n v="1"/>
    <n v="4"/>
    <d v="2016-12-22T00:00:00"/>
    <n v="0"/>
    <s v="Standard Class"/>
    <s v="Other"/>
    <n v="11"/>
    <n v="7687"/>
    <n v="3"/>
    <s v="Footwear"/>
    <x v="0"/>
    <s v="Constantina"/>
    <s v="Constantine"/>
    <m/>
    <s v="Algeria"/>
    <s v="North Africa"/>
    <n v="11"/>
    <s v="Fitness Accessories"/>
    <n v="235"/>
    <s v="Under Armour Hustle Storm Medium Duffle Bag"/>
    <n v="34.990001679999999"/>
    <n v="25.521801568600001"/>
    <n v="4"/>
    <n v="23.790000920000001"/>
    <n v="139.96000672"/>
    <n v="116.1700058"/>
    <s v="CASH"/>
    <s v="Cash Not Over 200"/>
  </r>
  <r>
    <n v="44485"/>
    <d v="2016-11-10T00:00:00"/>
    <n v="5"/>
    <n v="4"/>
    <d v="2016-11-16T00:00:00"/>
    <n v="1"/>
    <s v="Standard Class"/>
    <s v="Other"/>
    <n v="9"/>
    <n v="7393"/>
    <n v="3"/>
    <s v="Footwear"/>
    <x v="0"/>
    <s v="Johannesburg"/>
    <s v="Gauteng"/>
    <m/>
    <s v="South Africa"/>
    <s v="Southern Africa"/>
    <n v="9"/>
    <s v="Cardio Equipment"/>
    <n v="172"/>
    <s v="Nike Women's Tempo Shorts"/>
    <n v="30"/>
    <n v="34.094166694333332"/>
    <n v="4"/>
    <n v="24"/>
    <n v="120"/>
    <n v="96"/>
    <s v="CASH"/>
    <s v="Cash Not Over 200"/>
  </r>
  <r>
    <n v="12827"/>
    <d v="2015-07-07T00:00:00"/>
    <e v="#N/A"/>
    <n v="2"/>
    <d v="2015-07-09T00:00:00"/>
    <n v="1"/>
    <s v="Second Class"/>
    <s v="Other"/>
    <n v="9"/>
    <n v="542"/>
    <n v="3"/>
    <s v="Footwear"/>
    <x v="1"/>
    <s v="Dortmund"/>
    <s v="North Rhine-Westphalia"/>
    <m/>
    <s v="Germany"/>
    <s v="Western Europe"/>
    <n v="9"/>
    <s v="Cardio Equipment"/>
    <n v="191"/>
    <s v="Nike Men's Free 5.0+ Running Shoe"/>
    <n v="99.989997860000003"/>
    <n v="95.114003926871064"/>
    <n v="3"/>
    <n v="6"/>
    <n v="299.96999357999999"/>
    <n v="293.96999357999999"/>
    <s v="CASH"/>
    <s v="Cash Over 200"/>
  </r>
  <r>
    <n v="63936"/>
    <d v="2017-07-22T00:00:00"/>
    <n v="7"/>
    <n v="2"/>
    <d v="2017-07-25T00:00:00"/>
    <n v="0"/>
    <s v="Second Class"/>
    <s v="Other"/>
    <n v="9"/>
    <n v="11329"/>
    <n v="3"/>
    <s v="Footwear"/>
    <x v="1"/>
    <s v="Drancy"/>
    <s v="Île-de-France"/>
    <m/>
    <s v="France"/>
    <s v="Western Europe"/>
    <n v="9"/>
    <s v="Cardio Equipment"/>
    <n v="191"/>
    <s v="Nike Men's Free 5.0+ Running Shoe"/>
    <n v="99.989997860000003"/>
    <n v="95.114003926871064"/>
    <n v="3"/>
    <n v="30"/>
    <n v="299.96999357999999"/>
    <n v="269.96999357999999"/>
    <s v="CASH"/>
    <s v="Cash Over 200"/>
  </r>
  <r>
    <n v="65030"/>
    <d v="2017-07-08T00:00:00"/>
    <n v="7"/>
    <n v="2"/>
    <d v="2017-07-11T00:00:00"/>
    <n v="1"/>
    <s v="Second Class"/>
    <s v="Other"/>
    <n v="9"/>
    <n v="3570"/>
    <n v="3"/>
    <s v="Footwear"/>
    <x v="1"/>
    <s v="Nantes"/>
    <s v="Pays de la Loire"/>
    <m/>
    <s v="France"/>
    <s v="Western Europe"/>
    <n v="9"/>
    <s v="Cardio Equipment"/>
    <n v="191"/>
    <s v="Nike Men's Free 5.0+ Running Shoe"/>
    <n v="99.989997860000003"/>
    <n v="95.114003926871064"/>
    <n v="3"/>
    <n v="74.989997860000003"/>
    <n v="299.96999357999999"/>
    <n v="224.97999571999998"/>
    <s v="CASH"/>
    <s v="Cash Over 200"/>
  </r>
  <r>
    <n v="18108"/>
    <d v="2015-09-22T00:00:00"/>
    <e v="#N/A"/>
    <n v="2"/>
    <d v="2015-09-24T00:00:00"/>
    <n v="1"/>
    <s v="Second Class"/>
    <s v="Other"/>
    <n v="17"/>
    <n v="650"/>
    <n v="4"/>
    <s v="Apparel"/>
    <x v="1"/>
    <s v="Groningen"/>
    <s v="Groningen"/>
    <m/>
    <s v="Netherlands"/>
    <s v="Western Europe"/>
    <n v="17"/>
    <s v="Cleats"/>
    <n v="365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62571"/>
    <d v="2017-02-07T00:00:00"/>
    <n v="3"/>
    <n v="2"/>
    <d v="2017-02-09T00:00:00"/>
    <n v="0"/>
    <s v="Second Class"/>
    <s v="Other"/>
    <n v="17"/>
    <n v="9353"/>
    <n v="4"/>
    <s v="Apparel"/>
    <x v="1"/>
    <s v="Gateshead"/>
    <s v="England"/>
    <m/>
    <s v="United Kingdom"/>
    <s v="Northern Europe"/>
    <n v="17"/>
    <s v="Cleats"/>
    <n v="365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17162"/>
    <d v="2015-08-09T00:00:00"/>
    <e v="#N/A"/>
    <n v="2"/>
    <d v="2015-08-11T00:00:00"/>
    <n v="1"/>
    <s v="Second Class"/>
    <s v="Other"/>
    <n v="17"/>
    <n v="54"/>
    <n v="4"/>
    <s v="Apparel"/>
    <x v="1"/>
    <s v="Eastbourne"/>
    <s v="England"/>
    <m/>
    <s v="United Kingdom"/>
    <s v="Northern Europe"/>
    <n v="17"/>
    <s v="Cleats"/>
    <n v="36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5922"/>
    <d v="2017-08-20T00:00:00"/>
    <n v="1"/>
    <n v="2"/>
    <d v="2017-08-22T00:00:00"/>
    <n v="1"/>
    <s v="Second Class"/>
    <s v="Other"/>
    <n v="17"/>
    <n v="12151"/>
    <n v="4"/>
    <s v="Apparel"/>
    <x v="1"/>
    <s v="Hayange"/>
    <s v="Alsace-Champagne-Ardenne-Lorraine"/>
    <m/>
    <s v="France"/>
    <s v="Western Europe"/>
    <n v="17"/>
    <s v="Cleats"/>
    <n v="365"/>
    <s v="Perfect Fitness Perfect Rip Deck"/>
    <n v="59.990001679999999"/>
    <n v="54.488929209402009"/>
    <n v="3"/>
    <n v="18"/>
    <n v="179.97000503999999"/>
    <n v="161.97000503999999"/>
    <s v="CASH"/>
    <s v="Cash Not Over 200"/>
  </r>
  <r>
    <n v="63936"/>
    <d v="2017-07-22T00:00:00"/>
    <n v="7"/>
    <n v="2"/>
    <d v="2017-07-25T00:00:00"/>
    <n v="0"/>
    <s v="Second Class"/>
    <s v="Other"/>
    <n v="24"/>
    <n v="11329"/>
    <n v="5"/>
    <s v="Golf"/>
    <x v="1"/>
    <s v="Drancy"/>
    <s v="Île-de-France"/>
    <m/>
    <s v="France"/>
    <s v="Western Europe"/>
    <n v="24"/>
    <s v="Women's Apparel"/>
    <n v="502"/>
    <s v="Nike Men's Dri-FIT Victory Golf Polo"/>
    <n v="50"/>
    <n v="43.678035218757444"/>
    <n v="3"/>
    <n v="10.5"/>
    <n v="150"/>
    <n v="139.5"/>
    <s v="CASH"/>
    <s v="Cash Not Over 200"/>
  </r>
  <r>
    <n v="64813"/>
    <d v="2017-04-08T00:00:00"/>
    <n v="7"/>
    <n v="2"/>
    <d v="2017-04-11T00:00:00"/>
    <n v="1"/>
    <s v="Second Class"/>
    <s v="Other"/>
    <n v="29"/>
    <n v="10018"/>
    <n v="5"/>
    <s v="Golf"/>
    <x v="1"/>
    <s v="Portsmouth"/>
    <s v="England"/>
    <m/>
    <s v="United Kingdom"/>
    <s v="Northern Europe"/>
    <n v="29"/>
    <s v="Shop By Sport"/>
    <n v="627"/>
    <s v="Under Armour Girls' Toddler Spine Surge Runni"/>
    <n v="39.990001679999999"/>
    <n v="34.198098313835338"/>
    <n v="3"/>
    <n v="12"/>
    <n v="119.97000503999999"/>
    <n v="107.97000503999999"/>
    <s v="CASH"/>
    <s v="Cash Not Over 200"/>
  </r>
  <r>
    <n v="67892"/>
    <d v="2017-09-18T00:00:00"/>
    <n v="2"/>
    <n v="2"/>
    <d v="2017-09-20T00:00:00"/>
    <n v="1"/>
    <s v="Second Class"/>
    <s v="Other"/>
    <n v="24"/>
    <n v="3182"/>
    <n v="5"/>
    <s v="Golf"/>
    <x v="1"/>
    <s v="Gelsenkirchen"/>
    <s v="North Rhine-Westphalia"/>
    <m/>
    <s v="Germany"/>
    <s v="Western Europe"/>
    <n v="24"/>
    <s v="Women's Apparel"/>
    <n v="502"/>
    <s v="Nike Men's Dri-FIT Victory Golf Polo"/>
    <n v="50"/>
    <n v="43.678035218757444"/>
    <n v="3"/>
    <n v="37.5"/>
    <n v="150"/>
    <n v="112.5"/>
    <s v="CASH"/>
    <s v="Cash Not Over 200"/>
  </r>
  <r>
    <n v="12525"/>
    <d v="2015-02-07T00:00:00"/>
    <e v="#N/A"/>
    <n v="2"/>
    <d v="2015-02-10T00:00:00"/>
    <n v="1"/>
    <s v="Second Class"/>
    <s v="Other"/>
    <n v="41"/>
    <n v="4936"/>
    <n v="6"/>
    <s v="Outdoors"/>
    <x v="1"/>
    <s v="Nice"/>
    <s v="Provence-Alpes-Côte d'Azur"/>
    <m/>
    <s v="France"/>
    <s v="Western Europe"/>
    <n v="41"/>
    <s v="Trade-In"/>
    <n v="917"/>
    <s v="Glove It Women's Mod Oval 3-Zip Carry All Gol"/>
    <n v="21.989999770000001"/>
    <n v="20.391999720066668"/>
    <n v="3"/>
    <n v="10.56000042"/>
    <n v="65.969999310000006"/>
    <n v="55.409998890000004"/>
    <s v="CASH"/>
    <s v="Cash Not Over 200"/>
  </r>
  <r>
    <n v="71077"/>
    <d v="2017-03-11T00:00:00"/>
    <n v="7"/>
    <n v="2"/>
    <d v="2017-03-14T00:00:00"/>
    <n v="1"/>
    <s v="Second Class"/>
    <s v="Other"/>
    <n v="65"/>
    <n v="14630"/>
    <n v="10"/>
    <s v="Technology"/>
    <x v="1"/>
    <s v="Perugia"/>
    <s v="Umbria"/>
    <m/>
    <s v="Italy"/>
    <s v="Southern Europe"/>
    <n v="65"/>
    <s v="Consumer Electronics"/>
    <n v="1352"/>
    <s v="Industrial consumer electronics"/>
    <n v="252.88000489999999"/>
    <n v="203.36417164041666"/>
    <n v="1"/>
    <n v="0"/>
    <n v="252.88000489999999"/>
    <n v="252.88000489999999"/>
    <s v="DEBIT"/>
    <s v="Not Cash Payment"/>
  </r>
  <r>
    <n v="69703"/>
    <d v="2017-10-14T00:00:00"/>
    <n v="7"/>
    <n v="2"/>
    <d v="2017-10-17T00:00:00"/>
    <n v="1"/>
    <s v="Second Class"/>
    <s v="Other"/>
    <n v="62"/>
    <n v="13256"/>
    <n v="10"/>
    <s v="Technology"/>
    <x v="1"/>
    <s v="Nuremberg"/>
    <s v="Bavaria"/>
    <m/>
    <s v="Germany"/>
    <s v="Western Europe"/>
    <n v="62"/>
    <s v="Cameras "/>
    <n v="1349"/>
    <s v="Web Camera"/>
    <n v="452.0400085"/>
    <n v="338.67539386846153"/>
    <n v="1"/>
    <n v="4.5199999809999998"/>
    <n v="452.0400085"/>
    <n v="447.52000851899999"/>
    <s v="DEBIT"/>
    <s v="Not Cash Payment"/>
  </r>
  <r>
    <n v="71112"/>
    <d v="2017-04-11T00:00:00"/>
    <n v="3"/>
    <n v="2"/>
    <d v="2017-04-13T00:00:00"/>
    <n v="1"/>
    <s v="Second Class"/>
    <s v="Other"/>
    <n v="65"/>
    <n v="14665"/>
    <n v="10"/>
    <s v="Technology"/>
    <x v="1"/>
    <s v="Reims"/>
    <s v="Alsace-Champagne-Ardenne-Lorraine"/>
    <m/>
    <s v="France"/>
    <s v="Western Europe"/>
    <n v="65"/>
    <s v="Consumer Electronics"/>
    <n v="1352"/>
    <s v="Industrial consumer electronics"/>
    <n v="252.88000489999999"/>
    <n v="203.36417164041666"/>
    <n v="1"/>
    <n v="2.5299999710000001"/>
    <n v="252.88000489999999"/>
    <n v="250.35000492899999"/>
    <s v="DEBIT"/>
    <s v="Not Cash Payment"/>
  </r>
  <r>
    <n v="69810"/>
    <d v="2017-10-16T00:00:00"/>
    <n v="2"/>
    <n v="2"/>
    <d v="2017-10-18T00:00:00"/>
    <n v="1"/>
    <s v="Second Class"/>
    <s v="Other"/>
    <n v="62"/>
    <n v="13363"/>
    <n v="10"/>
    <s v="Technology"/>
    <x v="1"/>
    <s v="Halle"/>
    <s v="Saxony-Anhalt"/>
    <m/>
    <s v="Germany"/>
    <s v="Western Europe"/>
    <n v="62"/>
    <s v="Cameras "/>
    <n v="1349"/>
    <s v="Web Camera"/>
    <n v="452.0400085"/>
    <n v="338.67539386846153"/>
    <n v="1"/>
    <n v="9.0399999619999996"/>
    <n v="452.0400085"/>
    <n v="443.00000853799997"/>
    <s v="DEBIT"/>
    <s v="Not Cash Payment"/>
  </r>
  <r>
    <n v="71092"/>
    <d v="2017-03-11T00:00:00"/>
    <n v="7"/>
    <n v="2"/>
    <d v="2017-03-14T00:00:00"/>
    <n v="1"/>
    <s v="Second Class"/>
    <s v="Other"/>
    <n v="65"/>
    <n v="14645"/>
    <n v="10"/>
    <s v="Technology"/>
    <x v="1"/>
    <s v="Bremerhaven"/>
    <s v="Bremen"/>
    <m/>
    <s v="Germany"/>
    <s v="Western Europe"/>
    <n v="65"/>
    <s v="Consumer Electronics"/>
    <n v="1352"/>
    <s v="Industrial consumer electronics"/>
    <n v="252.88000489999999"/>
    <n v="203.36417164041666"/>
    <n v="1"/>
    <n v="7.5900001530000001"/>
    <n v="252.88000489999999"/>
    <n v="245.29000474699998"/>
    <s v="DEBIT"/>
    <s v="Not Cash Payment"/>
  </r>
  <r>
    <n v="69610"/>
    <d v="2017-10-13T00:00:00"/>
    <n v="6"/>
    <n v="2"/>
    <d v="2017-10-17T00:00:00"/>
    <n v="1"/>
    <s v="Second Class"/>
    <s v="Other"/>
    <n v="62"/>
    <n v="13163"/>
    <n v="10"/>
    <s v="Technology"/>
    <x v="1"/>
    <s v="Portici"/>
    <s v="Campania"/>
    <m/>
    <s v="Italy"/>
    <s v="Southern Europe"/>
    <n v="62"/>
    <s v="Cameras "/>
    <n v="1349"/>
    <s v="Web Camera"/>
    <n v="452.0400085"/>
    <n v="338.67539386846153"/>
    <n v="1"/>
    <n v="18.079999919999999"/>
    <n v="452.0400085"/>
    <n v="433.96000858000002"/>
    <s v="DEBIT"/>
    <s v="Not Cash Payment"/>
  </r>
  <r>
    <n v="71000"/>
    <d v="2017-02-11T00:00:00"/>
    <n v="7"/>
    <n v="2"/>
    <d v="2017-02-14T00:00:00"/>
    <n v="1"/>
    <s v="Second Class"/>
    <s v="Other"/>
    <n v="65"/>
    <n v="14553"/>
    <n v="10"/>
    <s v="Technology"/>
    <x v="1"/>
    <s v="Bielefeld"/>
    <s v="North Rhine-Westphalia"/>
    <m/>
    <s v="Germany"/>
    <s v="Western Europe"/>
    <n v="65"/>
    <s v="Consumer Electronics"/>
    <n v="1352"/>
    <s v="Industrial consumer electronics"/>
    <n v="252.88000489999999"/>
    <n v="203.36417164041666"/>
    <n v="1"/>
    <n v="12.64000034"/>
    <n v="252.88000489999999"/>
    <n v="240.24000455999999"/>
    <s v="DEBIT"/>
    <s v="Not Cash Payment"/>
  </r>
  <r>
    <n v="70734"/>
    <d v="2017-10-29T00:00:00"/>
    <n v="1"/>
    <n v="2"/>
    <d v="2017-10-31T00:00:00"/>
    <n v="1"/>
    <s v="Second Class"/>
    <s v="Other"/>
    <n v="64"/>
    <n v="14287"/>
    <n v="10"/>
    <s v="Technology"/>
    <x v="1"/>
    <s v="London"/>
    <s v="England"/>
    <m/>
    <s v="United Kingdom"/>
    <s v="Northern Europe"/>
    <n v="64"/>
    <s v="Computers"/>
    <n v="1351"/>
    <s v="Dell Laptop"/>
    <n v="1500"/>
    <n v="1293.21250629"/>
    <n v="1"/>
    <n v="82.5"/>
    <n v="1500"/>
    <n v="1417.5"/>
    <s v="DEBIT"/>
    <s v="Not Cash Payment"/>
  </r>
  <r>
    <n v="69626"/>
    <d v="2017-10-13T00:00:00"/>
    <n v="6"/>
    <n v="2"/>
    <d v="2017-10-17T00:00:00"/>
    <n v="0"/>
    <s v="Second Class"/>
    <s v="Other"/>
    <n v="62"/>
    <n v="13179"/>
    <n v="10"/>
    <s v="Technology"/>
    <x v="1"/>
    <s v="Drancy"/>
    <s v="Île-de-France"/>
    <m/>
    <s v="France"/>
    <s v="Western Europe"/>
    <n v="62"/>
    <s v="Cameras "/>
    <n v="1349"/>
    <s v="Web Camera"/>
    <n v="452.0400085"/>
    <n v="338.67539386846153"/>
    <n v="1"/>
    <n v="24.86000061"/>
    <n v="452.0400085"/>
    <n v="427.18000789000001"/>
    <s v="DEBIT"/>
    <s v="Not Cash Payment"/>
  </r>
  <r>
    <n v="69482"/>
    <d v="2017-11-10T00:00:00"/>
    <n v="6"/>
    <n v="2"/>
    <d v="2017-11-14T00:00:00"/>
    <n v="1"/>
    <s v="Second Class"/>
    <s v="Other"/>
    <n v="62"/>
    <n v="13035"/>
    <n v="10"/>
    <s v="Technology"/>
    <x v="1"/>
    <s v="Duisburg"/>
    <s v="North Rhine-Westphalia"/>
    <m/>
    <s v="Germany"/>
    <s v="Western Europe"/>
    <n v="62"/>
    <s v="Cameras "/>
    <n v="1349"/>
    <s v="Web Camera"/>
    <n v="452.0400085"/>
    <n v="338.67539386846153"/>
    <n v="1"/>
    <n v="24.86000061"/>
    <n v="452.0400085"/>
    <n v="427.18000789000001"/>
    <s v="DEBIT"/>
    <s v="Not Cash Payment"/>
  </r>
  <r>
    <n v="70769"/>
    <d v="2017-10-30T00:00:00"/>
    <n v="2"/>
    <n v="2"/>
    <d v="2017-11-01T00:00:00"/>
    <n v="1"/>
    <s v="Second Class"/>
    <s v="Other"/>
    <n v="64"/>
    <n v="14322"/>
    <n v="10"/>
    <s v="Technology"/>
    <x v="1"/>
    <s v="Bradford"/>
    <s v="England"/>
    <m/>
    <s v="United Kingdom"/>
    <s v="Northern Europe"/>
    <n v="64"/>
    <s v="Computers"/>
    <n v="1351"/>
    <s v="Dell Laptop"/>
    <n v="1500"/>
    <n v="1293.21250629"/>
    <n v="1"/>
    <n v="105"/>
    <n v="1500"/>
    <n v="1395"/>
    <s v="DEBIT"/>
    <s v="Not Cash Payment"/>
  </r>
  <r>
    <n v="69643"/>
    <d v="2017-10-13T00:00:00"/>
    <n v="6"/>
    <n v="2"/>
    <d v="2017-10-17T00:00:00"/>
    <n v="1"/>
    <s v="Second Class"/>
    <s v="Other"/>
    <n v="62"/>
    <n v="13196"/>
    <n v="10"/>
    <s v="Technology"/>
    <x v="1"/>
    <s v="Agrigento"/>
    <s v="Sicily"/>
    <m/>
    <s v="Italy"/>
    <s v="Southern Europe"/>
    <n v="62"/>
    <s v="Cameras "/>
    <n v="1349"/>
    <s v="Web Camera"/>
    <n v="452.0400085"/>
    <n v="338.67539386846153"/>
    <n v="1"/>
    <n v="31.63999939"/>
    <n v="452.0400085"/>
    <n v="420.40000910999998"/>
    <s v="DEBIT"/>
    <s v="Not Cash Payment"/>
  </r>
  <r>
    <n v="71051"/>
    <d v="2017-03-11T00:00:00"/>
    <n v="7"/>
    <n v="2"/>
    <d v="2017-03-14T00:00:00"/>
    <n v="0"/>
    <s v="Second Class"/>
    <s v="Other"/>
    <n v="65"/>
    <n v="14604"/>
    <n v="10"/>
    <s v="Technology"/>
    <x v="1"/>
    <s v="Oldham"/>
    <s v="England"/>
    <m/>
    <s v="United Kingdom"/>
    <s v="Northern Europe"/>
    <n v="65"/>
    <s v="Consumer Electronics"/>
    <n v="1352"/>
    <s v="Industrial consumer electronics"/>
    <n v="252.88000489999999"/>
    <n v="203.36417164041666"/>
    <n v="1"/>
    <n v="22.760000229999999"/>
    <n v="252.88000489999999"/>
    <n v="230.12000466999999"/>
    <s v="DEBIT"/>
    <s v="Not Cash Payment"/>
  </r>
  <r>
    <n v="69408"/>
    <d v="2017-10-10T00:00:00"/>
    <n v="3"/>
    <n v="2"/>
    <d v="2017-10-12T00:00:00"/>
    <n v="1"/>
    <s v="Second Class"/>
    <s v="Other"/>
    <n v="62"/>
    <n v="12961"/>
    <n v="10"/>
    <s v="Technology"/>
    <x v="1"/>
    <s v="Palermo"/>
    <s v="Sicily"/>
    <m/>
    <s v="Italy"/>
    <s v="Southern Europe"/>
    <n v="62"/>
    <s v="Cameras "/>
    <n v="1349"/>
    <s v="Web Camera"/>
    <n v="452.0400085"/>
    <n v="338.67539386846153"/>
    <n v="1"/>
    <n v="40.680000309999997"/>
    <n v="452.0400085"/>
    <n v="411.36000819000003"/>
    <s v="DEBIT"/>
    <s v="Not Cash Payment"/>
  </r>
  <r>
    <n v="71123"/>
    <d v="2017-04-11T00:00:00"/>
    <n v="3"/>
    <n v="2"/>
    <d v="2017-04-13T00:00:00"/>
    <n v="1"/>
    <s v="Second Class"/>
    <s v="Other"/>
    <n v="65"/>
    <n v="14676"/>
    <n v="10"/>
    <s v="Technology"/>
    <x v="1"/>
    <s v="Madrid"/>
    <s v="Madrid"/>
    <m/>
    <s v="Spain"/>
    <s v="Southern Europe"/>
    <n v="65"/>
    <s v="Consumer Electronics"/>
    <n v="1352"/>
    <s v="Industrial consumer electronics"/>
    <n v="252.88000489999999"/>
    <n v="203.36417164041666"/>
    <n v="1"/>
    <n v="22.760000229999999"/>
    <n v="252.88000489999999"/>
    <n v="230.12000466999999"/>
    <s v="DEBIT"/>
    <s v="Not Cash Payment"/>
  </r>
  <r>
    <n v="70534"/>
    <d v="2017-10-26T00:00:00"/>
    <n v="5"/>
    <n v="2"/>
    <d v="2017-10-30T00:00:00"/>
    <n v="1"/>
    <s v="Second Class"/>
    <s v="Other"/>
    <n v="64"/>
    <n v="14087"/>
    <n v="10"/>
    <s v="Technology"/>
    <x v="1"/>
    <s v="Nancy"/>
    <s v="Alsace-Champagne-Ardenne-Lorraine"/>
    <m/>
    <s v="France"/>
    <s v="Western Europe"/>
    <n v="64"/>
    <s v="Computers"/>
    <n v="1351"/>
    <s v="Dell Laptop"/>
    <n v="1500"/>
    <n v="1293.21250629"/>
    <n v="1"/>
    <n v="135"/>
    <n v="1500"/>
    <n v="1365"/>
    <s v="DEBIT"/>
    <s v="Not Cash Payment"/>
  </r>
  <r>
    <n v="69641"/>
    <d v="2017-10-13T00:00:00"/>
    <n v="6"/>
    <n v="2"/>
    <d v="2017-10-17T00:00:00"/>
    <n v="0"/>
    <s v="Second Class"/>
    <s v="Other"/>
    <n v="62"/>
    <n v="13194"/>
    <n v="10"/>
    <s v="Technology"/>
    <x v="1"/>
    <s v="Girona"/>
    <s v="Catalonia"/>
    <m/>
    <s v="Spain"/>
    <s v="Southern Europe"/>
    <n v="62"/>
    <s v="Cameras "/>
    <n v="1349"/>
    <s v="Web Camera"/>
    <n v="452.0400085"/>
    <n v="338.67539386846153"/>
    <n v="1"/>
    <n v="45.200000760000002"/>
    <n v="452.0400085"/>
    <n v="406.84000773999998"/>
    <s v="DEBIT"/>
    <s v="Not Cash Payment"/>
  </r>
  <r>
    <n v="70960"/>
    <d v="2017-01-11T00:00:00"/>
    <n v="4"/>
    <n v="2"/>
    <d v="2017-01-13T00:00:00"/>
    <n v="1"/>
    <s v="Second Class"/>
    <s v="Other"/>
    <n v="65"/>
    <n v="14513"/>
    <n v="10"/>
    <s v="Technology"/>
    <x v="1"/>
    <s v="Laon"/>
    <s v="Nord-Pas-de-Calais-Picardie"/>
    <m/>
    <s v="France"/>
    <s v="Western Europe"/>
    <n v="65"/>
    <s v="Consumer Electronics"/>
    <n v="1352"/>
    <s v="Industrial consumer electronics"/>
    <n v="252.88000489999999"/>
    <n v="203.36417164041666"/>
    <n v="1"/>
    <n v="25.290000920000001"/>
    <n v="252.88000489999999"/>
    <n v="227.59000397999998"/>
    <s v="DEBIT"/>
    <s v="Not Cash Payment"/>
  </r>
  <r>
    <n v="69908"/>
    <d v="2017-10-17T00:00:00"/>
    <n v="3"/>
    <n v="2"/>
    <d v="2017-10-19T00:00:00"/>
    <n v="1"/>
    <s v="Second Class"/>
    <s v="Other"/>
    <n v="62"/>
    <n v="13461"/>
    <n v="10"/>
    <s v="Technology"/>
    <x v="1"/>
    <s v="Hartlepool"/>
    <s v="England"/>
    <m/>
    <s v="United Kingdom"/>
    <s v="Northern Europe"/>
    <n v="62"/>
    <s v="Cameras "/>
    <n v="1349"/>
    <s v="Web Camera"/>
    <n v="452.0400085"/>
    <n v="338.67539386846153"/>
    <n v="1"/>
    <n v="67.809997559999999"/>
    <n v="452.0400085"/>
    <n v="384.23001094"/>
    <s v="DEBIT"/>
    <s v="Not Cash Payment"/>
  </r>
  <r>
    <n v="70957"/>
    <d v="2017-01-11T00:00:00"/>
    <n v="4"/>
    <n v="2"/>
    <d v="2017-01-13T00:00:00"/>
    <n v="1"/>
    <s v="Second Class"/>
    <s v="Other"/>
    <n v="65"/>
    <n v="14510"/>
    <n v="10"/>
    <s v="Technology"/>
    <x v="1"/>
    <s v="Pontault-Combault"/>
    <s v="Île-de-France"/>
    <m/>
    <s v="France"/>
    <s v="Western Europe"/>
    <n v="65"/>
    <s v="Consumer Electronics"/>
    <n v="1352"/>
    <s v="Industrial consumer electronics"/>
    <n v="252.88000489999999"/>
    <n v="203.36417164041666"/>
    <n v="1"/>
    <n v="37.930000309999997"/>
    <n v="252.88000489999999"/>
    <n v="214.95000458999999"/>
    <s v="DEBIT"/>
    <s v="Not Cash Payment"/>
  </r>
  <r>
    <n v="69637"/>
    <d v="2017-10-13T00:00:00"/>
    <n v="6"/>
    <n v="2"/>
    <d v="2017-10-17T00:00:00"/>
    <n v="1"/>
    <s v="Second Class"/>
    <s v="Other"/>
    <n v="62"/>
    <n v="13190"/>
    <n v="10"/>
    <s v="Technology"/>
    <x v="1"/>
    <s v="La Rochelle"/>
    <s v="Aquitaine-Limousin-Poitou-Charentes"/>
    <m/>
    <s v="France"/>
    <s v="Western Europe"/>
    <n v="62"/>
    <s v="Cameras "/>
    <n v="1349"/>
    <s v="Web Camera"/>
    <n v="452.0400085"/>
    <n v="338.67539386846153"/>
    <n v="1"/>
    <n v="72.33000183"/>
    <n v="452.0400085"/>
    <n v="379.71000666999998"/>
    <s v="DEBIT"/>
    <s v="Not Cash Payment"/>
  </r>
  <r>
    <n v="70955"/>
    <d v="2017-01-11T00:00:00"/>
    <n v="4"/>
    <n v="2"/>
    <d v="2017-01-13T00:00:00"/>
    <n v="1"/>
    <s v="Second Class"/>
    <s v="Other"/>
    <n v="65"/>
    <n v="14508"/>
    <n v="10"/>
    <s v="Technology"/>
    <x v="1"/>
    <s v="Edinburgh"/>
    <s v="Scotland"/>
    <m/>
    <s v="United Kingdom"/>
    <s v="Northern Europe"/>
    <n v="65"/>
    <s v="Consumer Electronics"/>
    <n v="1352"/>
    <s v="Industrial consumer electronics"/>
    <n v="252.88000489999999"/>
    <n v="203.36417164041666"/>
    <n v="1"/>
    <n v="42.990001679999999"/>
    <n v="252.88000489999999"/>
    <n v="209.89000321999998"/>
    <s v="DEBIT"/>
    <s v="Not Cash Payment"/>
  </r>
  <r>
    <n v="70919"/>
    <d v="2017-01-11T00:00:00"/>
    <n v="4"/>
    <n v="2"/>
    <d v="2017-01-13T00:00:00"/>
    <n v="1"/>
    <s v="Second Class"/>
    <s v="Other"/>
    <n v="65"/>
    <n v="14472"/>
    <n v="10"/>
    <s v="Technology"/>
    <x v="1"/>
    <s v="Acerra"/>
    <s v="Campania"/>
    <m/>
    <s v="Italy"/>
    <s v="Southern Europe"/>
    <n v="65"/>
    <s v="Consumer Electronics"/>
    <n v="1352"/>
    <s v="Industrial consumer electronics"/>
    <n v="252.88000489999999"/>
    <n v="203.36417164041666"/>
    <n v="1"/>
    <n v="42.990001679999999"/>
    <n v="252.88000489999999"/>
    <n v="209.89000321999998"/>
    <s v="DEBIT"/>
    <s v="Not Cash Payment"/>
  </r>
  <r>
    <n v="71009"/>
    <d v="2017-02-11T00:00:00"/>
    <n v="7"/>
    <n v="2"/>
    <d v="2017-02-14T00:00:00"/>
    <n v="1"/>
    <s v="Second Class"/>
    <s v="Other"/>
    <n v="65"/>
    <n v="14562"/>
    <n v="10"/>
    <s v="Technology"/>
    <x v="1"/>
    <s v="Hanover"/>
    <s v="Lower Saxony"/>
    <m/>
    <s v="Germany"/>
    <s v="Western Europe"/>
    <n v="65"/>
    <s v="Consumer Electronics"/>
    <n v="1352"/>
    <s v="Industrial consumer electronics"/>
    <n v="252.88000489999999"/>
    <n v="203.36417164041666"/>
    <n v="1"/>
    <n v="42.990001679999999"/>
    <n v="252.88000489999999"/>
    <n v="209.89000321999998"/>
    <s v="DEBIT"/>
    <s v="Not Cash Payment"/>
  </r>
  <r>
    <n v="69653"/>
    <d v="2017-10-13T00:00:00"/>
    <n v="6"/>
    <n v="2"/>
    <d v="2017-10-17T00:00:00"/>
    <n v="1"/>
    <s v="Second Class"/>
    <s v="Other"/>
    <n v="62"/>
    <n v="13206"/>
    <n v="10"/>
    <s v="Technology"/>
    <x v="1"/>
    <s v="Manchester"/>
    <s v="England"/>
    <m/>
    <s v="United Kingdom"/>
    <s v="Northern Europe"/>
    <n v="62"/>
    <s v="Cameras "/>
    <n v="1349"/>
    <s v="Web Camera"/>
    <n v="452.0400085"/>
    <n v="338.67539386846153"/>
    <n v="1"/>
    <n v="81.370002749999998"/>
    <n v="452.0400085"/>
    <n v="370.67000574999997"/>
    <s v="DEBIT"/>
    <s v="Not Cash Payment"/>
  </r>
  <r>
    <n v="69527"/>
    <d v="2017-11-10T00:00:00"/>
    <n v="6"/>
    <n v="2"/>
    <d v="2017-11-14T00:00:00"/>
    <n v="1"/>
    <s v="Second Class"/>
    <s v="Other"/>
    <n v="62"/>
    <n v="13080"/>
    <n v="10"/>
    <s v="Technology"/>
    <x v="1"/>
    <s v="Messina"/>
    <s v="Sicily"/>
    <m/>
    <s v="Italy"/>
    <s v="Southern Europe"/>
    <n v="62"/>
    <s v="Cameras "/>
    <n v="1349"/>
    <s v="Web Camera"/>
    <n v="452.0400085"/>
    <n v="338.67539386846153"/>
    <n v="1"/>
    <n v="81.370002749999998"/>
    <n v="452.0400085"/>
    <n v="370.67000574999997"/>
    <s v="DEBIT"/>
    <s v="Not Cash Payment"/>
  </r>
  <r>
    <n v="71080"/>
    <d v="2017-03-11T00:00:00"/>
    <n v="7"/>
    <n v="2"/>
    <d v="2017-03-14T00:00:00"/>
    <n v="1"/>
    <s v="Second Class"/>
    <s v="Other"/>
    <n v="65"/>
    <n v="14633"/>
    <n v="10"/>
    <s v="Technology"/>
    <x v="1"/>
    <s v="Wilhelmshaven"/>
    <s v="Lower Saxony"/>
    <m/>
    <s v="Germany"/>
    <s v="Western Europe"/>
    <n v="65"/>
    <s v="Consumer Electronics"/>
    <n v="1352"/>
    <s v="Industrial consumer electronics"/>
    <n v="252.88000489999999"/>
    <n v="203.36417164041666"/>
    <n v="1"/>
    <n v="45.520000459999999"/>
    <n v="252.88000489999999"/>
    <n v="207.36000443999998"/>
    <s v="DEBIT"/>
    <s v="Not Cash Payment"/>
  </r>
  <r>
    <n v="70544"/>
    <d v="2017-10-26T00:00:00"/>
    <n v="5"/>
    <n v="2"/>
    <d v="2017-10-30T00:00:00"/>
    <n v="1"/>
    <s v="Second Class"/>
    <s v="Other"/>
    <n v="64"/>
    <n v="14097"/>
    <n v="10"/>
    <s v="Technology"/>
    <x v="1"/>
    <s v="Letchworth"/>
    <s v="England"/>
    <m/>
    <s v="United Kingdom"/>
    <s v="Northern Europe"/>
    <n v="64"/>
    <s v="Computers"/>
    <n v="1351"/>
    <s v="Dell Laptop"/>
    <n v="1500"/>
    <n v="1293.21250629"/>
    <n v="1"/>
    <n v="300"/>
    <n v="1500"/>
    <n v="1200"/>
    <s v="DEBIT"/>
    <s v="Not Cash Payment"/>
  </r>
  <r>
    <n v="69471"/>
    <d v="2017-11-10T00:00:00"/>
    <n v="6"/>
    <n v="2"/>
    <d v="2017-11-14T00:00:00"/>
    <n v="0"/>
    <s v="Second Class"/>
    <s v="Other"/>
    <n v="62"/>
    <n v="13024"/>
    <n v="10"/>
    <s v="Technology"/>
    <x v="1"/>
    <s v="Kilwinning"/>
    <s v="Scotland"/>
    <m/>
    <s v="United Kingdom"/>
    <s v="Northern Europe"/>
    <n v="62"/>
    <s v="Cameras "/>
    <n v="1349"/>
    <s v="Web Camera"/>
    <n v="452.0400085"/>
    <n v="338.67539386846153"/>
    <n v="1"/>
    <n v="113.01000209999999"/>
    <n v="452.0400085"/>
    <n v="339.03000639999999"/>
    <s v="DEBIT"/>
    <s v="Not Cash Payment"/>
  </r>
  <r>
    <n v="68879"/>
    <d v="2017-02-10T00:00:00"/>
    <n v="6"/>
    <n v="2"/>
    <d v="2017-02-14T00:00:00"/>
    <n v="1"/>
    <s v="Second Class"/>
    <s v="Other"/>
    <n v="4"/>
    <n v="778"/>
    <n v="2"/>
    <s v="Fitness"/>
    <x v="1"/>
    <s v="Villeneuve-le-Roi"/>
    <s v="Île-de-France"/>
    <m/>
    <s v="France"/>
    <s v="Western Europe"/>
    <n v="4"/>
    <s v="Basketball"/>
    <n v="60"/>
    <s v="SOLE E25 Elliptical"/>
    <n v="999.98999019999997"/>
    <n v="584.19000239999991"/>
    <n v="1"/>
    <n v="10"/>
    <n v="999.98999019999997"/>
    <n v="989.98999019999997"/>
    <s v="DEBIT"/>
    <s v="Not Cash Payment"/>
  </r>
  <r>
    <n v="67214"/>
    <d v="2017-08-09T00:00:00"/>
    <n v="4"/>
    <n v="2"/>
    <d v="2017-08-11T00:00:00"/>
    <n v="1"/>
    <s v="Second Class"/>
    <s v="Other"/>
    <n v="2"/>
    <n v="7146"/>
    <n v="2"/>
    <s v="Fitness"/>
    <x v="1"/>
    <s v="Barakaldo"/>
    <s v="Basque Country"/>
    <m/>
    <s v="Spain"/>
    <s v="Southern Europe"/>
    <n v="2"/>
    <s v="Soccer"/>
    <n v="24"/>
    <s v="Elevation Training Mask 2.0"/>
    <n v="79.989997860000003"/>
    <n v="71.369997974"/>
    <n v="1"/>
    <n v="1.6000000240000001"/>
    <n v="79.989997860000003"/>
    <n v="78.389997836000006"/>
    <s v="DEBIT"/>
    <s v="Not Cash Payment"/>
  </r>
  <r>
    <n v="17810"/>
    <d v="2015-09-17T00:00:00"/>
    <e v="#N/A"/>
    <n v="2"/>
    <d v="2015-09-21T00:00:00"/>
    <n v="1"/>
    <s v="Second Class"/>
    <s v="Other"/>
    <n v="3"/>
    <n v="6365"/>
    <n v="2"/>
    <s v="Fitness"/>
    <x v="1"/>
    <s v="Stockholm"/>
    <s v="Stockholm"/>
    <m/>
    <s v="Sweden"/>
    <s v="Northern Europe"/>
    <n v="3"/>
    <s v="Baseball &amp; Softball"/>
    <n v="44"/>
    <s v="adidas Men's F10 Messi TRX FG Soccer Cleat"/>
    <n v="59.990001679999999"/>
    <n v="57.194418487916671"/>
    <n v="1"/>
    <n v="7.8000001909999996"/>
    <n v="59.990001679999999"/>
    <n v="52.190001488999997"/>
    <s v="DEBIT"/>
    <s v="Not Cash Payment"/>
  </r>
  <r>
    <n v="18793"/>
    <d v="2015-02-10T00:00:00"/>
    <e v="#N/A"/>
    <n v="2"/>
    <d v="2015-02-12T00:00:00"/>
    <n v="1"/>
    <s v="Second Class"/>
    <s v="Other"/>
    <n v="13"/>
    <n v="8422"/>
    <n v="3"/>
    <s v="Footwear"/>
    <x v="1"/>
    <s v="Aylesbury"/>
    <s v="England"/>
    <m/>
    <s v="United Kingdom"/>
    <s v="Northern Europe"/>
    <n v="13"/>
    <s v="Electronics"/>
    <n v="278"/>
    <s v="Under Armour Men's Compression EV SL Slide"/>
    <n v="44.990001679999999"/>
    <n v="31.547668386333335"/>
    <n v="1"/>
    <n v="1.7999999520000001"/>
    <n v="44.990001679999999"/>
    <n v="43.190001727999999"/>
    <s v="DEBIT"/>
    <s v="Not Cash Payment"/>
  </r>
  <r>
    <n v="65109"/>
    <d v="2017-08-08T00:00:00"/>
    <n v="3"/>
    <n v="2"/>
    <d v="2017-08-10T00:00:00"/>
    <n v="1"/>
    <s v="Second Class"/>
    <s v="Other"/>
    <n v="9"/>
    <n v="8524"/>
    <n v="3"/>
    <s v="Footwear"/>
    <x v="1"/>
    <s v="Langenhagen"/>
    <s v="Lower Saxony"/>
    <m/>
    <s v="Germany"/>
    <s v="Western Europe"/>
    <n v="9"/>
    <s v="Cardio Equipment"/>
    <n v="191"/>
    <s v="Nike Men's Free 5.0+ Running Shoe"/>
    <n v="99.989997860000003"/>
    <n v="95.114003926871064"/>
    <n v="1"/>
    <n v="4"/>
    <n v="99.989997860000003"/>
    <n v="95.989997860000003"/>
    <s v="DEBIT"/>
    <s v="Not Cash Payment"/>
  </r>
  <r>
    <n v="15673"/>
    <d v="2015-08-17T00:00:00"/>
    <e v="#N/A"/>
    <n v="2"/>
    <d v="2015-08-19T00:00:00"/>
    <n v="1"/>
    <s v="Second Class"/>
    <s v="Other"/>
    <n v="9"/>
    <n v="3784"/>
    <n v="3"/>
    <s v="Footwear"/>
    <x v="1"/>
    <s v="Birmingham"/>
    <s v="England"/>
    <m/>
    <s v="United Kingdom"/>
    <s v="Northern Europe"/>
    <n v="9"/>
    <s v="Cardio Equipment"/>
    <n v="191"/>
    <s v="Nike Men's Free 5.0+ Running Shoe"/>
    <n v="99.989997860000003"/>
    <n v="95.114003926871064"/>
    <n v="1"/>
    <n v="5"/>
    <n v="99.989997860000003"/>
    <n v="94.989997860000003"/>
    <s v="DEBIT"/>
    <s v="Not Cash Payment"/>
  </r>
  <r>
    <n v="18183"/>
    <d v="2015-09-23T00:00:00"/>
    <e v="#N/A"/>
    <n v="2"/>
    <d v="2015-09-25T00:00:00"/>
    <n v="1"/>
    <s v="Second Class"/>
    <s v="Other"/>
    <n v="13"/>
    <n v="10519"/>
    <n v="3"/>
    <s v="Footwear"/>
    <x v="1"/>
    <s v="Amsterdam"/>
    <s v="North Holland"/>
    <m/>
    <s v="Netherlands"/>
    <s v="Western Europe"/>
    <n v="13"/>
    <s v="Electronics"/>
    <n v="278"/>
    <s v="Under Armour Men's Compression EV SL Slide"/>
    <n v="44.990001679999999"/>
    <n v="31.547668386333335"/>
    <n v="1"/>
    <n v="3.1500000950000002"/>
    <n v="44.990001679999999"/>
    <n v="41.840001584999996"/>
    <s v="DEBIT"/>
    <s v="Not Cash Payment"/>
  </r>
  <r>
    <n v="20234"/>
    <d v="2015-10-23T00:00:00"/>
    <e v="#N/A"/>
    <n v="2"/>
    <d v="2015-10-27T00:00:00"/>
    <n v="1"/>
    <s v="Second Class"/>
    <s v="Other"/>
    <n v="9"/>
    <n v="7132"/>
    <n v="3"/>
    <s v="Footwear"/>
    <x v="1"/>
    <s v="Vienna"/>
    <s v="Vienna"/>
    <m/>
    <s v="Austria"/>
    <s v="Western Europe"/>
    <n v="9"/>
    <s v="Cardio Equipment"/>
    <n v="191"/>
    <s v="Nike Men's Free 5.0+ Running Shoe"/>
    <n v="99.989997860000003"/>
    <n v="95.114003926871064"/>
    <n v="1"/>
    <n v="10"/>
    <n v="99.989997860000003"/>
    <n v="89.989997860000003"/>
    <s v="DEBIT"/>
    <s v="Not Cash Payment"/>
  </r>
  <r>
    <n v="13139"/>
    <d v="2015-11-07T00:00:00"/>
    <e v="#N/A"/>
    <n v="2"/>
    <d v="2015-11-10T00:00:00"/>
    <n v="1"/>
    <s v="Second Class"/>
    <s v="Other"/>
    <n v="9"/>
    <n v="3709"/>
    <n v="3"/>
    <s v="Footwear"/>
    <x v="1"/>
    <s v="Vienna"/>
    <s v="Vienna"/>
    <m/>
    <s v="Austria"/>
    <s v="Western Europe"/>
    <n v="9"/>
    <s v="Cardio Equipment"/>
    <n v="191"/>
    <s v="Nike Men's Free 5.0+ Running Shoe"/>
    <n v="99.989997860000003"/>
    <n v="95.114003926871064"/>
    <n v="1"/>
    <n v="12"/>
    <n v="99.989997860000003"/>
    <n v="87.989997860000003"/>
    <s v="DEBIT"/>
    <s v="Not Cash Payment"/>
  </r>
  <r>
    <n v="19590"/>
    <d v="2015-10-13T00:00:00"/>
    <e v="#N/A"/>
    <n v="4"/>
    <d v="2015-10-19T00:00:00"/>
    <n v="1"/>
    <s v="Standard Class"/>
    <s v="Other"/>
    <n v="3"/>
    <n v="7518"/>
    <n v="2"/>
    <s v="Fitness"/>
    <x v="1"/>
    <s v="Montpellier"/>
    <s v="Languedoc-Roussillon-Midi-Pyrénées"/>
    <m/>
    <s v="France"/>
    <s v="Western Europe"/>
    <n v="3"/>
    <s v="Baseball &amp; Softball"/>
    <n v="44"/>
    <s v="adidas Men's F10 Messi TRX FG Soccer Cleat"/>
    <n v="59.990001679999999"/>
    <n v="57.194418487916671"/>
    <n v="5"/>
    <n v="15"/>
    <n v="299.9500084"/>
    <n v="284.9500084"/>
    <s v="DEBIT"/>
    <s v="Not Cash Payment"/>
  </r>
  <r>
    <n v="43650"/>
    <d v="2016-09-29T00:00:00"/>
    <n v="5"/>
    <n v="4"/>
    <d v="2016-10-05T00:00:00"/>
    <n v="1"/>
    <s v="Standard Class"/>
    <s v="Other"/>
    <n v="11"/>
    <n v="1738"/>
    <n v="3"/>
    <s v="Footwear"/>
    <x v="1"/>
    <s v="Khmelnytskyi"/>
    <s v="Khmelnytskyi Oblast"/>
    <m/>
    <s v="Ukraine"/>
    <s v="Eastern Europe"/>
    <n v="11"/>
    <s v="Fitness Accessories"/>
    <n v="235"/>
    <s v="Under Armour Hustle Storm Medium Duffle Bag"/>
    <n v="34.990001679999999"/>
    <n v="25.521801568600001"/>
    <n v="5"/>
    <n v="0"/>
    <n v="174.9500084"/>
    <n v="174.9500084"/>
    <s v="DEBIT"/>
    <s v="Not Cash Payment"/>
  </r>
  <r>
    <n v="15202"/>
    <d v="2015-10-08T00:00:00"/>
    <e v="#N/A"/>
    <n v="4"/>
    <d v="2015-10-14T00:00:00"/>
    <n v="0"/>
    <s v="Standard Class"/>
    <s v="Other"/>
    <n v="9"/>
    <n v="1622"/>
    <n v="3"/>
    <s v="Footwear"/>
    <x v="1"/>
    <s v="Vannes"/>
    <s v="Brittany"/>
    <m/>
    <s v="France"/>
    <s v="Western Europe"/>
    <n v="9"/>
    <s v="Cardio Equipment"/>
    <n v="191"/>
    <s v="Nike Men's Free 5.0+ Running Shoe"/>
    <n v="99.989997860000003"/>
    <n v="95.114003926871064"/>
    <n v="5"/>
    <n v="5"/>
    <n v="499.94998930000003"/>
    <n v="494.94998930000003"/>
    <s v="DEBIT"/>
    <s v="Not Cash Payment"/>
  </r>
  <r>
    <n v="15462"/>
    <d v="2015-08-14T00:00:00"/>
    <e v="#N/A"/>
    <n v="4"/>
    <d v="2015-08-20T00:00:00"/>
    <n v="0"/>
    <s v="Standard Class"/>
    <s v="Other"/>
    <n v="13"/>
    <n v="1325"/>
    <n v="3"/>
    <s v="Footwear"/>
    <x v="1"/>
    <s v="Fuenlabrada"/>
    <s v="Madrid"/>
    <m/>
    <s v="Spain"/>
    <s v="Southern Europe"/>
    <n v="13"/>
    <s v="Electronics"/>
    <n v="273"/>
    <s v="Under Armour Kids' Mercenary Slide"/>
    <n v="27.989999770000001"/>
    <n v="22.101999580000001"/>
    <n v="5"/>
    <n v="2.7999999519999998"/>
    <n v="139.94999885000001"/>
    <n v="137.14999889800001"/>
    <s v="DEBIT"/>
    <s v="Not Cash Payment"/>
  </r>
  <r>
    <n v="15155"/>
    <d v="2015-10-08T00:00:00"/>
    <e v="#N/A"/>
    <n v="4"/>
    <d v="2015-10-14T00:00:00"/>
    <n v="1"/>
    <s v="Standard Class"/>
    <s v="Other"/>
    <n v="9"/>
    <n v="5505"/>
    <n v="3"/>
    <s v="Footwear"/>
    <x v="1"/>
    <s v="Villemomble"/>
    <s v="Île-de-France"/>
    <m/>
    <s v="France"/>
    <s v="Western Europe"/>
    <n v="9"/>
    <s v="Cardio Equipment"/>
    <n v="191"/>
    <s v="Nike Men's Free 5.0+ Running Shoe"/>
    <n v="99.989997860000003"/>
    <n v="95.114003926871064"/>
    <n v="5"/>
    <n v="10"/>
    <n v="499.94998930000003"/>
    <n v="489.94998930000003"/>
    <s v="DEBIT"/>
    <s v="Not Cash Payment"/>
  </r>
  <r>
    <n v="64451"/>
    <d v="2017-07-29T00:00:00"/>
    <n v="7"/>
    <n v="4"/>
    <d v="2017-08-03T00:00:00"/>
    <n v="0"/>
    <s v="Standard Class"/>
    <s v="Other"/>
    <n v="9"/>
    <n v="4210"/>
    <n v="3"/>
    <s v="Footwear"/>
    <x v="1"/>
    <s v="Montpellier"/>
    <s v="Languedoc-Roussillon-Midi-Pyrénées"/>
    <m/>
    <s v="France"/>
    <s v="Western Europe"/>
    <n v="9"/>
    <s v="Cardio Equipment"/>
    <n v="191"/>
    <s v="Nike Men's Free 5.0+ Running Shoe"/>
    <n v="99.989997860000003"/>
    <n v="95.114003926871064"/>
    <n v="5"/>
    <n v="15"/>
    <n v="499.94998930000003"/>
    <n v="484.94998930000003"/>
    <s v="DEBIT"/>
    <s v="Not Cash Payment"/>
  </r>
  <r>
    <n v="67028"/>
    <d v="2017-05-09T00:00:00"/>
    <n v="3"/>
    <n v="4"/>
    <d v="2017-05-15T00:00:00"/>
    <n v="0"/>
    <s v="Standard Class"/>
    <s v="Other"/>
    <n v="9"/>
    <n v="11229"/>
    <n v="3"/>
    <s v="Footwear"/>
    <x v="1"/>
    <s v="Gien"/>
    <s v="Centre-Val de Loire"/>
    <m/>
    <s v="France"/>
    <s v="Western Europe"/>
    <n v="9"/>
    <s v="Cardio Equipment"/>
    <n v="191"/>
    <s v="Nike Men's Free 5.0+ Running Shoe"/>
    <n v="99.989997860000003"/>
    <n v="95.114003926871064"/>
    <n v="5"/>
    <n v="15"/>
    <n v="499.94998930000003"/>
    <n v="484.94998930000003"/>
    <s v="DEBIT"/>
    <s v="Not Cash Payment"/>
  </r>
  <r>
    <n v="62336"/>
    <d v="2017-06-28T00:00:00"/>
    <n v="4"/>
    <n v="4"/>
    <d v="2017-07-04T00:00:00"/>
    <n v="0"/>
    <s v="Standard Class"/>
    <s v="Other"/>
    <n v="9"/>
    <n v="9385"/>
    <n v="3"/>
    <s v="Footwear"/>
    <x v="1"/>
    <s v="Neuilly-sur-Seine"/>
    <s v="Île-de-France"/>
    <m/>
    <s v="France"/>
    <s v="Western Europe"/>
    <n v="9"/>
    <s v="Cardio Equipment"/>
    <n v="191"/>
    <s v="Nike Men's Free 5.0+ Running Shoe"/>
    <n v="99.989997860000003"/>
    <n v="95.114003926871064"/>
    <n v="5"/>
    <n v="15"/>
    <n v="499.94998930000003"/>
    <n v="484.94998930000003"/>
    <s v="DEBIT"/>
    <s v="Not Cash Payment"/>
  </r>
  <r>
    <n v="11334"/>
    <d v="2015-06-15T00:00:00"/>
    <e v="#N/A"/>
    <n v="4"/>
    <d v="2015-06-19T00:00:00"/>
    <n v="1"/>
    <s v="Standard Class"/>
    <s v="Other"/>
    <n v="13"/>
    <n v="900"/>
    <n v="3"/>
    <s v="Footwear"/>
    <x v="1"/>
    <s v="Viersen"/>
    <s v="North Rhine-Westphalia"/>
    <m/>
    <s v="Germany"/>
    <s v="Western Europe"/>
    <n v="13"/>
    <s v="Electronics"/>
    <n v="282"/>
    <s v="Under Armour Women's Ignite PIP VI Slide"/>
    <n v="31.989999770000001"/>
    <n v="27.763856872771434"/>
    <n v="5"/>
    <n v="4.8000001909999996"/>
    <n v="159.94999885000001"/>
    <n v="155.149998659"/>
    <s v="DEBIT"/>
    <s v="Not Cash Payment"/>
  </r>
  <r>
    <n v="62885"/>
    <d v="2017-06-07T00:00:00"/>
    <n v="4"/>
    <n v="4"/>
    <d v="2017-06-13T00:00:00"/>
    <n v="1"/>
    <s v="Standard Class"/>
    <s v="Other"/>
    <n v="9"/>
    <n v="6217"/>
    <n v="3"/>
    <s v="Footwear"/>
    <x v="1"/>
    <s v="Verona"/>
    <s v="Veneto"/>
    <m/>
    <s v="Italy"/>
    <s v="Southern Europe"/>
    <n v="9"/>
    <s v="Cardio Equipment"/>
    <n v="191"/>
    <s v="Nike Men's Free 5.0+ Running Shoe"/>
    <n v="99.989997860000003"/>
    <n v="95.114003926871064"/>
    <n v="5"/>
    <n v="20"/>
    <n v="499.94998930000003"/>
    <n v="479.94998930000003"/>
    <s v="DEBIT"/>
    <s v="Not Cash Payment"/>
  </r>
  <r>
    <n v="66998"/>
    <d v="2017-05-09T00:00:00"/>
    <n v="3"/>
    <n v="4"/>
    <d v="2017-05-15T00:00:00"/>
    <n v="0"/>
    <s v="Standard Class"/>
    <s v="Other"/>
    <n v="9"/>
    <n v="9466"/>
    <n v="3"/>
    <s v="Footwear"/>
    <x v="1"/>
    <s v="Fano"/>
    <s v="Marche"/>
    <m/>
    <s v="Italy"/>
    <s v="Southern Europe"/>
    <n v="9"/>
    <s v="Cardio Equipment"/>
    <n v="191"/>
    <s v="Nike Men's Free 5.0+ Running Shoe"/>
    <n v="99.989997860000003"/>
    <n v="95.114003926871064"/>
    <n v="5"/>
    <n v="20"/>
    <n v="499.94998930000003"/>
    <n v="479.94998930000003"/>
    <s v="DEBIT"/>
    <s v="Not Cash Payment"/>
  </r>
  <r>
    <n v="47002"/>
    <d v="2016-11-17T00:00:00"/>
    <n v="5"/>
    <n v="4"/>
    <d v="2016-11-23T00:00:00"/>
    <n v="0"/>
    <s v="Standard Class"/>
    <s v="Other"/>
    <n v="9"/>
    <n v="4596"/>
    <n v="3"/>
    <s v="Footwear"/>
    <x v="1"/>
    <s v="Gdynia"/>
    <s v="Pomerania"/>
    <m/>
    <s v="Poland"/>
    <s v="Eastern Europe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DEBIT"/>
    <s v="Not Cash Payment"/>
  </r>
  <r>
    <n v="63445"/>
    <d v="2017-07-15T00:00:00"/>
    <n v="7"/>
    <n v="4"/>
    <d v="2017-07-20T00:00:00"/>
    <n v="1"/>
    <s v="Standard Class"/>
    <s v="Other"/>
    <n v="9"/>
    <n v="5206"/>
    <n v="3"/>
    <s v="Footwear"/>
    <x v="1"/>
    <s v="Talavera de la Reina"/>
    <s v="Castilla-La Mancha"/>
    <m/>
    <s v="Spain"/>
    <s v="Southern Europe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DEBIT"/>
    <s v="Not Cash Payment"/>
  </r>
  <r>
    <n v="67566"/>
    <d v="2017-09-13T00:00:00"/>
    <n v="4"/>
    <n v="4"/>
    <d v="2017-09-19T00:00:00"/>
    <n v="0"/>
    <s v="Standard Class"/>
    <s v="Other"/>
    <n v="9"/>
    <n v="2823"/>
    <n v="3"/>
    <s v="Footwear"/>
    <x v="1"/>
    <s v="Montreuil"/>
    <s v="Île-de-France"/>
    <m/>
    <s v="France"/>
    <s v="Western Europe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DEBIT"/>
    <s v="Not Cash Payment"/>
  </r>
  <r>
    <n v="18884"/>
    <d v="2015-03-10T00:00:00"/>
    <e v="#N/A"/>
    <n v="4"/>
    <d v="2015-03-16T00:00:00"/>
    <n v="1"/>
    <s v="Standard Class"/>
    <s v="Other"/>
    <n v="11"/>
    <n v="10408"/>
    <n v="3"/>
    <s v="Footwear"/>
    <x v="1"/>
    <s v="Marseille"/>
    <s v="Provence-Alpes-Côte d'Azur"/>
    <m/>
    <s v="France"/>
    <s v="Western Europe"/>
    <n v="11"/>
    <s v="Fitness Accessories"/>
    <n v="235"/>
    <s v="Under Armour Hustle Storm Medium Duffle Bag"/>
    <n v="34.990001679999999"/>
    <n v="25.521801568600001"/>
    <n v="5"/>
    <n v="8.75"/>
    <n v="174.9500084"/>
    <n v="166.2000084"/>
    <s v="DEBIT"/>
    <s v="Not Cash Payment"/>
  </r>
  <r>
    <n v="18845"/>
    <d v="2015-03-10T00:00:00"/>
    <e v="#N/A"/>
    <n v="4"/>
    <d v="2015-03-16T00:00:00"/>
    <n v="1"/>
    <s v="Standard Class"/>
    <s v="Other"/>
    <n v="11"/>
    <n v="11011"/>
    <n v="3"/>
    <s v="Footwear"/>
    <x v="1"/>
    <s v="Lisbon"/>
    <s v="Lisbon"/>
    <m/>
    <s v="Portugal"/>
    <s v="Southern Europe"/>
    <n v="11"/>
    <s v="Fitness Accessories"/>
    <n v="235"/>
    <s v="Under Armour Hustle Storm Medium Duffle Bag"/>
    <n v="34.990001679999999"/>
    <n v="25.521801568600001"/>
    <n v="5"/>
    <n v="9.6199998860000004"/>
    <n v="174.9500084"/>
    <n v="165.33000851400001"/>
    <s v="DEBIT"/>
    <s v="Not Cash Payment"/>
  </r>
  <r>
    <n v="66854"/>
    <d v="2017-02-09T00:00:00"/>
    <n v="5"/>
    <n v="4"/>
    <d v="2017-02-15T00:00:00"/>
    <n v="1"/>
    <s v="Standard Class"/>
    <s v="Other"/>
    <n v="16"/>
    <n v="40"/>
    <n v="3"/>
    <s v="Footwear"/>
    <x v="1"/>
    <s v="Wolverhampton"/>
    <s v="England"/>
    <m/>
    <s v="United Kingdom"/>
    <s v="Northern Europe"/>
    <n v="16"/>
    <s v="As Seen on  TV!"/>
    <n v="359"/>
    <s v="Nike Men's Free TR 5.0 TB Training Shoe"/>
    <n v="99.989997860000003"/>
    <n v="65.117997740000007"/>
    <n v="5"/>
    <n v="35"/>
    <n v="499.94998930000003"/>
    <n v="464.94998930000003"/>
    <s v="DEBIT"/>
    <s v="Not Cash Payment"/>
  </r>
  <r>
    <n v="46955"/>
    <d v="2016-11-16T00:00:00"/>
    <n v="4"/>
    <n v="4"/>
    <d v="2016-11-22T00:00:00"/>
    <n v="1"/>
    <s v="Standard Class"/>
    <s v="Other"/>
    <n v="9"/>
    <n v="11636"/>
    <n v="3"/>
    <s v="Footwear"/>
    <x v="1"/>
    <s v="Satu Mare"/>
    <s v="Satu Mare"/>
    <m/>
    <s v="Romania"/>
    <s v="Eastern Europe"/>
    <n v="9"/>
    <s v="Cardio Equipment"/>
    <n v="191"/>
    <s v="Nike Men's Free 5.0+ Running Shoe"/>
    <n v="99.989997860000003"/>
    <n v="95.114003926871064"/>
    <n v="5"/>
    <n v="45"/>
    <n v="499.94998930000003"/>
    <n v="454.94998930000003"/>
    <s v="DEBIT"/>
    <s v="Not Cash Payment"/>
  </r>
  <r>
    <n v="13890"/>
    <d v="2015-07-22T00:00:00"/>
    <e v="#N/A"/>
    <n v="2"/>
    <d v="2015-07-24T00:00:00"/>
    <n v="1"/>
    <s v="Second Class"/>
    <s v="Other"/>
    <n v="9"/>
    <n v="9120"/>
    <n v="3"/>
    <s v="Footwear"/>
    <x v="1"/>
    <s v="Wiesbaden"/>
    <s v="Hesse"/>
    <m/>
    <s v="Germany"/>
    <s v="Western Europe"/>
    <n v="9"/>
    <s v="Cardio Equipment"/>
    <n v="191"/>
    <s v="Nike Men's Free 5.0+ Running Shoe"/>
    <n v="99.989997860000003"/>
    <n v="95.114003926871064"/>
    <n v="4"/>
    <n v="4"/>
    <n v="399.95999144000001"/>
    <n v="395.95999144000001"/>
    <s v="CASH"/>
    <s v="Cash Over 200"/>
  </r>
  <r>
    <n v="17071"/>
    <d v="2015-07-09T00:00:00"/>
    <e v="#N/A"/>
    <n v="2"/>
    <d v="2015-07-13T00:00:00"/>
    <n v="0"/>
    <s v="Second Class"/>
    <s v="Other"/>
    <n v="13"/>
    <n v="12221"/>
    <n v="3"/>
    <s v="Footwear"/>
    <x v="1"/>
    <s v="Montpellier"/>
    <s v="Languedoc-Roussillon-Midi-Pyrénées"/>
    <m/>
    <s v="France"/>
    <s v="Western Europe"/>
    <n v="13"/>
    <s v="Electronics"/>
    <n v="276"/>
    <s v="Under Armour Women's Ignite Slide"/>
    <n v="31.989999770000001"/>
    <n v="27.113333001333334"/>
    <n v="4"/>
    <n v="1.2799999710000001"/>
    <n v="127.95999908"/>
    <n v="126.67999910900001"/>
    <s v="CASH"/>
    <s v="Cash Not Over 200"/>
  </r>
  <r>
    <n v="11321"/>
    <d v="2015-06-15T00:00:00"/>
    <e v="#N/A"/>
    <n v="2"/>
    <d v="2015-06-17T00:00:00"/>
    <n v="0"/>
    <s v="Second Class"/>
    <s v="Other"/>
    <n v="9"/>
    <n v="9415"/>
    <n v="3"/>
    <s v="Footwear"/>
    <x v="1"/>
    <s v="Munich"/>
    <s v="Bavaria"/>
    <m/>
    <s v="Germany"/>
    <s v="Western Europe"/>
    <n v="9"/>
    <s v="Cardio Equipment"/>
    <n v="191"/>
    <s v="Nike Men's Free 5.0+ Running Shoe"/>
    <n v="99.989997860000003"/>
    <n v="95.114003926871064"/>
    <n v="4"/>
    <n v="8"/>
    <n v="399.95999144000001"/>
    <n v="391.95999144000001"/>
    <s v="CASH"/>
    <s v="Cash Over 200"/>
  </r>
  <r>
    <n v="64813"/>
    <d v="2017-04-08T00:00:00"/>
    <n v="7"/>
    <n v="2"/>
    <d v="2017-04-11T00:00:00"/>
    <n v="1"/>
    <s v="Second Class"/>
    <s v="Other"/>
    <n v="17"/>
    <n v="10018"/>
    <n v="4"/>
    <s v="Apparel"/>
    <x v="1"/>
    <s v="Portsmouth"/>
    <s v="England"/>
    <m/>
    <s v="United Kingdom"/>
    <s v="Northern Europe"/>
    <n v="17"/>
    <s v="Cleats"/>
    <n v="365"/>
    <s v="Perfect Fitness Perfect Rip Deck"/>
    <n v="59.990001679999999"/>
    <n v="54.488929209402009"/>
    <n v="4"/>
    <n v="12"/>
    <n v="239.96000672"/>
    <n v="227.96000672"/>
    <s v="CASH"/>
    <s v="Cash Over 200"/>
  </r>
  <r>
    <n v="17162"/>
    <d v="2015-08-09T00:00:00"/>
    <e v="#N/A"/>
    <n v="2"/>
    <d v="2015-08-11T00:00:00"/>
    <n v="1"/>
    <s v="Second Class"/>
    <s v="Other"/>
    <n v="17"/>
    <n v="54"/>
    <n v="4"/>
    <s v="Apparel"/>
    <x v="1"/>
    <s v="Eastbourne"/>
    <s v="England"/>
    <m/>
    <s v="United Kingdom"/>
    <s v="Northern Europe"/>
    <n v="17"/>
    <s v="Cleats"/>
    <n v="36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2827"/>
    <d v="2015-07-07T00:00:00"/>
    <e v="#N/A"/>
    <n v="2"/>
    <d v="2015-07-09T00:00:00"/>
    <n v="1"/>
    <s v="Second Class"/>
    <s v="Other"/>
    <n v="17"/>
    <n v="542"/>
    <n v="4"/>
    <s v="Apparel"/>
    <x v="1"/>
    <s v="Dortmund"/>
    <s v="North Rhine-Westphalia"/>
    <m/>
    <s v="Germany"/>
    <s v="Western Europe"/>
    <n v="17"/>
    <s v="Cleats"/>
    <n v="36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1936"/>
    <d v="2015-06-24T00:00:00"/>
    <e v="#N/A"/>
    <n v="2"/>
    <d v="2015-06-26T00:00:00"/>
    <n v="0"/>
    <s v="Second Class"/>
    <s v="Other"/>
    <n v="24"/>
    <n v="724"/>
    <n v="5"/>
    <s v="Golf"/>
    <x v="1"/>
    <s v="Bobigny"/>
    <s v="Île-de-France"/>
    <m/>
    <s v="France"/>
    <s v="Western Europe"/>
    <n v="24"/>
    <s v="Women's Apparel"/>
    <n v="502"/>
    <s v="Nike Men's Dri-FIT Victory Golf Polo"/>
    <n v="50"/>
    <n v="43.678035218757444"/>
    <n v="4"/>
    <n v="0"/>
    <n v="200"/>
    <n v="200"/>
    <s v="CASH"/>
    <s v="Cash Not Over 200"/>
  </r>
  <r>
    <n v="68337"/>
    <d v="2017-09-24T00:00:00"/>
    <n v="1"/>
    <n v="2"/>
    <d v="2017-09-26T00:00:00"/>
    <n v="1"/>
    <s v="Second Class"/>
    <s v="Other"/>
    <n v="29"/>
    <n v="8897"/>
    <n v="5"/>
    <s v="Golf"/>
    <x v="1"/>
    <s v="Lille"/>
    <s v="Nord-Pas-de-Calais-Picardie"/>
    <m/>
    <s v="France"/>
    <s v="Western Europe"/>
    <n v="29"/>
    <s v="Shop By Sport"/>
    <n v="627"/>
    <s v="Under Armour Girls' Toddler Spine Surge Runni"/>
    <n v="39.990001679999999"/>
    <n v="34.198098313835338"/>
    <n v="4"/>
    <n v="3.2000000480000002"/>
    <n v="159.96000672"/>
    <n v="156.760006672"/>
    <s v="CASH"/>
    <s v="Cash Not Over 200"/>
  </r>
  <r>
    <n v="45746"/>
    <d v="2016-10-29T00:00:00"/>
    <n v="7"/>
    <n v="2"/>
    <d v="2016-11-01T00:00:00"/>
    <n v="0"/>
    <s v="Second Class"/>
    <s v="Other"/>
    <n v="24"/>
    <n v="7112"/>
    <n v="5"/>
    <s v="Golf"/>
    <x v="1"/>
    <s v="Giurgiu"/>
    <s v="Giurgiu"/>
    <m/>
    <s v="Romania"/>
    <s v="Eastern Europe"/>
    <n v="24"/>
    <s v="Women's Apparel"/>
    <n v="502"/>
    <s v="Nike Men's Dri-FIT Victory Golf Polo"/>
    <n v="50"/>
    <n v="43.678035218757444"/>
    <n v="4"/>
    <n v="10"/>
    <n v="200"/>
    <n v="190"/>
    <s v="CASH"/>
    <s v="Cash Not Over 200"/>
  </r>
  <r>
    <n v="64813"/>
    <d v="2017-04-08T00:00:00"/>
    <n v="7"/>
    <n v="2"/>
    <d v="2017-04-11T00:00:00"/>
    <n v="1"/>
    <s v="Second Class"/>
    <s v="Other"/>
    <n v="24"/>
    <n v="10018"/>
    <n v="5"/>
    <s v="Golf"/>
    <x v="1"/>
    <s v="Portsmouth"/>
    <s v="England"/>
    <m/>
    <s v="United Kingdom"/>
    <s v="Northern Europe"/>
    <n v="24"/>
    <s v="Women's Apparel"/>
    <n v="502"/>
    <s v="Nike Men's Dri-FIT Victory Golf Polo"/>
    <n v="50"/>
    <n v="43.678035218757444"/>
    <n v="4"/>
    <n v="11"/>
    <n v="200"/>
    <n v="189"/>
    <s v="CASH"/>
    <s v="Cash Not Over 200"/>
  </r>
  <r>
    <n v="13736"/>
    <d v="2015-07-20T00:00:00"/>
    <e v="#N/A"/>
    <n v="2"/>
    <d v="2015-07-22T00:00:00"/>
    <n v="0"/>
    <s v="Second Class"/>
    <s v="Other"/>
    <n v="24"/>
    <n v="1086"/>
    <n v="5"/>
    <s v="Golf"/>
    <x v="1"/>
    <s v="Tamworth"/>
    <s v="England"/>
    <m/>
    <s v="United Kingdom"/>
    <s v="Northern Europe"/>
    <n v="24"/>
    <s v="Women's Apparel"/>
    <n v="502"/>
    <s v="Nike Men's Dri-FIT Victory Golf Polo"/>
    <n v="50"/>
    <n v="43.678035218757444"/>
    <n v="4"/>
    <n v="14"/>
    <n v="200"/>
    <n v="186"/>
    <s v="CASH"/>
    <s v="Cash Not Over 200"/>
  </r>
  <r>
    <n v="49622"/>
    <d v="2016-12-25T00:00:00"/>
    <n v="1"/>
    <n v="2"/>
    <d v="2016-12-27T00:00:00"/>
    <n v="1"/>
    <s v="Second Class"/>
    <s v="Other"/>
    <n v="29"/>
    <n v="7112"/>
    <n v="5"/>
    <s v="Golf"/>
    <x v="1"/>
    <s v="Lviv"/>
    <s v="Lviv"/>
    <m/>
    <s v="Ukraine"/>
    <s v="Eastern Europe"/>
    <n v="29"/>
    <s v="Shop By Sport"/>
    <n v="627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19444"/>
    <d v="2015-11-10T00:00:00"/>
    <e v="#N/A"/>
    <n v="2"/>
    <d v="2015-11-12T00:00:00"/>
    <n v="1"/>
    <s v="Second Class"/>
    <s v="Other"/>
    <n v="24"/>
    <n v="2916"/>
    <n v="5"/>
    <s v="Golf"/>
    <x v="1"/>
    <s v="London"/>
    <s v="England"/>
    <m/>
    <s v="United Kingdom"/>
    <s v="Northern Europe"/>
    <n v="24"/>
    <s v="Women's Apparel"/>
    <n v="502"/>
    <s v="Nike Men's Dri-FIT Victory Golf Polo"/>
    <n v="50"/>
    <n v="43.678035218757444"/>
    <n v="4"/>
    <n v="20"/>
    <n v="200"/>
    <n v="180"/>
    <s v="CASH"/>
    <s v="Cash Not Over 200"/>
  </r>
  <r>
    <n v="63936"/>
    <d v="2017-07-22T00:00:00"/>
    <n v="7"/>
    <n v="2"/>
    <d v="2017-07-25T00:00:00"/>
    <n v="0"/>
    <s v="Second Class"/>
    <s v="Other"/>
    <n v="29"/>
    <n v="11329"/>
    <n v="5"/>
    <s v="Golf"/>
    <x v="1"/>
    <s v="Drancy"/>
    <s v="Île-de-France"/>
    <m/>
    <s v="France"/>
    <s v="Western Europe"/>
    <n v="29"/>
    <s v="Shop By Sport"/>
    <n v="627"/>
    <s v="Under Armour Girls' Toddler Spine Surge Runni"/>
    <n v="39.990001679999999"/>
    <n v="34.198098313835338"/>
    <n v="4"/>
    <n v="31.989999770000001"/>
    <n v="159.96000672"/>
    <n v="127.97000695"/>
    <s v="CASH"/>
    <s v="Cash Not Over 200"/>
  </r>
  <r>
    <n v="49622"/>
    <d v="2016-12-25T00:00:00"/>
    <n v="1"/>
    <n v="2"/>
    <d v="2016-12-27T00:00:00"/>
    <n v="1"/>
    <s v="Second Class"/>
    <s v="Other"/>
    <n v="40"/>
    <n v="7112"/>
    <n v="6"/>
    <s v="Outdoors"/>
    <x v="1"/>
    <s v="Lviv"/>
    <s v="Lviv"/>
    <m/>
    <s v="Ukraine"/>
    <s v="Eastern Europe"/>
    <n v="40"/>
    <s v="Accessories"/>
    <n v="893"/>
    <s v="Team Golf Pittsburgh Steelers Putter Grip"/>
    <n v="24.989999770000001"/>
    <n v="19.858499913833334"/>
    <n v="4"/>
    <n v="14.989999770000001"/>
    <n v="99.959999080000003"/>
    <n v="84.969999310000006"/>
    <s v="CASH"/>
    <s v="Cash Not Over 200"/>
  </r>
  <r>
    <n v="17719"/>
    <d v="2015-09-16T00:00:00"/>
    <e v="#N/A"/>
    <n v="2"/>
    <d v="2015-09-18T00:00:00"/>
    <n v="1"/>
    <s v="Second Class"/>
    <s v="Other"/>
    <n v="9"/>
    <n v="2439"/>
    <n v="3"/>
    <s v="Footwear"/>
    <x v="1"/>
    <s v="Messina"/>
    <s v="Sicily"/>
    <m/>
    <s v="Italy"/>
    <s v="Southern Europe"/>
    <n v="9"/>
    <s v="Cardio Equipment"/>
    <n v="191"/>
    <s v="Nike Men's Free 5.0+ Running Shoe"/>
    <n v="99.989997860000003"/>
    <n v="95.114003926871064"/>
    <n v="5"/>
    <n v="0"/>
    <n v="499.94998930000003"/>
    <n v="499.94998930000003"/>
    <s v="CASH"/>
    <s v="Cash Over 200"/>
  </r>
  <r>
    <n v="15766"/>
    <d v="2015-08-19T00:00:00"/>
    <e v="#N/A"/>
    <n v="2"/>
    <d v="2015-08-21T00:00:00"/>
    <n v="0"/>
    <s v="Second Class"/>
    <s v="Other"/>
    <n v="9"/>
    <n v="6416"/>
    <n v="3"/>
    <s v="Footwear"/>
    <x v="1"/>
    <s v="Brindisi"/>
    <s v="Apulia"/>
    <m/>
    <s v="Italy"/>
    <s v="Southern Europe"/>
    <n v="9"/>
    <s v="Cardio Equipment"/>
    <n v="191"/>
    <s v="Nike Men's Free 5.0+ Running Shoe"/>
    <n v="99.989997860000003"/>
    <n v="95.114003926871064"/>
    <n v="5"/>
    <n v="59.990001679999999"/>
    <n v="499.94998930000003"/>
    <n v="439.95998762000005"/>
    <s v="CASH"/>
    <s v="Cash Over 200"/>
  </r>
  <r>
    <n v="12179"/>
    <d v="2015-06-27T00:00:00"/>
    <e v="#N/A"/>
    <n v="2"/>
    <d v="2015-06-30T00:00:00"/>
    <n v="1"/>
    <s v="Second Class"/>
    <s v="Other"/>
    <n v="17"/>
    <n v="6310"/>
    <n v="4"/>
    <s v="Apparel"/>
    <x v="1"/>
    <s v="Hamburg"/>
    <s v="Hamburg"/>
    <m/>
    <s v="Germany"/>
    <s v="Western Europe"/>
    <n v="17"/>
    <s v="Cleats"/>
    <n v="365"/>
    <s v="Perfect Fitness Perfect Rip Deck"/>
    <n v="59.990001679999999"/>
    <n v="54.488929209402009"/>
    <n v="5"/>
    <n v="9"/>
    <n v="299.9500084"/>
    <n v="290.9500084"/>
    <s v="CASH"/>
    <s v="Cash Over 200"/>
  </r>
  <r>
    <n v="66275"/>
    <d v="2017-08-25T00:00:00"/>
    <n v="6"/>
    <n v="2"/>
    <d v="2017-08-29T00:00:00"/>
    <n v="1"/>
    <s v="Second Class"/>
    <s v="Other"/>
    <n v="17"/>
    <n v="9029"/>
    <n v="4"/>
    <s v="Apparel"/>
    <x v="1"/>
    <s v="The Hague"/>
    <s v="South Holland"/>
    <m/>
    <s v="Netherlands"/>
    <s v="Western Europe"/>
    <n v="17"/>
    <s v="Cleats"/>
    <n v="365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3140"/>
    <d v="2015-11-07T00:00:00"/>
    <e v="#N/A"/>
    <n v="2"/>
    <d v="2015-11-10T00:00:00"/>
    <n v="1"/>
    <s v="Second Class"/>
    <s v="Other"/>
    <n v="17"/>
    <n v="295"/>
    <n v="4"/>
    <s v="Apparel"/>
    <x v="1"/>
    <s v="Vienna"/>
    <s v="Vienna"/>
    <m/>
    <s v="Austria"/>
    <s v="Western Europe"/>
    <n v="17"/>
    <s v="Cleats"/>
    <n v="365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6444"/>
    <d v="2015-08-29T00:00:00"/>
    <e v="#N/A"/>
    <n v="2"/>
    <d v="2015-09-01T00:00:00"/>
    <n v="1"/>
    <s v="Second Class"/>
    <s v="Other"/>
    <n v="17"/>
    <n v="9011"/>
    <n v="4"/>
    <s v="Apparel"/>
    <x v="1"/>
    <s v="Duisburg"/>
    <s v="North Rhine-Westphalia"/>
    <m/>
    <s v="Germany"/>
    <s v="Western Europe"/>
    <n v="17"/>
    <s v="Cleats"/>
    <n v="365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15766"/>
    <d v="2015-08-19T00:00:00"/>
    <e v="#N/A"/>
    <n v="2"/>
    <d v="2015-08-21T00:00:00"/>
    <n v="0"/>
    <s v="Second Class"/>
    <s v="Other"/>
    <n v="26"/>
    <n v="6416"/>
    <n v="5"/>
    <s v="Golf"/>
    <x v="1"/>
    <s v="Brindisi"/>
    <s v="Apulia"/>
    <m/>
    <s v="Italy"/>
    <s v="Southern Europe"/>
    <n v="26"/>
    <s v="Girls' Apparel"/>
    <n v="572"/>
    <s v="TYR Boys' Team Digi Jammer"/>
    <n v="39.990001679999999"/>
    <n v="30.892751576250003"/>
    <n v="5"/>
    <n v="4"/>
    <n v="199.9500084"/>
    <n v="195.9500084"/>
    <s v="CASH"/>
    <s v="Cash Not Over 200"/>
  </r>
  <r>
    <n v="65030"/>
    <d v="2017-07-08T00:00:00"/>
    <n v="7"/>
    <n v="2"/>
    <d v="2017-07-11T00:00:00"/>
    <n v="1"/>
    <s v="Second Class"/>
    <s v="Other"/>
    <n v="24"/>
    <n v="3570"/>
    <n v="5"/>
    <s v="Golf"/>
    <x v="1"/>
    <s v="Nantes"/>
    <s v="Pays de la Loire"/>
    <m/>
    <s v="France"/>
    <s v="Western Europe"/>
    <n v="24"/>
    <s v="Women's Apparel"/>
    <n v="502"/>
    <s v="Nike Men's Dri-FIT Victory Golf Polo"/>
    <n v="50"/>
    <n v="43.678035218757444"/>
    <n v="5"/>
    <n v="22.5"/>
    <n v="250"/>
    <n v="227.5"/>
    <s v="CASH"/>
    <s v="Cash Over 200"/>
  </r>
  <r>
    <n v="14454"/>
    <d v="2015-07-30T00:00:00"/>
    <e v="#N/A"/>
    <n v="2"/>
    <d v="2015-08-03T00:00:00"/>
    <n v="1"/>
    <s v="Second Class"/>
    <s v="Other"/>
    <n v="24"/>
    <n v="1577"/>
    <n v="5"/>
    <s v="Golf"/>
    <x v="1"/>
    <s v="Halifax"/>
    <s v="England"/>
    <m/>
    <s v="United Kingdom"/>
    <s v="Northern Europe"/>
    <n v="24"/>
    <s v="Women's Apparel"/>
    <n v="502"/>
    <s v="Nike Men's Dri-FIT Victory Golf Polo"/>
    <n v="50"/>
    <n v="43.678035218757444"/>
    <n v="5"/>
    <n v="25"/>
    <n v="250"/>
    <n v="225"/>
    <s v="CASH"/>
    <s v="Cash Over 200"/>
  </r>
  <r>
    <n v="13736"/>
    <d v="2015-07-20T00:00:00"/>
    <e v="#N/A"/>
    <n v="2"/>
    <d v="2015-07-22T00:00:00"/>
    <n v="0"/>
    <s v="Second Class"/>
    <s v="Other"/>
    <n v="24"/>
    <n v="1086"/>
    <n v="5"/>
    <s v="Golf"/>
    <x v="1"/>
    <s v="Tamworth"/>
    <s v="England"/>
    <m/>
    <s v="United Kingdom"/>
    <s v="Northern Europe"/>
    <n v="24"/>
    <s v="Women's Apparel"/>
    <n v="502"/>
    <s v="Nike Men's Dri-FIT Victory Golf Polo"/>
    <n v="50"/>
    <n v="43.678035218757444"/>
    <n v="5"/>
    <n v="25"/>
    <n v="250"/>
    <n v="225"/>
    <s v="CASH"/>
    <s v="Cash Over 200"/>
  </r>
  <r>
    <n v="67979"/>
    <d v="2017-09-19T00:00:00"/>
    <n v="3"/>
    <n v="2"/>
    <d v="2017-09-21T00:00:00"/>
    <n v="1"/>
    <s v="Second Class"/>
    <s v="Other"/>
    <n v="29"/>
    <n v="1568"/>
    <n v="5"/>
    <s v="Golf"/>
    <x v="1"/>
    <s v="La Rochelle"/>
    <s v="Aquitaine-Limousin-Poitou-Charentes"/>
    <m/>
    <s v="France"/>
    <s v="Western Europe"/>
    <n v="29"/>
    <s v="Shop By Sport"/>
    <n v="627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65030"/>
    <d v="2017-07-08T00:00:00"/>
    <n v="7"/>
    <n v="2"/>
    <d v="2017-07-11T00:00:00"/>
    <n v="1"/>
    <s v="Second Class"/>
    <s v="Other"/>
    <n v="24"/>
    <n v="3570"/>
    <n v="5"/>
    <s v="Golf"/>
    <x v="1"/>
    <s v="Nantes"/>
    <s v="Pays de la Loire"/>
    <m/>
    <s v="France"/>
    <s v="Western Europe"/>
    <n v="24"/>
    <s v="Women's Apparel"/>
    <n v="502"/>
    <s v="Nike Men's Dri-FIT Victory Golf Polo"/>
    <n v="50"/>
    <n v="43.678035218757444"/>
    <n v="5"/>
    <n v="25"/>
    <n v="250"/>
    <n v="225"/>
    <s v="CASH"/>
    <s v="Cash Over 200"/>
  </r>
  <r>
    <n v="66275"/>
    <d v="2017-08-25T00:00:00"/>
    <n v="6"/>
    <n v="2"/>
    <d v="2017-08-29T00:00:00"/>
    <n v="1"/>
    <s v="Second Class"/>
    <s v="Other"/>
    <n v="24"/>
    <n v="9029"/>
    <n v="5"/>
    <s v="Golf"/>
    <x v="1"/>
    <s v="The Hague"/>
    <s v="South Holland"/>
    <m/>
    <s v="Netherlands"/>
    <s v="Western Europe"/>
    <n v="24"/>
    <s v="Women's Apparel"/>
    <n v="502"/>
    <s v="Nike Men's Dri-FIT Victory Golf Polo"/>
    <n v="50"/>
    <n v="43.678035218757444"/>
    <n v="5"/>
    <n v="37.5"/>
    <n v="250"/>
    <n v="212.5"/>
    <s v="CASH"/>
    <s v="Cash Over 200"/>
  </r>
  <r>
    <n v="65264"/>
    <d v="2017-10-08T00:00:00"/>
    <n v="1"/>
    <n v="2"/>
    <d v="2017-10-10T00:00:00"/>
    <n v="1"/>
    <s v="Second Class"/>
    <s v="Other"/>
    <n v="24"/>
    <n v="9047"/>
    <n v="5"/>
    <s v="Golf"/>
    <x v="1"/>
    <s v="Ratingen"/>
    <s v="North Rhine-Westphalia"/>
    <m/>
    <s v="Germany"/>
    <s v="Western Europe"/>
    <n v="24"/>
    <s v="Women's Apparel"/>
    <n v="502"/>
    <s v="Nike Men's Dri-FIT Victory Golf Polo"/>
    <n v="50"/>
    <n v="43.678035218757444"/>
    <n v="5"/>
    <n v="37.5"/>
    <n v="250"/>
    <n v="212.5"/>
    <s v="CASH"/>
    <s v="Cash Over 200"/>
  </r>
  <r>
    <n v="11936"/>
    <d v="2015-06-24T00:00:00"/>
    <e v="#N/A"/>
    <n v="2"/>
    <d v="2015-06-26T00:00:00"/>
    <n v="0"/>
    <s v="Second Class"/>
    <s v="Other"/>
    <n v="26"/>
    <n v="724"/>
    <n v="5"/>
    <s v="Golf"/>
    <x v="1"/>
    <s v="Bobigny"/>
    <s v="Île-de-France"/>
    <m/>
    <s v="France"/>
    <s v="Western Europe"/>
    <n v="26"/>
    <s v="Girls' Apparel"/>
    <n v="565"/>
    <s v="adidas Youth Germany Black/Red Away Match Soc"/>
    <n v="70"/>
    <n v="62.759999940857142"/>
    <n v="5"/>
    <n v="59.5"/>
    <n v="350"/>
    <n v="290.5"/>
    <s v="CASH"/>
    <s v="Cash Over 200"/>
  </r>
  <r>
    <n v="13890"/>
    <d v="2015-07-22T00:00:00"/>
    <e v="#N/A"/>
    <n v="2"/>
    <d v="2015-07-24T00:00:00"/>
    <n v="1"/>
    <s v="Second Class"/>
    <s v="Other"/>
    <n v="24"/>
    <n v="9120"/>
    <n v="5"/>
    <s v="Golf"/>
    <x v="1"/>
    <s v="Wiesbaden"/>
    <s v="Hesse"/>
    <m/>
    <s v="Germany"/>
    <s v="Western Europe"/>
    <n v="24"/>
    <s v="Women's Apparel"/>
    <n v="502"/>
    <s v="Nike Men's Dri-FIT Victory Golf Polo"/>
    <n v="50"/>
    <n v="43.678035218757444"/>
    <n v="5"/>
    <n v="45"/>
    <n v="250"/>
    <n v="205"/>
    <s v="CASH"/>
    <s v="Cash Over 200"/>
  </r>
  <r>
    <n v="51226"/>
    <d v="2017-01-17T00:00:00"/>
    <n v="3"/>
    <n v="2"/>
    <d v="2017-01-19T00:00:00"/>
    <n v="0"/>
    <s v="Second Class"/>
    <s v="Other"/>
    <n v="36"/>
    <n v="7603"/>
    <n v="6"/>
    <s v="Outdoors"/>
    <x v="1"/>
    <s v="Galati"/>
    <s v="Galati"/>
    <m/>
    <s v="Romania"/>
    <s v="Eastern Europe"/>
    <n v="36"/>
    <s v="Golf Balls"/>
    <n v="804"/>
    <s v="Glove It Women's Imperial Golf Glove"/>
    <n v="19.989999770000001"/>
    <n v="13.643874764125"/>
    <n v="5"/>
    <n v="3"/>
    <n v="99.94999885"/>
    <n v="96.94999885"/>
    <s v="CASH"/>
    <s v="Cash Not Over 200"/>
  </r>
  <r>
    <n v="67753"/>
    <d v="2017-09-16T00:00:00"/>
    <n v="7"/>
    <n v="2"/>
    <d v="2017-09-19T00:00:00"/>
    <n v="1"/>
    <s v="Second Class"/>
    <s v="Other"/>
    <n v="10"/>
    <n v="1566"/>
    <n v="3"/>
    <s v="Footwear"/>
    <x v="1"/>
    <s v="Arnhem"/>
    <s v="Gelderland"/>
    <m/>
    <s v="Netherlands"/>
    <s v="Western Europe"/>
    <n v="10"/>
    <s v="Strength Training"/>
    <n v="203"/>
    <s v="GoPro HERO3+ Black Edition Camera"/>
    <n v="399.98999020000002"/>
    <n v="294.3899917"/>
    <n v="1"/>
    <n v="48"/>
    <n v="399.98999020000002"/>
    <n v="351.98999020000002"/>
    <s v="DEBIT"/>
    <s v="Not Cash Payment"/>
  </r>
  <r>
    <n v="15421"/>
    <d v="2015-08-14T00:00:00"/>
    <e v="#N/A"/>
    <n v="2"/>
    <d v="2015-08-18T00:00:00"/>
    <n v="0"/>
    <s v="Second Class"/>
    <s v="Other"/>
    <n v="9"/>
    <n v="2918"/>
    <n v="3"/>
    <s v="Footwear"/>
    <x v="1"/>
    <s v="Parma"/>
    <s v="Emilia-Romagna"/>
    <m/>
    <s v="Italy"/>
    <s v="Southern Europe"/>
    <n v="9"/>
    <s v="Cardio Equipment"/>
    <n v="191"/>
    <s v="Nike Men's Free 5.0+ Running Shoe"/>
    <n v="99.989997860000003"/>
    <n v="95.114003926871064"/>
    <n v="1"/>
    <n v="13"/>
    <n v="99.989997860000003"/>
    <n v="86.989997860000003"/>
    <s v="DEBIT"/>
    <s v="Not Cash Payment"/>
  </r>
  <r>
    <n v="13225"/>
    <d v="2015-07-13T00:00:00"/>
    <e v="#N/A"/>
    <n v="2"/>
    <d v="2015-07-15T00:00:00"/>
    <n v="1"/>
    <s v="Second Class"/>
    <s v="Other"/>
    <n v="13"/>
    <n v="1491"/>
    <n v="3"/>
    <s v="Footwear"/>
    <x v="1"/>
    <s v="Vantaa"/>
    <s v="Uusimaa"/>
    <m/>
    <s v="Finland"/>
    <s v="Northern Europe"/>
    <n v="13"/>
    <s v="Electronics"/>
    <n v="273"/>
    <s v="Under Armour Kids' Mercenary Slide"/>
    <n v="27.989999770000001"/>
    <n v="22.101999580000001"/>
    <n v="1"/>
    <n v="4.4800000190000002"/>
    <n v="27.989999770000001"/>
    <n v="23.509999751000002"/>
    <s v="DEBIT"/>
    <s v="Not Cash Payment"/>
  </r>
  <r>
    <n v="71362"/>
    <d v="2017-07-11T00:00:00"/>
    <n v="3"/>
    <n v="2"/>
    <d v="2017-07-13T00:00:00"/>
    <n v="1"/>
    <s v="Second Class"/>
    <s v="Other"/>
    <n v="66"/>
    <n v="14915"/>
    <n v="4"/>
    <s v="Apparel"/>
    <x v="1"/>
    <s v="Rome"/>
    <s v="Lazio"/>
    <m/>
    <s v="Italy"/>
    <s v="Southern Europe"/>
    <n v="66"/>
    <s v="Crafts"/>
    <n v="1353"/>
    <s v="Porcelain crafts"/>
    <n v="461.48001099999999"/>
    <n v="376.77167767999998"/>
    <n v="1"/>
    <n v="0"/>
    <n v="461.48001099999999"/>
    <n v="461.48001099999999"/>
    <s v="DEBIT"/>
    <s v="Not Cash Payment"/>
  </r>
  <r>
    <n v="13232"/>
    <d v="2015-07-13T00:00:00"/>
    <e v="#N/A"/>
    <n v="2"/>
    <d v="2015-07-15T00:00:00"/>
    <n v="1"/>
    <s v="Second Class"/>
    <s v="Other"/>
    <n v="18"/>
    <n v="9619"/>
    <n v="4"/>
    <s v="Apparel"/>
    <x v="1"/>
    <s v="Vicenza"/>
    <s v="Veneto"/>
    <m/>
    <s v="Italy"/>
    <s v="South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67753"/>
    <d v="2017-09-16T00:00:00"/>
    <n v="7"/>
    <n v="2"/>
    <d v="2017-09-19T00:00:00"/>
    <n v="1"/>
    <s v="Second Class"/>
    <s v="Other"/>
    <n v="17"/>
    <n v="1566"/>
    <n v="4"/>
    <s v="Apparel"/>
    <x v="1"/>
    <s v="Arnhem"/>
    <s v="Gelderland"/>
    <m/>
    <s v="Netherlands"/>
    <s v="Western Europe"/>
    <n v="17"/>
    <s v="Cleats"/>
    <n v="364"/>
    <s v="Total Gym 1400"/>
    <n v="299.98999020000002"/>
    <n v="155.98999020000002"/>
    <n v="1"/>
    <n v="0"/>
    <n v="299.98999020000002"/>
    <n v="299.98999020000002"/>
    <s v="DEBIT"/>
    <s v="Not Cash Payment"/>
  </r>
  <r>
    <n v="68879"/>
    <d v="2017-02-10T00:00:00"/>
    <n v="6"/>
    <n v="2"/>
    <d v="2017-02-14T00:00:00"/>
    <n v="1"/>
    <s v="Second Class"/>
    <s v="Other"/>
    <n v="18"/>
    <n v="778"/>
    <n v="4"/>
    <s v="Apparel"/>
    <x v="1"/>
    <s v="Villeneuve-le-Roi"/>
    <s v="Île-de-France"/>
    <m/>
    <s v="France"/>
    <s v="West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65487"/>
    <d v="2017-08-13T00:00:00"/>
    <n v="1"/>
    <n v="2"/>
    <d v="2017-08-15T00:00:00"/>
    <n v="1"/>
    <s v="Second Class"/>
    <s v="Other"/>
    <n v="18"/>
    <n v="2363"/>
    <n v="4"/>
    <s v="Apparel"/>
    <x v="1"/>
    <s v="Wattrelos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65105"/>
    <d v="2017-08-08T00:00:00"/>
    <n v="3"/>
    <n v="2"/>
    <d v="2017-08-10T00:00:00"/>
    <n v="1"/>
    <s v="Second Class"/>
    <s v="Other"/>
    <n v="18"/>
    <n v="5898"/>
    <n v="4"/>
    <s v="Apparel"/>
    <x v="1"/>
    <s v="Duisburg"/>
    <s v="North Rhine-Westphalia"/>
    <m/>
    <s v="Germany"/>
    <s v="West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14837"/>
    <d v="2015-05-08T00:00:00"/>
    <e v="#N/A"/>
    <n v="2"/>
    <d v="2015-05-12T00:00:00"/>
    <n v="1"/>
    <s v="Second Class"/>
    <s v="Other"/>
    <n v="18"/>
    <n v="1948"/>
    <n v="4"/>
    <s v="Apparel"/>
    <x v="1"/>
    <s v="Hamburg"/>
    <s v="Hamburg"/>
    <m/>
    <s v="Germany"/>
    <s v="West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46224"/>
    <d v="2016-05-11T00:00:00"/>
    <n v="4"/>
    <n v="2"/>
    <d v="2016-05-13T00:00:00"/>
    <n v="1"/>
    <s v="Second Class"/>
    <s v="Other"/>
    <n v="17"/>
    <n v="1820"/>
    <n v="4"/>
    <s v="Apparel"/>
    <x v="1"/>
    <s v="Yaroslavl"/>
    <s v="Yaroslavl"/>
    <m/>
    <s v="Russia"/>
    <s v="Eastern Europe"/>
    <n v="17"/>
    <s v="Cleats"/>
    <n v="365"/>
    <s v="Perfect Fitness Perfect Rip Deck"/>
    <n v="59.990001679999999"/>
    <n v="54.488929209402009"/>
    <n v="1"/>
    <n v="0.60000002399999997"/>
    <n v="59.990001679999999"/>
    <n v="59.390001655999995"/>
    <s v="DEBIT"/>
    <s v="Not Cash Payment"/>
  </r>
  <r>
    <n v="71217"/>
    <d v="2017-05-11T00:00:00"/>
    <n v="5"/>
    <n v="2"/>
    <d v="2017-05-15T00:00:00"/>
    <n v="1"/>
    <s v="Second Class"/>
    <s v="Other"/>
    <n v="66"/>
    <n v="14770"/>
    <n v="4"/>
    <s v="Apparel"/>
    <x v="1"/>
    <s v="London"/>
    <s v="England"/>
    <m/>
    <s v="United Kingdom"/>
    <s v="Northern Europe"/>
    <n v="66"/>
    <s v="Crafts"/>
    <n v="1353"/>
    <s v="Porcelain crafts"/>
    <n v="461.48001099999999"/>
    <n v="376.77167767999998"/>
    <n v="1"/>
    <n v="4.6100001339999999"/>
    <n v="461.48001099999999"/>
    <n v="456.87001086599997"/>
    <s v="DEBIT"/>
    <s v="Not Cash Payment"/>
  </r>
  <r>
    <n v="63972"/>
    <d v="2017-07-22T00:00:00"/>
    <n v="7"/>
    <n v="2"/>
    <d v="2017-07-25T00:00:00"/>
    <n v="1"/>
    <s v="Second Class"/>
    <s v="Other"/>
    <n v="18"/>
    <n v="1962"/>
    <n v="4"/>
    <s v="Apparel"/>
    <x v="1"/>
    <s v="Hastings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9200"/>
    <d v="2015-08-10T00:00:00"/>
    <e v="#N/A"/>
    <n v="2"/>
    <d v="2015-08-12T00:00:00"/>
    <n v="1"/>
    <s v="Second Class"/>
    <s v="Other"/>
    <n v="18"/>
    <n v="7175"/>
    <n v="4"/>
    <s v="Apparel"/>
    <x v="1"/>
    <s v="Sheffield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8009"/>
    <d v="2015-09-20T00:00:00"/>
    <e v="#N/A"/>
    <n v="2"/>
    <d v="2015-09-22T00:00:00"/>
    <n v="1"/>
    <s v="Second Class"/>
    <s v="Other"/>
    <n v="18"/>
    <n v="1222"/>
    <n v="4"/>
    <s v="Apparel"/>
    <x v="1"/>
    <s v="Lowestoft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0831"/>
    <d v="2015-08-06T00:00:00"/>
    <e v="#N/A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68107"/>
    <d v="2017-09-21T00:00:00"/>
    <n v="5"/>
    <n v="2"/>
    <d v="2017-09-25T00:00:00"/>
    <n v="1"/>
    <s v="Second Class"/>
    <s v="Other"/>
    <n v="18"/>
    <n v="2217"/>
    <n v="4"/>
    <s v="Apparel"/>
    <x v="1"/>
    <s v="San Sebastian"/>
    <s v="Basque Country"/>
    <m/>
    <s v="Spain"/>
    <s v="Sou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5421"/>
    <d v="2015-08-14T00:00:00"/>
    <e v="#N/A"/>
    <n v="2"/>
    <d v="2015-08-18T00:00:00"/>
    <n v="0"/>
    <s v="Second Class"/>
    <s v="Other"/>
    <n v="18"/>
    <n v="2918"/>
    <n v="4"/>
    <s v="Apparel"/>
    <x v="1"/>
    <s v="Parma"/>
    <s v="Emilia-Romagna"/>
    <m/>
    <s v="Italy"/>
    <s v="Sou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71271"/>
    <d v="2017-06-11T00:00:00"/>
    <n v="1"/>
    <n v="2"/>
    <d v="2017-06-13T00:00:00"/>
    <n v="0"/>
    <s v="Second Class"/>
    <s v="Other"/>
    <n v="66"/>
    <n v="14824"/>
    <n v="4"/>
    <s v="Apparel"/>
    <x v="1"/>
    <s v="Montreuil"/>
    <s v="Île-de-France"/>
    <m/>
    <s v="France"/>
    <s v="Western Europe"/>
    <n v="66"/>
    <s v="Crafts"/>
    <n v="1353"/>
    <s v="Porcelain crafts"/>
    <n v="461.48001099999999"/>
    <n v="376.77167767999998"/>
    <n v="1"/>
    <n v="4.6100001339999999"/>
    <n v="461.48001099999999"/>
    <n v="456.87001086599997"/>
    <s v="DEBIT"/>
    <s v="Not Cash Payment"/>
  </r>
  <r>
    <n v="68879"/>
    <d v="2017-02-10T00:00:00"/>
    <n v="6"/>
    <n v="2"/>
    <d v="2017-02-14T00:00:00"/>
    <n v="1"/>
    <s v="Second Class"/>
    <s v="Other"/>
    <n v="18"/>
    <n v="778"/>
    <n v="4"/>
    <s v="Apparel"/>
    <x v="1"/>
    <s v="Villeneuve-le-Roi"/>
    <s v="Île-de-France"/>
    <m/>
    <s v="France"/>
    <s v="West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65487"/>
    <d v="2017-08-13T00:00:00"/>
    <n v="1"/>
    <n v="2"/>
    <d v="2017-08-15T00:00:00"/>
    <n v="1"/>
    <s v="Second Class"/>
    <s v="Other"/>
    <n v="18"/>
    <n v="2363"/>
    <n v="4"/>
    <s v="Apparel"/>
    <x v="1"/>
    <s v="Wattrelos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6953"/>
    <d v="2015-05-09T00:00:00"/>
    <e v="#N/A"/>
    <n v="2"/>
    <d v="2015-05-12T00:00:00"/>
    <n v="1"/>
    <s v="Second Class"/>
    <s v="Other"/>
    <n v="18"/>
    <n v="2078"/>
    <n v="4"/>
    <s v="Apparel"/>
    <x v="1"/>
    <s v="Remscheid"/>
    <s v="North Rhine-Westphalia"/>
    <m/>
    <s v="Germany"/>
    <s v="West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49664"/>
    <d v="2016-12-25T00:00:00"/>
    <n v="1"/>
    <n v="2"/>
    <d v="2016-12-27T00:00:00"/>
    <n v="1"/>
    <s v="Second Class"/>
    <s v="Other"/>
    <n v="17"/>
    <n v="10497"/>
    <n v="4"/>
    <s v="Apparel"/>
    <x v="1"/>
    <s v="Sterlitamak"/>
    <s v="Bashkortostan"/>
    <m/>
    <s v="Russia"/>
    <s v="Eastern Europe"/>
    <n v="17"/>
    <s v="Cleats"/>
    <n v="365"/>
    <s v="Perfect Fitness Perfect Rip Deck"/>
    <n v="59.990001679999999"/>
    <n v="54.488929209402009"/>
    <n v="1"/>
    <n v="1.2000000479999999"/>
    <n v="59.990001679999999"/>
    <n v="58.790001631999999"/>
    <s v="DEBIT"/>
    <s v="Not Cash Payment"/>
  </r>
  <r>
    <n v="16446"/>
    <d v="2015-08-29T00:00:00"/>
    <e v="#N/A"/>
    <n v="2"/>
    <d v="2015-09-01T00:00:00"/>
    <n v="0"/>
    <s v="Second Class"/>
    <s v="Other"/>
    <n v="18"/>
    <n v="4695"/>
    <n v="4"/>
    <s v="Apparel"/>
    <x v="1"/>
    <s v="Exeter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2.5999999049999998"/>
    <n v="129.9900055"/>
    <n v="127.39000559499999"/>
    <s v="DEBIT"/>
    <s v="Not Cash Payment"/>
  </r>
  <r>
    <n v="10831"/>
    <d v="2015-08-06T00:00:00"/>
    <e v="#N/A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n v="18"/>
    <s v="Men's Footwear"/>
    <n v="403"/>
    <s v="Nike Men's CJ Elite 2 TD Football Cleat"/>
    <n v="129.9900055"/>
    <n v="110.80340837177086"/>
    <n v="1"/>
    <n v="2.5999999049999998"/>
    <n v="129.9900055"/>
    <n v="127.39000559499999"/>
    <s v="DEBIT"/>
    <s v="Not Cash Payment"/>
  </r>
  <r>
    <n v="14960"/>
    <d v="2015-07-08T00:00:00"/>
    <e v="#N/A"/>
    <n v="2"/>
    <d v="2015-07-10T00:00:00"/>
    <n v="1"/>
    <s v="Second Class"/>
    <s v="Other"/>
    <n v="17"/>
    <n v="9857"/>
    <n v="4"/>
    <s v="Apparel"/>
    <x v="1"/>
    <s v="Nice"/>
    <s v="Provence-Alpes-Côte d'Azur"/>
    <m/>
    <s v="France"/>
    <s v="Western Europe"/>
    <n v="17"/>
    <s v="Cleats"/>
    <n v="365"/>
    <s v="Perfect Fitness Perfect Rip Deck"/>
    <n v="59.990001679999999"/>
    <n v="54.488929209402009"/>
    <n v="1"/>
    <n v="1.2000000479999999"/>
    <n v="59.990001679999999"/>
    <n v="58.790001631999999"/>
    <s v="DEBIT"/>
    <s v="Not Cash Payment"/>
  </r>
  <r>
    <n v="18005"/>
    <d v="2015-09-20T00:00:00"/>
    <e v="#N/A"/>
    <n v="2"/>
    <d v="2015-09-22T00:00:00"/>
    <n v="1"/>
    <s v="Second Class"/>
    <s v="Other"/>
    <n v="18"/>
    <n v="2168"/>
    <n v="4"/>
    <s v="Apparel"/>
    <x v="1"/>
    <s v="Lowestoft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DEBIT"/>
    <s v="Not Cash Payment"/>
  </r>
  <r>
    <n v="10831"/>
    <d v="2015-08-06T00:00:00"/>
    <e v="#N/A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DEBIT"/>
    <s v="Not Cash Payment"/>
  </r>
  <r>
    <n v="12804"/>
    <d v="2015-06-07T00:00:00"/>
    <e v="#N/A"/>
    <n v="2"/>
    <d v="2015-06-09T00:00:00"/>
    <n v="1"/>
    <s v="Second Class"/>
    <s v="Other"/>
    <n v="17"/>
    <n v="4078"/>
    <n v="4"/>
    <s v="Apparel"/>
    <x v="1"/>
    <s v="Parma"/>
    <s v="Emilia-Romagna"/>
    <m/>
    <s v="Italy"/>
    <s v="Southern Europe"/>
    <n v="17"/>
    <s v="Cleats"/>
    <n v="365"/>
    <s v="Perfect Fitness Perfect Rip Deck"/>
    <n v="59.990001679999999"/>
    <n v="54.488929209402009"/>
    <n v="1"/>
    <n v="1.7999999520000001"/>
    <n v="59.990001679999999"/>
    <n v="58.190001727999999"/>
    <s v="DEBIT"/>
    <s v="Not Cash Payment"/>
  </r>
  <r>
    <n v="14651"/>
    <d v="2015-02-08T00:00:00"/>
    <e v="#N/A"/>
    <n v="2"/>
    <d v="2015-02-10T00:00:00"/>
    <n v="0"/>
    <s v="Second Class"/>
    <s v="Other"/>
    <n v="18"/>
    <n v="11887"/>
    <n v="4"/>
    <s v="Apparel"/>
    <x v="1"/>
    <s v="Pamiers"/>
    <s v="Languedoc-Roussillon-Midi-Pyrénées"/>
    <m/>
    <s v="France"/>
    <s v="Western Europe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DEBIT"/>
    <s v="Not Cash Payment"/>
  </r>
  <r>
    <n v="10990"/>
    <d v="2015-10-06T00:00:00"/>
    <e v="#N/A"/>
    <n v="2"/>
    <d v="2015-10-08T00:00:00"/>
    <n v="1"/>
    <s v="Second Class"/>
    <s v="Other"/>
    <n v="18"/>
    <n v="6588"/>
    <n v="4"/>
    <s v="Apparel"/>
    <x v="1"/>
    <s v="Hamburg"/>
    <s v="Hamburg"/>
    <m/>
    <s v="Germany"/>
    <s v="Western Europe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DEBIT"/>
    <s v="Not Cash Payment"/>
  </r>
  <r>
    <n v="65609"/>
    <d v="2017-08-15T00:00:00"/>
    <n v="3"/>
    <n v="2"/>
    <d v="2017-08-17T00:00:00"/>
    <n v="1"/>
    <s v="Second Class"/>
    <s v="Other"/>
    <n v="18"/>
    <n v="7167"/>
    <n v="4"/>
    <s v="Apparel"/>
    <x v="1"/>
    <s v="Dordrecht"/>
    <s v="South Holland"/>
    <m/>
    <s v="Netherlands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7878"/>
    <d v="2015-09-18T00:00:00"/>
    <e v="#N/A"/>
    <n v="2"/>
    <d v="2015-09-22T00:00:00"/>
    <n v="1"/>
    <s v="Second Class"/>
    <s v="Other"/>
    <n v="18"/>
    <n v="1459"/>
    <n v="4"/>
    <s v="Apparel"/>
    <x v="1"/>
    <s v="Marseille"/>
    <s v="Provence-Alpes-Côte d'Azur"/>
    <m/>
    <s v="France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6998"/>
    <d v="2015-06-09T00:00:00"/>
    <e v="#N/A"/>
    <n v="2"/>
    <d v="2015-06-11T00:00:00"/>
    <n v="1"/>
    <s v="Second Class"/>
    <s v="Other"/>
    <n v="18"/>
    <n v="548"/>
    <n v="4"/>
    <s v="Apparel"/>
    <x v="1"/>
    <s v="Amsterdam"/>
    <s v="North Holland"/>
    <m/>
    <s v="Netherlands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3970"/>
    <d v="2015-07-23T00:00:00"/>
    <e v="#N/A"/>
    <n v="2"/>
    <d v="2015-07-27T00:00:00"/>
    <n v="1"/>
    <s v="Second Class"/>
    <s v="Other"/>
    <n v="18"/>
    <n v="5224"/>
    <n v="4"/>
    <s v="Apparel"/>
    <x v="1"/>
    <s v="Strasbourg"/>
    <s v="Alsace-Champagne-Ardenne-Lorraine"/>
    <m/>
    <s v="France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0990"/>
    <d v="2015-10-06T00:00:00"/>
    <e v="#N/A"/>
    <n v="2"/>
    <d v="2015-10-08T00:00:00"/>
    <n v="1"/>
    <s v="Second Class"/>
    <s v="Other"/>
    <n v="18"/>
    <n v="6588"/>
    <n v="4"/>
    <s v="Apparel"/>
    <x v="1"/>
    <s v="Hamburg"/>
    <s v="Hamburg"/>
    <m/>
    <s v="Germany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3614"/>
    <d v="2015-07-18T00:00:00"/>
    <e v="#N/A"/>
    <n v="2"/>
    <d v="2015-07-21T00:00:00"/>
    <n v="1"/>
    <s v="Second Class"/>
    <s v="Other"/>
    <n v="17"/>
    <n v="2686"/>
    <n v="4"/>
    <s v="Apparel"/>
    <x v="1"/>
    <s v="Alphen aan den Rijn"/>
    <s v="South Holland"/>
    <m/>
    <s v="Netherlands"/>
    <s v="Western Europe"/>
    <n v="17"/>
    <s v="Cleats"/>
    <n v="365"/>
    <s v="Perfect Fitness Perfect Rip Deck"/>
    <n v="59.990001679999999"/>
    <n v="54.488929209402009"/>
    <n v="1"/>
    <n v="3"/>
    <n v="59.990001679999999"/>
    <n v="56.990001679999999"/>
    <s v="DEBIT"/>
    <s v="Not Cash Payment"/>
  </r>
  <r>
    <n v="44388"/>
    <d v="2016-09-10T00:00:00"/>
    <n v="7"/>
    <n v="2"/>
    <d v="2016-09-13T00:00:00"/>
    <n v="1"/>
    <s v="Second Class"/>
    <s v="Other"/>
    <n v="18"/>
    <n v="468"/>
    <n v="4"/>
    <s v="Apparel"/>
    <x v="1"/>
    <s v="Lublin"/>
    <s v="Lublin"/>
    <m/>
    <s v="Poland"/>
    <s v="East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13050"/>
    <d v="2015-10-07T00:00:00"/>
    <e v="#N/A"/>
    <n v="2"/>
    <d v="2015-10-09T00:00:00"/>
    <n v="1"/>
    <s v="Second Class"/>
    <s v="Other"/>
    <n v="17"/>
    <n v="8456"/>
    <n v="4"/>
    <s v="Apparel"/>
    <x v="1"/>
    <s v="Stockholm"/>
    <s v="Stockholm"/>
    <m/>
    <s v="Sweden"/>
    <s v="Northern Europe"/>
    <n v="17"/>
    <s v="Cleats"/>
    <n v="365"/>
    <s v="Perfect Fitness Perfect Rip Deck"/>
    <n v="59.990001679999999"/>
    <n v="54.488929209402009"/>
    <n v="1"/>
    <n v="3.2999999519999998"/>
    <n v="59.990001679999999"/>
    <n v="56.690001727999999"/>
    <s v="DEBIT"/>
    <s v="Not Cash Payment"/>
  </r>
  <r>
    <n v="12613"/>
    <d v="2015-04-07T00:00:00"/>
    <e v="#N/A"/>
    <n v="2"/>
    <d v="2015-04-09T00:00:00"/>
    <n v="1"/>
    <s v="Second Class"/>
    <s v="Other"/>
    <n v="18"/>
    <n v="1260"/>
    <n v="4"/>
    <s v="Apparel"/>
    <x v="1"/>
    <s v="Dublin"/>
    <s v="Dublin"/>
    <m/>
    <s v="Ireland"/>
    <s v="North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66587"/>
    <d v="2017-08-30T00:00:00"/>
    <n v="4"/>
    <n v="2"/>
    <d v="2017-09-01T00:00:00"/>
    <n v="1"/>
    <s v="Second Class"/>
    <s v="Other"/>
    <n v="18"/>
    <n v="3050"/>
    <n v="4"/>
    <s v="Apparel"/>
    <x v="1"/>
    <s v="Madrid"/>
    <s v="Madrid"/>
    <m/>
    <s v="Spain"/>
    <s v="South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62795"/>
    <d v="2017-05-07T00:00:00"/>
    <n v="1"/>
    <n v="2"/>
    <d v="2017-05-09T00:00:00"/>
    <n v="1"/>
    <s v="Second Class"/>
    <s v="Other"/>
    <n v="18"/>
    <n v="10308"/>
    <n v="4"/>
    <s v="Apparel"/>
    <x v="1"/>
    <s v="Six-Fours-les-Plages"/>
    <s v="Provence-Alpes-Côte d'Azur"/>
    <m/>
    <s v="France"/>
    <s v="West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18950"/>
    <d v="2015-04-10T00:00:00"/>
    <e v="#N/A"/>
    <n v="2"/>
    <d v="2015-04-14T00:00:00"/>
    <n v="1"/>
    <s v="Second Class"/>
    <s v="Other"/>
    <n v="18"/>
    <n v="6428"/>
    <n v="4"/>
    <s v="Apparel"/>
    <x v="1"/>
    <s v="Rennes"/>
    <s v="Brittany"/>
    <m/>
    <s v="France"/>
    <s v="West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19610"/>
    <d v="2015-10-14T00:00:00"/>
    <e v="#N/A"/>
    <n v="2"/>
    <d v="2015-10-16T00:00:00"/>
    <n v="1"/>
    <s v="Second Class"/>
    <s v="Other"/>
    <n v="18"/>
    <n v="387"/>
    <n v="4"/>
    <s v="Apparel"/>
    <x v="1"/>
    <s v="Capannori"/>
    <s v="Tuscany"/>
    <m/>
    <s v="Italy"/>
    <s v="Southern Europe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65011"/>
    <d v="2017-06-08T00:00:00"/>
    <n v="5"/>
    <n v="2"/>
    <d v="2017-06-12T00:00:00"/>
    <n v="0"/>
    <s v="Second Class"/>
    <s v="Other"/>
    <n v="18"/>
    <n v="2270"/>
    <n v="4"/>
    <s v="Apparel"/>
    <x v="1"/>
    <s v="Reutlingen"/>
    <s v="Baden-Württemberg"/>
    <m/>
    <s v="Germany"/>
    <s v="Western Europe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19380"/>
    <d v="2015-10-10T00:00:00"/>
    <e v="#N/A"/>
    <n v="2"/>
    <d v="2015-10-13T00:00:00"/>
    <n v="1"/>
    <s v="Second Class"/>
    <s v="Other"/>
    <n v="18"/>
    <n v="482"/>
    <n v="4"/>
    <s v="Apparel"/>
    <x v="1"/>
    <s v="Palaiseau"/>
    <s v="Île-de-France"/>
    <m/>
    <s v="France"/>
    <s v="Western Europe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65005"/>
    <d v="2017-06-08T00:00:00"/>
    <n v="5"/>
    <n v="2"/>
    <d v="2017-06-12T00:00:00"/>
    <n v="1"/>
    <s v="Second Class"/>
    <s v="Other"/>
    <n v="18"/>
    <n v="1956"/>
    <n v="4"/>
    <s v="Apparel"/>
    <x v="1"/>
    <s v="Redditch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0085"/>
    <d v="2015-10-21T00:00:00"/>
    <e v="#N/A"/>
    <n v="2"/>
    <d v="2015-10-23T00:00:00"/>
    <n v="1"/>
    <s v="Second Class"/>
    <s v="Other"/>
    <n v="18"/>
    <n v="7466"/>
    <n v="4"/>
    <s v="Apparel"/>
    <x v="1"/>
    <s v="Leeds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18245"/>
    <d v="2015-09-24T00:00:00"/>
    <e v="#N/A"/>
    <n v="2"/>
    <d v="2015-09-28T00:00:00"/>
    <n v="1"/>
    <s v="Second Class"/>
    <s v="Other"/>
    <n v="18"/>
    <n v="8224"/>
    <n v="4"/>
    <s v="Apparel"/>
    <x v="1"/>
    <s v="Plymouth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17810"/>
    <d v="2015-09-17T00:00:00"/>
    <e v="#N/A"/>
    <n v="2"/>
    <d v="2015-09-21T00:00:00"/>
    <n v="1"/>
    <s v="Second Class"/>
    <s v="Other"/>
    <n v="18"/>
    <n v="6365"/>
    <n v="4"/>
    <s v="Apparel"/>
    <x v="1"/>
    <s v="Stockholm"/>
    <s v="Stockholm"/>
    <m/>
    <s v="Sweden"/>
    <s v="Nor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19817"/>
    <d v="2015-10-17T00:00:00"/>
    <e v="#N/A"/>
    <n v="2"/>
    <d v="2015-10-20T00:00:00"/>
    <n v="1"/>
    <s v="Second Class"/>
    <s v="Other"/>
    <n v="18"/>
    <n v="3490"/>
    <n v="4"/>
    <s v="Apparel"/>
    <x v="1"/>
    <s v="Barcelona"/>
    <s v="Catalonia"/>
    <m/>
    <s v="Spain"/>
    <s v="Sou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10444"/>
    <d v="2015-02-06T00:00:00"/>
    <e v="#N/A"/>
    <n v="2"/>
    <d v="2015-02-10T00:00:00"/>
    <n v="1"/>
    <s v="Second Class"/>
    <s v="Other"/>
    <n v="18"/>
    <n v="1596"/>
    <n v="4"/>
    <s v="Apparel"/>
    <x v="1"/>
    <s v="Castelldefels"/>
    <s v="Catalonia"/>
    <m/>
    <s v="Spain"/>
    <s v="Sou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64637"/>
    <d v="2017-01-08T00:00:00"/>
    <n v="1"/>
    <n v="2"/>
    <d v="2017-01-10T00:00:00"/>
    <n v="1"/>
    <s v="Second Class"/>
    <s v="Other"/>
    <n v="18"/>
    <n v="9857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15269"/>
    <d v="2015-11-08T00:00:00"/>
    <e v="#N/A"/>
    <n v="2"/>
    <d v="2015-11-10T00:00:00"/>
    <n v="1"/>
    <s v="Second Class"/>
    <s v="Other"/>
    <n v="18"/>
    <n v="3969"/>
    <n v="4"/>
    <s v="Apparel"/>
    <x v="1"/>
    <s v="Oslo"/>
    <s v="Oslo"/>
    <m/>
    <s v="Norway"/>
    <s v="Northern Europe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14064"/>
    <d v="2015-07-25T00:00:00"/>
    <e v="#N/A"/>
    <n v="2"/>
    <d v="2015-07-28T00:00:00"/>
    <n v="1"/>
    <s v="Second Class"/>
    <s v="Other"/>
    <n v="18"/>
    <n v="9342"/>
    <n v="4"/>
    <s v="Apparel"/>
    <x v="1"/>
    <s v="Birmingham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14551"/>
    <d v="2015-01-08T00:00:00"/>
    <e v="#N/A"/>
    <n v="2"/>
    <d v="2015-01-12T00:00:00"/>
    <n v="0"/>
    <s v="Second Class"/>
    <s v="Other"/>
    <n v="17"/>
    <n v="2028"/>
    <n v="4"/>
    <s v="Apparel"/>
    <x v="1"/>
    <s v="Amsterdam"/>
    <s v="North Holland"/>
    <m/>
    <s v="Netherlands"/>
    <s v="Western Europe"/>
    <n v="17"/>
    <s v="Cleats"/>
    <n v="365"/>
    <s v="Perfect Fitness Perfect Rip Deck"/>
    <n v="59.990001679999999"/>
    <n v="54.488929209402009"/>
    <n v="1"/>
    <n v="6"/>
    <n v="59.990001679999999"/>
    <n v="53.990001679999999"/>
    <s v="DEBIT"/>
    <s v="Not Cash Payment"/>
  </r>
  <r>
    <n v="12698"/>
    <d v="2015-05-07T00:00:00"/>
    <e v="#N/A"/>
    <n v="2"/>
    <d v="2015-05-11T00:00:00"/>
    <n v="1"/>
    <s v="Second Class"/>
    <s v="Other"/>
    <n v="17"/>
    <n v="3940"/>
    <n v="4"/>
    <s v="Apparel"/>
    <x v="1"/>
    <s v="Hautmont"/>
    <s v="Nord-Pas-de-Calais-Picardie"/>
    <m/>
    <s v="France"/>
    <s v="Western Europe"/>
    <n v="17"/>
    <s v="Cleats"/>
    <n v="365"/>
    <s v="Perfect Fitness Perfect Rip Deck"/>
    <n v="59.990001679999999"/>
    <n v="54.488929209402009"/>
    <n v="1"/>
    <n v="6"/>
    <n v="59.990001679999999"/>
    <n v="53.990001679999999"/>
    <s v="DEBIT"/>
    <s v="Not Cash Payment"/>
  </r>
  <r>
    <n v="47758"/>
    <d v="2016-11-28T00:00:00"/>
    <n v="2"/>
    <n v="2"/>
    <d v="2016-11-30T00:00:00"/>
    <n v="1"/>
    <s v="Second Class"/>
    <s v="Other"/>
    <n v="18"/>
    <n v="8293"/>
    <n v="4"/>
    <s v="Apparel"/>
    <x v="1"/>
    <s v="Banská Bystrica"/>
    <s v="Banská Bystrica"/>
    <m/>
    <s v="Slovakia"/>
    <s v="East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68220"/>
    <d v="2017-09-22T00:00:00"/>
    <n v="6"/>
    <n v="2"/>
    <d v="2017-09-26T00:00:00"/>
    <n v="1"/>
    <s v="Second Class"/>
    <s v="Other"/>
    <n v="18"/>
    <n v="9962"/>
    <n v="4"/>
    <s v="Apparel"/>
    <x v="1"/>
    <s v="Nacka"/>
    <s v="Stockholm"/>
    <m/>
    <s v="Sweden"/>
    <s v="North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14730"/>
    <d v="2015-04-08T00:00:00"/>
    <e v="#N/A"/>
    <n v="2"/>
    <d v="2015-04-10T00:00:00"/>
    <n v="1"/>
    <s v="Second Class"/>
    <s v="Other"/>
    <n v="18"/>
    <n v="8098"/>
    <n v="4"/>
    <s v="Apparel"/>
    <x v="1"/>
    <s v="West Bromwich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66411"/>
    <d v="2017-08-27T00:00:00"/>
    <n v="1"/>
    <n v="2"/>
    <d v="2017-08-29T00:00:00"/>
    <n v="0"/>
    <s v="Second Class"/>
    <s v="Other"/>
    <n v="18"/>
    <n v="8348"/>
    <n v="4"/>
    <s v="Apparel"/>
    <x v="1"/>
    <s v="Milan"/>
    <s v="Lombardy"/>
    <m/>
    <s v="Italy"/>
    <s v="South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12535"/>
    <d v="2015-02-07T00:00:00"/>
    <e v="#N/A"/>
    <n v="2"/>
    <d v="2015-02-10T00:00:00"/>
    <n v="1"/>
    <s v="Second Class"/>
    <s v="Other"/>
    <n v="18"/>
    <n v="653"/>
    <n v="4"/>
    <s v="Apparel"/>
    <x v="1"/>
    <s v="Rome"/>
    <s v="Lazio"/>
    <m/>
    <s v="Italy"/>
    <s v="South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67712"/>
    <d v="2017-09-15T00:00:00"/>
    <n v="6"/>
    <n v="2"/>
    <d v="2017-09-19T00:00:00"/>
    <n v="1"/>
    <s v="Second Class"/>
    <s v="Other"/>
    <n v="18"/>
    <n v="8645"/>
    <n v="4"/>
    <s v="Apparel"/>
    <x v="1"/>
    <s v="Lille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18593"/>
    <d v="2015-09-29T00:00:00"/>
    <e v="#N/A"/>
    <n v="2"/>
    <d v="2015-10-01T00:00:00"/>
    <n v="1"/>
    <s v="Second Class"/>
    <s v="Other"/>
    <n v="18"/>
    <n v="1275"/>
    <n v="4"/>
    <s v="Apparel"/>
    <x v="1"/>
    <s v="Basingstoke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7909"/>
    <d v="2015-09-19T00:00:00"/>
    <e v="#N/A"/>
    <n v="2"/>
    <d v="2015-09-22T00:00:00"/>
    <n v="1"/>
    <s v="Second Class"/>
    <s v="Other"/>
    <n v="18"/>
    <n v="11189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6302"/>
    <d v="2015-08-26T00:00:00"/>
    <e v="#N/A"/>
    <n v="2"/>
    <d v="2015-08-28T00:00:00"/>
    <n v="1"/>
    <s v="Second Class"/>
    <s v="Other"/>
    <n v="18"/>
    <n v="5988"/>
    <n v="4"/>
    <s v="Apparel"/>
    <x v="1"/>
    <s v="Littlehampt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4730"/>
    <d v="2015-04-08T00:00:00"/>
    <e v="#N/A"/>
    <n v="2"/>
    <d v="2015-04-10T00:00:00"/>
    <n v="1"/>
    <s v="Second Class"/>
    <s v="Other"/>
    <n v="18"/>
    <n v="8098"/>
    <n v="4"/>
    <s v="Apparel"/>
    <x v="1"/>
    <s v="West Bromwich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3343"/>
    <d v="2015-07-14T00:00:00"/>
    <e v="#N/A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62117"/>
    <d v="2017-06-25T00:00:00"/>
    <n v="1"/>
    <n v="2"/>
    <d v="2017-06-27T00:00:00"/>
    <n v="1"/>
    <s v="Second Class"/>
    <s v="Other"/>
    <n v="17"/>
    <n v="5113"/>
    <n v="4"/>
    <s v="Apparel"/>
    <x v="1"/>
    <s v="Seville"/>
    <s v="Andalusia"/>
    <m/>
    <s v="Spain"/>
    <s v="Southern Europe"/>
    <n v="17"/>
    <s v="Cleats"/>
    <n v="365"/>
    <s v="Perfect Fitness Perfect Rip Deck"/>
    <n v="59.990001679999999"/>
    <n v="54.488929209402009"/>
    <n v="1"/>
    <n v="7.8000001909999996"/>
    <n v="59.990001679999999"/>
    <n v="52.190001488999997"/>
    <s v="DEBIT"/>
    <s v="Not Cash Payment"/>
  </r>
  <r>
    <n v="62637"/>
    <d v="2017-03-07T00:00:00"/>
    <n v="3"/>
    <n v="2"/>
    <d v="2017-03-09T00:00:00"/>
    <n v="1"/>
    <s v="Second Class"/>
    <s v="Other"/>
    <n v="18"/>
    <n v="9726"/>
    <n v="4"/>
    <s v="Apparel"/>
    <x v="1"/>
    <s v="Moncalieri"/>
    <s v="Piedmont"/>
    <m/>
    <s v="Italy"/>
    <s v="Sou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67845"/>
    <d v="2017-09-17T00:00:00"/>
    <n v="1"/>
    <n v="2"/>
    <d v="2017-09-19T00:00:00"/>
    <n v="1"/>
    <s v="Second Class"/>
    <s v="Other"/>
    <n v="18"/>
    <n v="482"/>
    <n v="4"/>
    <s v="Apparel"/>
    <x v="1"/>
    <s v="Reims"/>
    <s v="Alsace-Champagne-Ardenne-Lorraine"/>
    <m/>
    <s v="France"/>
    <s v="West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67712"/>
    <d v="2017-09-15T00:00:00"/>
    <n v="6"/>
    <n v="2"/>
    <d v="2017-09-19T00:00:00"/>
    <n v="1"/>
    <s v="Second Class"/>
    <s v="Other"/>
    <n v="18"/>
    <n v="8645"/>
    <n v="4"/>
    <s v="Apparel"/>
    <x v="1"/>
    <s v="Lille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1209"/>
    <d v="2015-06-13T00:00:00"/>
    <e v="#N/A"/>
    <n v="2"/>
    <d v="2015-06-16T00:00:00"/>
    <n v="1"/>
    <s v="Second Class"/>
    <s v="Other"/>
    <n v="18"/>
    <n v="7202"/>
    <n v="4"/>
    <s v="Apparel"/>
    <x v="1"/>
    <s v="Seraing"/>
    <s v="Liège"/>
    <m/>
    <s v="Belgium"/>
    <s v="West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41494"/>
    <d v="2016-08-28T00:00:00"/>
    <n v="1"/>
    <n v="2"/>
    <d v="2016-08-30T00:00:00"/>
    <n v="1"/>
    <s v="Second Class"/>
    <s v="Other"/>
    <n v="17"/>
    <n v="1173"/>
    <n v="4"/>
    <s v="Apparel"/>
    <x v="1"/>
    <s v="Kramatorsk"/>
    <s v="Donetsk"/>
    <m/>
    <s v="Ukraine"/>
    <s v="Eastern Europe"/>
    <n v="17"/>
    <s v="Cleats"/>
    <n v="365"/>
    <s v="Perfect Fitness Perfect Rip Deck"/>
    <n v="59.990001679999999"/>
    <n v="54.488929209402009"/>
    <n v="1"/>
    <n v="9"/>
    <n v="59.990001679999999"/>
    <n v="50.990001679999999"/>
    <s v="DEBIT"/>
    <s v="Not Cash Payment"/>
  </r>
  <r>
    <n v="18593"/>
    <d v="2015-09-29T00:00:00"/>
    <e v="#N/A"/>
    <n v="2"/>
    <d v="2015-10-01T00:00:00"/>
    <n v="1"/>
    <s v="Second Class"/>
    <s v="Other"/>
    <n v="18"/>
    <n v="1275"/>
    <n v="4"/>
    <s v="Apparel"/>
    <x v="1"/>
    <s v="Basingstoke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3343"/>
    <d v="2015-07-14T00:00:00"/>
    <e v="#N/A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62637"/>
    <d v="2017-03-07T00:00:00"/>
    <n v="3"/>
    <n v="2"/>
    <d v="2017-03-09T00:00:00"/>
    <n v="1"/>
    <s v="Second Class"/>
    <s v="Other"/>
    <n v="18"/>
    <n v="9726"/>
    <n v="4"/>
    <s v="Apparel"/>
    <x v="1"/>
    <s v="Moncalieri"/>
    <s v="Piedmont"/>
    <m/>
    <s v="Italy"/>
    <s v="South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70044"/>
    <d v="2017-10-19T00:00:00"/>
    <n v="5"/>
    <n v="2"/>
    <d v="2017-10-23T00:00:00"/>
    <n v="1"/>
    <s v="Second Class"/>
    <s v="Other"/>
    <n v="63"/>
    <n v="13597"/>
    <n v="4"/>
    <s v="Apparel"/>
    <x v="1"/>
    <s v="Kiel"/>
    <s v="Schleswig-Holstein"/>
    <m/>
    <s v="Germany"/>
    <s v="Western Europe"/>
    <n v="63"/>
    <s v="Children's Clothing"/>
    <n v="1350"/>
    <s v="Children's heaters"/>
    <n v="357.10000609999997"/>
    <n v="263.94000818499995"/>
    <n v="1"/>
    <n v="53.569999699999997"/>
    <n v="357.10000609999997"/>
    <n v="303.53000639999999"/>
    <s v="DEBIT"/>
    <s v="Not Cash Payment"/>
  </r>
  <r>
    <n v="67753"/>
    <d v="2017-09-16T00:00:00"/>
    <n v="7"/>
    <n v="2"/>
    <d v="2017-09-19T00:00:00"/>
    <n v="1"/>
    <s v="Second Class"/>
    <s v="Other"/>
    <n v="18"/>
    <n v="1566"/>
    <n v="4"/>
    <s v="Apparel"/>
    <x v="1"/>
    <s v="Arnhem"/>
    <s v="Gelderland"/>
    <m/>
    <s v="Netherlands"/>
    <s v="West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6617"/>
    <d v="2015-08-31T00:00:00"/>
    <e v="#N/A"/>
    <n v="2"/>
    <d v="2015-09-02T00:00:00"/>
    <n v="1"/>
    <s v="Second Class"/>
    <s v="Other"/>
    <n v="18"/>
    <n v="4047"/>
    <n v="4"/>
    <s v="Apparel"/>
    <x v="1"/>
    <s v="Montreuil"/>
    <s v="Île-de-France"/>
    <m/>
    <s v="France"/>
    <s v="West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4574"/>
    <d v="2015-01-08T00:00:00"/>
    <e v="#N/A"/>
    <n v="2"/>
    <d v="2015-01-12T00:00:00"/>
    <n v="1"/>
    <s v="Second Class"/>
    <s v="Other"/>
    <n v="18"/>
    <n v="6594"/>
    <n v="4"/>
    <s v="Apparel"/>
    <x v="1"/>
    <s v="Dortmund"/>
    <s v="North Rhine-Westphalia"/>
    <m/>
    <s v="Germany"/>
    <s v="West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2698"/>
    <d v="2015-05-07T00:00:00"/>
    <e v="#N/A"/>
    <n v="2"/>
    <d v="2015-05-11T00:00:00"/>
    <n v="1"/>
    <s v="Second Class"/>
    <s v="Other"/>
    <n v="18"/>
    <n v="3940"/>
    <n v="4"/>
    <s v="Apparel"/>
    <x v="1"/>
    <s v="Hautmont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5599"/>
    <d v="2015-08-16T00:00:00"/>
    <e v="#N/A"/>
    <n v="2"/>
    <d v="2015-08-18T00:00:00"/>
    <n v="1"/>
    <s v="Second Class"/>
    <s v="Other"/>
    <n v="18"/>
    <n v="1186"/>
    <n v="4"/>
    <s v="Apparel"/>
    <x v="1"/>
    <s v="Sunderland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13343"/>
    <d v="2015-07-14T00:00:00"/>
    <e v="#N/A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20072"/>
    <d v="2015-10-20T00:00:00"/>
    <e v="#N/A"/>
    <n v="2"/>
    <d v="2015-10-22T00:00:00"/>
    <n v="1"/>
    <s v="Second Class"/>
    <s v="Other"/>
    <n v="18"/>
    <n v="4279"/>
    <n v="4"/>
    <s v="Apparel"/>
    <x v="1"/>
    <s v="Rome"/>
    <s v="Lazio"/>
    <m/>
    <s v="Italy"/>
    <s v="South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12323"/>
    <d v="2015-06-29T00:00:00"/>
    <e v="#N/A"/>
    <n v="2"/>
    <d v="2015-07-01T00:00:00"/>
    <n v="1"/>
    <s v="Second Class"/>
    <s v="Other"/>
    <n v="17"/>
    <n v="4151"/>
    <n v="4"/>
    <s v="Apparel"/>
    <x v="1"/>
    <s v="Augsburg"/>
    <s v="Bavaria"/>
    <m/>
    <s v="Germany"/>
    <s v="Western Europe"/>
    <n v="17"/>
    <s v="Cleats"/>
    <n v="365"/>
    <s v="Perfect Fitness Perfect Rip Deck"/>
    <n v="59.990001679999999"/>
    <n v="54.488929209402009"/>
    <n v="1"/>
    <n v="9.6000003809999992"/>
    <n v="59.990001679999999"/>
    <n v="50.390001298999998"/>
    <s v="DEBIT"/>
    <s v="Not Cash Payment"/>
  </r>
  <r>
    <n v="71295"/>
    <d v="2017-06-11T00:00:00"/>
    <n v="1"/>
    <n v="2"/>
    <d v="2017-06-13T00:00:00"/>
    <n v="1"/>
    <s v="Second Class"/>
    <s v="Other"/>
    <n v="66"/>
    <n v="14848"/>
    <n v="4"/>
    <s v="Apparel"/>
    <x v="1"/>
    <s v="Cognac"/>
    <s v="Aquitaine-Limousin-Poitou-Charentes"/>
    <m/>
    <s v="France"/>
    <s v="Western Europe"/>
    <n v="66"/>
    <s v="Crafts"/>
    <n v="1353"/>
    <s v="Porcelain crafts"/>
    <n v="461.48001099999999"/>
    <n v="376.77167767999998"/>
    <n v="1"/>
    <n v="73.839996339999999"/>
    <n v="461.48001099999999"/>
    <n v="387.64001466000002"/>
    <s v="DEBIT"/>
    <s v="Not Cash Payment"/>
  </r>
  <r>
    <n v="66351"/>
    <d v="2017-08-26T00:00:00"/>
    <n v="7"/>
    <n v="2"/>
    <d v="2017-08-29T00:00:00"/>
    <n v="0"/>
    <s v="Second Class"/>
    <s v="Other"/>
    <n v="18"/>
    <n v="4697"/>
    <n v="4"/>
    <s v="Apparel"/>
    <x v="1"/>
    <s v="Castrop-Rauxel"/>
    <s v="North Rhine-Westphalia"/>
    <m/>
    <s v="Germany"/>
    <s v="West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12698"/>
    <d v="2015-05-07T00:00:00"/>
    <e v="#N/A"/>
    <n v="2"/>
    <d v="2015-05-11T00:00:00"/>
    <n v="1"/>
    <s v="Second Class"/>
    <s v="Other"/>
    <n v="18"/>
    <n v="3940"/>
    <n v="4"/>
    <s v="Apparel"/>
    <x v="1"/>
    <s v="Hautmont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44148"/>
    <d v="2016-06-10T00:00:00"/>
    <n v="6"/>
    <n v="2"/>
    <d v="2016-06-14T00:00:00"/>
    <n v="1"/>
    <s v="Second Class"/>
    <s v="Other"/>
    <n v="18"/>
    <n v="5887"/>
    <n v="4"/>
    <s v="Apparel"/>
    <x v="1"/>
    <s v="Bytom"/>
    <s v="Silesia"/>
    <m/>
    <s v="Poland"/>
    <s v="Eastern Europe"/>
    <n v="18"/>
    <s v="Men's Footwear"/>
    <n v="403"/>
    <s v="Nike Men's CJ Elite 2 TD Football Cleat"/>
    <n v="129.9900055"/>
    <n v="110.80340837177086"/>
    <n v="1"/>
    <n v="22.100000380000001"/>
    <n v="129.9900055"/>
    <n v="107.89000512"/>
    <s v="DEBIT"/>
    <s v="Not Cash Payment"/>
  </r>
  <r>
    <n v="64274"/>
    <d v="2017-07-27T00:00:00"/>
    <n v="5"/>
    <n v="4"/>
    <d v="2017-08-02T00:00:00"/>
    <n v="0"/>
    <s v="Standard Class"/>
    <s v="Other"/>
    <n v="9"/>
    <n v="12019"/>
    <n v="3"/>
    <s v="Footwear"/>
    <x v="1"/>
    <s v="Groningen"/>
    <s v="Groningen"/>
    <m/>
    <s v="Netherlands"/>
    <s v="Western Europe"/>
    <n v="9"/>
    <s v="Cardio Equipment"/>
    <n v="191"/>
    <s v="Nike Men's Free 5.0+ Running Shoe"/>
    <n v="99.989997860000003"/>
    <n v="95.114003926871064"/>
    <n v="4"/>
    <n v="79.989997860000003"/>
    <n v="399.95999144000001"/>
    <n v="319.96999357999999"/>
    <s v="TRANSFER"/>
    <s v="Not Cash Payment"/>
  </r>
  <r>
    <n v="13298"/>
    <d v="2015-07-14T00:00:00"/>
    <e v="#N/A"/>
    <n v="4"/>
    <d v="2015-07-20T00:00:00"/>
    <n v="0"/>
    <s v="Standard Class"/>
    <s v="Other"/>
    <n v="17"/>
    <n v="10549"/>
    <n v="4"/>
    <s v="Apparel"/>
    <x v="1"/>
    <s v="Turin"/>
    <s v="Piedmont"/>
    <m/>
    <s v="Italy"/>
    <s v="Southern Europe"/>
    <n v="17"/>
    <s v="Cleats"/>
    <n v="365"/>
    <s v="Perfect Fitness Perfect Rip Deck"/>
    <n v="59.990001679999999"/>
    <n v="54.488929209402009"/>
    <n v="4"/>
    <n v="4.8000001909999996"/>
    <n v="239.96000672"/>
    <n v="235.16000652899999"/>
    <s v="TRANSFER"/>
    <s v="Not Cash Payment"/>
  </r>
  <r>
    <n v="62786"/>
    <d v="2017-05-07T00:00:00"/>
    <n v="1"/>
    <n v="4"/>
    <d v="2017-05-11T00:00:00"/>
    <n v="0"/>
    <s v="Standard Class"/>
    <s v="Other"/>
    <n v="17"/>
    <n v="4909"/>
    <n v="4"/>
    <s v="Apparel"/>
    <x v="1"/>
    <s v="Cologne"/>
    <s v="North Rhine-Westphalia"/>
    <m/>
    <s v="Germany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13939"/>
    <d v="2015-07-23T00:00:00"/>
    <e v="#N/A"/>
    <n v="4"/>
    <d v="2015-07-29T00:00:00"/>
    <n v="0"/>
    <s v="Standard Class"/>
    <s v="Other"/>
    <n v="17"/>
    <n v="5854"/>
    <n v="4"/>
    <s v="Apparel"/>
    <x v="1"/>
    <s v="Milan"/>
    <s v="Lombardy"/>
    <m/>
    <s v="Italy"/>
    <s v="Southern Europe"/>
    <n v="17"/>
    <s v="Cleats"/>
    <n v="365"/>
    <s v="Perfect Fitness Perfect Rip Deck"/>
    <n v="59.990001679999999"/>
    <n v="54.488929209402009"/>
    <n v="4"/>
    <n v="28.799999239999998"/>
    <n v="239.96000672"/>
    <n v="211.16000747999999"/>
    <s v="TRANSFER"/>
    <s v="Not Cash Payment"/>
  </r>
  <r>
    <n v="46864"/>
    <d v="2016-11-15T00:00:00"/>
    <n v="3"/>
    <n v="4"/>
    <d v="2016-11-21T00:00:00"/>
    <n v="0"/>
    <s v="Standard Class"/>
    <s v="Other"/>
    <n v="17"/>
    <n v="3066"/>
    <n v="4"/>
    <s v="Apparel"/>
    <x v="1"/>
    <s v="Uvarovo"/>
    <s v="Tambov"/>
    <m/>
    <s v="Russia"/>
    <s v="Eastern Europe"/>
    <n v="17"/>
    <s v="Cleats"/>
    <n v="365"/>
    <s v="Perfect Fitness Perfect Rip Deck"/>
    <n v="59.990001679999999"/>
    <n v="54.488929209402009"/>
    <n v="4"/>
    <n v="31.190000529999999"/>
    <n v="239.96000672"/>
    <n v="208.77000619"/>
    <s v="TRANSFER"/>
    <s v="Not Cash Payment"/>
  </r>
  <r>
    <n v="16590"/>
    <d v="2015-08-31T00:00:00"/>
    <e v="#N/A"/>
    <n v="4"/>
    <d v="2015-09-04T00:00:00"/>
    <n v="0"/>
    <s v="Standard Class"/>
    <s v="Other"/>
    <n v="17"/>
    <n v="11431"/>
    <n v="4"/>
    <s v="Apparel"/>
    <x v="1"/>
    <s v="Southend-on-Sea"/>
    <s v="England"/>
    <m/>
    <s v="United Kingdom"/>
    <s v="Northern Europe"/>
    <n v="17"/>
    <s v="Cleats"/>
    <n v="365"/>
    <s v="Perfect Fitness Perfect Rip Deck"/>
    <n v="59.990001679999999"/>
    <n v="54.488929209402009"/>
    <n v="4"/>
    <n v="43.189998629999998"/>
    <n v="239.96000672"/>
    <n v="196.77000809"/>
    <s v="TRANSFER"/>
    <s v="Not Cash Payment"/>
  </r>
  <r>
    <n v="62840"/>
    <d v="2017-06-07T00:00:00"/>
    <n v="4"/>
    <n v="4"/>
    <d v="2017-06-13T00:00:00"/>
    <n v="0"/>
    <s v="Standard Class"/>
    <s v="Other"/>
    <n v="17"/>
    <n v="9906"/>
    <n v="4"/>
    <s v="Apparel"/>
    <x v="1"/>
    <s v="Widnes"/>
    <s v="England"/>
    <m/>
    <s v="United Kingdom"/>
    <s v="Northern Europe"/>
    <n v="17"/>
    <s v="Cleats"/>
    <n v="365"/>
    <s v="Perfect Fitness Perfect Rip Deck"/>
    <n v="59.990001679999999"/>
    <n v="54.488929209402009"/>
    <n v="4"/>
    <n v="59.990001679999999"/>
    <n v="239.96000672"/>
    <n v="179.97000503999999"/>
    <s v="TRANSFER"/>
    <s v="Not Cash Payment"/>
  </r>
  <r>
    <n v="66959"/>
    <d v="2017-04-09T00:00:00"/>
    <n v="1"/>
    <n v="4"/>
    <d v="2017-04-13T00:00:00"/>
    <n v="0"/>
    <s v="Standard Class"/>
    <s v="Other"/>
    <n v="24"/>
    <n v="2048"/>
    <n v="5"/>
    <s v="Golf"/>
    <x v="1"/>
    <s v="Strasbourg"/>
    <s v="Alsace-Champagne-Ardenne-Lorraine"/>
    <m/>
    <s v="France"/>
    <s v="Western Europe"/>
    <n v="24"/>
    <s v="Women's Apparel"/>
    <n v="502"/>
    <s v="Nike Men's Dri-FIT Victory Golf Polo"/>
    <n v="50"/>
    <n v="43.678035218757444"/>
    <n v="4"/>
    <n v="2"/>
    <n v="200"/>
    <n v="198"/>
    <s v="TRANSFER"/>
    <s v="Not Cash Payment"/>
  </r>
  <r>
    <n v="63220"/>
    <d v="2017-11-07T00:00:00"/>
    <n v="3"/>
    <n v="4"/>
    <d v="2017-11-13T00:00:00"/>
    <n v="0"/>
    <s v="Standard Class"/>
    <s v="Other"/>
    <n v="29"/>
    <n v="3071"/>
    <n v="5"/>
    <s v="Golf"/>
    <x v="1"/>
    <s v="Carpentras"/>
    <s v="Provence-Alpes-Côte d'Azur"/>
    <m/>
    <s v="France"/>
    <s v="Western Europe"/>
    <n v="29"/>
    <s v="Shop By Sport"/>
    <n v="627"/>
    <s v="Under Armour Girls' Toddler Spine Surge Runni"/>
    <n v="39.990001679999999"/>
    <n v="34.198098313835338"/>
    <n v="4"/>
    <n v="8"/>
    <n v="159.96000672"/>
    <n v="151.96000672"/>
    <s v="TRANSFER"/>
    <s v="Not Cash Payment"/>
  </r>
  <r>
    <n v="19642"/>
    <d v="2015-10-14T00:00:00"/>
    <e v="#N/A"/>
    <n v="4"/>
    <d v="2015-10-20T00:00:00"/>
    <n v="0"/>
    <s v="Standard Class"/>
    <s v="Other"/>
    <n v="24"/>
    <n v="11065"/>
    <n v="5"/>
    <s v="Golf"/>
    <x v="1"/>
    <s v="Utrecht"/>
    <s v="Utrecht"/>
    <m/>
    <s v="Netherlands"/>
    <s v="Western Europe"/>
    <n v="24"/>
    <s v="Women's Apparel"/>
    <n v="502"/>
    <s v="Nike Men's Dri-FIT Victory Golf Polo"/>
    <n v="50"/>
    <n v="43.678035218757444"/>
    <n v="4"/>
    <n v="11"/>
    <n v="200"/>
    <n v="189"/>
    <s v="TRANSFER"/>
    <s v="Not Cash Payment"/>
  </r>
  <r>
    <n v="65439"/>
    <d v="2017-08-13T00:00:00"/>
    <n v="1"/>
    <n v="4"/>
    <d v="2017-08-17T00:00:00"/>
    <n v="0"/>
    <s v="Standard Class"/>
    <s v="Other"/>
    <n v="24"/>
    <n v="394"/>
    <n v="5"/>
    <s v="Golf"/>
    <x v="1"/>
    <s v="Genk"/>
    <s v="Limburg"/>
    <m/>
    <s v="Belgium"/>
    <s v="Western Europe"/>
    <n v="24"/>
    <s v="Women's Apparel"/>
    <n v="502"/>
    <s v="Nike Men's Dri-FIT Victory Golf Polo"/>
    <n v="50"/>
    <n v="43.678035218757444"/>
    <n v="4"/>
    <n v="14"/>
    <n v="200"/>
    <n v="186"/>
    <s v="TRANSFER"/>
    <s v="Not Cash Payment"/>
  </r>
  <r>
    <n v="62840"/>
    <d v="2017-06-07T00:00:00"/>
    <n v="4"/>
    <n v="4"/>
    <d v="2017-06-13T00:00:00"/>
    <n v="0"/>
    <s v="Standard Class"/>
    <s v="Other"/>
    <n v="24"/>
    <n v="9906"/>
    <n v="5"/>
    <s v="Golf"/>
    <x v="1"/>
    <s v="Widnes"/>
    <s v="England"/>
    <m/>
    <s v="United Kingdom"/>
    <s v="Northern Europe"/>
    <n v="24"/>
    <s v="Women's Apparel"/>
    <n v="502"/>
    <s v="Nike Men's Dri-FIT Victory Golf Polo"/>
    <n v="50"/>
    <n v="43.678035218757444"/>
    <n v="4"/>
    <n v="20"/>
    <n v="200"/>
    <n v="180"/>
    <s v="TRANSFER"/>
    <s v="Not Cash Payment"/>
  </r>
  <r>
    <n v="17363"/>
    <d v="2015-11-09T00:00:00"/>
    <e v="#N/A"/>
    <n v="4"/>
    <d v="2015-11-13T00:00:00"/>
    <n v="0"/>
    <s v="Standard Class"/>
    <s v="Other"/>
    <n v="24"/>
    <n v="5707"/>
    <n v="5"/>
    <s v="Golf"/>
    <x v="1"/>
    <s v="Gloucester"/>
    <s v="England"/>
    <m/>
    <s v="United Kingdom"/>
    <s v="Northern Europe"/>
    <n v="24"/>
    <s v="Women's Apparel"/>
    <n v="502"/>
    <s v="Nike Men's Dri-FIT Victory Golf Polo"/>
    <n v="50"/>
    <n v="43.678035218757444"/>
    <n v="4"/>
    <n v="20"/>
    <n v="200"/>
    <n v="180"/>
    <s v="TRANSFER"/>
    <s v="Not Cash Payment"/>
  </r>
  <r>
    <n v="13298"/>
    <d v="2015-07-14T00:00:00"/>
    <e v="#N/A"/>
    <n v="4"/>
    <d v="2015-07-20T00:00:00"/>
    <n v="0"/>
    <s v="Standard Class"/>
    <s v="Other"/>
    <n v="29"/>
    <n v="10549"/>
    <n v="5"/>
    <s v="Golf"/>
    <x v="1"/>
    <s v="Turin"/>
    <s v="Piedmont"/>
    <m/>
    <s v="Italy"/>
    <s v="Southern Europe"/>
    <n v="29"/>
    <s v="Shop By Sport"/>
    <n v="627"/>
    <s v="Under Armour Girls' Toddler Spine Surge Runni"/>
    <n v="39.990001679999999"/>
    <n v="34.198098313835338"/>
    <n v="4"/>
    <n v="16"/>
    <n v="159.96000672"/>
    <n v="143.96000672"/>
    <s v="TRANSFER"/>
    <s v="Not Cash Payment"/>
  </r>
  <r>
    <n v="18237"/>
    <d v="2015-09-24T00:00:00"/>
    <e v="#N/A"/>
    <n v="4"/>
    <d v="2015-09-30T00:00:00"/>
    <n v="0"/>
    <s v="Standard Class"/>
    <s v="Other"/>
    <n v="24"/>
    <n v="2682"/>
    <n v="5"/>
    <s v="Golf"/>
    <x v="1"/>
    <s v="Messina"/>
    <s v="Sicily"/>
    <m/>
    <s v="Italy"/>
    <s v="Southern Europe"/>
    <n v="24"/>
    <s v="Women's Apparel"/>
    <n v="502"/>
    <s v="Nike Men's Dri-FIT Victory Golf Polo"/>
    <n v="50"/>
    <n v="43.678035218757444"/>
    <n v="4"/>
    <n v="34"/>
    <n v="200"/>
    <n v="166"/>
    <s v="TRANSFER"/>
    <s v="Not Cash Payment"/>
  </r>
  <r>
    <n v="66958"/>
    <d v="2017-04-09T00:00:00"/>
    <n v="1"/>
    <n v="4"/>
    <d v="2017-04-13T00:00:00"/>
    <n v="0"/>
    <s v="Standard Class"/>
    <s v="Other"/>
    <n v="29"/>
    <n v="467"/>
    <n v="5"/>
    <s v="Golf"/>
    <x v="1"/>
    <s v="Helsinki"/>
    <s v="Uusimaa"/>
    <m/>
    <s v="Finland"/>
    <s v="Northern Europe"/>
    <n v="29"/>
    <s v="Shop By Sport"/>
    <n v="627"/>
    <s v="Under Armour Girls' Toddler Spine Surge Runni"/>
    <n v="39.990001679999999"/>
    <n v="34.198098313835338"/>
    <n v="4"/>
    <n v="28.790000920000001"/>
    <n v="159.96000672"/>
    <n v="131.17000579999998"/>
    <s v="TRANSFER"/>
    <s v="Not Cash Payment"/>
  </r>
  <r>
    <n v="66764"/>
    <d v="2017-01-09T00:00:00"/>
    <n v="2"/>
    <n v="4"/>
    <d v="2017-01-13T00:00:00"/>
    <n v="0"/>
    <s v="Standard Class"/>
    <s v="Other"/>
    <n v="24"/>
    <n v="10577"/>
    <n v="5"/>
    <s v="Golf"/>
    <x v="1"/>
    <s v="Miramas"/>
    <s v="Provence-Alpes-Côte d'Azur"/>
    <m/>
    <s v="France"/>
    <s v="Western Europe"/>
    <n v="24"/>
    <s v="Women's Apparel"/>
    <n v="502"/>
    <s v="Nike Men's Dri-FIT Victory Golf Polo"/>
    <n v="50"/>
    <n v="43.678035218757444"/>
    <n v="4"/>
    <n v="36"/>
    <n v="200"/>
    <n v="164"/>
    <s v="TRANSFER"/>
    <s v="Not Cash Payment"/>
  </r>
  <r>
    <n v="66764"/>
    <d v="2017-01-09T00:00:00"/>
    <n v="2"/>
    <n v="4"/>
    <d v="2017-01-13T00:00:00"/>
    <n v="0"/>
    <s v="Standard Class"/>
    <s v="Other"/>
    <n v="24"/>
    <n v="10577"/>
    <n v="5"/>
    <s v="Golf"/>
    <x v="1"/>
    <s v="Miramas"/>
    <s v="Provence-Alpes-Côte d'Azur"/>
    <m/>
    <s v="France"/>
    <s v="Western Europe"/>
    <n v="24"/>
    <s v="Women's Apparel"/>
    <n v="502"/>
    <s v="Nike Men's Dri-FIT Victory Golf Polo"/>
    <n v="50"/>
    <n v="43.678035218757444"/>
    <n v="4"/>
    <n v="40"/>
    <n v="200"/>
    <n v="160"/>
    <s v="TRANSFER"/>
    <s v="Not Cash Payment"/>
  </r>
  <r>
    <n v="48193"/>
    <d v="2016-04-12T00:00:00"/>
    <e v="#N/A"/>
    <n v="4"/>
    <d v="2016-04-18T00:00:00"/>
    <n v="0"/>
    <s v="Standard Class"/>
    <s v="Other"/>
    <n v="40"/>
    <n v="3471"/>
    <n v="6"/>
    <s v="Outdoors"/>
    <x v="1"/>
    <s v="Sofia"/>
    <s v="Sofia City"/>
    <m/>
    <s v="Bulgaria"/>
    <s v="Eastern Europe"/>
    <n v="40"/>
    <s v="Accessories"/>
    <n v="905"/>
    <s v="Team Golf Texas Longhorns Putter Grip"/>
    <n v="24.989999770000001"/>
    <n v="20.52742837007143"/>
    <n v="4"/>
    <n v="10"/>
    <n v="99.959999080000003"/>
    <n v="89.959999080000003"/>
    <s v="TRANSFER"/>
    <s v="Not Cash Payment"/>
  </r>
  <r>
    <n v="15231"/>
    <d v="2015-11-08T00:00:00"/>
    <e v="#N/A"/>
    <n v="4"/>
    <d v="2015-11-12T00:00:00"/>
    <n v="0"/>
    <s v="Standard Class"/>
    <s v="Other"/>
    <n v="5"/>
    <n v="3535"/>
    <n v="2"/>
    <s v="Fitness"/>
    <x v="1"/>
    <s v="Granada"/>
    <s v="Andalusia"/>
    <m/>
    <s v="Spain"/>
    <s v="Southern Europe"/>
    <n v="5"/>
    <s v="Lacrosse"/>
    <n v="93"/>
    <s v="Under Armour Men's Tech II T-Shirt"/>
    <n v="24.989999770000001"/>
    <n v="17.455999691500001"/>
    <n v="4"/>
    <n v="9"/>
    <n v="99.959999080000003"/>
    <n v="90.959999080000003"/>
    <s v="TRANSFER"/>
    <s v="Not Cash Payment"/>
  </r>
  <r>
    <n v="10451"/>
    <d v="2015-02-06T00:00:00"/>
    <e v="#N/A"/>
    <n v="4"/>
    <d v="2015-02-12T00:00:00"/>
    <n v="0"/>
    <s v="Standard Class"/>
    <s v="Other"/>
    <n v="3"/>
    <n v="11715"/>
    <n v="2"/>
    <s v="Fitness"/>
    <x v="1"/>
    <s v="Mont-Saint-Aignan"/>
    <s v="Normandy"/>
    <m/>
    <s v="France"/>
    <s v="Western Europe"/>
    <n v="3"/>
    <s v="Baseball &amp; Softball"/>
    <n v="44"/>
    <s v="adidas Men's F10 Messi TRX FG Soccer Cleat"/>
    <n v="59.990001679999999"/>
    <n v="57.194418487916671"/>
    <n v="4"/>
    <n v="40.790000919999997"/>
    <n v="239.96000672"/>
    <n v="199.17000580000001"/>
    <s v="TRANSFER"/>
    <s v="Not Cash Payment"/>
  </r>
  <r>
    <n v="10459"/>
    <d v="2015-02-06T00:00:00"/>
    <e v="#N/A"/>
    <n v="4"/>
    <d v="2015-02-12T00:00:00"/>
    <n v="1"/>
    <s v="Standard Class"/>
    <s v="Other"/>
    <n v="9"/>
    <n v="9814"/>
    <n v="3"/>
    <s v="Footwear"/>
    <x v="1"/>
    <s v="Berlin"/>
    <s v="Berlin"/>
    <m/>
    <s v="Germany"/>
    <s v="Western Europe"/>
    <n v="9"/>
    <s v="Cardio Equipment"/>
    <n v="191"/>
    <s v="Nike Men's Free 5.0+ Running Shoe"/>
    <n v="99.989997860000003"/>
    <n v="95.114003926871064"/>
    <n v="4"/>
    <n v="0"/>
    <n v="399.95999144000001"/>
    <n v="399.95999144000001"/>
    <s v="TRANSFER"/>
    <s v="Not Cash Payment"/>
  </r>
  <r>
    <n v="64222"/>
    <d v="2017-07-26T00:00:00"/>
    <n v="4"/>
    <n v="4"/>
    <d v="2017-08-01T00:00:00"/>
    <n v="0"/>
    <s v="Standard Class"/>
    <s v="Other"/>
    <n v="9"/>
    <n v="4848"/>
    <n v="3"/>
    <s v="Footwear"/>
    <x v="1"/>
    <s v="Turin"/>
    <s v="Piedmont"/>
    <m/>
    <s v="Italy"/>
    <s v="Southern Europe"/>
    <n v="9"/>
    <s v="Cardio Equipment"/>
    <n v="191"/>
    <s v="Nike Men's Free 5.0+ Running Shoe"/>
    <n v="99.989997860000003"/>
    <n v="95.114003926871064"/>
    <n v="4"/>
    <n v="12"/>
    <n v="399.95999144000001"/>
    <n v="387.95999144000001"/>
    <s v="TRANSFER"/>
    <s v="Not Cash Payment"/>
  </r>
  <r>
    <n v="63907"/>
    <d v="2017-07-21T00:00:00"/>
    <n v="6"/>
    <n v="4"/>
    <d v="2017-07-27T00:00:00"/>
    <n v="0"/>
    <s v="Standard Class"/>
    <s v="Other"/>
    <n v="9"/>
    <n v="569"/>
    <n v="3"/>
    <s v="Footwear"/>
    <x v="1"/>
    <s v="Cagliari"/>
    <s v="Sardinia"/>
    <m/>
    <s v="Italy"/>
    <s v="Southern Europe"/>
    <n v="9"/>
    <s v="Cardio Equipment"/>
    <n v="191"/>
    <s v="Nike Men's Free 5.0+ Running Shoe"/>
    <n v="99.989997860000003"/>
    <n v="95.114003926871064"/>
    <n v="4"/>
    <n v="16"/>
    <n v="399.95999144000001"/>
    <n v="383.95999144000001"/>
    <s v="TRANSFER"/>
    <s v="Not Cash Payment"/>
  </r>
  <r>
    <n v="19178"/>
    <d v="2015-07-10T00:00:00"/>
    <e v="#N/A"/>
    <n v="4"/>
    <d v="2015-07-16T00:00:00"/>
    <n v="0"/>
    <s v="Standard Class"/>
    <s v="Other"/>
    <n v="9"/>
    <n v="5749"/>
    <n v="3"/>
    <s v="Footwear"/>
    <x v="1"/>
    <s v="Milan"/>
    <s v="Lombardy"/>
    <m/>
    <s v="Italy"/>
    <s v="Southern Europe"/>
    <n v="9"/>
    <s v="Cardio Equipment"/>
    <n v="191"/>
    <s v="Nike Men's Free 5.0+ Running Shoe"/>
    <n v="99.989997860000003"/>
    <n v="95.114003926871064"/>
    <n v="4"/>
    <n v="20"/>
    <n v="399.95999144000001"/>
    <n v="379.95999144000001"/>
    <s v="TRANSFER"/>
    <s v="Not Cash Payment"/>
  </r>
  <r>
    <n v="67046"/>
    <d v="2017-05-09T00:00:00"/>
    <n v="3"/>
    <n v="4"/>
    <d v="2017-05-15T00:00:00"/>
    <n v="0"/>
    <s v="Standard Class"/>
    <s v="Other"/>
    <n v="9"/>
    <n v="4460"/>
    <n v="3"/>
    <s v="Footwear"/>
    <x v="1"/>
    <s v="Erftstadt"/>
    <s v="North Rhine-Westphalia"/>
    <m/>
    <s v="Germany"/>
    <s v="Western Europe"/>
    <n v="9"/>
    <s v="Cardio Equipment"/>
    <n v="191"/>
    <s v="Nike Men's Free 5.0+ Running Shoe"/>
    <n v="99.989997860000003"/>
    <n v="95.114003926871064"/>
    <n v="4"/>
    <n v="20"/>
    <n v="399.95999144000001"/>
    <n v="379.95999144000001"/>
    <s v="TRANSFER"/>
    <s v="Not Cash Payment"/>
  </r>
  <r>
    <n v="65312"/>
    <d v="2017-11-08T00:00:00"/>
    <n v="4"/>
    <n v="4"/>
    <d v="2017-11-14T00:00:00"/>
    <n v="0"/>
    <s v="Standard Class"/>
    <s v="Other"/>
    <n v="9"/>
    <n v="6506"/>
    <n v="3"/>
    <s v="Footwear"/>
    <x v="1"/>
    <s v="Harrow"/>
    <s v="England"/>
    <m/>
    <s v="United Kingdom"/>
    <s v="Northern Europe"/>
    <n v="9"/>
    <s v="Cardio Equipment"/>
    <n v="191"/>
    <s v="Nike Men's Free 5.0+ Running Shoe"/>
    <n v="99.989997860000003"/>
    <n v="95.114003926871064"/>
    <n v="4"/>
    <n v="22"/>
    <n v="399.95999144000001"/>
    <n v="377.95999144000001"/>
    <s v="TRANSFER"/>
    <s v="Not Cash Payment"/>
  </r>
  <r>
    <n v="16436"/>
    <d v="2015-08-28T00:00:00"/>
    <e v="#N/A"/>
    <n v="4"/>
    <d v="2015-09-03T00:00:00"/>
    <n v="0"/>
    <s v="Standard Class"/>
    <s v="Other"/>
    <n v="9"/>
    <n v="6050"/>
    <n v="3"/>
    <s v="Footwear"/>
    <x v="1"/>
    <s v="Pescara"/>
    <s v="Abruzzo"/>
    <m/>
    <s v="Italy"/>
    <s v="Southern Europe"/>
    <n v="9"/>
    <s v="Cardio Equipment"/>
    <n v="191"/>
    <s v="Nike Men's Free 5.0+ Running Shoe"/>
    <n v="99.989997860000003"/>
    <n v="95.114003926871064"/>
    <n v="4"/>
    <n v="36"/>
    <n v="399.95999144000001"/>
    <n v="363.95999144000001"/>
    <s v="TRANSFER"/>
    <s v="Not Cash Payment"/>
  </r>
  <r>
    <n v="11822"/>
    <d v="2015-06-22T00:00:00"/>
    <e v="#N/A"/>
    <n v="4"/>
    <d v="2015-06-26T00:00:00"/>
    <n v="0"/>
    <s v="Standard Class"/>
    <s v="Other"/>
    <n v="13"/>
    <n v="3246"/>
    <n v="3"/>
    <s v="Footwear"/>
    <x v="1"/>
    <s v="Tourcoing"/>
    <s v="Nord-Pas-de-Calais-Picardie"/>
    <m/>
    <s v="France"/>
    <s v="Western Europe"/>
    <n v="13"/>
    <s v="Electronics"/>
    <n v="282"/>
    <s v="Under Armour Women's Ignite PIP VI Slide"/>
    <n v="31.989999770000001"/>
    <n v="27.763856872771434"/>
    <n v="4"/>
    <n v="11.52000046"/>
    <n v="127.95999908"/>
    <n v="116.43999862"/>
    <s v="TRANSFER"/>
    <s v="Not Cash Payment"/>
  </r>
  <r>
    <n v="19528"/>
    <d v="2015-10-13T00:00:00"/>
    <e v="#N/A"/>
    <n v="4"/>
    <d v="2015-10-19T00:00:00"/>
    <n v="0"/>
    <s v="Standard Class"/>
    <s v="Other"/>
    <n v="9"/>
    <n v="2364"/>
    <n v="3"/>
    <s v="Footwear"/>
    <x v="1"/>
    <s v="Afragola"/>
    <s v="Campania"/>
    <m/>
    <s v="Italy"/>
    <s v="Southern Europe"/>
    <n v="9"/>
    <s v="Cardio Equipment"/>
    <n v="191"/>
    <s v="Nike Men's Free 5.0+ Running Shoe"/>
    <n v="99.989997860000003"/>
    <n v="95.114003926871064"/>
    <n v="4"/>
    <n v="40"/>
    <n v="399.95999144000001"/>
    <n v="359.95999144000001"/>
    <s v="TRANSFER"/>
    <s v="Not Cash Payment"/>
  </r>
  <r>
    <n v="49763"/>
    <d v="2016-12-27T00:00:00"/>
    <n v="3"/>
    <n v="4"/>
    <d v="2017-01-02T00:00:00"/>
    <n v="0"/>
    <s v="Standard Class"/>
    <s v="Other"/>
    <n v="13"/>
    <n v="12216"/>
    <n v="3"/>
    <s v="Footwear"/>
    <x v="1"/>
    <s v="Lugansk"/>
    <s v="Luhansk"/>
    <m/>
    <s v="Ukraine"/>
    <s v="Eastern Europe"/>
    <n v="13"/>
    <s v="Electronics"/>
    <n v="278"/>
    <s v="Under Armour Men's Compression EV SL Slide"/>
    <n v="44.990001679999999"/>
    <n v="31.547668386333335"/>
    <n v="4"/>
    <n v="21.600000380000001"/>
    <n v="179.96000672"/>
    <n v="158.36000633999998"/>
    <s v="TRANSFER"/>
    <s v="Not Cash Payment"/>
  </r>
  <r>
    <n v="16013"/>
    <d v="2015-08-22T00:00:00"/>
    <e v="#N/A"/>
    <n v="4"/>
    <d v="2015-08-27T00:00:00"/>
    <n v="0"/>
    <s v="Standard Class"/>
    <s v="Other"/>
    <n v="9"/>
    <n v="4460"/>
    <n v="3"/>
    <s v="Footwear"/>
    <x v="1"/>
    <s v="Doncaster"/>
    <s v="England"/>
    <m/>
    <s v="United Kingdom"/>
    <s v="Northern Europe"/>
    <n v="9"/>
    <s v="Cardio Equipment"/>
    <n v="191"/>
    <s v="Nike Men's Free 5.0+ Running Shoe"/>
    <n v="99.989997860000003"/>
    <n v="95.114003926871064"/>
    <n v="4"/>
    <n v="48"/>
    <n v="399.95999144000001"/>
    <n v="351.95999144000001"/>
    <s v="TRANSFER"/>
    <s v="Not Cash Payment"/>
  </r>
  <r>
    <n v="17347"/>
    <d v="2015-11-09T00:00:00"/>
    <e v="#N/A"/>
    <n v="4"/>
    <d v="2015-11-13T00:00:00"/>
    <n v="0"/>
    <s v="Standard Class"/>
    <s v="Other"/>
    <n v="9"/>
    <n v="11388"/>
    <n v="3"/>
    <s v="Footwear"/>
    <x v="1"/>
    <s v="Bry-sur-Marne"/>
    <s v="Île-de-France"/>
    <m/>
    <s v="France"/>
    <s v="Western Europe"/>
    <n v="9"/>
    <s v="Cardio Equipment"/>
    <n v="191"/>
    <s v="Nike Men's Free 5.0+ Running Shoe"/>
    <n v="99.989997860000003"/>
    <n v="95.114003926871064"/>
    <n v="4"/>
    <n v="48"/>
    <n v="399.95999144000001"/>
    <n v="351.95999144000001"/>
    <s v="TRANSFER"/>
    <s v="Not Cash Payment"/>
  </r>
  <r>
    <n v="19496"/>
    <d v="2015-12-10T00:00:00"/>
    <e v="#N/A"/>
    <n v="4"/>
    <d v="2015-12-16T00:00:00"/>
    <n v="0"/>
    <s v="Standard Class"/>
    <s v="Other"/>
    <n v="9"/>
    <n v="7521"/>
    <n v="3"/>
    <s v="Footwear"/>
    <x v="1"/>
    <s v="Charleroi"/>
    <s v="Henan"/>
    <m/>
    <s v="Belgium"/>
    <s v="Western Europe"/>
    <n v="9"/>
    <s v="Cardio Equipment"/>
    <n v="191"/>
    <s v="Nike Men's Free 5.0+ Running Shoe"/>
    <n v="99.989997860000003"/>
    <n v="95.114003926871064"/>
    <n v="4"/>
    <n v="51.990001679999999"/>
    <n v="399.95999144000001"/>
    <n v="347.96998976000003"/>
    <s v="TRANSFER"/>
    <s v="Not Cash Payment"/>
  </r>
  <r>
    <n v="62789"/>
    <d v="2017-05-07T00:00:00"/>
    <n v="1"/>
    <n v="4"/>
    <d v="2017-05-11T00:00:00"/>
    <n v="1"/>
    <s v="Standard Class"/>
    <s v="Other"/>
    <n v="9"/>
    <n v="1628"/>
    <n v="3"/>
    <s v="Footwear"/>
    <x v="1"/>
    <s v="Munich"/>
    <s v="Bavaria"/>
    <m/>
    <s v="Germany"/>
    <s v="Western Europe"/>
    <n v="9"/>
    <s v="Cardio Equipment"/>
    <n v="191"/>
    <s v="Nike Men's Free 5.0+ Running Shoe"/>
    <n v="99.989997860000003"/>
    <n v="95.114003926871064"/>
    <n v="4"/>
    <n v="59.990001679999999"/>
    <n v="399.95999144000001"/>
    <n v="339.96998976000003"/>
    <s v="TRANSFER"/>
    <s v="Not Cash Payment"/>
  </r>
  <r>
    <n v="11674"/>
    <d v="2015-06-20T00:00:00"/>
    <e v="#N/A"/>
    <n v="4"/>
    <d v="2015-06-25T00:00:00"/>
    <n v="1"/>
    <s v="Standard Class"/>
    <s v="Other"/>
    <n v="9"/>
    <n v="7222"/>
    <n v="3"/>
    <s v="Footwear"/>
    <x v="1"/>
    <s v="Niort"/>
    <s v="Aquitaine-Limousin-Poitou-Charentes"/>
    <m/>
    <s v="France"/>
    <s v="Western Europe"/>
    <n v="9"/>
    <s v="Cardio Equipment"/>
    <n v="191"/>
    <s v="Nike Men's Free 5.0+ Running Shoe"/>
    <n v="99.989997860000003"/>
    <n v="95.114003926871064"/>
    <n v="4"/>
    <n v="63.990001679999999"/>
    <n v="399.95999144000001"/>
    <n v="335.96998976000003"/>
    <s v="TRANSFER"/>
    <s v="Not Cash Payment"/>
  </r>
  <r>
    <n v="67866"/>
    <d v="2017-09-17T00:00:00"/>
    <n v="1"/>
    <n v="4"/>
    <d v="2017-09-21T00:00:00"/>
    <n v="0"/>
    <s v="Standard Class"/>
    <s v="Other"/>
    <n v="9"/>
    <n v="5929"/>
    <n v="3"/>
    <s v="Footwear"/>
    <x v="1"/>
    <s v="Venice"/>
    <s v="Veneto"/>
    <m/>
    <s v="Italy"/>
    <s v="Southern Europe"/>
    <n v="9"/>
    <s v="Cardio Equipment"/>
    <n v="191"/>
    <s v="Nike Men's Free 5.0+ Running Shoe"/>
    <n v="99.989997860000003"/>
    <n v="95.114003926871064"/>
    <n v="4"/>
    <n v="71.989997860000003"/>
    <n v="399.95999144000001"/>
    <n v="327.96999357999999"/>
    <s v="TRANSFER"/>
    <s v="Not Cash Payment"/>
  </r>
  <r>
    <n v="13599"/>
    <d v="2015-07-18T00:00:00"/>
    <e v="#N/A"/>
    <n v="4"/>
    <d v="2015-07-23T00:00:00"/>
    <n v="1"/>
    <s v="Standard Class"/>
    <s v="Other"/>
    <n v="9"/>
    <n v="6123"/>
    <n v="3"/>
    <s v="Footwear"/>
    <x v="1"/>
    <s v="Ulm"/>
    <s v="Baden-Württemberg"/>
    <m/>
    <s v="Germany"/>
    <s v="Western Europe"/>
    <n v="9"/>
    <s v="Cardio Equipment"/>
    <n v="191"/>
    <s v="Nike Men's Free 5.0+ Running Shoe"/>
    <n v="99.989997860000003"/>
    <n v="95.114003926871064"/>
    <n v="4"/>
    <n v="79.989997860000003"/>
    <n v="399.95999144000001"/>
    <n v="319.96999357999999"/>
    <s v="TRANSFER"/>
    <s v="Not Cash Payment"/>
  </r>
  <r>
    <n v="10384"/>
    <d v="2015-01-06T00:00:00"/>
    <e v="#N/A"/>
    <n v="4"/>
    <d v="2015-01-12T00:00:00"/>
    <n v="1"/>
    <s v="Standard Class"/>
    <s v="Other"/>
    <n v="17"/>
    <n v="587"/>
    <n v="4"/>
    <s v="Apparel"/>
    <x v="1"/>
    <s v="Cambridge"/>
    <s v="England"/>
    <m/>
    <s v="United Kingdom"/>
    <s v="Northern Europe"/>
    <n v="17"/>
    <s v="Cleats"/>
    <n v="365"/>
    <s v="Perfect Fitness Perfect Rip Deck"/>
    <n v="59.990001679999999"/>
    <n v="54.488929209402009"/>
    <n v="4"/>
    <n v="0"/>
    <n v="239.96000672"/>
    <n v="239.96000672"/>
    <s v="TRANSFER"/>
    <s v="Not Cash Payment"/>
  </r>
  <r>
    <n v="63115"/>
    <d v="2017-10-07T00:00:00"/>
    <n v="7"/>
    <n v="4"/>
    <d v="2017-10-12T00:00:00"/>
    <n v="1"/>
    <s v="Standard Class"/>
    <s v="Other"/>
    <n v="17"/>
    <n v="1240"/>
    <n v="4"/>
    <s v="Apparel"/>
    <x v="1"/>
    <s v="Siegen"/>
    <s v="North Rhine-Westphalia"/>
    <m/>
    <s v="Germany"/>
    <s v="Western Europe"/>
    <n v="17"/>
    <s v="Cleats"/>
    <n v="365"/>
    <s v="Perfect Fitness Perfect Rip Deck"/>
    <n v="59.990001679999999"/>
    <n v="54.488929209402009"/>
    <n v="4"/>
    <n v="0"/>
    <n v="239.96000672"/>
    <n v="239.96000672"/>
    <s v="TRANSFER"/>
    <s v="Not Cash Payment"/>
  </r>
  <r>
    <n v="63516"/>
    <d v="2017-07-16T00:00:00"/>
    <n v="1"/>
    <n v="4"/>
    <d v="2017-07-20T00:00:00"/>
    <n v="0"/>
    <s v="Standard Class"/>
    <s v="Other"/>
    <n v="17"/>
    <n v="8806"/>
    <n v="4"/>
    <s v="Apparel"/>
    <x v="1"/>
    <s v="Nantes"/>
    <s v="Pays de la Loire"/>
    <m/>
    <s v="France"/>
    <s v="Western Europe"/>
    <n v="17"/>
    <s v="Cleats"/>
    <n v="365"/>
    <s v="Perfect Fitness Perfect Rip Deck"/>
    <n v="59.990001679999999"/>
    <n v="54.488929209402009"/>
    <n v="4"/>
    <n v="4.8000001909999996"/>
    <n v="239.96000672"/>
    <n v="235.16000652899999"/>
    <s v="TRANSFER"/>
    <s v="Not Cash Payment"/>
  </r>
  <r>
    <n v="62086"/>
    <d v="2017-06-25T00:00:00"/>
    <n v="1"/>
    <n v="4"/>
    <d v="2017-06-29T00:00:00"/>
    <n v="0"/>
    <s v="Standard Class"/>
    <s v="Other"/>
    <n v="17"/>
    <n v="341"/>
    <n v="4"/>
    <s v="Apparel"/>
    <x v="1"/>
    <s v="London"/>
    <s v="England"/>
    <m/>
    <s v="United Kingdom"/>
    <s v="Northern Europe"/>
    <n v="17"/>
    <s v="Cleats"/>
    <n v="365"/>
    <s v="Perfect Fitness Perfect Rip Deck"/>
    <n v="59.990001679999999"/>
    <n v="54.488929209402009"/>
    <n v="4"/>
    <n v="7.1999998090000004"/>
    <n v="239.96000672"/>
    <n v="232.760006911"/>
    <s v="TRANSFER"/>
    <s v="Not Cash Payment"/>
  </r>
  <r>
    <n v="62817"/>
    <d v="2017-05-07T00:00:00"/>
    <n v="1"/>
    <n v="4"/>
    <d v="2017-05-11T00:00:00"/>
    <n v="0"/>
    <s v="Standard Class"/>
    <s v="Other"/>
    <n v="17"/>
    <n v="3064"/>
    <n v="4"/>
    <s v="Apparel"/>
    <x v="1"/>
    <s v="Las Rozas de Madrid"/>
    <s v="Madrid"/>
    <m/>
    <s v="Spain"/>
    <s v="Southern Europe"/>
    <n v="17"/>
    <s v="Cleats"/>
    <n v="365"/>
    <s v="Perfect Fitness Perfect Rip Deck"/>
    <n v="59.990001679999999"/>
    <n v="54.488929209402009"/>
    <n v="4"/>
    <n v="7.1999998090000004"/>
    <n v="239.96000672"/>
    <n v="232.760006911"/>
    <s v="TRANSFER"/>
    <s v="Not Cash Payment"/>
  </r>
  <r>
    <n v="10856"/>
    <d v="2015-08-06T00:00:00"/>
    <e v="#N/A"/>
    <n v="4"/>
    <d v="2015-08-12T00:00:00"/>
    <n v="0"/>
    <s v="Standard Class"/>
    <s v="Other"/>
    <n v="17"/>
    <n v="10614"/>
    <n v="4"/>
    <s v="Apparel"/>
    <x v="1"/>
    <s v="Luton"/>
    <s v="England"/>
    <m/>
    <s v="United Kingdom"/>
    <s v="North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14685"/>
    <d v="2015-03-08T00:00:00"/>
    <e v="#N/A"/>
    <n v="4"/>
    <d v="2015-03-12T00:00:00"/>
    <n v="1"/>
    <s v="Standard Class"/>
    <s v="Other"/>
    <n v="17"/>
    <n v="10563"/>
    <n v="4"/>
    <s v="Apparel"/>
    <x v="1"/>
    <s v="Verdun"/>
    <s v="Alsace-Champagne-Ardenne-Lorraine"/>
    <m/>
    <s v="France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66229"/>
    <d v="2017-08-24T00:00:00"/>
    <n v="5"/>
    <n v="4"/>
    <d v="2017-08-30T00:00:00"/>
    <n v="1"/>
    <s v="Standard Class"/>
    <s v="Other"/>
    <n v="17"/>
    <n v="11002"/>
    <n v="4"/>
    <s v="Apparel"/>
    <x v="1"/>
    <s v="Conflans-Sainte-Honorine"/>
    <s v="Île-de-France"/>
    <m/>
    <s v="France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14924"/>
    <d v="2015-06-08T00:00:00"/>
    <e v="#N/A"/>
    <n v="4"/>
    <d v="2015-06-12T00:00:00"/>
    <n v="1"/>
    <s v="Standard Class"/>
    <s v="Other"/>
    <n v="17"/>
    <n v="11486"/>
    <n v="4"/>
    <s v="Apparel"/>
    <x v="1"/>
    <s v="Munich"/>
    <s v="Bavaria"/>
    <m/>
    <s v="Germany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49839"/>
    <d v="2016-12-28T00:00:00"/>
    <n v="4"/>
    <n v="4"/>
    <d v="2017-01-03T00:00:00"/>
    <n v="1"/>
    <s v="Standard Class"/>
    <s v="Other"/>
    <n v="17"/>
    <n v="1759"/>
    <n v="4"/>
    <s v="Apparel"/>
    <x v="1"/>
    <s v="Vienna"/>
    <s v="Vienna"/>
    <m/>
    <s v="Austria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12393"/>
    <d v="2015-06-30T00:00:00"/>
    <e v="#N/A"/>
    <n v="4"/>
    <d v="2015-07-06T00:00:00"/>
    <n v="0"/>
    <s v="Standard Class"/>
    <s v="Other"/>
    <n v="17"/>
    <n v="10659"/>
    <n v="4"/>
    <s v="Apparel"/>
    <x v="1"/>
    <s v="Sesto San Giovanni"/>
    <s v="Lombardy"/>
    <m/>
    <s v="Italy"/>
    <s v="Southern Europe"/>
    <n v="17"/>
    <s v="Cleats"/>
    <n v="365"/>
    <s v="Perfect Fitness Perfect Rip Deck"/>
    <n v="59.990001679999999"/>
    <n v="54.488929209402009"/>
    <n v="4"/>
    <n v="13.19999981"/>
    <n v="239.96000672"/>
    <n v="226.76000690999999"/>
    <s v="TRANSFER"/>
    <s v="Not Cash Payment"/>
  </r>
  <r>
    <n v="65898"/>
    <d v="2017-08-19T00:00:00"/>
    <n v="7"/>
    <n v="4"/>
    <d v="2017-08-24T00:00:00"/>
    <n v="0"/>
    <s v="Standard Class"/>
    <s v="Other"/>
    <n v="17"/>
    <n v="8899"/>
    <n v="4"/>
    <s v="Apparel"/>
    <x v="1"/>
    <s v="Bondy"/>
    <s v="Île-de-France"/>
    <m/>
    <s v="France"/>
    <s v="Western Europe"/>
    <n v="17"/>
    <s v="Cleats"/>
    <n v="365"/>
    <s v="Perfect Fitness Perfect Rip Deck"/>
    <n v="59.990001679999999"/>
    <n v="54.488929209402009"/>
    <n v="4"/>
    <n v="13.19999981"/>
    <n v="239.96000672"/>
    <n v="226.76000690999999"/>
    <s v="TRANSFER"/>
    <s v="Not Cash Payment"/>
  </r>
  <r>
    <n v="64599"/>
    <d v="2017-07-31T00:00:00"/>
    <n v="2"/>
    <n v="4"/>
    <d v="2017-08-04T00:00:00"/>
    <n v="1"/>
    <s v="Standard Class"/>
    <s v="Other"/>
    <n v="17"/>
    <n v="3315"/>
    <n v="4"/>
    <s v="Apparel"/>
    <x v="1"/>
    <s v="Valencia"/>
    <s v="Valencian Community"/>
    <m/>
    <s v="Spain"/>
    <s v="Southern Europe"/>
    <n v="17"/>
    <s v="Cleats"/>
    <n v="365"/>
    <s v="Perfect Fitness Perfect Rip Deck"/>
    <n v="59.990001679999999"/>
    <n v="54.488929209402009"/>
    <n v="4"/>
    <n v="16.799999239999998"/>
    <n v="239.96000672"/>
    <n v="223.16000747999999"/>
    <s v="TRANSFER"/>
    <s v="Not Cash Payment"/>
  </r>
  <r>
    <n v="65370"/>
    <d v="2017-12-08T00:00:00"/>
    <n v="6"/>
    <n v="4"/>
    <d v="2017-12-14T00:00:00"/>
    <n v="1"/>
    <s v="Standard Class"/>
    <s v="Other"/>
    <n v="17"/>
    <n v="10051"/>
    <n v="4"/>
    <s v="Apparel"/>
    <x v="1"/>
    <s v="Noisy-le-Grand"/>
    <s v="Île-de-France"/>
    <m/>
    <s v="France"/>
    <s v="Western Europe"/>
    <n v="17"/>
    <s v="Cleats"/>
    <n v="365"/>
    <s v="Perfect Fitness Perfect Rip Deck"/>
    <n v="59.990001679999999"/>
    <n v="54.488929209402009"/>
    <n v="4"/>
    <n v="16.799999239999998"/>
    <n v="239.96000672"/>
    <n v="223.16000747999999"/>
    <s v="TRANSFER"/>
    <s v="Not Cash Payment"/>
  </r>
  <r>
    <n v="19732"/>
    <d v="2015-10-16T00:00:00"/>
    <e v="#N/A"/>
    <n v="4"/>
    <d v="2015-10-22T00:00:00"/>
    <n v="0"/>
    <s v="Standard Class"/>
    <s v="Other"/>
    <n v="17"/>
    <n v="6402"/>
    <n v="4"/>
    <s v="Apparel"/>
    <x v="1"/>
    <s v="Elx"/>
    <s v="Valencian Community"/>
    <m/>
    <s v="Spain"/>
    <s v="Southern Europe"/>
    <n v="17"/>
    <s v="Cleats"/>
    <n v="365"/>
    <s v="Perfect Fitness Perfect Rip Deck"/>
    <n v="59.990001679999999"/>
    <n v="54.488929209402009"/>
    <n v="4"/>
    <n v="21.600000380000001"/>
    <n v="239.96000672"/>
    <n v="218.36000633999998"/>
    <s v="TRANSFER"/>
    <s v="Not Cash Payment"/>
  </r>
  <r>
    <n v="5895"/>
    <d v="2015-03-28T00:00:00"/>
    <e v="#N/A"/>
    <n v="2"/>
    <d v="2015-03-31T00:00:00"/>
    <n v="1"/>
    <s v="Second Class"/>
    <s v="Other"/>
    <n v="9"/>
    <n v="8707"/>
    <n v="3"/>
    <s v="Footwear"/>
    <x v="2"/>
    <s v="Petapa"/>
    <s v="Guatemala"/>
    <m/>
    <s v="Guatemala"/>
    <s v="Central America"/>
    <n v="9"/>
    <s v="Cardio Equipment"/>
    <n v="191"/>
    <s v="Nike Men's Free 5.0+ Running Shoe"/>
    <n v="99.989997860000003"/>
    <n v="95.114003926871064"/>
    <n v="3"/>
    <n v="0"/>
    <n v="299.96999357999999"/>
    <n v="299.96999357999999"/>
    <s v="CASH"/>
    <s v="Cash Over 200"/>
  </r>
  <r>
    <n v="56359"/>
    <d v="2017-02-04T00:00:00"/>
    <n v="7"/>
    <n v="2"/>
    <d v="2017-02-07T00:00:00"/>
    <n v="1"/>
    <s v="Second Class"/>
    <s v="Other"/>
    <n v="17"/>
    <n v="1025"/>
    <n v="4"/>
    <s v="Apparel"/>
    <x v="2"/>
    <s v="Mejicanos"/>
    <s v="San Salvador"/>
    <m/>
    <s v="El Salvador"/>
    <s v="Central America"/>
    <n v="17"/>
    <s v="Cleats"/>
    <n v="36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58613"/>
    <d v="2017-05-05T00:00:00"/>
    <n v="6"/>
    <n v="2"/>
    <d v="2017-05-09T00:00:00"/>
    <n v="1"/>
    <s v="Second Class"/>
    <s v="Other"/>
    <n v="17"/>
    <n v="8831"/>
    <n v="4"/>
    <s v="Apparel"/>
    <x v="2"/>
    <s v="David"/>
    <s v="Chiriquí"/>
    <m/>
    <s v="Panama"/>
    <s v="Central America"/>
    <n v="17"/>
    <s v="Cleats"/>
    <n v="365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7824"/>
    <d v="2015-04-25T00:00:00"/>
    <e v="#N/A"/>
    <n v="2"/>
    <d v="2015-04-28T00:00:00"/>
    <n v="1"/>
    <s v="Second Class"/>
    <s v="Other"/>
    <n v="17"/>
    <n v="10679"/>
    <n v="4"/>
    <s v="Apparel"/>
    <x v="2"/>
    <s v="Santo Domingo"/>
    <s v="Santo Domingo"/>
    <m/>
    <s v="Dominican Republic"/>
    <s v="Caribbean"/>
    <n v="17"/>
    <s v="Cleats"/>
    <n v="365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7814"/>
    <d v="2015-04-25T00:00:00"/>
    <e v="#N/A"/>
    <n v="2"/>
    <d v="2015-04-28T00:00:00"/>
    <n v="1"/>
    <s v="Second Class"/>
    <s v="Other"/>
    <n v="17"/>
    <n v="5007"/>
    <n v="4"/>
    <s v="Apparel"/>
    <x v="2"/>
    <s v="Cabimas"/>
    <s v="Zulia"/>
    <m/>
    <s v="Venezuela"/>
    <s v="South America"/>
    <n v="17"/>
    <s v="Cleats"/>
    <n v="365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7814"/>
    <d v="2015-04-25T00:00:00"/>
    <e v="#N/A"/>
    <n v="2"/>
    <d v="2015-04-28T00:00:00"/>
    <n v="1"/>
    <s v="Second Class"/>
    <s v="Other"/>
    <n v="17"/>
    <n v="5007"/>
    <n v="4"/>
    <s v="Apparel"/>
    <x v="2"/>
    <s v="Cabimas"/>
    <s v="Zulia"/>
    <m/>
    <s v="Venezuela"/>
    <s v="South America"/>
    <n v="17"/>
    <s v="Cleats"/>
    <n v="36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0807"/>
    <d v="2017-06-06T00:00:00"/>
    <n v="3"/>
    <n v="2"/>
    <d v="2017-06-08T00:00:00"/>
    <n v="1"/>
    <s v="Second Class"/>
    <s v="Other"/>
    <n v="17"/>
    <n v="9854"/>
    <n v="4"/>
    <s v="Apparel"/>
    <x v="2"/>
    <s v="Santo Domingo"/>
    <s v="Santo Domingo"/>
    <m/>
    <s v="Dominican Republic"/>
    <s v="Caribbean"/>
    <n v="17"/>
    <s v="Cleats"/>
    <n v="36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53413"/>
    <d v="2017-02-18T00:00:00"/>
    <n v="7"/>
    <n v="2"/>
    <d v="2017-02-21T00:00:00"/>
    <n v="1"/>
    <s v="Second Class"/>
    <s v="Other"/>
    <n v="17"/>
    <n v="376"/>
    <n v="4"/>
    <s v="Apparel"/>
    <x v="2"/>
    <s v="Dos Quebradas"/>
    <s v="Risaralda"/>
    <m/>
    <s v="Colombia"/>
    <s v="South America"/>
    <n v="17"/>
    <s v="Cleats"/>
    <n v="36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7888"/>
    <d v="2015-04-26T00:00:00"/>
    <e v="#N/A"/>
    <n v="2"/>
    <d v="2015-04-28T00:00:00"/>
    <n v="1"/>
    <s v="Second Class"/>
    <s v="Other"/>
    <n v="24"/>
    <n v="5417"/>
    <n v="5"/>
    <s v="Golf"/>
    <x v="2"/>
    <s v="Ilopango"/>
    <s v="San Salvador"/>
    <m/>
    <s v="El Salvador"/>
    <s v="Central America"/>
    <n v="24"/>
    <s v="Women's Apparel"/>
    <n v="502"/>
    <s v="Nike Men's Dri-FIT Victory Golf Polo"/>
    <n v="50"/>
    <n v="43.678035218757444"/>
    <n v="3"/>
    <n v="0"/>
    <n v="150"/>
    <n v="150"/>
    <s v="CASH"/>
    <s v="Cash Not Over 200"/>
  </r>
  <r>
    <n v="6783"/>
    <d v="2015-10-04T00:00:00"/>
    <e v="#N/A"/>
    <n v="2"/>
    <d v="2015-10-06T00:00:00"/>
    <n v="1"/>
    <s v="Second Class"/>
    <s v="Other"/>
    <n v="29"/>
    <n v="10759"/>
    <n v="5"/>
    <s v="Golf"/>
    <x v="2"/>
    <s v="Tegucigalpa"/>
    <s v="Francisco Morazán"/>
    <m/>
    <s v="Honduras"/>
    <s v="Central America"/>
    <n v="29"/>
    <s v="Shop By Sport"/>
    <n v="627"/>
    <s v="Under Armour Girls' Toddler Spine Surge Runni"/>
    <n v="39.990001679999999"/>
    <n v="34.198098313835338"/>
    <n v="3"/>
    <n v="4.8000001909999996"/>
    <n v="119.97000503999999"/>
    <n v="115.17000484899999"/>
    <s v="CASH"/>
    <s v="Cash Not Over 200"/>
  </r>
  <r>
    <n v="56973"/>
    <d v="2017-11-04T00:00:00"/>
    <n v="7"/>
    <n v="2"/>
    <d v="2017-11-07T00:00:00"/>
    <n v="1"/>
    <s v="Second Class"/>
    <s v="Other"/>
    <n v="24"/>
    <n v="8541"/>
    <n v="5"/>
    <s v="Golf"/>
    <x v="2"/>
    <s v="Juazeiro"/>
    <s v="Bahía"/>
    <m/>
    <s v="Brazil"/>
    <s v="South America"/>
    <n v="24"/>
    <s v="Women's Apparel"/>
    <n v="502"/>
    <s v="Nike Men's Dri-FIT Victory Golf Polo"/>
    <n v="50"/>
    <n v="43.678035218757444"/>
    <n v="3"/>
    <n v="6"/>
    <n v="150"/>
    <n v="144"/>
    <s v="CASH"/>
    <s v="Cash Not Over 200"/>
  </r>
  <r>
    <n v="7824"/>
    <d v="2015-04-25T00:00:00"/>
    <e v="#N/A"/>
    <n v="2"/>
    <d v="2015-04-28T00:00:00"/>
    <n v="1"/>
    <s v="Second Class"/>
    <s v="Other"/>
    <n v="24"/>
    <n v="10679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3"/>
    <n v="7.5"/>
    <n v="150"/>
    <n v="142.5"/>
    <s v="CASH"/>
    <s v="Cash Not Over 200"/>
  </r>
  <r>
    <n v="55155"/>
    <d v="2017-03-16T00:00:00"/>
    <n v="5"/>
    <n v="2"/>
    <d v="2017-03-20T00:00:00"/>
    <n v="1"/>
    <s v="Second Class"/>
    <s v="Other"/>
    <n v="24"/>
    <n v="3752"/>
    <n v="5"/>
    <s v="Golf"/>
    <x v="2"/>
    <s v="Mexico City"/>
    <s v="Federal District"/>
    <m/>
    <s v="Mexico"/>
    <s v="Central America"/>
    <n v="24"/>
    <s v="Women's Apparel"/>
    <n v="502"/>
    <s v="Nike Men's Dri-FIT Victory Golf Polo"/>
    <n v="50"/>
    <n v="43.678035218757444"/>
    <n v="3"/>
    <n v="10.5"/>
    <n v="150"/>
    <n v="139.5"/>
    <s v="CASH"/>
    <s v="Cash Not Over 200"/>
  </r>
  <r>
    <n v="5991"/>
    <d v="2015-03-29T00:00:00"/>
    <e v="#N/A"/>
    <n v="2"/>
    <d v="2015-03-31T00:00:00"/>
    <n v="0"/>
    <s v="Second Class"/>
    <s v="Other"/>
    <n v="24"/>
    <n v="4673"/>
    <n v="5"/>
    <s v="Golf"/>
    <x v="2"/>
    <s v="Tlaquepaque"/>
    <s v="Jalisco"/>
    <m/>
    <s v="Mexico"/>
    <s v="Central America"/>
    <n v="24"/>
    <s v="Women's Apparel"/>
    <n v="502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e v="#N/A"/>
    <n v="2"/>
    <d v="2015-03-04T00:00:00"/>
    <n v="1"/>
    <s v="Second Class"/>
    <s v="Other"/>
    <n v="24"/>
    <n v="5367"/>
    <n v="5"/>
    <s v="Golf"/>
    <x v="2"/>
    <s v="Puebla"/>
    <s v="Puebla"/>
    <m/>
    <s v="Mexico"/>
    <s v="Central America"/>
    <n v="24"/>
    <s v="Women's Apparel"/>
    <n v="502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e v="#N/A"/>
    <n v="2"/>
    <d v="2015-03-04T00:00:00"/>
    <n v="1"/>
    <s v="Second Class"/>
    <s v="Other"/>
    <n v="24"/>
    <n v="5367"/>
    <n v="5"/>
    <s v="Golf"/>
    <x v="2"/>
    <s v="Puebla"/>
    <s v="Puebla"/>
    <m/>
    <s v="Mexico"/>
    <s v="Central America"/>
    <n v="24"/>
    <s v="Women's Apparel"/>
    <n v="502"/>
    <s v="Nike Men's Dri-FIT Victory Golf Polo"/>
    <n v="50"/>
    <n v="43.678035218757444"/>
    <n v="3"/>
    <n v="19.5"/>
    <n v="150"/>
    <n v="130.5"/>
    <s v="CASH"/>
    <s v="Cash Not Over 200"/>
  </r>
  <r>
    <n v="53403"/>
    <d v="2017-02-18T00:00:00"/>
    <n v="7"/>
    <n v="2"/>
    <d v="2017-02-21T00:00:00"/>
    <n v="1"/>
    <s v="Second Class"/>
    <s v="Other"/>
    <n v="24"/>
    <n v="10485"/>
    <n v="5"/>
    <s v="Golf"/>
    <x v="2"/>
    <s v="Mexico City"/>
    <s v="Federal District"/>
    <m/>
    <s v="Mexico"/>
    <s v="Central America"/>
    <n v="24"/>
    <s v="Women's Apparel"/>
    <n v="502"/>
    <s v="Nike Men's Dri-FIT Victory Golf Polo"/>
    <n v="50"/>
    <n v="43.678035218757444"/>
    <n v="3"/>
    <n v="25.5"/>
    <n v="150"/>
    <n v="124.5"/>
    <s v="CASH"/>
    <s v="Cash Not Over 200"/>
  </r>
  <r>
    <n v="51298"/>
    <d v="2017-01-18T00:00:00"/>
    <n v="4"/>
    <n v="2"/>
    <d v="2017-01-20T00:00:00"/>
    <n v="1"/>
    <s v="Second Class"/>
    <s v="Other"/>
    <n v="29"/>
    <n v="9272"/>
    <n v="5"/>
    <s v="Golf"/>
    <x v="2"/>
    <s v="São Paulo"/>
    <s v="São Paulo"/>
    <m/>
    <s v="Brazil"/>
    <s v="South Americ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CASH"/>
    <s v="Cash Not Over 200"/>
  </r>
  <r>
    <n v="4919"/>
    <d v="2015-03-13T00:00:00"/>
    <e v="#N/A"/>
    <n v="4"/>
    <d v="2015-03-19T00:00:00"/>
    <n v="1"/>
    <s v="Standard Class"/>
    <s v="Other"/>
    <n v="24"/>
    <n v="647"/>
    <n v="5"/>
    <s v="Golf"/>
    <x v="2"/>
    <s v="Montevideo"/>
    <s v="Montevideo"/>
    <m/>
    <s v="Uruguay"/>
    <s v="South America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52640"/>
    <d v="2017-07-02T00:00:00"/>
    <n v="1"/>
    <n v="4"/>
    <d v="2017-07-06T00:00:00"/>
    <n v="1"/>
    <s v="Standard Class"/>
    <s v="Other"/>
    <n v="29"/>
    <n v="6398"/>
    <n v="5"/>
    <s v="Golf"/>
    <x v="2"/>
    <s v="Buenos Aires"/>
    <s v="Buenos Aires"/>
    <m/>
    <s v="Argentina"/>
    <s v="South America"/>
    <n v="29"/>
    <s v="Shop By Sport"/>
    <n v="627"/>
    <s v="Under Armour Girls' Toddler Spine Surge Runni"/>
    <n v="39.990001679999999"/>
    <n v="34.198098313835338"/>
    <n v="5"/>
    <n v="10"/>
    <n v="199.9500084"/>
    <n v="189.9500084"/>
    <s v="TRANSFER"/>
    <s v="Not Cash Payment"/>
  </r>
  <r>
    <n v="6358"/>
    <d v="2015-03-04T00:00:00"/>
    <e v="#N/A"/>
    <n v="4"/>
    <d v="2015-03-10T00:00:00"/>
    <n v="0"/>
    <s v="Standard Class"/>
    <s v="Other"/>
    <n v="29"/>
    <n v="4209"/>
    <n v="5"/>
    <s v="Golf"/>
    <x v="2"/>
    <s v="São Paulo"/>
    <s v="São Paulo"/>
    <m/>
    <s v="Brazil"/>
    <s v="South America"/>
    <n v="29"/>
    <s v="Shop By Sport"/>
    <n v="627"/>
    <s v="Under Armour Girls' Toddler Spine Surge Runni"/>
    <n v="39.990001679999999"/>
    <n v="34.198098313835338"/>
    <n v="5"/>
    <n v="11"/>
    <n v="199.9500084"/>
    <n v="188.9500084"/>
    <s v="TRANSFER"/>
    <s v="Not Cash Payment"/>
  </r>
  <r>
    <n v="57106"/>
    <d v="2017-04-13T00:00:00"/>
    <n v="5"/>
    <n v="4"/>
    <d v="2017-04-19T00:00:00"/>
    <n v="0"/>
    <s v="Standard Class"/>
    <s v="Other"/>
    <n v="24"/>
    <n v="8917"/>
    <n v="5"/>
    <s v="Golf"/>
    <x v="2"/>
    <s v="Barueri"/>
    <s v="São Paulo"/>
    <m/>
    <s v="Brazil"/>
    <s v="South America"/>
    <n v="24"/>
    <s v="Women's Apparel"/>
    <n v="502"/>
    <s v="Nike Men's Dri-FIT Victory Golf Polo"/>
    <n v="50"/>
    <n v="43.678035218757444"/>
    <n v="5"/>
    <n v="13.75"/>
    <n v="250"/>
    <n v="236.25"/>
    <s v="TRANSFER"/>
    <s v="Not Cash Payment"/>
  </r>
  <r>
    <n v="6245"/>
    <d v="2015-02-04T00:00:00"/>
    <e v="#N/A"/>
    <n v="4"/>
    <d v="2015-02-10T00:00:00"/>
    <n v="1"/>
    <s v="Standard Class"/>
    <s v="Other"/>
    <n v="24"/>
    <n v="7784"/>
    <n v="5"/>
    <s v="Golf"/>
    <x v="2"/>
    <s v="Arapongas"/>
    <s v="Paraná"/>
    <m/>
    <s v="Brazil"/>
    <s v="South America"/>
    <n v="24"/>
    <s v="Women's Apparel"/>
    <n v="502"/>
    <s v="Nike Men's Dri-FIT Victory Golf Polo"/>
    <n v="50"/>
    <n v="43.678035218757444"/>
    <n v="5"/>
    <n v="13.75"/>
    <n v="250"/>
    <n v="236.25"/>
    <s v="TRANSFER"/>
    <s v="Not Cash Payment"/>
  </r>
  <r>
    <n v="52166"/>
    <d v="2017-01-31T00:00:00"/>
    <n v="3"/>
    <n v="4"/>
    <d v="2017-02-06T00:00:00"/>
    <n v="0"/>
    <s v="Standard Class"/>
    <s v="Other"/>
    <n v="29"/>
    <n v="1425"/>
    <n v="5"/>
    <s v="Golf"/>
    <x v="2"/>
    <s v="Camagüey"/>
    <s v="Camagüey"/>
    <m/>
    <s v="Cuba"/>
    <s v="Caribbean"/>
    <n v="29"/>
    <s v="Shop By Sport"/>
    <n v="642"/>
    <s v="Columbia Men's PFG Anchor Tough T-Shirt"/>
    <n v="30"/>
    <n v="37.315110652333338"/>
    <n v="5"/>
    <n v="13.5"/>
    <n v="150"/>
    <n v="136.5"/>
    <s v="TRANSFER"/>
    <s v="Not Cash Payment"/>
  </r>
  <r>
    <n v="56172"/>
    <d v="2017-03-30T00:00:00"/>
    <n v="5"/>
    <n v="4"/>
    <d v="2017-04-05T00:00:00"/>
    <n v="0"/>
    <s v="Standard Class"/>
    <s v="Other"/>
    <n v="29"/>
    <n v="2737"/>
    <n v="5"/>
    <s v="Golf"/>
    <x v="2"/>
    <s v="Las Tunas"/>
    <s v="Las Tunas"/>
    <m/>
    <s v="Cuba"/>
    <s v="Caribbean"/>
    <n v="29"/>
    <s v="Shop By Sport"/>
    <n v="627"/>
    <s v="Under Armour Girls' Toddler Spine Surge Runni"/>
    <n v="39.990001679999999"/>
    <n v="34.198098313835338"/>
    <n v="5"/>
    <n v="18"/>
    <n v="199.9500084"/>
    <n v="181.9500084"/>
    <s v="TRANSFER"/>
    <s v="Not Cash Payment"/>
  </r>
  <r>
    <n v="55829"/>
    <d v="2017-03-25T00:00:00"/>
    <n v="7"/>
    <n v="4"/>
    <d v="2017-03-30T00:00:00"/>
    <n v="1"/>
    <s v="Standard Class"/>
    <s v="Other"/>
    <n v="24"/>
    <n v="6428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5"/>
    <n v="25"/>
    <n v="250"/>
    <n v="225"/>
    <s v="TRANSFER"/>
    <s v="Not Cash Payment"/>
  </r>
  <r>
    <n v="52478"/>
    <d v="2017-05-02T00:00:00"/>
    <n v="3"/>
    <n v="4"/>
    <d v="2017-05-08T00:00:00"/>
    <n v="0"/>
    <s v="Standard Class"/>
    <s v="Other"/>
    <n v="24"/>
    <n v="6543"/>
    <n v="5"/>
    <s v="Golf"/>
    <x v="2"/>
    <s v="Tepic"/>
    <s v="Nayarit"/>
    <m/>
    <s v="Mexico"/>
    <s v="Central America"/>
    <n v="24"/>
    <s v="Women's Apparel"/>
    <n v="502"/>
    <s v="Nike Men's Dri-FIT Victory Golf Polo"/>
    <n v="50"/>
    <n v="43.678035218757444"/>
    <n v="5"/>
    <n v="25"/>
    <n v="250"/>
    <n v="225"/>
    <s v="TRANSFER"/>
    <s v="Not Cash Payment"/>
  </r>
  <r>
    <n v="57242"/>
    <d v="2017-04-15T00:00:00"/>
    <n v="7"/>
    <n v="4"/>
    <d v="2017-04-20T00:00:00"/>
    <n v="0"/>
    <s v="Standard Class"/>
    <s v="Other"/>
    <n v="29"/>
    <n v="3990"/>
    <n v="5"/>
    <s v="Golf"/>
    <x v="2"/>
    <s v="San Miguelito"/>
    <s v="Panama"/>
    <m/>
    <s v="Panama"/>
    <s v="Central America"/>
    <n v="29"/>
    <s v="Shop By Sport"/>
    <n v="627"/>
    <s v="Under Armour Girls' Toddler Spine Surge Runni"/>
    <n v="39.990001679999999"/>
    <n v="34.198098313835338"/>
    <n v="5"/>
    <n v="25.989999770000001"/>
    <n v="199.9500084"/>
    <n v="173.96000863"/>
    <s v="TRANSFER"/>
    <s v="Not Cash Payment"/>
  </r>
  <r>
    <n v="3137"/>
    <d v="2015-02-15T00:00:00"/>
    <e v="#N/A"/>
    <n v="4"/>
    <d v="2015-02-19T00:00:00"/>
    <n v="0"/>
    <s v="Standard Class"/>
    <s v="Other"/>
    <n v="24"/>
    <n v="8524"/>
    <n v="5"/>
    <s v="Golf"/>
    <x v="2"/>
    <s v="Ixtapaluca"/>
    <s v="Mexico"/>
    <m/>
    <s v="Mexico"/>
    <s v="Central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60127"/>
    <d v="2017-05-27T00:00:00"/>
    <n v="7"/>
    <n v="4"/>
    <d v="2017-06-01T00:00:00"/>
    <n v="0"/>
    <s v="Standard Class"/>
    <s v="Other"/>
    <n v="24"/>
    <n v="9204"/>
    <n v="5"/>
    <s v="Golf"/>
    <x v="2"/>
    <s v="Maceió"/>
    <s v="Alagoas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3828"/>
    <d v="2015-02-25T00:00:00"/>
    <e v="#N/A"/>
    <n v="4"/>
    <d v="2015-03-03T00:00:00"/>
    <n v="0"/>
    <s v="Standard Class"/>
    <s v="Other"/>
    <n v="29"/>
    <n v="11761"/>
    <n v="5"/>
    <s v="Golf"/>
    <x v="2"/>
    <s v="David"/>
    <s v="Chiriquí"/>
    <m/>
    <s v="Panama"/>
    <s v="Central America"/>
    <n v="29"/>
    <s v="Shop By Sport"/>
    <n v="627"/>
    <s v="Under Armour Girls' Toddler Spine Surge Runni"/>
    <n v="39.990001679999999"/>
    <n v="34.198098313835338"/>
    <n v="5"/>
    <n v="29.989999770000001"/>
    <n v="199.9500084"/>
    <n v="169.96000863"/>
    <s v="TRANSFER"/>
    <s v="Not Cash Payment"/>
  </r>
  <r>
    <n v="60386"/>
    <d v="2017-05-31T00:00:00"/>
    <n v="4"/>
    <n v="4"/>
    <d v="2017-06-06T00:00:00"/>
    <n v="0"/>
    <s v="Standard Class"/>
    <s v="Other"/>
    <n v="24"/>
    <n v="9554"/>
    <n v="5"/>
    <s v="Golf"/>
    <x v="2"/>
    <s v="Belo Horizonte"/>
    <s v="Minas Gerais"/>
    <m/>
    <s v="Brazil"/>
    <s v="South America"/>
    <n v="24"/>
    <s v="Women's Apparel"/>
    <n v="502"/>
    <s v="Nike Men's Dri-FIT Victory Golf Polo"/>
    <n v="50"/>
    <n v="43.678035218757444"/>
    <n v="5"/>
    <n v="37.5"/>
    <n v="250"/>
    <n v="212.5"/>
    <s v="TRANSFER"/>
    <s v="Not Cash Payment"/>
  </r>
  <r>
    <n v="973"/>
    <d v="2015-01-15T00:00:00"/>
    <e v="#N/A"/>
    <n v="4"/>
    <d v="2015-01-21T00:00:00"/>
    <n v="0"/>
    <s v="Standard Class"/>
    <s v="Other"/>
    <n v="29"/>
    <n v="5118"/>
    <n v="5"/>
    <s v="Golf"/>
    <x v="2"/>
    <s v="Santiago de Cuba"/>
    <s v="Santiago de Cuba"/>
    <m/>
    <s v="Cuba"/>
    <s v="Caribbean"/>
    <n v="29"/>
    <s v="Shop By Sport"/>
    <n v="627"/>
    <s v="Under Armour Girls' Toddler Spine Surge Runni"/>
    <n v="39.990001679999999"/>
    <n v="34.198098313835338"/>
    <n v="5"/>
    <n v="31.989999770000001"/>
    <n v="199.9500084"/>
    <n v="167.96000863"/>
    <s v="TRANSFER"/>
    <s v="Not Cash Payment"/>
  </r>
  <r>
    <n v="57999"/>
    <d v="2017-04-26T00:00:00"/>
    <n v="4"/>
    <n v="4"/>
    <d v="2017-05-02T00:00:00"/>
    <n v="1"/>
    <s v="Standard Class"/>
    <s v="Other"/>
    <n v="24"/>
    <n v="5506"/>
    <n v="5"/>
    <s v="Golf"/>
    <x v="2"/>
    <s v="San Pedro Sula"/>
    <s v="Cortés"/>
    <m/>
    <s v="Honduras"/>
    <s v="Central America"/>
    <n v="24"/>
    <s v="Women's Apparel"/>
    <n v="502"/>
    <s v="Nike Men's Dri-FIT Victory Golf Polo"/>
    <n v="50"/>
    <n v="43.678035218757444"/>
    <n v="5"/>
    <n v="42.5"/>
    <n v="250"/>
    <n v="207.5"/>
    <s v="TRANSFER"/>
    <s v="Not Cash Payment"/>
  </r>
  <r>
    <n v="54585"/>
    <d v="2017-07-03T00:00:00"/>
    <n v="2"/>
    <n v="4"/>
    <d v="2017-07-07T00:00:00"/>
    <n v="1"/>
    <s v="Standard Class"/>
    <s v="Other"/>
    <n v="24"/>
    <n v="1423"/>
    <n v="5"/>
    <s v="Golf"/>
    <x v="2"/>
    <s v="Lima"/>
    <s v="Lima (city)"/>
    <m/>
    <s v="Peru"/>
    <s v="South America"/>
    <n v="24"/>
    <s v="Women's Apparel"/>
    <n v="502"/>
    <s v="Nike Men's Dri-FIT Victory Golf Polo"/>
    <n v="50"/>
    <n v="43.678035218757444"/>
    <n v="5"/>
    <n v="42.5"/>
    <n v="250"/>
    <n v="207.5"/>
    <s v="TRANSFER"/>
    <s v="Not Cash Payment"/>
  </r>
  <r>
    <n v="57598"/>
    <d v="2017-04-20T00:00:00"/>
    <n v="5"/>
    <n v="4"/>
    <d v="2017-04-26T00:00:00"/>
    <n v="0"/>
    <s v="Standard Class"/>
    <s v="Other"/>
    <n v="24"/>
    <n v="138"/>
    <n v="5"/>
    <s v="Golf"/>
    <x v="2"/>
    <s v="Holguín"/>
    <s v="Holguín"/>
    <m/>
    <s v="Cuba"/>
    <s v="Caribbean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54274"/>
    <d v="2017-03-03T00:00:00"/>
    <n v="6"/>
    <n v="4"/>
    <d v="2017-03-09T00:00:00"/>
    <n v="1"/>
    <s v="Standard Class"/>
    <s v="Other"/>
    <n v="24"/>
    <n v="6360"/>
    <n v="5"/>
    <s v="Golf"/>
    <x v="2"/>
    <s v="Orizaba"/>
    <s v="Veracruz"/>
    <m/>
    <s v="Mexico"/>
    <s v="Central America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60673"/>
    <d v="2017-04-06T00:00:00"/>
    <n v="5"/>
    <n v="4"/>
    <d v="2017-04-12T00:00:00"/>
    <n v="0"/>
    <s v="Standard Class"/>
    <s v="Other"/>
    <n v="29"/>
    <n v="2053"/>
    <n v="5"/>
    <s v="Golf"/>
    <x v="2"/>
    <s v="Managua"/>
    <s v="Managua"/>
    <m/>
    <s v="Nicaragua"/>
    <s v="Central America"/>
    <n v="29"/>
    <s v="Shop By Sport"/>
    <n v="627"/>
    <s v="Under Armour Girls' Toddler Spine Surge Runni"/>
    <n v="39.990001679999999"/>
    <n v="34.198098313835338"/>
    <n v="5"/>
    <n v="49.990001679999999"/>
    <n v="199.9500084"/>
    <n v="149.96000672"/>
    <s v="TRANSFER"/>
    <s v="Not Cash Payment"/>
  </r>
  <r>
    <n v="59387"/>
    <d v="2017-05-16T00:00:00"/>
    <n v="3"/>
    <n v="4"/>
    <d v="2017-05-22T00:00:00"/>
    <n v="0"/>
    <s v="Standard Class"/>
    <s v="Other"/>
    <n v="24"/>
    <n v="10344"/>
    <n v="5"/>
    <s v="Golf"/>
    <x v="2"/>
    <s v="Villahermosa"/>
    <s v="Tabasco"/>
    <m/>
    <s v="Mexico"/>
    <s v="Central America"/>
    <n v="24"/>
    <s v="Women's Apparel"/>
    <n v="502"/>
    <s v="Nike Men's Dri-FIT Victory Golf Polo"/>
    <n v="50"/>
    <n v="43.678035218757444"/>
    <n v="5"/>
    <n v="62.5"/>
    <n v="250"/>
    <n v="187.5"/>
    <s v="TRANSFER"/>
    <s v="Not Cash Payment"/>
  </r>
  <r>
    <n v="52640"/>
    <d v="2017-07-02T00:00:00"/>
    <n v="1"/>
    <n v="4"/>
    <d v="2017-07-06T00:00:00"/>
    <n v="1"/>
    <s v="Standard Class"/>
    <s v="Other"/>
    <n v="24"/>
    <n v="6398"/>
    <n v="5"/>
    <s v="Golf"/>
    <x v="2"/>
    <s v="Buenos Aires"/>
    <s v="Buenos Aires"/>
    <m/>
    <s v="Argentina"/>
    <s v="South America"/>
    <n v="24"/>
    <s v="Women's Apparel"/>
    <n v="502"/>
    <s v="Nike Men's Dri-FIT Victory Golf Polo"/>
    <n v="50"/>
    <n v="43.678035218757444"/>
    <n v="5"/>
    <n v="62.5"/>
    <n v="250"/>
    <n v="187.5"/>
    <s v="TRANSFER"/>
    <s v="Not Cash Payment"/>
  </r>
  <r>
    <n v="10007"/>
    <d v="2015-05-27T00:00:00"/>
    <e v="#N/A"/>
    <n v="4"/>
    <d v="2015-06-02T00:00:00"/>
    <n v="0"/>
    <s v="Standard Class"/>
    <s v="Other"/>
    <n v="24"/>
    <n v="3375"/>
    <n v="5"/>
    <s v="Golf"/>
    <x v="2"/>
    <s v="Quixadá"/>
    <s v="Ceará"/>
    <m/>
    <s v="Brazil"/>
    <s v="South America"/>
    <n v="24"/>
    <s v="Women's Apparel"/>
    <n v="502"/>
    <s v="Nike Men's Dri-FIT Victory Golf Polo"/>
    <n v="50"/>
    <n v="43.678035218757444"/>
    <n v="5"/>
    <n v="62.5"/>
    <n v="250"/>
    <n v="187.5"/>
    <s v="TRANSFER"/>
    <s v="Not Cash Payment"/>
  </r>
  <r>
    <n v="55984"/>
    <d v="2017-03-28T00:00:00"/>
    <n v="3"/>
    <n v="4"/>
    <d v="2017-04-03T00:00:00"/>
    <n v="1"/>
    <s v="Standard Class"/>
    <s v="Other"/>
    <n v="37"/>
    <n v="1339"/>
    <n v="6"/>
    <s v="Outdoors"/>
    <x v="2"/>
    <s v="Mejicanos"/>
    <s v="San Salvador"/>
    <m/>
    <s v="El Salvador"/>
    <s v="Central America"/>
    <n v="37"/>
    <s v="Electronics"/>
    <n v="818"/>
    <s v="Titleist Pro V1x Golf Balls"/>
    <n v="47.990001679999999"/>
    <n v="51.274287170714288"/>
    <n v="5"/>
    <n v="2.4000000950000002"/>
    <n v="239.9500084"/>
    <n v="237.55000830500001"/>
    <s v="TRANSFER"/>
    <s v="Not Cash Payment"/>
  </r>
  <r>
    <n v="52478"/>
    <d v="2017-05-02T00:00:00"/>
    <n v="3"/>
    <n v="4"/>
    <d v="2017-05-08T00:00:00"/>
    <n v="0"/>
    <s v="Standard Class"/>
    <s v="Other"/>
    <n v="37"/>
    <n v="6543"/>
    <n v="6"/>
    <s v="Outdoors"/>
    <x v="2"/>
    <s v="Tepic"/>
    <s v="Nayarit"/>
    <m/>
    <s v="Mexico"/>
    <s v="Central America"/>
    <n v="37"/>
    <s v="Electronics"/>
    <n v="825"/>
    <s v="Bridgestone e6 Straight Distance NFL Tennesse"/>
    <n v="31.989999770000001"/>
    <n v="23.973333102666668"/>
    <n v="5"/>
    <n v="6.4000000950000002"/>
    <n v="159.94999885000001"/>
    <n v="153.54999875500002"/>
    <s v="TRANSFER"/>
    <s v="Not Cash Payment"/>
  </r>
  <r>
    <n v="58375"/>
    <d v="2017-02-05T00:00:00"/>
    <n v="1"/>
    <n v="4"/>
    <d v="2017-02-09T00:00:00"/>
    <n v="1"/>
    <s v="Standard Class"/>
    <s v="Other"/>
    <n v="38"/>
    <n v="3990"/>
    <n v="6"/>
    <s v="Outdoors"/>
    <x v="2"/>
    <s v="Mixco"/>
    <s v="Guatemala"/>
    <m/>
    <s v="Guatemala"/>
    <s v="Central America"/>
    <n v="38"/>
    <s v="Kids' Golf Clubs"/>
    <n v="306"/>
    <s v="Polar FT4 Heart Rate Monitor"/>
    <n v="89.989997860000003"/>
    <n v="105.82799834800001"/>
    <n v="5"/>
    <n v="53.990001679999999"/>
    <n v="449.94998930000003"/>
    <n v="395.95998762000005"/>
    <s v="TRANSFER"/>
    <s v="Not Cash Payment"/>
  </r>
  <r>
    <n v="56448"/>
    <d v="2017-03-04T00:00:00"/>
    <n v="7"/>
    <n v="4"/>
    <d v="2017-03-09T00:00:00"/>
    <n v="0"/>
    <s v="Standard Class"/>
    <s v="Other"/>
    <n v="44"/>
    <n v="7247"/>
    <n v="7"/>
    <s v="Fan Shop"/>
    <x v="2"/>
    <s v="Nueva Gerona"/>
    <s v="Isle of Youth"/>
    <m/>
    <s v="Cuba"/>
    <s v="Caribbean"/>
    <n v="44"/>
    <s v="Hunting &amp; Shooting"/>
    <n v="977"/>
    <s v="ENO Atlas Hammock Straps"/>
    <n v="29.989999770000001"/>
    <n v="21.106999969000004"/>
    <n v="5"/>
    <n v="25.489999770000001"/>
    <n v="149.94999885000001"/>
    <n v="124.45999908000002"/>
    <s v="TRANSFER"/>
    <s v="Not Cash Payment"/>
  </r>
  <r>
    <n v="8221"/>
    <d v="2015-04-30T00:00:00"/>
    <e v="#N/A"/>
    <n v="4"/>
    <d v="2015-05-06T00:00:00"/>
    <n v="0"/>
    <s v="Standard Class"/>
    <s v="Other"/>
    <n v="3"/>
    <n v="1273"/>
    <n v="2"/>
    <s v="Fitness"/>
    <x v="2"/>
    <s v="Buenos Aires"/>
    <s v="Buenos Aires"/>
    <m/>
    <s v="Argentina"/>
    <s v="South America"/>
    <n v="3"/>
    <s v="Baseball &amp; Softball"/>
    <n v="44"/>
    <s v="adidas Men's F10 Messi TRX FG Soccer Cleat"/>
    <n v="59.990001679999999"/>
    <n v="57.194418487916671"/>
    <n v="5"/>
    <n v="15"/>
    <n v="299.9500084"/>
    <n v="284.9500084"/>
    <s v="TRANSFER"/>
    <s v="Not Cash Payment"/>
  </r>
  <r>
    <n v="58034"/>
    <d v="2017-04-27T00:00:00"/>
    <n v="5"/>
    <n v="4"/>
    <d v="2017-05-03T00:00:00"/>
    <n v="1"/>
    <s v="Standard Class"/>
    <s v="Other"/>
    <n v="9"/>
    <n v="6277"/>
    <n v="3"/>
    <s v="Footwear"/>
    <x v="2"/>
    <s v="Chimaltenango"/>
    <s v="Chimaltenango"/>
    <m/>
    <s v="Guatemala"/>
    <s v="Central America"/>
    <n v="9"/>
    <s v="Cardio Equipment"/>
    <n v="191"/>
    <s v="Nike Men's Free 5.0+ Running Shoe"/>
    <n v="99.989997860000003"/>
    <n v="95.114003926871064"/>
    <n v="5"/>
    <n v="0"/>
    <n v="499.94998930000003"/>
    <n v="499.94998930000003"/>
    <s v="TRANSFER"/>
    <s v="Not Cash Payment"/>
  </r>
  <r>
    <n v="2203"/>
    <d v="2015-02-02T00:00:00"/>
    <e v="#N/A"/>
    <n v="4"/>
    <d v="2015-02-06T00:00:00"/>
    <n v="0"/>
    <s v="Standard Class"/>
    <s v="Other"/>
    <n v="9"/>
    <n v="7701"/>
    <n v="3"/>
    <s v="Footwear"/>
    <x v="2"/>
    <s v="Villa Nueva"/>
    <s v="Guatemala"/>
    <m/>
    <s v="Guatemala"/>
    <s v="Central America"/>
    <n v="9"/>
    <s v="Cardio Equipment"/>
    <n v="191"/>
    <s v="Nike Men's Free 5.0+ Running Shoe"/>
    <n v="99.989997860000003"/>
    <n v="95.114003926871064"/>
    <n v="5"/>
    <n v="5"/>
    <n v="499.94998930000003"/>
    <n v="494.94998930000003"/>
    <s v="TRANSFER"/>
    <s v="Not Cash Payment"/>
  </r>
  <r>
    <n v="53069"/>
    <d v="2017-02-13T00:00:00"/>
    <n v="2"/>
    <n v="4"/>
    <d v="2017-02-17T00:00:00"/>
    <n v="1"/>
    <s v="Standard Class"/>
    <s v="Other"/>
    <n v="9"/>
    <n v="4126"/>
    <n v="3"/>
    <s v="Footwear"/>
    <x v="2"/>
    <s v="Quito"/>
    <s v="Pichincha"/>
    <m/>
    <s v="Ecuador"/>
    <s v="South America"/>
    <n v="9"/>
    <s v="Cardio Equipment"/>
    <n v="191"/>
    <s v="Nike Men's Free 5.0+ Running Shoe"/>
    <n v="99.989997860000003"/>
    <n v="95.114003926871064"/>
    <n v="5"/>
    <n v="15"/>
    <n v="499.94998930000003"/>
    <n v="484.94998930000003"/>
    <s v="TRANSFER"/>
    <s v="Not Cash Payment"/>
  </r>
  <r>
    <n v="60146"/>
    <d v="2017-05-27T00:00:00"/>
    <n v="7"/>
    <n v="4"/>
    <d v="2017-06-01T00:00:00"/>
    <n v="0"/>
    <s v="Standard Class"/>
    <s v="Other"/>
    <n v="9"/>
    <n v="9528"/>
    <n v="3"/>
    <s v="Footwear"/>
    <x v="2"/>
    <s v="Managua"/>
    <s v="Managua"/>
    <m/>
    <s v="Nicaragua"/>
    <s v="Central America"/>
    <n v="9"/>
    <s v="Cardio Equipment"/>
    <n v="191"/>
    <s v="Nike Men's Free 5.0+ Running Shoe"/>
    <n v="99.989997860000003"/>
    <n v="95.114003926871064"/>
    <n v="5"/>
    <n v="20"/>
    <n v="499.94998930000003"/>
    <n v="479.94998930000003"/>
    <s v="TRANSFER"/>
    <s v="Not Cash Payment"/>
  </r>
  <r>
    <n v="55409"/>
    <d v="2017-03-19T00:00:00"/>
    <n v="1"/>
    <n v="4"/>
    <d v="2017-03-23T00:00:00"/>
    <n v="1"/>
    <s v="Standard Class"/>
    <s v="Other"/>
    <n v="9"/>
    <n v="1853"/>
    <n v="3"/>
    <s v="Footwear"/>
    <x v="2"/>
    <s v="Valle de La Pascua"/>
    <s v="Guárico"/>
    <m/>
    <s v="Venezuela"/>
    <s v="South America"/>
    <n v="9"/>
    <s v="Cardio Equipment"/>
    <n v="191"/>
    <s v="Nike Men's Free 5.0+ Running Shoe"/>
    <n v="99.989997860000003"/>
    <n v="95.114003926871064"/>
    <n v="5"/>
    <n v="20"/>
    <n v="499.94998930000003"/>
    <n v="479.94998930000003"/>
    <s v="TRANSFER"/>
    <s v="Not Cash Payment"/>
  </r>
  <r>
    <n v="8678"/>
    <d v="2015-07-05T00:00:00"/>
    <e v="#N/A"/>
    <n v="4"/>
    <d v="2015-07-09T00:00:00"/>
    <n v="0"/>
    <s v="Standard Class"/>
    <s v="Other"/>
    <n v="9"/>
    <n v="11149"/>
    <n v="3"/>
    <s v="Footwear"/>
    <x v="2"/>
    <s v="San Miguelito"/>
    <s v="Panama"/>
    <m/>
    <s v="Panama"/>
    <s v="Central Americ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TRANSFER"/>
    <s v="Not Cash Payment"/>
  </r>
  <r>
    <n v="7980"/>
    <d v="2015-04-27T00:00:00"/>
    <e v="#N/A"/>
    <n v="4"/>
    <d v="2015-05-01T00:00:00"/>
    <n v="1"/>
    <s v="Standard Class"/>
    <s v="Other"/>
    <n v="9"/>
    <n v="5828"/>
    <n v="3"/>
    <s v="Footwear"/>
    <x v="2"/>
    <s v="San Miguelito"/>
    <s v="Panama"/>
    <m/>
    <s v="Panama"/>
    <s v="Central Americ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TRANSFER"/>
    <s v="Not Cash Payment"/>
  </r>
  <r>
    <n v="57185"/>
    <d v="2017-04-14T00:00:00"/>
    <n v="6"/>
    <n v="4"/>
    <d v="2017-04-20T00:00:00"/>
    <n v="1"/>
    <s v="Standard Class"/>
    <s v="Other"/>
    <n v="9"/>
    <n v="6887"/>
    <n v="3"/>
    <s v="Footwear"/>
    <x v="2"/>
    <s v="Petapa"/>
    <s v="Guatemala"/>
    <m/>
    <s v="Guatemala"/>
    <s v="Central America"/>
    <n v="9"/>
    <s v="Cardio Equipment"/>
    <n v="191"/>
    <s v="Nike Men's Free 5.0+ Running Shoe"/>
    <n v="99.989997860000003"/>
    <n v="95.114003926871064"/>
    <n v="5"/>
    <n v="50"/>
    <n v="499.94998930000003"/>
    <n v="449.94998930000003"/>
    <s v="TRANSFER"/>
    <s v="Not Cash Payment"/>
  </r>
  <r>
    <n v="8636"/>
    <d v="2015-07-05T00:00:00"/>
    <e v="#N/A"/>
    <n v="4"/>
    <d v="2015-07-09T00:00:00"/>
    <n v="0"/>
    <s v="Standard Class"/>
    <s v="Other"/>
    <n v="9"/>
    <n v="4781"/>
    <n v="3"/>
    <s v="Footwear"/>
    <x v="2"/>
    <s v="Cotia"/>
    <s v="São Paulo"/>
    <m/>
    <s v="Brazil"/>
    <s v="South America"/>
    <n v="9"/>
    <s v="Cardio Equipment"/>
    <n v="191"/>
    <s v="Nike Men's Free 5.0+ Running Shoe"/>
    <n v="99.989997860000003"/>
    <n v="95.114003926871064"/>
    <n v="5"/>
    <n v="50"/>
    <n v="499.94998930000003"/>
    <n v="449.94998930000003"/>
    <s v="TRANSFER"/>
    <s v="Not Cash Payment"/>
  </r>
  <r>
    <n v="61192"/>
    <d v="2017-12-06T00:00:00"/>
    <n v="4"/>
    <n v="4"/>
    <d v="2017-12-12T00:00:00"/>
    <n v="0"/>
    <s v="Standard Class"/>
    <s v="Other"/>
    <n v="12"/>
    <n v="10668"/>
    <n v="3"/>
    <s v="Footwear"/>
    <x v="2"/>
    <s v="Itapecuru Mirim"/>
    <s v="Mara"/>
    <m/>
    <s v="Brazil"/>
    <s v="South America"/>
    <n v="12"/>
    <s v="Boxing &amp; MMA"/>
    <n v="251"/>
    <s v="Brooks Women's Ghost 6 Running Shoe"/>
    <n v="89.989997860000003"/>
    <n v="78.177997586000004"/>
    <n v="5"/>
    <n v="112.48999790000001"/>
    <n v="449.94998930000003"/>
    <n v="337.45999140000004"/>
    <s v="TRANSFER"/>
    <s v="Not Cash Payment"/>
  </r>
  <r>
    <n v="55876"/>
    <d v="2017-03-26T00:00:00"/>
    <n v="1"/>
    <n v="4"/>
    <d v="2017-03-30T00:00:00"/>
    <n v="0"/>
    <s v="Standard Class"/>
    <s v="Other"/>
    <n v="17"/>
    <n v="5421"/>
    <n v="4"/>
    <s v="Apparel"/>
    <x v="2"/>
    <s v="León"/>
    <s v="León"/>
    <m/>
    <s v="Nicaragua"/>
    <s v="Central America"/>
    <n v="17"/>
    <s v="Cleats"/>
    <n v="365"/>
    <s v="Perfect Fitness Perfect Rip Deck"/>
    <n v="59.990001679999999"/>
    <n v="54.488929209402009"/>
    <n v="5"/>
    <n v="0"/>
    <n v="299.9500084"/>
    <n v="299.9500084"/>
    <s v="TRANSFER"/>
    <s v="Not Cash Payment"/>
  </r>
  <r>
    <n v="53331"/>
    <d v="2017-02-17T00:00:00"/>
    <n v="6"/>
    <n v="4"/>
    <d v="2017-02-23T00:00:00"/>
    <n v="0"/>
    <s v="Standard Class"/>
    <s v="Other"/>
    <n v="17"/>
    <n v="10200"/>
    <n v="4"/>
    <s v="Apparel"/>
    <x v="2"/>
    <s v="Tlalpan"/>
    <s v="Federal District"/>
    <m/>
    <s v="Mexico"/>
    <s v="Central America"/>
    <n v="17"/>
    <s v="Cleats"/>
    <n v="365"/>
    <s v="Perfect Fitness Perfect Rip Deck"/>
    <n v="59.990001679999999"/>
    <n v="54.488929209402009"/>
    <n v="5"/>
    <n v="3"/>
    <n v="299.9500084"/>
    <n v="296.9500084"/>
    <s v="TRANSFER"/>
    <s v="Not Cash Payment"/>
  </r>
  <r>
    <n v="51725"/>
    <d v="2017-01-25T00:00:00"/>
    <n v="4"/>
    <n v="4"/>
    <d v="2017-01-31T00:00:00"/>
    <n v="1"/>
    <s v="Standard Class"/>
    <s v="Other"/>
    <n v="17"/>
    <n v="11254"/>
    <n v="4"/>
    <s v="Apparel"/>
    <x v="2"/>
    <s v="Apopa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3"/>
    <n v="299.9500084"/>
    <n v="296.9500084"/>
    <s v="TRANSFER"/>
    <s v="Not Cash Payment"/>
  </r>
  <r>
    <n v="52562"/>
    <d v="2017-06-02T00:00:00"/>
    <n v="6"/>
    <n v="4"/>
    <d v="2017-06-08T00:00:00"/>
    <n v="0"/>
    <s v="Standard Class"/>
    <s v="Other"/>
    <n v="17"/>
    <n v="11106"/>
    <n v="4"/>
    <s v="Apparel"/>
    <x v="2"/>
    <s v="Cipolletti"/>
    <s v="Black River"/>
    <m/>
    <s v="Argentina"/>
    <s v="South America"/>
    <n v="17"/>
    <s v="Cleats"/>
    <n v="365"/>
    <s v="Perfect Fitness Perfect Rip Deck"/>
    <n v="59.990001679999999"/>
    <n v="54.488929209402009"/>
    <n v="5"/>
    <n v="6"/>
    <n v="299.9500084"/>
    <n v="293.9500084"/>
    <s v="TRANSFER"/>
    <s v="Not Cash Payment"/>
  </r>
  <r>
    <n v="59754"/>
    <d v="2017-05-22T00:00:00"/>
    <n v="2"/>
    <n v="4"/>
    <d v="2017-05-26T00:00:00"/>
    <n v="1"/>
    <s v="Standard Class"/>
    <s v="Other"/>
    <n v="17"/>
    <n v="8456"/>
    <n v="4"/>
    <s v="Apparel"/>
    <x v="2"/>
    <s v="Mejicanos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9"/>
    <n v="299.9500084"/>
    <n v="290.9500084"/>
    <s v="TRANSFER"/>
    <s v="Not Cash Payment"/>
  </r>
  <r>
    <n v="53574"/>
    <d v="2017-02-21T00:00:00"/>
    <n v="3"/>
    <n v="4"/>
    <d v="2017-02-27T00:00:00"/>
    <n v="1"/>
    <s v="Standard Class"/>
    <s v="Other"/>
    <n v="17"/>
    <n v="6149"/>
    <n v="4"/>
    <s v="Apparel"/>
    <x v="2"/>
    <s v="La Ceiba"/>
    <s v="Atlántida"/>
    <m/>
    <s v="Honduras"/>
    <s v="Central America"/>
    <n v="17"/>
    <s v="Cleats"/>
    <n v="365"/>
    <s v="Perfect Fitness Perfect Rip Deck"/>
    <n v="59.990001679999999"/>
    <n v="54.488929209402009"/>
    <n v="5"/>
    <n v="12"/>
    <n v="299.9500084"/>
    <n v="287.9500084"/>
    <s v="TRANSFER"/>
    <s v="Not Cash Payment"/>
  </r>
  <r>
    <n v="399"/>
    <d v="2015-06-01T00:00:00"/>
    <e v="#N/A"/>
    <n v="4"/>
    <d v="2015-06-05T00:00:00"/>
    <n v="1"/>
    <s v="Standard Class"/>
    <s v="Other"/>
    <n v="17"/>
    <n v="1473"/>
    <n v="4"/>
    <s v="Apparel"/>
    <x v="2"/>
    <s v="Córdoba"/>
    <s v="Veracruz"/>
    <m/>
    <s v="Mexico"/>
    <s v="Central Americ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55002"/>
    <d v="2017-03-13T00:00:00"/>
    <n v="2"/>
    <n v="4"/>
    <d v="2017-03-17T00:00:00"/>
    <n v="0"/>
    <s v="Standard Class"/>
    <s v="Other"/>
    <n v="17"/>
    <n v="7454"/>
    <n v="4"/>
    <s v="Apparel"/>
    <x v="2"/>
    <s v="Guadalajara"/>
    <s v="Jalisco"/>
    <m/>
    <s v="Mexico"/>
    <s v="Central America"/>
    <n v="17"/>
    <s v="Cleats"/>
    <n v="365"/>
    <s v="Perfect Fitness Perfect Rip Deck"/>
    <n v="59.990001679999999"/>
    <n v="54.488929209402009"/>
    <n v="2"/>
    <n v="18"/>
    <n v="119.98000336"/>
    <n v="101.98000336"/>
    <s v="TRANSFER"/>
    <s v="Not Cash Payment"/>
  </r>
  <r>
    <n v="60445"/>
    <d v="2017-01-06T00:00:00"/>
    <n v="6"/>
    <n v="4"/>
    <d v="2017-01-12T00:00:00"/>
    <n v="1"/>
    <s v="Standard Class"/>
    <s v="Other"/>
    <n v="17"/>
    <n v="5138"/>
    <n v="4"/>
    <s v="Apparel"/>
    <x v="2"/>
    <s v="Cúcuta"/>
    <s v="Norte de Santander"/>
    <m/>
    <s v="Colombia"/>
    <s v="South America"/>
    <n v="17"/>
    <s v="Cleats"/>
    <n v="365"/>
    <s v="Perfect Fitness Perfect Rip Deck"/>
    <n v="59.990001679999999"/>
    <n v="54.488929209402009"/>
    <n v="2"/>
    <n v="18"/>
    <n v="119.98000336"/>
    <n v="101.98000336"/>
    <s v="TRANSFER"/>
    <s v="Not Cash Payment"/>
  </r>
  <r>
    <n v="53586"/>
    <d v="2017-02-21T00:00:00"/>
    <n v="3"/>
    <n v="4"/>
    <d v="2017-02-27T00:00:00"/>
    <n v="0"/>
    <s v="Standard Class"/>
    <s v="Other"/>
    <n v="17"/>
    <n v="8696"/>
    <n v="4"/>
    <s v="Apparel"/>
    <x v="2"/>
    <s v="Zacatecas"/>
    <s v="Zacatecas"/>
    <m/>
    <s v="Mexico"/>
    <s v="Central America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56618"/>
    <d v="2017-06-04T00:00:00"/>
    <n v="1"/>
    <n v="4"/>
    <d v="2017-06-08T00:00:00"/>
    <n v="0"/>
    <s v="Standard Class"/>
    <s v="Other"/>
    <n v="17"/>
    <n v="2329"/>
    <n v="4"/>
    <s v="Apparel"/>
    <x v="2"/>
    <s v="Chihuahua"/>
    <s v="Chihuahua"/>
    <m/>
    <s v="Mexico"/>
    <s v="Central America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51865"/>
    <d v="2017-01-27T00:00:00"/>
    <n v="6"/>
    <n v="4"/>
    <d v="2017-02-02T00:00:00"/>
    <n v="1"/>
    <s v="Standard Class"/>
    <s v="Other"/>
    <n v="17"/>
    <n v="12431"/>
    <n v="4"/>
    <s v="Apparel"/>
    <x v="2"/>
    <s v="Brasília"/>
    <s v="Federal District"/>
    <m/>
    <s v="Brazil"/>
    <s v="South America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2937"/>
    <d v="2015-12-02T00:00:00"/>
    <e v="#N/A"/>
    <n v="4"/>
    <d v="2015-12-08T00:00:00"/>
    <n v="0"/>
    <s v="Standard Class"/>
    <s v="Other"/>
    <n v="24"/>
    <n v="10860"/>
    <n v="5"/>
    <s v="Golf"/>
    <x v="2"/>
    <s v="Santarém"/>
    <s v="Pará"/>
    <m/>
    <s v="Brazil"/>
    <s v="South America"/>
    <n v="24"/>
    <s v="Women's Apparel"/>
    <n v="502"/>
    <s v="Nike Men's Dri-FIT Victory Golf Polo"/>
    <n v="50"/>
    <n v="43.678035218757444"/>
    <n v="2"/>
    <n v="0"/>
    <n v="100"/>
    <n v="100"/>
    <s v="TRANSFER"/>
    <s v="Not Cash Payment"/>
  </r>
  <r>
    <n v="54446"/>
    <d v="2017-05-03T00:00:00"/>
    <n v="4"/>
    <n v="4"/>
    <d v="2017-05-09T00:00:00"/>
    <n v="0"/>
    <s v="Standard Class"/>
    <s v="Other"/>
    <n v="24"/>
    <n v="12094"/>
    <n v="5"/>
    <s v="Golf"/>
    <x v="2"/>
    <s v="Joinville"/>
    <s v="Santa Catarina"/>
    <m/>
    <s v="Brazil"/>
    <s v="South America"/>
    <n v="24"/>
    <s v="Women's Apparel"/>
    <n v="502"/>
    <s v="Nike Men's Dri-FIT Victory Golf Polo"/>
    <n v="50"/>
    <n v="43.678035218757444"/>
    <n v="2"/>
    <n v="0"/>
    <n v="100"/>
    <n v="100"/>
    <s v="TRANSFER"/>
    <s v="Not Cash Payment"/>
  </r>
  <r>
    <n v="58623"/>
    <d v="2017-05-05T00:00:00"/>
    <n v="6"/>
    <n v="4"/>
    <d v="2017-05-11T00:00:00"/>
    <n v="0"/>
    <s v="Standard Class"/>
    <s v="Other"/>
    <n v="24"/>
    <n v="5088"/>
    <n v="5"/>
    <s v="Golf"/>
    <x v="2"/>
    <s v="Monterrey"/>
    <s v="Nuevo León"/>
    <m/>
    <s v="Mexico"/>
    <s v="Central America"/>
    <n v="24"/>
    <s v="Women's Apparel"/>
    <n v="502"/>
    <s v="Nike Men's Dri-FIT Victory Golf Polo"/>
    <n v="50"/>
    <n v="43.678035218757444"/>
    <n v="2"/>
    <n v="1"/>
    <n v="100"/>
    <n v="99"/>
    <s v="TRANSFER"/>
    <s v="Not Cash Payment"/>
  </r>
  <r>
    <n v="7411"/>
    <d v="2015-04-19T00:00:00"/>
    <e v="#N/A"/>
    <n v="4"/>
    <d v="2015-04-23T00:00:00"/>
    <n v="0"/>
    <s v="Standard Class"/>
    <s v="Other"/>
    <n v="29"/>
    <n v="2200"/>
    <n v="5"/>
    <s v="Golf"/>
    <x v="2"/>
    <s v="Pitalito"/>
    <s v="Huila"/>
    <m/>
    <s v="Colombia"/>
    <s v="South America"/>
    <n v="29"/>
    <s v="Shop By Sport"/>
    <n v="627"/>
    <s v="Under Armour Girls' Toddler Spine Surge Runni"/>
    <n v="39.990001679999999"/>
    <n v="34.198098313835338"/>
    <n v="2"/>
    <n v="0.80000001200000004"/>
    <n v="79.980003359999998"/>
    <n v="79.180003348"/>
    <s v="TRANSFER"/>
    <s v="Not Cash Payment"/>
  </r>
  <r>
    <n v="5348"/>
    <d v="2015-03-20T00:00:00"/>
    <e v="#N/A"/>
    <n v="4"/>
    <d v="2015-03-26T00:00:00"/>
    <n v="0"/>
    <s v="Standard Class"/>
    <s v="Other"/>
    <n v="24"/>
    <n v="10966"/>
    <n v="5"/>
    <s v="Golf"/>
    <x v="2"/>
    <s v="Puebla"/>
    <s v="Puebla"/>
    <m/>
    <s v="Mexico"/>
    <s v="Central America"/>
    <n v="24"/>
    <s v="Women's Apparel"/>
    <n v="502"/>
    <s v="Nike Men's Dri-FIT Victory Golf Polo"/>
    <n v="50"/>
    <n v="43.678035218757444"/>
    <n v="2"/>
    <n v="3"/>
    <n v="100"/>
    <n v="97"/>
    <s v="TRANSFER"/>
    <s v="Not Cash Payment"/>
  </r>
  <r>
    <n v="59742"/>
    <d v="2017-05-22T00:00:00"/>
    <n v="2"/>
    <n v="4"/>
    <d v="2017-05-26T00:00:00"/>
    <n v="0"/>
    <s v="Standard Class"/>
    <s v="Other"/>
    <n v="24"/>
    <n v="3997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2"/>
    <n v="4"/>
    <n v="100"/>
    <n v="96"/>
    <s v="TRANSFER"/>
    <s v="Not Cash Payment"/>
  </r>
  <r>
    <n v="59498"/>
    <d v="2017-05-18T00:00:00"/>
    <n v="5"/>
    <n v="4"/>
    <d v="2017-05-24T00:00:00"/>
    <n v="0"/>
    <s v="Standard Class"/>
    <s v="Other"/>
    <n v="29"/>
    <n v="8746"/>
    <n v="5"/>
    <s v="Golf"/>
    <x v="2"/>
    <s v="Querétaro"/>
    <s v="Querétaro"/>
    <m/>
    <s v="Mexico"/>
    <s v="Central America"/>
    <n v="29"/>
    <s v="Shop By Sport"/>
    <n v="627"/>
    <s v="Under Armour Girls' Toddler Spine Surge Runni"/>
    <n v="39.990001679999999"/>
    <n v="34.198098313835338"/>
    <n v="2"/>
    <n v="3.2000000480000002"/>
    <n v="79.980003359999998"/>
    <n v="76.780003311999991"/>
    <s v="TRANSFER"/>
    <s v="Not Cash Payment"/>
  </r>
  <r>
    <n v="3459"/>
    <d v="2015-02-20T00:00:00"/>
    <e v="#N/A"/>
    <n v="4"/>
    <d v="2015-02-26T00:00:00"/>
    <n v="1"/>
    <s v="Standard Class"/>
    <s v="Other"/>
    <n v="29"/>
    <n v="3687"/>
    <n v="5"/>
    <s v="Golf"/>
    <x v="2"/>
    <s v="Chaguanas"/>
    <s v="Chaguanas"/>
    <m/>
    <s v="Trinidad and Tobago"/>
    <s v="Caribbean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8470"/>
    <d v="2015-04-05T00:00:00"/>
    <e v="#N/A"/>
    <n v="4"/>
    <d v="2015-04-09T00:00:00"/>
    <n v="1"/>
    <s v="Standard Class"/>
    <s v="Other"/>
    <n v="29"/>
    <n v="9162"/>
    <n v="5"/>
    <s v="Golf"/>
    <x v="2"/>
    <s v="Chimaltenango"/>
    <s v="Chimaltenango"/>
    <m/>
    <s v="Guatemala"/>
    <s v="Central Americ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53455"/>
    <d v="2017-02-19T00:00:00"/>
    <n v="1"/>
    <n v="4"/>
    <d v="2017-02-23T00:00:00"/>
    <n v="1"/>
    <s v="Standard Class"/>
    <s v="Other"/>
    <n v="24"/>
    <n v="8993"/>
    <n v="5"/>
    <s v="Golf"/>
    <x v="2"/>
    <s v="Belo Horizonte"/>
    <s v="Minas Gerais"/>
    <m/>
    <s v="Brazil"/>
    <s v="South America"/>
    <n v="24"/>
    <s v="Women's Apparel"/>
    <n v="502"/>
    <s v="Nike Men's Dri-FIT Victory Golf Polo"/>
    <n v="50"/>
    <n v="43.678035218757444"/>
    <n v="2"/>
    <n v="5"/>
    <n v="100"/>
    <n v="95"/>
    <s v="TRANSFER"/>
    <s v="Not Cash Payment"/>
  </r>
  <r>
    <n v="2014"/>
    <d v="2015-01-30T00:00:00"/>
    <e v="#N/A"/>
    <n v="4"/>
    <d v="2015-02-05T00:00:00"/>
    <n v="1"/>
    <s v="Standard Class"/>
    <s v="Other"/>
    <n v="26"/>
    <n v="5875"/>
    <n v="5"/>
    <s v="Golf"/>
    <x v="2"/>
    <s v="Tlaquepaque"/>
    <s v="Jalisco"/>
    <m/>
    <s v="Mexico"/>
    <s v="Central America"/>
    <n v="26"/>
    <s v="Girls' Apparel"/>
    <n v="565"/>
    <s v="adidas Youth Germany Black/Red Away Match Soc"/>
    <n v="70"/>
    <n v="62.759999940857142"/>
    <n v="2"/>
    <n v="7.6999998090000004"/>
    <n v="140"/>
    <n v="132.30000019100001"/>
    <s v="TRANSFER"/>
    <s v="Not Cash Payment"/>
  </r>
  <r>
    <n v="55899"/>
    <d v="2017-03-26T00:00:00"/>
    <n v="1"/>
    <n v="4"/>
    <d v="2017-03-30T00:00:00"/>
    <n v="1"/>
    <s v="Standard Class"/>
    <s v="Other"/>
    <n v="26"/>
    <n v="2502"/>
    <n v="5"/>
    <s v="Golf"/>
    <x v="2"/>
    <s v="San Miguelito"/>
    <s v="Panama"/>
    <m/>
    <s v="Panama"/>
    <s v="Central America"/>
    <n v="26"/>
    <s v="Girls' Apparel"/>
    <n v="567"/>
    <s v="adidas Men's Germany Black Crest Away Tee"/>
    <n v="25"/>
    <n v="17.922466723766668"/>
    <n v="2"/>
    <n v="3.5"/>
    <n v="50"/>
    <n v="46.5"/>
    <s v="TRANSFER"/>
    <s v="Not Cash Payment"/>
  </r>
  <r>
    <n v="52582"/>
    <d v="2017-06-02T00:00:00"/>
    <n v="6"/>
    <n v="4"/>
    <d v="2017-06-08T00:00:00"/>
    <n v="0"/>
    <s v="Standard Class"/>
    <s v="Other"/>
    <n v="24"/>
    <n v="9563"/>
    <n v="5"/>
    <s v="Golf"/>
    <x v="2"/>
    <s v="Hermosillo"/>
    <s v="Sonora"/>
    <m/>
    <s v="Mexico"/>
    <s v="Central America"/>
    <n v="24"/>
    <s v="Women's Apparel"/>
    <n v="502"/>
    <s v="Nike Men's Dri-FIT Victory Golf Polo"/>
    <n v="50"/>
    <n v="43.678035218757444"/>
    <n v="2"/>
    <n v="7"/>
    <n v="100"/>
    <n v="93"/>
    <s v="TRANSFER"/>
    <s v="Not Cash Payment"/>
  </r>
  <r>
    <n v="56222"/>
    <d v="2017-03-31T00:00:00"/>
    <n v="6"/>
    <n v="4"/>
    <d v="2017-04-06T00:00:00"/>
    <n v="0"/>
    <s v="Standard Class"/>
    <s v="Other"/>
    <n v="24"/>
    <n v="7259"/>
    <n v="5"/>
    <s v="Golf"/>
    <x v="2"/>
    <s v="Coacalco"/>
    <s v="Mexico"/>
    <m/>
    <s v="Mexico"/>
    <s v="Central America"/>
    <n v="24"/>
    <s v="Women's Apparel"/>
    <n v="502"/>
    <s v="Nike Men's Dri-FIT Victory Golf Polo"/>
    <n v="50"/>
    <n v="43.678035218757444"/>
    <n v="2"/>
    <n v="7"/>
    <n v="100"/>
    <n v="93"/>
    <s v="TRANSFER"/>
    <s v="Not Cash Payment"/>
  </r>
  <r>
    <n v="57829"/>
    <d v="2017-04-24T00:00:00"/>
    <n v="2"/>
    <n v="4"/>
    <d v="2017-04-28T00:00:00"/>
    <n v="1"/>
    <s v="Standard Class"/>
    <s v="Other"/>
    <n v="29"/>
    <n v="3131"/>
    <n v="5"/>
    <s v="Golf"/>
    <x v="2"/>
    <s v="Balneário Camboriú"/>
    <s v="Santa Catarina"/>
    <m/>
    <s v="Brazil"/>
    <s v="South America"/>
    <n v="29"/>
    <s v="Shop By Sport"/>
    <n v="627"/>
    <s v="Under Armour Girls' Toddler Spine Surge Runni"/>
    <n v="39.990001679999999"/>
    <n v="34.198098313835338"/>
    <n v="2"/>
    <n v="7.1999998090000004"/>
    <n v="79.980003359999998"/>
    <n v="72.780003550999993"/>
    <s v="TRANSFER"/>
    <s v="Not Cash Payment"/>
  </r>
  <r>
    <n v="56217"/>
    <d v="2017-03-31T00:00:00"/>
    <n v="6"/>
    <n v="4"/>
    <d v="2017-04-06T00:00:00"/>
    <n v="0"/>
    <s v="Standard Class"/>
    <s v="Other"/>
    <n v="29"/>
    <n v="4140"/>
    <n v="5"/>
    <s v="Golf"/>
    <x v="2"/>
    <s v="Tegucigalpa"/>
    <s v="Francisco Morazán"/>
    <m/>
    <s v="Honduras"/>
    <s v="Central America"/>
    <n v="29"/>
    <s v="Shop By Sport"/>
    <n v="627"/>
    <s v="Under Armour Girls' Toddler Spine Surge Runni"/>
    <n v="39.990001679999999"/>
    <n v="34.198098313835338"/>
    <n v="2"/>
    <n v="8"/>
    <n v="79.980003359999998"/>
    <n v="71.980003359999998"/>
    <s v="TRANSFER"/>
    <s v="Not Cash Payment"/>
  </r>
  <r>
    <n v="5893"/>
    <d v="2015-03-28T00:00:00"/>
    <e v="#N/A"/>
    <n v="4"/>
    <d v="2015-04-02T00:00:00"/>
    <n v="0"/>
    <s v="Standard Class"/>
    <s v="Other"/>
    <n v="29"/>
    <n v="4539"/>
    <n v="5"/>
    <s v="Golf"/>
    <x v="2"/>
    <s v="Petapa"/>
    <s v="Guatemala"/>
    <m/>
    <s v="Guatemala"/>
    <s v="Central America"/>
    <n v="29"/>
    <s v="Shop By Sport"/>
    <n v="627"/>
    <s v="Under Armour Girls' Toddler Spine Surge Runni"/>
    <n v="39.990001679999999"/>
    <n v="34.198098313835338"/>
    <n v="2"/>
    <n v="8"/>
    <n v="79.980003359999998"/>
    <n v="71.980003359999998"/>
    <s v="TRANSFER"/>
    <s v="Not Cash Payment"/>
  </r>
  <r>
    <n v="5528"/>
    <d v="2015-03-22T00:00:00"/>
    <e v="#N/A"/>
    <n v="4"/>
    <d v="2015-03-26T00:00:00"/>
    <n v="0"/>
    <s v="Standard Class"/>
    <s v="Other"/>
    <n v="24"/>
    <n v="6071"/>
    <n v="5"/>
    <s v="Golf"/>
    <x v="2"/>
    <s v="La Ceiba"/>
    <s v="Atlántida"/>
    <m/>
    <s v="Honduras"/>
    <s v="Central Americ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367"/>
    <d v="2015-06-01T00:00:00"/>
    <e v="#N/A"/>
    <n v="4"/>
    <d v="2015-06-05T00:00:00"/>
    <n v="0"/>
    <s v="Standard Class"/>
    <s v="Other"/>
    <n v="29"/>
    <n v="8730"/>
    <n v="5"/>
    <s v="Golf"/>
    <x v="2"/>
    <s v="Maturín"/>
    <s v="Monagas"/>
    <m/>
    <s v="Venezuela"/>
    <s v="South America"/>
    <n v="29"/>
    <s v="Shop By Sport"/>
    <n v="627"/>
    <s v="Under Armour Girls' Toddler Spine Surge Runni"/>
    <n v="39.990001679999999"/>
    <n v="34.198098313835338"/>
    <n v="2"/>
    <n v="8"/>
    <n v="79.980003359999998"/>
    <n v="71.980003359999998"/>
    <s v="TRANSFER"/>
    <s v="Not Cash Payment"/>
  </r>
  <r>
    <n v="52353"/>
    <d v="2017-03-02T00:00:00"/>
    <n v="5"/>
    <n v="4"/>
    <d v="2017-03-08T00:00:00"/>
    <n v="0"/>
    <s v="Standard Class"/>
    <s v="Other"/>
    <n v="24"/>
    <n v="9634"/>
    <n v="5"/>
    <s v="Golf"/>
    <x v="2"/>
    <s v="Parintins"/>
    <s v="Amazonas"/>
    <m/>
    <s v="Brazil"/>
    <s v="South Americ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1784"/>
    <d v="2015-01-27T00:00:00"/>
    <e v="#N/A"/>
    <n v="4"/>
    <d v="2015-02-02T00:00:00"/>
    <n v="1"/>
    <s v="Standard Class"/>
    <s v="Other"/>
    <n v="24"/>
    <n v="8010"/>
    <n v="5"/>
    <s v="Golf"/>
    <x v="2"/>
    <s v="São Paulo"/>
    <s v="São Paulo"/>
    <m/>
    <s v="Brazil"/>
    <s v="South Americ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60317"/>
    <d v="2017-05-30T00:00:00"/>
    <n v="3"/>
    <n v="4"/>
    <d v="2017-06-05T00:00:00"/>
    <n v="0"/>
    <s v="Standard Class"/>
    <s v="Other"/>
    <n v="29"/>
    <n v="3484"/>
    <n v="5"/>
    <s v="Golf"/>
    <x v="2"/>
    <s v="Santiago de Cuba"/>
    <s v="Santiago de Cuba"/>
    <m/>
    <s v="Cuba"/>
    <s v="Caribbean"/>
    <n v="29"/>
    <s v="Shop By Sport"/>
    <n v="627"/>
    <s v="Under Armour Girls' Toddler Spine Surge Runni"/>
    <n v="39.990001679999999"/>
    <n v="34.198098313835338"/>
    <n v="2"/>
    <n v="9.6000003809999992"/>
    <n v="79.980003359999998"/>
    <n v="70.380002978999997"/>
    <s v="TRANSFER"/>
    <s v="Not Cash Payment"/>
  </r>
  <r>
    <n v="6776"/>
    <d v="2015-09-04T00:00:00"/>
    <e v="#N/A"/>
    <n v="4"/>
    <d v="2015-09-10T00:00:00"/>
    <n v="0"/>
    <s v="Standard Class"/>
    <s v="Other"/>
    <n v="24"/>
    <n v="7307"/>
    <n v="5"/>
    <s v="Golf"/>
    <x v="2"/>
    <s v="Puebla"/>
    <s v="Puebla"/>
    <m/>
    <s v="Mexico"/>
    <s v="Central America"/>
    <n v="24"/>
    <s v="Women's Apparel"/>
    <n v="502"/>
    <s v="Nike Men's Dri-FIT Victory Golf Polo"/>
    <n v="50"/>
    <n v="43.678035218757444"/>
    <n v="2"/>
    <n v="12"/>
    <n v="100"/>
    <n v="88"/>
    <s v="TRANSFER"/>
    <s v="Not Cash Payment"/>
  </r>
  <r>
    <n v="4487"/>
    <d v="2015-07-03T00:00:00"/>
    <e v="#N/A"/>
    <n v="4"/>
    <d v="2015-07-09T00:00:00"/>
    <n v="0"/>
    <s v="Standard Class"/>
    <s v="Other"/>
    <n v="24"/>
    <n v="1975"/>
    <n v="5"/>
    <s v="Golf"/>
    <x v="2"/>
    <s v="Mixco"/>
    <s v="Guatemala"/>
    <m/>
    <s v="Guatemala"/>
    <s v="Central America"/>
    <n v="24"/>
    <s v="Women's Apparel"/>
    <n v="502"/>
    <s v="Nike Men's Dri-FIT Victory Golf Polo"/>
    <n v="50"/>
    <n v="43.678035218757444"/>
    <n v="2"/>
    <n v="13"/>
    <n v="100"/>
    <n v="87"/>
    <s v="TRANSFER"/>
    <s v="Not Cash Payment"/>
  </r>
  <r>
    <n v="9681"/>
    <d v="2015-05-22T00:00:00"/>
    <e v="#N/A"/>
    <n v="4"/>
    <d v="2015-05-28T00:00:00"/>
    <n v="0"/>
    <s v="Standard Class"/>
    <s v="Other"/>
    <n v="24"/>
    <n v="629"/>
    <n v="5"/>
    <s v="Golf"/>
    <x v="2"/>
    <s v="Huehuetenango"/>
    <s v="Huehuetenango"/>
    <m/>
    <s v="Guatemala"/>
    <s v="Central America"/>
    <n v="24"/>
    <s v="Women's Apparel"/>
    <n v="502"/>
    <s v="Nike Men's Dri-FIT Victory Golf Polo"/>
    <n v="50"/>
    <n v="43.678035218757444"/>
    <n v="2"/>
    <n v="15"/>
    <n v="100"/>
    <n v="85"/>
    <s v="TRANSFER"/>
    <s v="Not Cash Payment"/>
  </r>
  <r>
    <n v="60868"/>
    <d v="2017-07-06T00:00:00"/>
    <n v="5"/>
    <n v="4"/>
    <d v="2017-07-12T00:00:00"/>
    <n v="0"/>
    <s v="Standard Class"/>
    <s v="Other"/>
    <n v="29"/>
    <n v="11753"/>
    <n v="5"/>
    <s v="Golf"/>
    <x v="2"/>
    <s v="Chinautla"/>
    <s v="Guatemala"/>
    <m/>
    <s v="Guatemala"/>
    <s v="Central America"/>
    <n v="29"/>
    <s v="Shop By Sport"/>
    <n v="627"/>
    <s v="Under Armour Girls' Toddler Spine Surge Runni"/>
    <n v="39.990001679999999"/>
    <n v="34.198098313835338"/>
    <n v="2"/>
    <n v="13.600000380000001"/>
    <n v="79.980003359999998"/>
    <n v="66.38000298"/>
    <s v="TRANSFER"/>
    <s v="Not Cash Payment"/>
  </r>
  <r>
    <n v="53231"/>
    <d v="2017-02-16T00:00:00"/>
    <n v="5"/>
    <n v="4"/>
    <d v="2017-02-22T00:00:00"/>
    <n v="0"/>
    <s v="Standard Class"/>
    <s v="Other"/>
    <n v="26"/>
    <n v="5375"/>
    <n v="5"/>
    <s v="Golf"/>
    <x v="2"/>
    <s v="Apopa"/>
    <s v="San Salvador"/>
    <m/>
    <s v="El Salvador"/>
    <s v="Central America"/>
    <n v="26"/>
    <s v="Girls' Apparel"/>
    <n v="572"/>
    <s v="TYR Boys' Team Digi Jammer"/>
    <n v="39.990001679999999"/>
    <n v="30.892751576250003"/>
    <n v="2"/>
    <n v="14.399999619999999"/>
    <n v="79.980003359999998"/>
    <n v="65.580003739999995"/>
    <s v="TRANSFER"/>
    <s v="Not Cash Payment"/>
  </r>
  <r>
    <n v="52601"/>
    <d v="2017-06-02T00:00:00"/>
    <n v="6"/>
    <n v="4"/>
    <d v="2017-06-08T00:00:00"/>
    <n v="0"/>
    <s v="Standard Class"/>
    <s v="Other"/>
    <n v="29"/>
    <n v="1695"/>
    <n v="5"/>
    <s v="Golf"/>
    <x v="2"/>
    <s v="Sorocaba"/>
    <s v="São Paulo"/>
    <m/>
    <s v="Brazil"/>
    <s v="South America"/>
    <n v="29"/>
    <s v="Shop By Sport"/>
    <n v="627"/>
    <s v="Under Armour Girls' Toddler Spine Surge Runni"/>
    <n v="39.990001679999999"/>
    <n v="34.198098313835338"/>
    <n v="2"/>
    <n v="14.399999619999999"/>
    <n v="79.980003359999998"/>
    <n v="65.580003739999995"/>
    <s v="TRANSFER"/>
    <s v="Not Cash Payment"/>
  </r>
  <r>
    <n v="4660"/>
    <d v="2015-10-03T00:00:00"/>
    <e v="#N/A"/>
    <n v="4"/>
    <d v="2015-10-08T00:00:00"/>
    <n v="1"/>
    <s v="Standard Class"/>
    <s v="Other"/>
    <n v="29"/>
    <n v="9884"/>
    <n v="5"/>
    <s v="Golf"/>
    <x v="2"/>
    <s v="San Justo"/>
    <s v="Santa Fe"/>
    <m/>
    <s v="Argentina"/>
    <s v="South America"/>
    <n v="29"/>
    <s v="Shop By Sport"/>
    <n v="627"/>
    <s v="Under Armour Girls' Toddler Spine Surge Runni"/>
    <n v="39.990001679999999"/>
    <n v="34.198098313835338"/>
    <n v="2"/>
    <n v="14.399999619999999"/>
    <n v="79.980003359999998"/>
    <n v="65.580003739999995"/>
    <s v="TRANSFER"/>
    <s v="Not Cash Payment"/>
  </r>
  <r>
    <n v="3539"/>
    <d v="2015-02-21T00:00:00"/>
    <e v="#N/A"/>
    <n v="4"/>
    <d v="2015-02-26T00:00:00"/>
    <n v="1"/>
    <s v="Standard Class"/>
    <s v="Other"/>
    <n v="24"/>
    <n v="8498"/>
    <n v="5"/>
    <s v="Golf"/>
    <x v="2"/>
    <s v="Colombo"/>
    <s v="Paraná"/>
    <m/>
    <s v="Brazil"/>
    <s v="South America"/>
    <n v="24"/>
    <s v="Women's Apparel"/>
    <n v="502"/>
    <s v="Nike Men's Dri-FIT Victory Golf Polo"/>
    <n v="50"/>
    <n v="43.678035218757444"/>
    <n v="2"/>
    <n v="18"/>
    <n v="100"/>
    <n v="82"/>
    <s v="TRANSFER"/>
    <s v="Not Cash Payment"/>
  </r>
  <r>
    <n v="53231"/>
    <d v="2017-02-16T00:00:00"/>
    <n v="5"/>
    <n v="4"/>
    <d v="2017-02-22T00:00:00"/>
    <n v="0"/>
    <s v="Standard Class"/>
    <s v="Other"/>
    <n v="24"/>
    <n v="5375"/>
    <n v="5"/>
    <s v="Golf"/>
    <x v="2"/>
    <s v="Apopa"/>
    <s v="San Salvador"/>
    <m/>
    <s v="El Salvador"/>
    <s v="Central America"/>
    <n v="24"/>
    <s v="Women's Apparel"/>
    <n v="502"/>
    <s v="Nike Men's Dri-FIT Victory Golf Polo"/>
    <n v="50"/>
    <n v="43.678035218757444"/>
    <n v="2"/>
    <n v="20"/>
    <n v="100"/>
    <n v="80"/>
    <s v="TRANSFER"/>
    <s v="Not Cash Payment"/>
  </r>
  <r>
    <n v="54488"/>
    <d v="2017-06-03T00:00:00"/>
    <n v="7"/>
    <n v="4"/>
    <d v="2017-06-08T00:00:00"/>
    <n v="0"/>
    <s v="Standard Class"/>
    <s v="Other"/>
    <n v="24"/>
    <n v="7534"/>
    <n v="5"/>
    <s v="Golf"/>
    <x v="2"/>
    <s v="Itu"/>
    <s v="São Paulo"/>
    <m/>
    <s v="Brazil"/>
    <s v="South America"/>
    <n v="24"/>
    <s v="Women's Apparel"/>
    <n v="502"/>
    <s v="Nike Men's Dri-FIT Victory Golf Polo"/>
    <n v="50"/>
    <n v="43.678035218757444"/>
    <n v="2"/>
    <n v="20"/>
    <n v="100"/>
    <n v="80"/>
    <s v="TRANSFER"/>
    <s v="Not Cash Payment"/>
  </r>
  <r>
    <n v="6776"/>
    <d v="2015-09-04T00:00:00"/>
    <e v="#N/A"/>
    <n v="4"/>
    <d v="2015-09-10T00:00:00"/>
    <n v="0"/>
    <s v="Standard Class"/>
    <s v="Other"/>
    <n v="29"/>
    <n v="7307"/>
    <n v="5"/>
    <s v="Golf"/>
    <x v="2"/>
    <s v="Puebla"/>
    <s v="Puebla"/>
    <m/>
    <s v="Mexico"/>
    <s v="Central America"/>
    <n v="29"/>
    <s v="Shop By Sport"/>
    <n v="627"/>
    <s v="Under Armour Girls' Toddler Spine Surge Runni"/>
    <n v="39.990001679999999"/>
    <n v="34.198098313835338"/>
    <n v="2"/>
    <n v="20"/>
    <n v="79.980003359999998"/>
    <n v="59.980003359999998"/>
    <s v="TRANSFER"/>
    <s v="Not Cash Payment"/>
  </r>
  <r>
    <n v="52549"/>
    <d v="2017-06-02T00:00:00"/>
    <n v="6"/>
    <n v="4"/>
    <d v="2017-06-08T00:00:00"/>
    <n v="1"/>
    <s v="Standard Class"/>
    <s v="Other"/>
    <n v="29"/>
    <n v="123"/>
    <n v="5"/>
    <s v="Golf"/>
    <x v="2"/>
    <s v="Cuernavaca"/>
    <s v="Morelos"/>
    <m/>
    <s v="Mexico"/>
    <s v="Central America"/>
    <n v="29"/>
    <s v="Shop By Sport"/>
    <n v="627"/>
    <s v="Under Armour Girls' Toddler Spine Surge Runni"/>
    <n v="39.990001679999999"/>
    <n v="34.198098313835338"/>
    <n v="2"/>
    <n v="20"/>
    <n v="79.980003359999998"/>
    <n v="59.980003359999998"/>
    <s v="TRANSFER"/>
    <s v="Not Cash Payment"/>
  </r>
  <r>
    <n v="60361"/>
    <d v="2017-05-31T00:00:00"/>
    <n v="4"/>
    <n v="4"/>
    <d v="2017-06-06T00:00:00"/>
    <n v="0"/>
    <s v="Standard Class"/>
    <s v="Other"/>
    <n v="24"/>
    <n v="8498"/>
    <n v="5"/>
    <s v="Golf"/>
    <x v="2"/>
    <s v="Villa Nueva"/>
    <s v="Guatemala"/>
    <m/>
    <s v="Guatemala"/>
    <s v="Central America"/>
    <n v="24"/>
    <s v="Women's Apparel"/>
    <n v="502"/>
    <s v="Nike Men's Dri-FIT Victory Golf Polo"/>
    <n v="50"/>
    <n v="43.678035218757444"/>
    <n v="2"/>
    <n v="25"/>
    <n v="100"/>
    <n v="75"/>
    <s v="TRANSFER"/>
    <s v="Not Cash Payment"/>
  </r>
  <r>
    <n v="8470"/>
    <d v="2015-04-05T00:00:00"/>
    <e v="#N/A"/>
    <n v="4"/>
    <d v="2015-04-09T00:00:00"/>
    <n v="1"/>
    <s v="Standard Class"/>
    <s v="Other"/>
    <n v="37"/>
    <n v="9162"/>
    <n v="6"/>
    <s v="Outdoors"/>
    <x v="2"/>
    <s v="Chimaltenango"/>
    <s v="Chimaltenango"/>
    <m/>
    <s v="Guatemala"/>
    <s v="Central America"/>
    <n v="37"/>
    <s v="Electronics"/>
    <n v="825"/>
    <s v="Bridgestone e6 Straight Distance NFL Tennesse"/>
    <n v="31.989999770000001"/>
    <n v="23.973333102666668"/>
    <n v="2"/>
    <n v="0.63999998599999997"/>
    <n v="63.979999540000001"/>
    <n v="63.339999554000002"/>
    <s v="TRANSFER"/>
    <s v="Not Cash Payment"/>
  </r>
  <r>
    <n v="5712"/>
    <d v="2015-03-25T00:00:00"/>
    <e v="#N/A"/>
    <n v="4"/>
    <d v="2015-03-31T00:00:00"/>
    <n v="0"/>
    <s v="Standard Class"/>
    <s v="Other"/>
    <n v="40"/>
    <n v="8925"/>
    <n v="6"/>
    <s v="Outdoors"/>
    <x v="2"/>
    <s v="Águas Lindas de Goiás"/>
    <s v="Goiás"/>
    <m/>
    <s v="Brazil"/>
    <s v="South America"/>
    <n v="40"/>
    <s v="Accessories"/>
    <n v="905"/>
    <s v="Team Golf Texas Longhorns Putter Grip"/>
    <n v="24.989999770000001"/>
    <n v="20.52742837007143"/>
    <n v="2"/>
    <n v="2.75"/>
    <n v="49.979999540000001"/>
    <n v="47.229999540000001"/>
    <s v="TRANSFER"/>
    <s v="Not Cash Payment"/>
  </r>
  <r>
    <n v="9309"/>
    <d v="2015-05-16T00:00:00"/>
    <e v="#N/A"/>
    <n v="4"/>
    <d v="2015-05-21T00:00:00"/>
    <n v="1"/>
    <s v="Standard Class"/>
    <s v="Other"/>
    <n v="36"/>
    <n v="5981"/>
    <n v="6"/>
    <s v="Outdoors"/>
    <x v="2"/>
    <s v="Vespasiano"/>
    <s v="Minas Gerais"/>
    <m/>
    <s v="Brazil"/>
    <s v="South America"/>
    <n v="36"/>
    <s v="Golf Balls"/>
    <n v="804"/>
    <s v="Glove It Women's Imperial Golf Glove"/>
    <n v="19.989999770000001"/>
    <n v="13.643874764125"/>
    <n v="2"/>
    <n v="4"/>
    <n v="39.979999540000001"/>
    <n v="35.979999540000001"/>
    <s v="TRANSFER"/>
    <s v="Not Cash Payment"/>
  </r>
  <r>
    <n v="8095"/>
    <d v="2015-04-29T00:00:00"/>
    <e v="#N/A"/>
    <n v="4"/>
    <d v="2015-05-05T00:00:00"/>
    <n v="1"/>
    <s v="Standard Class"/>
    <s v="Other"/>
    <n v="37"/>
    <n v="7347"/>
    <n v="6"/>
    <s v="Outdoors"/>
    <x v="2"/>
    <s v="Bogotá"/>
    <s v="Bogotá"/>
    <m/>
    <s v="Colombia"/>
    <s v="South America"/>
    <n v="37"/>
    <s v="Electronics"/>
    <n v="822"/>
    <s v="Titleist Pro V1x High Numbers Golf Balls"/>
    <n v="47.990001679999999"/>
    <n v="41.802334851666664"/>
    <n v="2"/>
    <n v="11.52000046"/>
    <n v="95.980003359999998"/>
    <n v="84.460002899999992"/>
    <s v="TRANSFER"/>
    <s v="Not Cash Payment"/>
  </r>
  <r>
    <n v="5895"/>
    <d v="2015-03-28T00:00:00"/>
    <e v="#N/A"/>
    <n v="2"/>
    <d v="2015-03-31T00:00:00"/>
    <n v="1"/>
    <s v="Second Class"/>
    <s v="Other"/>
    <n v="24"/>
    <n v="8707"/>
    <n v="5"/>
    <s v="Golf"/>
    <x v="2"/>
    <s v="Petapa"/>
    <s v="Guatemala"/>
    <m/>
    <s v="Guatemala"/>
    <s v="Central America"/>
    <n v="24"/>
    <s v="Women's Apparel"/>
    <n v="502"/>
    <s v="Nike Men's Dri-FIT Victory Golf Polo"/>
    <n v="50"/>
    <n v="43.678035218757444"/>
    <n v="3"/>
    <n v="30"/>
    <n v="150"/>
    <n v="120"/>
    <s v="CASH"/>
    <s v="Cash Not Over 200"/>
  </r>
  <r>
    <n v="3130"/>
    <d v="2015-02-15T00:00:00"/>
    <e v="#N/A"/>
    <n v="2"/>
    <d v="2015-02-17T00:00:00"/>
    <n v="1"/>
    <s v="Second Class"/>
    <s v="Other"/>
    <n v="24"/>
    <n v="12069"/>
    <n v="5"/>
    <s v="Golf"/>
    <x v="2"/>
    <s v="Tipitapa"/>
    <s v="Managua"/>
    <m/>
    <s v="Nicaragua"/>
    <s v="Central America"/>
    <n v="24"/>
    <s v="Women's Apparel"/>
    <n v="502"/>
    <s v="Nike Men's Dri-FIT Victory Golf Polo"/>
    <n v="50"/>
    <n v="43.678035218757444"/>
    <n v="3"/>
    <n v="37.5"/>
    <n v="150"/>
    <n v="112.5"/>
    <s v="CASH"/>
    <s v="Cash Not Over 200"/>
  </r>
  <r>
    <n v="51911"/>
    <d v="2017-01-27T00:00:00"/>
    <n v="6"/>
    <n v="2"/>
    <d v="2017-01-31T00:00:00"/>
    <n v="0"/>
    <s v="Second Class"/>
    <s v="Other"/>
    <n v="9"/>
    <n v="11339"/>
    <n v="3"/>
    <s v="Footwear"/>
    <x v="2"/>
    <s v="Villa Nueva"/>
    <s v="Guatemala"/>
    <m/>
    <s v="Guatemala"/>
    <s v="Central America"/>
    <n v="9"/>
    <s v="Cardio Equipment"/>
    <n v="191"/>
    <s v="Nike Men's Free 5.0+ Running Shoe"/>
    <n v="99.989997860000003"/>
    <n v="95.114003926871064"/>
    <n v="4"/>
    <n v="4"/>
    <n v="399.95999144000001"/>
    <n v="395.95999144000001"/>
    <s v="CASH"/>
    <s v="Cash Over 200"/>
  </r>
  <r>
    <n v="58239"/>
    <d v="2017-04-30T00:00:00"/>
    <n v="1"/>
    <n v="2"/>
    <d v="2017-05-02T00:00:00"/>
    <n v="1"/>
    <s v="Second Class"/>
    <s v="Other"/>
    <n v="9"/>
    <n v="10166"/>
    <n v="3"/>
    <s v="Footwear"/>
    <x v="2"/>
    <s v="Santo Domingo"/>
    <s v="Santo Domingo"/>
    <m/>
    <s v="Dominican Republic"/>
    <s v="Caribbean"/>
    <n v="9"/>
    <s v="Cardio Equipment"/>
    <n v="191"/>
    <s v="Nike Men's Free 5.0+ Running Shoe"/>
    <n v="99.989997860000003"/>
    <n v="95.114003926871064"/>
    <n v="4"/>
    <n v="59.990001679999999"/>
    <n v="399.95999144000001"/>
    <n v="339.96998976000003"/>
    <s v="CASH"/>
    <s v="Cash Over 200"/>
  </r>
  <r>
    <n v="56678"/>
    <d v="2017-07-04T00:00:00"/>
    <n v="3"/>
    <n v="2"/>
    <d v="2017-07-06T00:00:00"/>
    <n v="1"/>
    <s v="Second Class"/>
    <s v="Other"/>
    <n v="9"/>
    <n v="3091"/>
    <n v="3"/>
    <s v="Footwear"/>
    <x v="2"/>
    <s v="Hidalgo"/>
    <s v="Michoacán"/>
    <m/>
    <s v="Mexico"/>
    <s v="Central America"/>
    <n v="9"/>
    <s v="Cardio Equipment"/>
    <n v="191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53202"/>
    <d v="2017-02-15T00:00:00"/>
    <n v="4"/>
    <n v="2"/>
    <d v="2017-02-17T00:00:00"/>
    <n v="1"/>
    <s v="Second Class"/>
    <s v="Other"/>
    <n v="17"/>
    <n v="5007"/>
    <n v="4"/>
    <s v="Apparel"/>
    <x v="2"/>
    <s v="Irapuato"/>
    <s v="Guanajuato"/>
    <m/>
    <s v="Mexico"/>
    <s v="Central America"/>
    <n v="17"/>
    <s v="Cleats"/>
    <n v="365"/>
    <s v="Perfect Fitness Perfect Rip Deck"/>
    <n v="59.990001679999999"/>
    <n v="54.488929209402009"/>
    <n v="4"/>
    <n v="0"/>
    <n v="239.96000672"/>
    <n v="239.96000672"/>
    <s v="CASH"/>
    <s v="Cash Over 200"/>
  </r>
  <r>
    <n v="58738"/>
    <d v="2017-07-05T00:00:00"/>
    <n v="4"/>
    <n v="2"/>
    <d v="2017-07-07T00:00:00"/>
    <n v="1"/>
    <s v="Second Class"/>
    <s v="Other"/>
    <n v="17"/>
    <n v="1070"/>
    <n v="4"/>
    <s v="Apparel"/>
    <x v="2"/>
    <s v="Ixtapaluca"/>
    <s v="Mexico"/>
    <m/>
    <s v="Mexico"/>
    <s v="Central Ame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CASH"/>
    <s v="Cash Over 200"/>
  </r>
  <r>
    <n v="56260"/>
    <d v="2017-01-04T00:00:00"/>
    <n v="4"/>
    <n v="2"/>
    <d v="2017-01-06T00:00:00"/>
    <n v="1"/>
    <s v="Second Class"/>
    <s v="Other"/>
    <n v="17"/>
    <n v="6871"/>
    <n v="4"/>
    <s v="Apparel"/>
    <x v="2"/>
    <s v="Zapopan"/>
    <s v="Jalisco"/>
    <m/>
    <s v="Mexico"/>
    <s v="Central America"/>
    <n v="17"/>
    <s v="Cleats"/>
    <n v="36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5042"/>
    <d v="2015-03-15T00:00:00"/>
    <e v="#N/A"/>
    <n v="2"/>
    <d v="2015-03-17T00:00:00"/>
    <n v="1"/>
    <s v="Second Class"/>
    <s v="Other"/>
    <n v="24"/>
    <n v="2339"/>
    <n v="5"/>
    <s v="Golf"/>
    <x v="2"/>
    <s v="São Paulo"/>
    <s v="São Paulo"/>
    <m/>
    <s v="Brazil"/>
    <s v="South America"/>
    <n v="24"/>
    <s v="Women's Apparel"/>
    <n v="502"/>
    <s v="Nike Men's Dri-FIT Victory Golf Polo"/>
    <n v="50"/>
    <n v="43.678035218757444"/>
    <n v="4"/>
    <n v="11"/>
    <n v="200"/>
    <n v="189"/>
    <s v="CASH"/>
    <s v="Cash Not Over 200"/>
  </r>
  <r>
    <n v="53202"/>
    <d v="2017-02-15T00:00:00"/>
    <n v="4"/>
    <n v="2"/>
    <d v="2017-02-17T00:00:00"/>
    <n v="1"/>
    <s v="Second Class"/>
    <s v="Other"/>
    <n v="29"/>
    <n v="5007"/>
    <n v="5"/>
    <s v="Golf"/>
    <x v="2"/>
    <s v="Irapuato"/>
    <s v="Guanajuato"/>
    <m/>
    <s v="Mexico"/>
    <s v="Central America"/>
    <n v="29"/>
    <s v="Shop By Sport"/>
    <n v="627"/>
    <s v="Under Armour Girls' Toddler Spine Surge Runni"/>
    <n v="39.990001679999999"/>
    <n v="34.198098313835338"/>
    <n v="4"/>
    <n v="23.989999770000001"/>
    <n v="159.96000672"/>
    <n v="135.97000695"/>
    <s v="CASH"/>
    <s v="Cash Not Over 200"/>
  </r>
  <r>
    <n v="55511"/>
    <d v="2017-03-21T00:00:00"/>
    <n v="3"/>
    <n v="2"/>
    <d v="2017-03-23T00:00:00"/>
    <n v="0"/>
    <s v="Second Class"/>
    <s v="Other"/>
    <n v="24"/>
    <n v="4232"/>
    <n v="5"/>
    <s v="Golf"/>
    <x v="2"/>
    <s v="Tegucigalpa"/>
    <s v="Francisco Morazán"/>
    <m/>
    <s v="Honduras"/>
    <s v="Central America"/>
    <n v="24"/>
    <s v="Women's Apparel"/>
    <n v="502"/>
    <s v="Nike Men's Dri-FIT Victory Golf Polo"/>
    <n v="50"/>
    <n v="43.678035218757444"/>
    <n v="4"/>
    <n v="30"/>
    <n v="200"/>
    <n v="170"/>
    <s v="CASH"/>
    <s v="Cash Not Over 200"/>
  </r>
  <r>
    <n v="54128"/>
    <d v="2017-01-03T00:00:00"/>
    <n v="3"/>
    <n v="2"/>
    <d v="2017-01-05T00:00:00"/>
    <n v="1"/>
    <s v="Second Class"/>
    <s v="Other"/>
    <n v="37"/>
    <n v="8986"/>
    <n v="6"/>
    <s v="Outdoors"/>
    <x v="2"/>
    <s v="Mauá"/>
    <s v="São Paulo"/>
    <m/>
    <s v="Brazil"/>
    <s v="South America"/>
    <n v="37"/>
    <s v="Electronics"/>
    <n v="823"/>
    <s v="Titleist Pro V1x High Numbers Personalized Go"/>
    <n v="51.990001679999999"/>
    <n v="39.25250149"/>
    <n v="4"/>
    <n v="4.1599998469999999"/>
    <n v="207.96000672"/>
    <n v="203.800006873"/>
    <s v="CASH"/>
    <s v="Cash Over 200"/>
  </r>
  <r>
    <n v="52576"/>
    <d v="2017-06-02T00:00:00"/>
    <n v="6"/>
    <n v="2"/>
    <d v="2017-06-06T00:00:00"/>
    <n v="0"/>
    <s v="Second Class"/>
    <s v="Other"/>
    <n v="24"/>
    <n v="6746"/>
    <n v="5"/>
    <s v="Golf"/>
    <x v="2"/>
    <s v="Lázaro Cárdenas"/>
    <s v="Michoacán"/>
    <m/>
    <s v="Mexico"/>
    <s v="Central America"/>
    <n v="24"/>
    <s v="Women's Apparel"/>
    <n v="502"/>
    <s v="Nike Men's Dri-FIT Victory Golf Polo"/>
    <n v="50"/>
    <n v="43.678035218757444"/>
    <n v="5"/>
    <n v="10"/>
    <n v="250"/>
    <n v="240"/>
    <s v="CASH"/>
    <s v="Cash Over 200"/>
  </r>
  <r>
    <n v="53202"/>
    <d v="2017-02-15T00:00:00"/>
    <n v="4"/>
    <n v="2"/>
    <d v="2017-02-17T00:00:00"/>
    <n v="1"/>
    <s v="Second Class"/>
    <s v="Other"/>
    <n v="13"/>
    <n v="5007"/>
    <n v="3"/>
    <s v="Footwear"/>
    <x v="2"/>
    <s v="Irapuato"/>
    <s v="Guanajuato"/>
    <m/>
    <s v="Mexico"/>
    <s v="Central America"/>
    <n v="13"/>
    <s v="Electronics"/>
    <n v="282"/>
    <s v="Under Armour Women's Ignite PIP VI Slide"/>
    <n v="31.989999770000001"/>
    <n v="27.763856872771434"/>
    <n v="5"/>
    <n v="1.6000000240000001"/>
    <n v="159.94999885000001"/>
    <n v="158.34999882600002"/>
    <s v="CASH"/>
    <s v="Cash Not Over 200"/>
  </r>
  <r>
    <n v="53540"/>
    <d v="2017-02-20T00:00:00"/>
    <n v="2"/>
    <n v="4"/>
    <d v="2017-02-24T00:00:00"/>
    <n v="1"/>
    <s v="Standard Class"/>
    <s v="Other"/>
    <n v="17"/>
    <n v="8524"/>
    <n v="4"/>
    <s v="Apparel"/>
    <x v="2"/>
    <s v="Durango"/>
    <s v="Durango"/>
    <m/>
    <s v="Mexico"/>
    <s v="Central Americ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53069"/>
    <d v="2017-02-13T00:00:00"/>
    <n v="2"/>
    <n v="4"/>
    <d v="2017-02-17T00:00:00"/>
    <n v="1"/>
    <s v="Standard Class"/>
    <s v="Other"/>
    <n v="17"/>
    <n v="4126"/>
    <n v="4"/>
    <s v="Apparel"/>
    <x v="2"/>
    <s v="Quito"/>
    <s v="Pichincha"/>
    <m/>
    <s v="Ecuador"/>
    <s v="South America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57570"/>
    <d v="2017-04-20T00:00:00"/>
    <n v="5"/>
    <n v="4"/>
    <d v="2017-04-26T00:00:00"/>
    <n v="1"/>
    <s v="Standard Class"/>
    <s v="Other"/>
    <n v="17"/>
    <n v="3207"/>
    <n v="4"/>
    <s v="Apparel"/>
    <x v="2"/>
    <s v="Santo Domingo"/>
    <s v="Santo Domingo"/>
    <m/>
    <s v="Dominican Republic"/>
    <s v="Caribbean"/>
    <n v="17"/>
    <s v="Cleats"/>
    <n v="365"/>
    <s v="Perfect Fitness Perfect Rip Deck"/>
    <n v="59.990001679999999"/>
    <n v="54.488929209402009"/>
    <n v="5"/>
    <n v="30"/>
    <n v="299.9500084"/>
    <n v="269.9500084"/>
    <s v="TRANSFER"/>
    <s v="Not Cash Payment"/>
  </r>
  <r>
    <n v="5154"/>
    <d v="2015-03-17T00:00:00"/>
    <e v="#N/A"/>
    <n v="4"/>
    <d v="2015-03-23T00:00:00"/>
    <n v="1"/>
    <s v="Standard Class"/>
    <s v="Other"/>
    <n v="17"/>
    <n v="12310"/>
    <n v="4"/>
    <s v="Apparel"/>
    <x v="2"/>
    <s v="Tegucigalpa"/>
    <s v="Francisco Morazán"/>
    <m/>
    <s v="Honduras"/>
    <s v="Central America"/>
    <n v="17"/>
    <s v="Cleats"/>
    <n v="365"/>
    <s v="Perfect Fitness Perfect Rip Deck"/>
    <n v="59.990001679999999"/>
    <n v="54.488929209402009"/>
    <n v="5"/>
    <n v="35.990001679999999"/>
    <n v="299.9500084"/>
    <n v="263.96000672000002"/>
    <s v="TRANSFER"/>
    <s v="Not Cash Payment"/>
  </r>
  <r>
    <n v="9122"/>
    <d v="2015-05-14T00:00:00"/>
    <e v="#N/A"/>
    <n v="4"/>
    <d v="2015-05-20T00:00:00"/>
    <n v="0"/>
    <s v="Standard Class"/>
    <s v="Other"/>
    <n v="17"/>
    <n v="1222"/>
    <n v="4"/>
    <s v="Apparel"/>
    <x v="2"/>
    <s v="Serra"/>
    <s v="Espírito Santo"/>
    <m/>
    <s v="Brazil"/>
    <s v="South America"/>
    <n v="17"/>
    <s v="Cleats"/>
    <n v="365"/>
    <s v="Perfect Fitness Perfect Rip Deck"/>
    <n v="59.990001679999999"/>
    <n v="54.488929209402009"/>
    <n v="5"/>
    <n v="35.990001679999999"/>
    <n v="299.9500084"/>
    <n v="263.96000672000002"/>
    <s v="TRANSFER"/>
    <s v="Not Cash Payment"/>
  </r>
  <r>
    <n v="4427"/>
    <d v="2015-06-03T00:00:00"/>
    <e v="#N/A"/>
    <n v="4"/>
    <d v="2015-06-09T00:00:00"/>
    <n v="0"/>
    <s v="Standard Class"/>
    <s v="Other"/>
    <n v="17"/>
    <n v="8397"/>
    <n v="4"/>
    <s v="Apparel"/>
    <x v="2"/>
    <s v="Tegucigalpa"/>
    <s v="Francisco Morazán"/>
    <m/>
    <s v="Honduras"/>
    <s v="Central America"/>
    <n v="17"/>
    <s v="Cleats"/>
    <n v="365"/>
    <s v="Perfect Fitness Perfect Rip Deck"/>
    <n v="59.990001679999999"/>
    <n v="54.488929209402009"/>
    <n v="5"/>
    <n v="38.990001679999999"/>
    <n v="299.9500084"/>
    <n v="260.96000672000002"/>
    <s v="TRANSFER"/>
    <s v="Not Cash Payment"/>
  </r>
  <r>
    <n v="9340"/>
    <d v="2015-05-17T00:00:00"/>
    <e v="#N/A"/>
    <n v="4"/>
    <d v="2015-05-21T00:00:00"/>
    <n v="1"/>
    <s v="Standard Class"/>
    <s v="Other"/>
    <n v="17"/>
    <n v="6306"/>
    <n v="4"/>
    <s v="Apparel"/>
    <x v="2"/>
    <s v="Managua"/>
    <s v="Managua"/>
    <m/>
    <s v="Nicaragua"/>
    <s v="Central Americ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9331"/>
    <d v="2015-05-17T00:00:00"/>
    <e v="#N/A"/>
    <n v="4"/>
    <d v="2015-05-21T00:00:00"/>
    <n v="0"/>
    <s v="Standard Class"/>
    <s v="Other"/>
    <n v="17"/>
    <n v="8002"/>
    <n v="4"/>
    <s v="Apparel"/>
    <x v="2"/>
    <s v="Santiago de los Caballeros"/>
    <s v="Santiago Metropolitan Are"/>
    <m/>
    <s v="Dominican Republic"/>
    <s v="Caribbean"/>
    <n v="17"/>
    <s v="Cleats"/>
    <n v="365"/>
    <s v="Perfect Fitness Perfect Rip Deck"/>
    <n v="59.990001679999999"/>
    <n v="54.488929209402009"/>
    <n v="5"/>
    <n v="47.990001679999999"/>
    <n v="299.9500084"/>
    <n v="251.96000672"/>
    <s v="TRANSFER"/>
    <s v="Not Cash Payment"/>
  </r>
  <r>
    <n v="58315"/>
    <d v="2017-01-05T00:00:00"/>
    <n v="5"/>
    <n v="4"/>
    <d v="2017-01-11T00:00:00"/>
    <n v="1"/>
    <s v="Standard Class"/>
    <s v="Other"/>
    <n v="17"/>
    <n v="12382"/>
    <n v="4"/>
    <s v="Apparel"/>
    <x v="2"/>
    <s v="Villa Nueva"/>
    <s v="Guatemala"/>
    <m/>
    <s v="Guatemala"/>
    <s v="Central America"/>
    <n v="17"/>
    <s v="Cleats"/>
    <n v="365"/>
    <s v="Perfect Fitness Perfect Rip Deck"/>
    <n v="59.990001679999999"/>
    <n v="54.488929209402009"/>
    <n v="5"/>
    <n v="50.990001679999999"/>
    <n v="299.9500084"/>
    <n v="248.96000672"/>
    <s v="TRANSFER"/>
    <s v="Not Cash Payment"/>
  </r>
  <r>
    <n v="54572"/>
    <d v="2017-07-03T00:00:00"/>
    <n v="2"/>
    <n v="4"/>
    <d v="2017-07-07T00:00:00"/>
    <n v="0"/>
    <s v="Standard Class"/>
    <s v="Other"/>
    <n v="17"/>
    <n v="7844"/>
    <n v="4"/>
    <s v="Apparel"/>
    <x v="2"/>
    <s v="San Salvador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74.989997860000003"/>
    <n v="299.9500084"/>
    <n v="224.96001053999998"/>
    <s v="TRANSFER"/>
    <s v="Not Cash Payment"/>
  </r>
  <r>
    <n v="51746"/>
    <d v="2017-01-25T00:00:00"/>
    <n v="4"/>
    <n v="4"/>
    <d v="2017-01-31T00:00:00"/>
    <n v="0"/>
    <s v="Standard Class"/>
    <s v="Other"/>
    <n v="29"/>
    <n v="12291"/>
    <n v="5"/>
    <s v="Golf"/>
    <x v="2"/>
    <s v="Pinar del Río"/>
    <s v="Pinar del Río"/>
    <m/>
    <s v="Cuba"/>
    <s v="Caribbean"/>
    <n v="29"/>
    <s v="Shop By Sport"/>
    <n v="627"/>
    <s v="Under Armour Girls' Toddler Spine Surge Runni"/>
    <n v="39.990001679999999"/>
    <n v="34.198098313835338"/>
    <n v="5"/>
    <n v="0"/>
    <n v="199.9500084"/>
    <n v="199.9500084"/>
    <s v="TRANSFER"/>
    <s v="Not Cash Payment"/>
  </r>
  <r>
    <n v="4269"/>
    <d v="2015-04-03T00:00:00"/>
    <e v="#N/A"/>
    <n v="4"/>
    <d v="2015-04-09T00:00:00"/>
    <n v="1"/>
    <s v="Standard Class"/>
    <s v="Other"/>
    <n v="24"/>
    <n v="6523"/>
    <n v="5"/>
    <s v="Golf"/>
    <x v="2"/>
    <s v="Tegucigalpa"/>
    <s v="Francisco Morazán"/>
    <m/>
    <s v="Honduras"/>
    <s v="Central America"/>
    <n v="24"/>
    <s v="Women's Apparel"/>
    <n v="502"/>
    <s v="Nike Men's Dri-FIT Victory Golf Polo"/>
    <n v="50"/>
    <n v="43.678035218757444"/>
    <n v="5"/>
    <n v="0"/>
    <n v="250"/>
    <n v="250"/>
    <s v="TRANSFER"/>
    <s v="Not Cash Payment"/>
  </r>
  <r>
    <n v="61346"/>
    <d v="2017-06-14T00:00:00"/>
    <n v="4"/>
    <n v="4"/>
    <d v="2017-06-20T00:00:00"/>
    <n v="0"/>
    <s v="Standard Class"/>
    <s v="Other"/>
    <n v="29"/>
    <n v="4078"/>
    <n v="5"/>
    <s v="Golf"/>
    <x v="2"/>
    <s v="Araranguá"/>
    <s v="Santa Catarina"/>
    <m/>
    <s v="Brazil"/>
    <s v="South America"/>
    <n v="29"/>
    <s v="Shop By Sport"/>
    <n v="627"/>
    <s v="Under Armour Girls' Toddler Spine Surge Runni"/>
    <n v="39.990001679999999"/>
    <n v="34.198098313835338"/>
    <n v="5"/>
    <n v="0"/>
    <n v="199.9500084"/>
    <n v="199.9500084"/>
    <s v="TRANSFER"/>
    <s v="Not Cash Payment"/>
  </r>
  <r>
    <n v="1999"/>
    <d v="2015-01-30T00:00:00"/>
    <e v="#N/A"/>
    <n v="4"/>
    <d v="2015-02-05T00:00:00"/>
    <n v="1"/>
    <s v="Standard Class"/>
    <s v="Other"/>
    <n v="24"/>
    <n v="4867"/>
    <n v="5"/>
    <s v="Golf"/>
    <x v="2"/>
    <s v="Santiago de los Caballeros"/>
    <s v="Santiago Metropolitan Are"/>
    <m/>
    <s v="Dominican Republic"/>
    <s v="Caribbean"/>
    <n v="24"/>
    <s v="Women's Apparel"/>
    <n v="502"/>
    <s v="Nike Men's Dri-FIT Victory Golf Polo"/>
    <n v="50"/>
    <n v="43.678035218757444"/>
    <n v="5"/>
    <n v="2.5"/>
    <n v="250"/>
    <n v="247.5"/>
    <s v="TRANSFER"/>
    <s v="Not Cash Payment"/>
  </r>
  <r>
    <n v="53576"/>
    <d v="2017-02-21T00:00:00"/>
    <n v="3"/>
    <n v="4"/>
    <d v="2017-02-27T00:00:00"/>
    <n v="0"/>
    <s v="Standard Class"/>
    <s v="Other"/>
    <n v="26"/>
    <n v="5301"/>
    <n v="5"/>
    <s v="Golf"/>
    <x v="2"/>
    <s v="Juárez"/>
    <s v="Chihuahua"/>
    <m/>
    <s v="Mexico"/>
    <s v="Central America"/>
    <n v="26"/>
    <s v="Girls' Apparel"/>
    <n v="565"/>
    <s v="adidas Youth Germany Black/Red Away Match Soc"/>
    <n v="70"/>
    <n v="62.759999940857142"/>
    <n v="5"/>
    <n v="3.5"/>
    <n v="350"/>
    <n v="346.5"/>
    <s v="TRANSFER"/>
    <s v="Not Cash Payment"/>
  </r>
  <r>
    <n v="57152"/>
    <d v="2017-04-14T00:00:00"/>
    <n v="6"/>
    <n v="4"/>
    <d v="2017-04-20T00:00:00"/>
    <n v="0"/>
    <s v="Standard Class"/>
    <s v="Other"/>
    <n v="24"/>
    <n v="4784"/>
    <n v="5"/>
    <s v="Golf"/>
    <x v="2"/>
    <s v="Monterrey"/>
    <s v="Nuevo León"/>
    <m/>
    <s v="Mexico"/>
    <s v="Central America"/>
    <n v="24"/>
    <s v="Women's Apparel"/>
    <n v="502"/>
    <s v="Nike Men's Dri-FIT Victory Golf Polo"/>
    <n v="50"/>
    <n v="43.678035218757444"/>
    <n v="5"/>
    <n v="5"/>
    <n v="250"/>
    <n v="245"/>
    <s v="TRANSFER"/>
    <s v="Not Cash Payment"/>
  </r>
  <r>
    <n v="51674"/>
    <d v="2017-01-24T00:00:00"/>
    <n v="3"/>
    <n v="4"/>
    <d v="2017-01-30T00:00:00"/>
    <n v="1"/>
    <s v="Standard Class"/>
    <s v="Other"/>
    <n v="26"/>
    <n v="8348"/>
    <n v="5"/>
    <s v="Golf"/>
    <x v="2"/>
    <s v="Puno"/>
    <s v="Puno"/>
    <m/>
    <s v="Peru"/>
    <s v="South America"/>
    <n v="26"/>
    <s v="Girls' Apparel"/>
    <n v="567"/>
    <s v="adidas Men's Germany Black Crest Away Tee"/>
    <n v="25"/>
    <n v="17.922466723766668"/>
    <n v="5"/>
    <n v="2.5"/>
    <n v="125"/>
    <n v="122.5"/>
    <s v="TRANSFER"/>
    <s v="Not Cash Payment"/>
  </r>
  <r>
    <n v="55336"/>
    <d v="2017-03-18T00:00:00"/>
    <n v="7"/>
    <n v="4"/>
    <d v="2017-03-23T00:00:00"/>
    <n v="0"/>
    <s v="Standard Class"/>
    <s v="Other"/>
    <n v="29"/>
    <n v="7446"/>
    <n v="5"/>
    <s v="Golf"/>
    <x v="2"/>
    <s v="São Paulo"/>
    <s v="São Paulo"/>
    <m/>
    <s v="Brazil"/>
    <s v="South America"/>
    <n v="29"/>
    <s v="Shop By Sport"/>
    <n v="627"/>
    <s v="Under Armour Girls' Toddler Spine Surge Runni"/>
    <n v="39.990001679999999"/>
    <n v="34.198098313835338"/>
    <n v="5"/>
    <n v="4"/>
    <n v="199.9500084"/>
    <n v="195.9500084"/>
    <s v="TRANSFER"/>
    <s v="Not Cash Payment"/>
  </r>
  <r>
    <n v="53810"/>
    <d v="2017-02-24T00:00:00"/>
    <n v="6"/>
    <n v="4"/>
    <d v="2017-03-02T00:00:00"/>
    <n v="1"/>
    <s v="Standard Class"/>
    <s v="Other"/>
    <n v="29"/>
    <n v="11455"/>
    <n v="5"/>
    <s v="Golf"/>
    <x v="2"/>
    <s v="Navegantes"/>
    <s v="Santa Catarina"/>
    <m/>
    <s v="Brazil"/>
    <s v="South America"/>
    <n v="29"/>
    <s v="Shop By Sport"/>
    <n v="627"/>
    <s v="Under Armour Girls' Toddler Spine Surge Runni"/>
    <n v="39.990001679999999"/>
    <n v="34.198098313835338"/>
    <n v="5"/>
    <n v="4"/>
    <n v="199.9500084"/>
    <n v="195.9500084"/>
    <s v="TRANSFER"/>
    <s v="Not Cash Payment"/>
  </r>
  <r>
    <n v="59301"/>
    <d v="2017-05-15T00:00:00"/>
    <n v="2"/>
    <n v="4"/>
    <d v="2017-05-19T00:00:00"/>
    <n v="0"/>
    <s v="Standard Class"/>
    <s v="Other"/>
    <n v="24"/>
    <n v="5364"/>
    <n v="5"/>
    <s v="Golf"/>
    <x v="2"/>
    <s v="Mexico City"/>
    <s v="Federal District"/>
    <m/>
    <s v="Mexico"/>
    <s v="Central America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8410"/>
    <d v="2015-03-05T00:00:00"/>
    <e v="#N/A"/>
    <n v="4"/>
    <d v="2015-03-11T00:00:00"/>
    <n v="1"/>
    <s v="Standard Class"/>
    <s v="Other"/>
    <n v="24"/>
    <n v="259"/>
    <n v="5"/>
    <s v="Golf"/>
    <x v="2"/>
    <s v="Tegucigalpa"/>
    <s v="Francisco Morazán"/>
    <m/>
    <s v="Honduras"/>
    <s v="Central America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8123"/>
    <d v="2015-04-29T00:00:00"/>
    <e v="#N/A"/>
    <n v="4"/>
    <d v="2015-05-05T00:00:00"/>
    <n v="0"/>
    <s v="Standard Class"/>
    <s v="Other"/>
    <n v="24"/>
    <n v="11290"/>
    <n v="5"/>
    <s v="Golf"/>
    <x v="2"/>
    <s v="Tampico"/>
    <s v="Tamaulipas"/>
    <m/>
    <s v="Mexico"/>
    <s v="Central America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60567"/>
    <d v="2017-03-06T00:00:00"/>
    <n v="2"/>
    <n v="4"/>
    <d v="2017-03-10T00:00:00"/>
    <n v="0"/>
    <s v="Standard Class"/>
    <s v="Other"/>
    <n v="24"/>
    <n v="8517"/>
    <n v="5"/>
    <s v="Golf"/>
    <x v="2"/>
    <s v="La Paz"/>
    <s v="La Paz"/>
    <m/>
    <s v="Bolivia"/>
    <s v="South America"/>
    <n v="24"/>
    <s v="Women's Apparel"/>
    <n v="502"/>
    <s v="Nike Men's Dri-FIT Victory Golf Polo"/>
    <n v="50"/>
    <n v="43.678035218757444"/>
    <n v="5"/>
    <n v="12.5"/>
    <n v="250"/>
    <n v="237.5"/>
    <s v="TRANSFER"/>
    <s v="Not Cash Payment"/>
  </r>
  <r>
    <n v="2203"/>
    <d v="2015-02-02T00:00:00"/>
    <e v="#N/A"/>
    <n v="4"/>
    <d v="2015-02-06T00:00:00"/>
    <n v="0"/>
    <s v="Standard Class"/>
    <s v="Other"/>
    <n v="24"/>
    <n v="7701"/>
    <n v="5"/>
    <s v="Golf"/>
    <x v="2"/>
    <s v="Villa Nueva"/>
    <s v="Guatemala"/>
    <m/>
    <s v="Guatemala"/>
    <s v="Central America"/>
    <n v="24"/>
    <s v="Women's Apparel"/>
    <n v="502"/>
    <s v="Nike Men's Dri-FIT Victory Golf Polo"/>
    <n v="50"/>
    <n v="43.678035218757444"/>
    <n v="5"/>
    <n v="13.75"/>
    <n v="250"/>
    <n v="236.25"/>
    <s v="TRANSFER"/>
    <s v="Not Cash Payment"/>
  </r>
  <r>
    <n v="3527"/>
    <d v="2015-02-21T00:00:00"/>
    <e v="#N/A"/>
    <n v="4"/>
    <d v="2015-02-26T00:00:00"/>
    <n v="0"/>
    <s v="Standard Class"/>
    <s v="Other"/>
    <n v="26"/>
    <n v="7407"/>
    <n v="5"/>
    <s v="Golf"/>
    <x v="2"/>
    <s v="Matagalpa"/>
    <s v="Matagalpa"/>
    <m/>
    <s v="Nicaragua"/>
    <s v="Central America"/>
    <n v="26"/>
    <s v="Girls' Apparel"/>
    <n v="572"/>
    <s v="TYR Boys' Team Digi Jammer"/>
    <n v="39.990001679999999"/>
    <n v="30.892751576250003"/>
    <n v="5"/>
    <n v="20"/>
    <n v="199.9500084"/>
    <n v="179.9500084"/>
    <s v="TRANSFER"/>
    <s v="Not Cash Payment"/>
  </r>
  <r>
    <n v="2428"/>
    <d v="2015-05-02T00:00:00"/>
    <e v="#N/A"/>
    <n v="4"/>
    <d v="2015-05-07T00:00:00"/>
    <n v="0"/>
    <s v="Standard Class"/>
    <s v="Other"/>
    <n v="29"/>
    <n v="5965"/>
    <n v="5"/>
    <s v="Golf"/>
    <x v="2"/>
    <s v="Cuscatancingo"/>
    <s v="San Salvador"/>
    <m/>
    <s v="El Salvador"/>
    <s v="Central America"/>
    <n v="29"/>
    <s v="Shop By Sport"/>
    <n v="627"/>
    <s v="Under Armour Girls' Toddler Spine Surge Runni"/>
    <n v="39.990001679999999"/>
    <n v="34.198098313835338"/>
    <n v="5"/>
    <n v="25.989999770000001"/>
    <n v="199.9500084"/>
    <n v="173.96000863"/>
    <s v="TRANSFER"/>
    <s v="Not Cash Payment"/>
  </r>
  <r>
    <n v="55174"/>
    <d v="2017-03-16T00:00:00"/>
    <n v="5"/>
    <n v="4"/>
    <d v="2017-03-22T00:00:00"/>
    <n v="1"/>
    <s v="Standard Class"/>
    <s v="Other"/>
    <n v="24"/>
    <n v="8677"/>
    <n v="5"/>
    <s v="Golf"/>
    <x v="2"/>
    <s v="Mixco"/>
    <s v="Guatemala"/>
    <m/>
    <s v="Guatemala"/>
    <s v="Central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57032"/>
    <d v="2017-12-04T00:00:00"/>
    <n v="2"/>
    <n v="4"/>
    <d v="2017-12-08T00:00:00"/>
    <n v="0"/>
    <s v="Standard Class"/>
    <s v="Other"/>
    <n v="24"/>
    <n v="10093"/>
    <n v="5"/>
    <s v="Golf"/>
    <x v="2"/>
    <s v="Americana"/>
    <s v="São Paulo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10113"/>
    <d v="2015-05-28T00:00:00"/>
    <e v="#N/A"/>
    <n v="4"/>
    <d v="2015-06-03T00:00:00"/>
    <n v="0"/>
    <s v="Standard Class"/>
    <s v="Other"/>
    <n v="24"/>
    <n v="12119"/>
    <n v="5"/>
    <s v="Golf"/>
    <x v="2"/>
    <s v="Indaial"/>
    <s v="Santa Catarina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52250"/>
    <d v="2017-01-02T00:00:00"/>
    <n v="2"/>
    <n v="4"/>
    <d v="2017-01-06T00:00:00"/>
    <n v="1"/>
    <s v="Standard Class"/>
    <s v="Other"/>
    <n v="24"/>
    <n v="8274"/>
    <n v="5"/>
    <s v="Golf"/>
    <x v="2"/>
    <s v="Tijuana"/>
    <s v="Baja California"/>
    <m/>
    <s v="Mexico"/>
    <s v="Central America"/>
    <n v="24"/>
    <s v="Women's Apparel"/>
    <n v="502"/>
    <s v="Nike Men's Dri-FIT Victory Golf Polo"/>
    <n v="50"/>
    <n v="43.678035218757444"/>
    <n v="5"/>
    <n v="37.5"/>
    <n v="250"/>
    <n v="212.5"/>
    <s v="TRANSFER"/>
    <s v="Not Cash Payment"/>
  </r>
  <r>
    <n v="8906"/>
    <d v="2015-10-05T00:00:00"/>
    <e v="#N/A"/>
    <n v="4"/>
    <d v="2015-10-09T00:00:00"/>
    <n v="0"/>
    <s v="Standard Class"/>
    <s v="Other"/>
    <n v="24"/>
    <n v="2291"/>
    <n v="5"/>
    <s v="Golf"/>
    <x v="2"/>
    <s v="Ciudad del Carmen"/>
    <s v="Campeche"/>
    <m/>
    <s v="Mexico"/>
    <s v="Central America"/>
    <n v="24"/>
    <s v="Women's Apparel"/>
    <n v="502"/>
    <s v="Nike Men's Dri-FIT Victory Golf Polo"/>
    <n v="50"/>
    <n v="43.678035218757444"/>
    <n v="5"/>
    <n v="37.5"/>
    <n v="250"/>
    <n v="212.5"/>
    <s v="TRANSFER"/>
    <s v="Not Cash Payment"/>
  </r>
  <r>
    <n v="1386"/>
    <d v="2015-01-21T00:00:00"/>
    <e v="#N/A"/>
    <n v="4"/>
    <d v="2015-01-27T00:00:00"/>
    <n v="0"/>
    <s v="Standard Class"/>
    <s v="Other"/>
    <n v="29"/>
    <n v="11310"/>
    <n v="5"/>
    <s v="Golf"/>
    <x v="2"/>
    <s v="Santana de Parnaíba"/>
    <s v="São Paulo"/>
    <m/>
    <s v="Brazil"/>
    <s v="South America"/>
    <n v="29"/>
    <s v="Shop By Sport"/>
    <n v="627"/>
    <s v="Under Armour Girls' Toddler Spine Surge Runni"/>
    <n v="39.990001679999999"/>
    <n v="34.198098313835338"/>
    <n v="5"/>
    <n v="29.989999770000001"/>
    <n v="199.9500084"/>
    <n v="169.96000863"/>
    <s v="TRANSFER"/>
    <s v="Not Cash Payment"/>
  </r>
  <r>
    <n v="59226"/>
    <d v="2017-05-14T00:00:00"/>
    <n v="1"/>
    <n v="4"/>
    <d v="2017-05-18T00:00:00"/>
    <n v="0"/>
    <s v="Standard Class"/>
    <s v="Other"/>
    <n v="29"/>
    <n v="155"/>
    <n v="5"/>
    <s v="Golf"/>
    <x v="2"/>
    <s v="Limeira"/>
    <s v="São Paulo"/>
    <m/>
    <s v="Brazil"/>
    <s v="South America"/>
    <n v="29"/>
    <s v="Shop By Sport"/>
    <n v="627"/>
    <s v="Under Armour Girls' Toddler Spine Surge Runni"/>
    <n v="39.990001679999999"/>
    <n v="34.198098313835338"/>
    <n v="5"/>
    <n v="31.989999770000001"/>
    <n v="199.9500084"/>
    <n v="167.96000863"/>
    <s v="TRANSFER"/>
    <s v="Not Cash Payment"/>
  </r>
  <r>
    <n v="8847"/>
    <d v="2015-10-05T00:00:00"/>
    <e v="#N/A"/>
    <n v="4"/>
    <d v="2015-10-09T00:00:00"/>
    <n v="0"/>
    <s v="Standard Class"/>
    <s v="Other"/>
    <n v="24"/>
    <n v="4998"/>
    <n v="5"/>
    <s v="Golf"/>
    <x v="2"/>
    <s v="Valencia"/>
    <s v="Carabobo"/>
    <m/>
    <s v="Venezuela"/>
    <s v="South America"/>
    <n v="24"/>
    <s v="Women's Apparel"/>
    <n v="502"/>
    <s v="Nike Men's Dri-FIT Victory Golf Polo"/>
    <n v="50"/>
    <n v="43.678035218757444"/>
    <n v="5"/>
    <n v="40"/>
    <n v="250"/>
    <n v="210"/>
    <s v="TRANSFER"/>
    <s v="Not Cash Payment"/>
  </r>
  <r>
    <n v="57929"/>
    <d v="2017-04-25T00:00:00"/>
    <n v="3"/>
    <n v="4"/>
    <d v="2017-05-01T00:00:00"/>
    <n v="1"/>
    <s v="Standard Class"/>
    <s v="Other"/>
    <n v="29"/>
    <n v="7720"/>
    <n v="5"/>
    <s v="Golf"/>
    <x v="2"/>
    <s v="Brasília"/>
    <s v="Federal District"/>
    <m/>
    <s v="Brazil"/>
    <s v="South America"/>
    <n v="29"/>
    <s v="Shop By Sport"/>
    <n v="627"/>
    <s v="Under Armour Girls' Toddler Spine Surge Runni"/>
    <n v="39.990001679999999"/>
    <n v="34.198098313835338"/>
    <n v="5"/>
    <n v="35.990001679999999"/>
    <n v="199.9500084"/>
    <n v="163.96000672"/>
    <s v="TRANSFER"/>
    <s v="Not Cash Payment"/>
  </r>
  <r>
    <n v="53505"/>
    <d v="2017-02-20T00:00:00"/>
    <n v="2"/>
    <n v="4"/>
    <d v="2017-02-24T00:00:00"/>
    <n v="1"/>
    <s v="Standard Class"/>
    <s v="Other"/>
    <n v="24"/>
    <n v="3099"/>
    <n v="5"/>
    <s v="Golf"/>
    <x v="2"/>
    <s v="Querétaro"/>
    <s v="Querétaro"/>
    <m/>
    <s v="Mexico"/>
    <s v="Central America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55636"/>
    <d v="2017-03-23T00:00:00"/>
    <n v="5"/>
    <n v="4"/>
    <d v="2017-03-29T00:00:00"/>
    <n v="0"/>
    <s v="Standard Class"/>
    <s v="Other"/>
    <n v="26"/>
    <n v="5011"/>
    <n v="5"/>
    <s v="Golf"/>
    <x v="2"/>
    <s v="Santiago de Chile"/>
    <s v="Santiago Metropolitan Are"/>
    <m/>
    <s v="Chile"/>
    <s v="South America"/>
    <n v="26"/>
    <s v="Girls' Apparel"/>
    <n v="565"/>
    <s v="adidas Youth Germany Black/Red Away Match Soc"/>
    <n v="70"/>
    <n v="62.759999940857142"/>
    <n v="5"/>
    <n v="70"/>
    <n v="350"/>
    <n v="280"/>
    <s v="TRANSFER"/>
    <s v="Not Cash Payment"/>
  </r>
  <r>
    <n v="57128"/>
    <d v="2017-04-13T00:00:00"/>
    <n v="5"/>
    <n v="4"/>
    <d v="2017-04-19T00:00:00"/>
    <n v="0"/>
    <s v="Standard Class"/>
    <s v="Other"/>
    <n v="37"/>
    <n v="2643"/>
    <n v="6"/>
    <s v="Outdoors"/>
    <x v="2"/>
    <s v="Tegucigalpa"/>
    <s v="Francisco Morazán"/>
    <m/>
    <s v="Honduras"/>
    <s v="Central America"/>
    <n v="37"/>
    <s v="Electronics"/>
    <n v="818"/>
    <s v="Titleist Pro V1x Golf Balls"/>
    <n v="47.990001679999999"/>
    <n v="51.274287170714288"/>
    <n v="5"/>
    <n v="0"/>
    <n v="239.9500084"/>
    <n v="239.9500084"/>
    <s v="TRANSFER"/>
    <s v="Not Cash Payment"/>
  </r>
  <r>
    <n v="8728"/>
    <d v="2015-08-05T00:00:00"/>
    <e v="#N/A"/>
    <n v="4"/>
    <d v="2015-08-11T00:00:00"/>
    <n v="0"/>
    <s v="Standard Class"/>
    <s v="Other"/>
    <n v="40"/>
    <n v="9501"/>
    <n v="6"/>
    <s v="Outdoors"/>
    <x v="2"/>
    <s v="Macapá"/>
    <s v="Amapá"/>
    <m/>
    <s v="Brazil"/>
    <s v="South America"/>
    <n v="40"/>
    <s v="Accessories"/>
    <n v="897"/>
    <s v="Team Golf New England Patriots Putter Grip"/>
    <n v="24.989999770000001"/>
    <n v="31.600000078500003"/>
    <n v="5"/>
    <n v="2.5"/>
    <n v="124.94999885"/>
    <n v="122.44999885"/>
    <s v="TRANSFER"/>
    <s v="Not Cash Payment"/>
  </r>
  <r>
    <n v="1105"/>
    <d v="2015-01-17T00:00:00"/>
    <e v="#N/A"/>
    <n v="4"/>
    <d v="2015-01-22T00:00:00"/>
    <n v="1"/>
    <s v="Standard Class"/>
    <s v="Other"/>
    <n v="37"/>
    <n v="9760"/>
    <n v="6"/>
    <s v="Outdoors"/>
    <x v="2"/>
    <s v="Portmore"/>
    <s v="Santa Catarina"/>
    <m/>
    <s v="Jamaica"/>
    <s v="Caribbean"/>
    <n v="37"/>
    <s v="Electronics"/>
    <n v="818"/>
    <s v="Titleist Pro V1x Golf Balls"/>
    <n v="47.990001679999999"/>
    <n v="51.274287170714288"/>
    <n v="5"/>
    <n v="9.6000003809999992"/>
    <n v="239.9500084"/>
    <n v="230.350008019"/>
    <s v="TRANSFER"/>
    <s v="Not Cash Payment"/>
  </r>
  <r>
    <n v="1797"/>
    <d v="2015-01-27T00:00:00"/>
    <e v="#N/A"/>
    <n v="4"/>
    <d v="2015-02-02T00:00:00"/>
    <n v="0"/>
    <s v="Standard Class"/>
    <s v="Other"/>
    <n v="40"/>
    <n v="11793"/>
    <n v="6"/>
    <s v="Outdoors"/>
    <x v="2"/>
    <s v="Tijuana"/>
    <s v="Baja California"/>
    <m/>
    <s v="Mexico"/>
    <s v="Central America"/>
    <n v="40"/>
    <s v="Accessories"/>
    <n v="886"/>
    <s v="Team Golf San Francisco Giants Putter Grip"/>
    <n v="24.989999770000001"/>
    <n v="18.459749817000002"/>
    <n v="5"/>
    <n v="6.8699998860000004"/>
    <n v="124.94999885"/>
    <n v="118.079998964"/>
    <s v="TRANSFER"/>
    <s v="Not Cash Payment"/>
  </r>
  <r>
    <n v="1634"/>
    <d v="2015-01-24T00:00:00"/>
    <e v="#N/A"/>
    <n v="4"/>
    <d v="2015-01-29T00:00:00"/>
    <n v="1"/>
    <s v="Standard Class"/>
    <s v="Other"/>
    <n v="40"/>
    <n v="7273"/>
    <n v="6"/>
    <s v="Outdoors"/>
    <x v="2"/>
    <s v="San Salvador"/>
    <s v="San Salvador"/>
    <m/>
    <s v="El Salvador"/>
    <s v="Central America"/>
    <n v="40"/>
    <s v="Accessories"/>
    <n v="905"/>
    <s v="Team Golf Texas Longhorns Putter Grip"/>
    <n v="24.989999770000001"/>
    <n v="20.52742837007143"/>
    <n v="5"/>
    <n v="11.25"/>
    <n v="124.94999885"/>
    <n v="113.69999885"/>
    <s v="TRANSFER"/>
    <s v="Not Cash Payment"/>
  </r>
  <r>
    <n v="53576"/>
    <d v="2017-02-21T00:00:00"/>
    <n v="3"/>
    <n v="4"/>
    <d v="2017-02-27T00:00:00"/>
    <n v="0"/>
    <s v="Standard Class"/>
    <s v="Other"/>
    <n v="41"/>
    <n v="5301"/>
    <n v="6"/>
    <s v="Outdoors"/>
    <x v="2"/>
    <s v="Juárez"/>
    <s v="Chihuahua"/>
    <m/>
    <s v="Mexico"/>
    <s v="Central America"/>
    <n v="41"/>
    <s v="Trade-In"/>
    <n v="924"/>
    <s v="Glove It Urban Brick Golf Towel"/>
    <n v="15.989999770000001"/>
    <n v="16.143866608000003"/>
    <n v="5"/>
    <n v="8"/>
    <n v="79.94999885"/>
    <n v="71.94999885"/>
    <s v="TRANSFER"/>
    <s v="Not Cash Payment"/>
  </r>
  <r>
    <n v="10113"/>
    <d v="2015-05-28T00:00:00"/>
    <e v="#N/A"/>
    <n v="4"/>
    <d v="2015-06-03T00:00:00"/>
    <n v="0"/>
    <s v="Standard Class"/>
    <s v="Other"/>
    <n v="40"/>
    <n v="12119"/>
    <n v="6"/>
    <s v="Outdoors"/>
    <x v="2"/>
    <s v="Indaial"/>
    <s v="Santa Catarina"/>
    <m/>
    <s v="Brazil"/>
    <s v="South America"/>
    <n v="40"/>
    <s v="Accessories"/>
    <n v="893"/>
    <s v="Team Golf Pittsburgh Steelers Putter Grip"/>
    <n v="24.989999770000001"/>
    <n v="19.858499913833334"/>
    <n v="5"/>
    <n v="19.989999770000001"/>
    <n v="124.94999885"/>
    <n v="104.95999908"/>
    <s v="TRANSFER"/>
    <s v="Not Cash Payment"/>
  </r>
  <r>
    <n v="6176"/>
    <d v="2015-01-04T00:00:00"/>
    <e v="#N/A"/>
    <n v="4"/>
    <d v="2015-01-08T00:00:00"/>
    <n v="0"/>
    <s v="Standard Class"/>
    <s v="Other"/>
    <n v="17"/>
    <n v="3329"/>
    <n v="4"/>
    <s v="Apparel"/>
    <x v="2"/>
    <s v="Saltillo"/>
    <s v="Coahuila"/>
    <m/>
    <s v="Mexico"/>
    <s v="Central America"/>
    <n v="17"/>
    <s v="Cleats"/>
    <n v="365"/>
    <s v="Perfect Fitness Perfect Rip Deck"/>
    <n v="59.990001679999999"/>
    <n v="54.488929209402009"/>
    <n v="5"/>
    <n v="15"/>
    <n v="299.9500084"/>
    <n v="284.9500084"/>
    <s v="TRANSFER"/>
    <s v="Not Cash Payment"/>
  </r>
  <r>
    <n v="60460"/>
    <d v="2017-01-06T00:00:00"/>
    <n v="6"/>
    <n v="4"/>
    <d v="2017-01-12T00:00:00"/>
    <n v="0"/>
    <s v="Standard Class"/>
    <s v="Other"/>
    <n v="17"/>
    <n v="9429"/>
    <n v="4"/>
    <s v="Apparel"/>
    <x v="2"/>
    <s v="Camagüey"/>
    <s v="Camagüey"/>
    <m/>
    <s v="Cuba"/>
    <s v="Caribbean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580"/>
    <d v="2015-09-01T00:00:00"/>
    <e v="#N/A"/>
    <n v="4"/>
    <d v="2015-09-07T00:00:00"/>
    <n v="0"/>
    <s v="Standard Class"/>
    <s v="Other"/>
    <n v="17"/>
    <n v="8677"/>
    <n v="4"/>
    <s v="Apparel"/>
    <x v="2"/>
    <s v="Mejicanos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30"/>
    <n v="299.9500084"/>
    <n v="269.9500084"/>
    <s v="TRANSFER"/>
    <s v="Not Cash Payment"/>
  </r>
  <r>
    <n v="56244"/>
    <d v="2017-01-04T00:00:00"/>
    <n v="4"/>
    <n v="4"/>
    <d v="2017-01-10T00:00:00"/>
    <n v="0"/>
    <s v="Standard Class"/>
    <s v="Other"/>
    <n v="17"/>
    <n v="437"/>
    <n v="4"/>
    <s v="Apparel"/>
    <x v="2"/>
    <s v="Guantánamo"/>
    <s v="Guantánamo"/>
    <m/>
    <s v="Cuba"/>
    <s v="Caribbean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6522"/>
    <d v="2015-06-04T00:00:00"/>
    <e v="#N/A"/>
    <n v="4"/>
    <d v="2015-06-10T00:00:00"/>
    <n v="0"/>
    <s v="Standard Class"/>
    <s v="Other"/>
    <n v="17"/>
    <n v="2538"/>
    <n v="4"/>
    <s v="Apparel"/>
    <x v="2"/>
    <s v="Cartago"/>
    <s v="Valle del Cauca"/>
    <m/>
    <s v="Colombia"/>
    <s v="South America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58298"/>
    <d v="2017-01-05T00:00:00"/>
    <n v="5"/>
    <n v="4"/>
    <d v="2017-01-11T00:00:00"/>
    <n v="0"/>
    <s v="Standard Class"/>
    <s v="Other"/>
    <n v="17"/>
    <n v="4280"/>
    <n v="4"/>
    <s v="Apparel"/>
    <x v="2"/>
    <s v="Arequipa"/>
    <s v="Arequipa"/>
    <m/>
    <s v="Peru"/>
    <s v="South America"/>
    <n v="17"/>
    <s v="Cleats"/>
    <n v="365"/>
    <s v="Perfect Fitness Perfect Rip Deck"/>
    <n v="59.990001679999999"/>
    <n v="54.488929209402009"/>
    <n v="5"/>
    <n v="74.989997860000003"/>
    <n v="299.9500084"/>
    <n v="224.96001053999998"/>
    <s v="TRANSFER"/>
    <s v="Not Cash Payment"/>
  </r>
  <r>
    <n v="3625"/>
    <d v="2015-02-22T00:00:00"/>
    <e v="#N/A"/>
    <n v="4"/>
    <d v="2015-02-26T00:00:00"/>
    <n v="0"/>
    <s v="Standard Class"/>
    <s v="Other"/>
    <n v="29"/>
    <n v="2813"/>
    <n v="5"/>
    <s v="Golf"/>
    <x v="2"/>
    <s v="Atlixco"/>
    <s v="Puebla"/>
    <m/>
    <s v="Mexico"/>
    <s v="Central America"/>
    <n v="29"/>
    <s v="Shop By Sport"/>
    <n v="627"/>
    <s v="Under Armour Girls' Toddler Spine Surge Runni"/>
    <n v="39.990001679999999"/>
    <n v="34.198098313835338"/>
    <n v="5"/>
    <n v="6"/>
    <n v="199.9500084"/>
    <n v="193.9500084"/>
    <s v="TRANSFER"/>
    <s v="Not Cash Payment"/>
  </r>
  <r>
    <n v="52321"/>
    <d v="2017-02-02T00:00:00"/>
    <n v="5"/>
    <n v="4"/>
    <d v="2017-02-08T00:00:00"/>
    <n v="0"/>
    <s v="Standard Class"/>
    <s v="Other"/>
    <n v="24"/>
    <n v="4249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58896"/>
    <d v="2017-09-05T00:00:00"/>
    <n v="3"/>
    <n v="4"/>
    <d v="2017-09-11T00:00:00"/>
    <n v="0"/>
    <s v="Standard Class"/>
    <s v="Other"/>
    <n v="24"/>
    <n v="9697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5"/>
    <n v="25"/>
    <n v="250"/>
    <n v="225"/>
    <s v="TRANSFER"/>
    <s v="Not Cash Payment"/>
  </r>
  <r>
    <n v="5919"/>
    <d v="2015-03-28T00:00:00"/>
    <e v="#N/A"/>
    <n v="4"/>
    <d v="2015-04-02T00:00:00"/>
    <n v="0"/>
    <s v="Standard Class"/>
    <s v="Other"/>
    <n v="26"/>
    <n v="6306"/>
    <n v="5"/>
    <s v="Golf"/>
    <x v="2"/>
    <s v="Rio Branco"/>
    <s v="Acre"/>
    <m/>
    <s v="Brazil"/>
    <s v="South America"/>
    <n v="26"/>
    <s v="Girls' Apparel"/>
    <n v="565"/>
    <s v="adidas Youth Germany Black/Red Away Match Soc"/>
    <n v="70"/>
    <n v="62.759999940857142"/>
    <n v="5"/>
    <n v="35"/>
    <n v="350"/>
    <n v="315"/>
    <s v="TRANSFER"/>
    <s v="Not Cash Payment"/>
  </r>
  <r>
    <n v="52772"/>
    <d v="2017-09-02T00:00:00"/>
    <n v="7"/>
    <n v="4"/>
    <d v="2017-09-07T00:00:00"/>
    <n v="0"/>
    <s v="Standard Class"/>
    <s v="Other"/>
    <n v="24"/>
    <n v="27"/>
    <n v="5"/>
    <s v="Golf"/>
    <x v="2"/>
    <s v="Ayacucho"/>
    <s v="Ayacucho"/>
    <m/>
    <s v="Peru"/>
    <s v="South America"/>
    <n v="24"/>
    <s v="Women's Apparel"/>
    <n v="502"/>
    <s v="Nike Men's Dri-FIT Victory Golf Polo"/>
    <n v="50"/>
    <n v="43.678035218757444"/>
    <n v="5"/>
    <n v="30"/>
    <n v="250"/>
    <n v="220"/>
    <s v="TRANSFER"/>
    <s v="Not Cash Payment"/>
  </r>
  <r>
    <n v="9063"/>
    <d v="2015-05-13T00:00:00"/>
    <e v="#N/A"/>
    <n v="4"/>
    <d v="2015-05-19T00:00:00"/>
    <n v="0"/>
    <s v="Standard Class"/>
    <s v="Other"/>
    <n v="26"/>
    <n v="5274"/>
    <n v="5"/>
    <s v="Golf"/>
    <x v="2"/>
    <s v="Mixco"/>
    <s v="Guatemala"/>
    <m/>
    <s v="Guatemala"/>
    <s v="Central America"/>
    <n v="26"/>
    <s v="Girls' Apparel"/>
    <n v="564"/>
    <s v="Nike Men's Deutschland Weltmeister Winners Bl"/>
    <n v="30"/>
    <n v="45.158749390000004"/>
    <n v="5"/>
    <n v="27"/>
    <n v="150"/>
    <n v="123"/>
    <s v="TRANSFER"/>
    <s v="Not Cash Payment"/>
  </r>
  <r>
    <n v="61419"/>
    <d v="2017-06-15T00:00:00"/>
    <n v="5"/>
    <n v="4"/>
    <d v="2017-06-21T00:00:00"/>
    <n v="0"/>
    <s v="Standard Class"/>
    <s v="Other"/>
    <n v="24"/>
    <n v="11273"/>
    <n v="5"/>
    <s v="Golf"/>
    <x v="2"/>
    <s v="Vassouras"/>
    <s v="Rio de Janeiro"/>
    <m/>
    <s v="Brazil"/>
    <s v="South America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5919"/>
    <d v="2015-03-28T00:00:00"/>
    <e v="#N/A"/>
    <n v="4"/>
    <d v="2015-04-02T00:00:00"/>
    <n v="0"/>
    <s v="Standard Class"/>
    <s v="Other"/>
    <n v="29"/>
    <n v="6306"/>
    <n v="5"/>
    <s v="Golf"/>
    <x v="2"/>
    <s v="Rio Branco"/>
    <s v="Acre"/>
    <m/>
    <s v="Brazil"/>
    <s v="South America"/>
    <n v="29"/>
    <s v="Shop By Sport"/>
    <n v="627"/>
    <s v="Under Armour Girls' Toddler Spine Surge Runni"/>
    <n v="39.990001679999999"/>
    <n v="34.198098313835338"/>
    <n v="5"/>
    <n v="49.990001679999999"/>
    <n v="199.9500084"/>
    <n v="149.96000672"/>
    <s v="TRANSFER"/>
    <s v="Not Cash Payment"/>
  </r>
  <r>
    <n v="906"/>
    <d v="2015-01-14T00:00:00"/>
    <e v="#N/A"/>
    <n v="4"/>
    <d v="2015-01-20T00:00:00"/>
    <n v="0"/>
    <s v="Standard Class"/>
    <s v="Other"/>
    <n v="40"/>
    <n v="7141"/>
    <n v="6"/>
    <s v="Outdoors"/>
    <x v="2"/>
    <s v="Santiago de Chile"/>
    <s v="Santiago Metropolitan Are"/>
    <m/>
    <s v="Chile"/>
    <s v="South America"/>
    <n v="40"/>
    <s v="Accessories"/>
    <n v="886"/>
    <s v="Team Golf San Francisco Giants Putter Grip"/>
    <n v="24.989999770000001"/>
    <n v="18.459749817000002"/>
    <n v="2"/>
    <n v="8.5"/>
    <n v="49.979999540000001"/>
    <n v="41.479999540000001"/>
    <s v="TRANSFER"/>
    <s v="Not Cash Payment"/>
  </r>
  <r>
    <n v="5479"/>
    <d v="2015-03-21T00:00:00"/>
    <e v="#N/A"/>
    <n v="4"/>
    <d v="2015-03-26T00:00:00"/>
    <n v="1"/>
    <s v="Standard Class"/>
    <s v="Other"/>
    <n v="41"/>
    <n v="6172"/>
    <n v="6"/>
    <s v="Outdoors"/>
    <x v="2"/>
    <s v="Nueva Gerona"/>
    <s v="Isle of Youth"/>
    <m/>
    <s v="Cuba"/>
    <s v="Caribbean"/>
    <n v="41"/>
    <s v="Trade-In"/>
    <n v="926"/>
    <s v="Glove It Imperial Golf Towel"/>
    <n v="15.989999770000001"/>
    <n v="12.230249713200003"/>
    <n v="2"/>
    <n v="5.7600002290000001"/>
    <n v="31.979999540000001"/>
    <n v="26.219999311000002"/>
    <s v="TRANSFER"/>
    <s v="Not Cash Payment"/>
  </r>
  <r>
    <n v="51396"/>
    <d v="2017-01-20T00:00:00"/>
    <n v="6"/>
    <n v="4"/>
    <d v="2017-01-26T00:00:00"/>
    <n v="0"/>
    <s v="Standard Class"/>
    <s v="Other"/>
    <n v="37"/>
    <n v="2741"/>
    <n v="6"/>
    <s v="Outdoors"/>
    <x v="2"/>
    <s v="Mexico City"/>
    <s v="Federal District"/>
    <m/>
    <s v="Mexico"/>
    <s v="Central America"/>
    <n v="37"/>
    <s v="Electronics"/>
    <n v="828"/>
    <s v="Bridgestone e6 Straight Distance NFL San Dieg"/>
    <n v="31.989999770000001"/>
    <n v="24.284221986666665"/>
    <n v="2"/>
    <n v="12.80000019"/>
    <n v="63.979999540000001"/>
    <n v="51.179999350000003"/>
    <s v="TRANSFER"/>
    <s v="Not Cash Payment"/>
  </r>
  <r>
    <n v="10116"/>
    <d v="2015-05-28T00:00:00"/>
    <e v="#N/A"/>
    <n v="4"/>
    <d v="2015-06-03T00:00:00"/>
    <n v="0"/>
    <s v="Standard Class"/>
    <s v="Other"/>
    <n v="9"/>
    <n v="1180"/>
    <n v="3"/>
    <s v="Footwear"/>
    <x v="2"/>
    <s v="Registro"/>
    <s v="São Paulo"/>
    <m/>
    <s v="Brazil"/>
    <s v="South America"/>
    <n v="9"/>
    <s v="Cardio Equipment"/>
    <n v="191"/>
    <s v="Nike Men's Free 5.0+ Running Shoe"/>
    <n v="99.989997860000003"/>
    <n v="95.114003926871064"/>
    <n v="2"/>
    <n v="10"/>
    <n v="199.97999572000001"/>
    <n v="189.97999572000001"/>
    <s v="TRANSFER"/>
    <s v="Not Cash Payment"/>
  </r>
  <r>
    <n v="1756"/>
    <d v="2015-01-26T00:00:00"/>
    <e v="#N/A"/>
    <n v="4"/>
    <d v="2015-01-30T00:00:00"/>
    <n v="0"/>
    <s v="Standard Class"/>
    <s v="Other"/>
    <n v="9"/>
    <n v="6875"/>
    <n v="3"/>
    <s v="Footwear"/>
    <x v="2"/>
    <s v="San Pedro Sula"/>
    <s v="Cortés"/>
    <m/>
    <s v="Honduras"/>
    <s v="Central America"/>
    <n v="9"/>
    <s v="Cardio Equipment"/>
    <n v="191"/>
    <s v="Nike Men's Free 5.0+ Running Shoe"/>
    <n v="99.989997860000003"/>
    <n v="95.114003926871064"/>
    <n v="2"/>
    <n v="14"/>
    <n v="199.97999572000001"/>
    <n v="185.97999572000001"/>
    <s v="TRANSFER"/>
    <s v="Not Cash Payment"/>
  </r>
  <r>
    <n v="10014"/>
    <d v="2015-05-27T00:00:00"/>
    <e v="#N/A"/>
    <n v="4"/>
    <d v="2015-06-02T00:00:00"/>
    <n v="0"/>
    <s v="Standard Class"/>
    <s v="Other"/>
    <n v="9"/>
    <n v="10864"/>
    <n v="3"/>
    <s v="Footwear"/>
    <x v="2"/>
    <s v="Presidente Dutra"/>
    <s v="Mara"/>
    <m/>
    <s v="Brazil"/>
    <s v="South America"/>
    <n v="9"/>
    <s v="Cardio Equipment"/>
    <n v="191"/>
    <s v="Nike Men's Free 5.0+ Running Shoe"/>
    <n v="99.989997860000003"/>
    <n v="95.114003926871064"/>
    <n v="2"/>
    <n v="26"/>
    <n v="199.97999572000001"/>
    <n v="173.97999572000001"/>
    <s v="TRANSFER"/>
    <s v="Not Cash Payment"/>
  </r>
  <r>
    <n v="1991"/>
    <d v="2015-01-30T00:00:00"/>
    <e v="#N/A"/>
    <n v="4"/>
    <d v="2015-02-05T00:00:00"/>
    <n v="0"/>
    <s v="Standard Class"/>
    <s v="Other"/>
    <n v="9"/>
    <n v="242"/>
    <n v="3"/>
    <s v="Footwear"/>
    <x v="2"/>
    <s v="Tegucigalpa"/>
    <s v="Francisco Morazán"/>
    <m/>
    <s v="Honduras"/>
    <s v="Central America"/>
    <n v="9"/>
    <s v="Cardio Equipment"/>
    <n v="191"/>
    <s v="Nike Men's Free 5.0+ Running Shoe"/>
    <n v="99.989997860000003"/>
    <n v="95.114003926871064"/>
    <n v="2"/>
    <n v="32"/>
    <n v="199.97999572000001"/>
    <n v="167.97999572000001"/>
    <s v="TRANSFER"/>
    <s v="Not Cash Payment"/>
  </r>
  <r>
    <n v="52533"/>
    <d v="2017-05-02T00:00:00"/>
    <n v="3"/>
    <n v="4"/>
    <d v="2017-05-08T00:00:00"/>
    <n v="0"/>
    <s v="Standard Class"/>
    <s v="Other"/>
    <n v="17"/>
    <n v="9002"/>
    <n v="4"/>
    <s v="Apparel"/>
    <x v="2"/>
    <s v="Villa Canales"/>
    <s v="Guatemala"/>
    <m/>
    <s v="Guatemala"/>
    <s v="Central America"/>
    <n v="17"/>
    <s v="Cleats"/>
    <n v="365"/>
    <s v="Perfect Fitness Perfect Rip Deck"/>
    <n v="59.990001679999999"/>
    <n v="54.488929209402009"/>
    <n v="2"/>
    <n v="14.399999619999999"/>
    <n v="119.98000336"/>
    <n v="105.58000374"/>
    <s v="TRANSFER"/>
    <s v="Not Cash Payment"/>
  </r>
  <r>
    <n v="52533"/>
    <d v="2017-05-02T00:00:00"/>
    <n v="3"/>
    <n v="4"/>
    <d v="2017-05-08T00:00:00"/>
    <n v="0"/>
    <s v="Standard Class"/>
    <s v="Other"/>
    <n v="17"/>
    <n v="9002"/>
    <n v="4"/>
    <s v="Apparel"/>
    <x v="2"/>
    <s v="Villa Canales"/>
    <s v="Guatemala"/>
    <m/>
    <s v="Guatemala"/>
    <s v="Central America"/>
    <n v="17"/>
    <s v="Cleats"/>
    <n v="365"/>
    <s v="Perfect Fitness Perfect Rip Deck"/>
    <n v="59.990001679999999"/>
    <n v="54.488929209402009"/>
    <n v="2"/>
    <n v="15.600000380000001"/>
    <n v="119.98000336"/>
    <n v="104.38000298"/>
    <s v="TRANSFER"/>
    <s v="Not Cash Payment"/>
  </r>
  <r>
    <n v="2332"/>
    <d v="2015-04-02T00:00:00"/>
    <e v="#N/A"/>
    <n v="4"/>
    <d v="2015-04-08T00:00:00"/>
    <n v="0"/>
    <s v="Standard Class"/>
    <s v="Other"/>
    <n v="17"/>
    <n v="9145"/>
    <n v="4"/>
    <s v="Apparel"/>
    <x v="2"/>
    <s v="Jiutepec"/>
    <s v="Morelos"/>
    <m/>
    <s v="Mexico"/>
    <s v="Central America"/>
    <n v="17"/>
    <s v="Cleats"/>
    <n v="365"/>
    <s v="Perfect Fitness Perfect Rip Deck"/>
    <n v="59.990001679999999"/>
    <n v="54.488929209402009"/>
    <n v="2"/>
    <n v="15.600000380000001"/>
    <n v="119.98000336"/>
    <n v="104.38000298"/>
    <s v="TRANSFER"/>
    <s v="Not Cash Payment"/>
  </r>
  <r>
    <n v="10276"/>
    <d v="2015-05-30T00:00:00"/>
    <e v="#N/A"/>
    <n v="4"/>
    <d v="2015-06-04T00:00:00"/>
    <n v="0"/>
    <s v="Standard Class"/>
    <s v="Other"/>
    <n v="24"/>
    <n v="7887"/>
    <n v="5"/>
    <s v="Golf"/>
    <x v="2"/>
    <s v="Brumado"/>
    <s v="Bahía"/>
    <m/>
    <s v="Brazil"/>
    <s v="South America"/>
    <n v="24"/>
    <s v="Women's Apparel"/>
    <n v="502"/>
    <s v="Nike Men's Dri-FIT Victory Golf Polo"/>
    <n v="50"/>
    <n v="43.678035218757444"/>
    <n v="2"/>
    <n v="1"/>
    <n v="100"/>
    <n v="99"/>
    <s v="TRANSFER"/>
    <s v="Not Cash Payment"/>
  </r>
  <r>
    <n v="2911"/>
    <d v="2015-12-02T00:00:00"/>
    <e v="#N/A"/>
    <n v="4"/>
    <d v="2015-12-08T00:00:00"/>
    <n v="0"/>
    <s v="Standard Class"/>
    <s v="Other"/>
    <n v="24"/>
    <n v="2817"/>
    <n v="5"/>
    <s v="Golf"/>
    <x v="2"/>
    <s v="Teresópolis"/>
    <s v="Rio de Janeiro"/>
    <m/>
    <s v="Brazil"/>
    <s v="South America"/>
    <n v="24"/>
    <s v="Women's Apparel"/>
    <n v="502"/>
    <s v="Nike Men's Dri-FIT Victory Golf Polo"/>
    <n v="50"/>
    <n v="43.678035218757444"/>
    <n v="2"/>
    <n v="2"/>
    <n v="100"/>
    <n v="98"/>
    <s v="TRANSFER"/>
    <s v="Not Cash Payment"/>
  </r>
  <r>
    <n v="53568"/>
    <d v="2017-02-20T00:00:00"/>
    <n v="2"/>
    <n v="4"/>
    <d v="2017-02-24T00:00:00"/>
    <n v="0"/>
    <s v="Standard Class"/>
    <s v="Other"/>
    <n v="29"/>
    <n v="2013"/>
    <n v="5"/>
    <s v="Golf"/>
    <x v="2"/>
    <s v="Guarulhos"/>
    <s v="São Paulo"/>
    <m/>
    <s v="Brazil"/>
    <s v="South Americ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53568"/>
    <d v="2017-02-20T00:00:00"/>
    <n v="2"/>
    <n v="4"/>
    <d v="2017-02-24T00:00:00"/>
    <n v="0"/>
    <s v="Standard Class"/>
    <s v="Other"/>
    <n v="24"/>
    <n v="2013"/>
    <n v="5"/>
    <s v="Golf"/>
    <x v="2"/>
    <s v="Guarulhos"/>
    <s v="São Paulo"/>
    <m/>
    <s v="Brazil"/>
    <s v="South America"/>
    <n v="24"/>
    <s v="Women's Apparel"/>
    <n v="502"/>
    <s v="Nike Men's Dri-FIT Victory Golf Polo"/>
    <n v="50"/>
    <n v="43.678035218757444"/>
    <n v="2"/>
    <n v="20"/>
    <n v="100"/>
    <n v="80"/>
    <s v="TRANSFER"/>
    <s v="Not Cash Payment"/>
  </r>
  <r>
    <n v="6783"/>
    <d v="2015-10-04T00:00:00"/>
    <e v="#N/A"/>
    <n v="2"/>
    <d v="2015-10-06T00:00:00"/>
    <n v="1"/>
    <s v="Second Class"/>
    <s v="Other"/>
    <n v="9"/>
    <n v="10759"/>
    <n v="3"/>
    <s v="Footwear"/>
    <x v="2"/>
    <s v="Tegucigalpa"/>
    <s v="Francisco Morazán"/>
    <m/>
    <s v="Honduras"/>
    <s v="Central Americ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CASH"/>
    <s v="Cash Over 200"/>
  </r>
  <r>
    <n v="4135"/>
    <d v="2015-02-03T00:00:00"/>
    <e v="#N/A"/>
    <n v="2"/>
    <d v="2015-02-05T00:00:00"/>
    <n v="1"/>
    <s v="Second Class"/>
    <s v="Other"/>
    <n v="17"/>
    <n v="10041"/>
    <n v="4"/>
    <s v="Apparel"/>
    <x v="2"/>
    <s v="Managua"/>
    <s v="Managua"/>
    <m/>
    <s v="Nicaragua"/>
    <s v="Central America"/>
    <n v="17"/>
    <s v="Cleats"/>
    <n v="365"/>
    <s v="Perfect Fitness Perfect Rip Deck"/>
    <n v="59.990001679999999"/>
    <n v="54.488929209402009"/>
    <n v="5"/>
    <n v="3"/>
    <n v="299.9500084"/>
    <n v="296.9500084"/>
    <s v="CASH"/>
    <s v="Cash Over 200"/>
  </r>
  <r>
    <n v="4135"/>
    <d v="2015-02-03T00:00:00"/>
    <e v="#N/A"/>
    <n v="2"/>
    <d v="2015-02-05T00:00:00"/>
    <n v="1"/>
    <s v="Second Class"/>
    <s v="Other"/>
    <n v="17"/>
    <n v="10041"/>
    <n v="4"/>
    <s v="Apparel"/>
    <x v="2"/>
    <s v="Managua"/>
    <s v="Managua"/>
    <m/>
    <s v="Nicaragua"/>
    <s v="Central America"/>
    <n v="17"/>
    <s v="Cleats"/>
    <n v="365"/>
    <s v="Perfect Fitness Perfect Rip Deck"/>
    <n v="59.990001679999999"/>
    <n v="54.488929209402009"/>
    <n v="5"/>
    <n v="6"/>
    <n v="299.9500084"/>
    <n v="293.9500084"/>
    <s v="CASH"/>
    <s v="Cash Over 200"/>
  </r>
  <r>
    <n v="56973"/>
    <d v="2017-11-04T00:00:00"/>
    <n v="7"/>
    <n v="2"/>
    <d v="2017-11-07T00:00:00"/>
    <n v="1"/>
    <s v="Second Class"/>
    <s v="Other"/>
    <n v="17"/>
    <n v="8541"/>
    <n v="4"/>
    <s v="Apparel"/>
    <x v="2"/>
    <s v="Juazeiro"/>
    <s v="Bahía"/>
    <m/>
    <s v="Brazil"/>
    <s v="South America"/>
    <n v="17"/>
    <s v="Cleats"/>
    <n v="365"/>
    <s v="Perfect Fitness Perfect Rip Deck"/>
    <n v="59.990001679999999"/>
    <n v="54.488929209402009"/>
    <n v="5"/>
    <n v="6"/>
    <n v="299.9500084"/>
    <n v="293.9500084"/>
    <s v="CASH"/>
    <s v="Cash Over 200"/>
  </r>
  <r>
    <n v="5895"/>
    <d v="2015-03-28T00:00:00"/>
    <e v="#N/A"/>
    <n v="2"/>
    <d v="2015-03-31T00:00:00"/>
    <n v="1"/>
    <s v="Second Class"/>
    <s v="Other"/>
    <n v="17"/>
    <n v="8707"/>
    <n v="4"/>
    <s v="Apparel"/>
    <x v="2"/>
    <s v="Petapa"/>
    <s v="Guatemala"/>
    <m/>
    <s v="Guatemala"/>
    <s v="Central America"/>
    <n v="17"/>
    <s v="Cleats"/>
    <n v="365"/>
    <s v="Perfect Fitness Perfect Rip Deck"/>
    <n v="59.990001679999999"/>
    <n v="54.488929209402009"/>
    <n v="5"/>
    <n v="16.5"/>
    <n v="299.9500084"/>
    <n v="283.4500084"/>
    <s v="CASH"/>
    <s v="Cash Over 200"/>
  </r>
  <r>
    <n v="56357"/>
    <d v="2017-02-04T00:00:00"/>
    <n v="7"/>
    <n v="2"/>
    <d v="2017-02-07T00:00:00"/>
    <n v="1"/>
    <s v="Second Class"/>
    <s v="Other"/>
    <n v="17"/>
    <n v="6268"/>
    <n v="4"/>
    <s v="Apparel"/>
    <x v="2"/>
    <s v="São Bernardo do Campo"/>
    <s v="São Paulo"/>
    <m/>
    <s v="Brazil"/>
    <s v="South America"/>
    <n v="17"/>
    <s v="Cleats"/>
    <n v="365"/>
    <s v="Perfect Fitness Perfect Rip Deck"/>
    <n v="59.990001679999999"/>
    <n v="54.488929209402009"/>
    <n v="5"/>
    <n v="16.5"/>
    <n v="299.9500084"/>
    <n v="283.4500084"/>
    <s v="CASH"/>
    <s v="Cash Over 200"/>
  </r>
  <r>
    <n v="6326"/>
    <d v="2015-03-04T00:00:00"/>
    <e v="#N/A"/>
    <n v="2"/>
    <d v="2015-03-06T00:00:00"/>
    <n v="0"/>
    <s v="Second Class"/>
    <s v="Other"/>
    <n v="17"/>
    <n v="6636"/>
    <n v="4"/>
    <s v="Apparel"/>
    <x v="2"/>
    <s v="San Martín"/>
    <s v="Cuscatlán"/>
    <m/>
    <s v="El Salvador"/>
    <s v="Central America"/>
    <n v="17"/>
    <s v="Cleats"/>
    <n v="365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975"/>
    <d v="2015-02-28T00:00:00"/>
    <e v="#N/A"/>
    <n v="2"/>
    <d v="2015-03-03T00:00:00"/>
    <n v="1"/>
    <s v="Second Class"/>
    <s v="Other"/>
    <n v="17"/>
    <n v="7468"/>
    <n v="4"/>
    <s v="Apparel"/>
    <x v="2"/>
    <s v="San Salvador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8163"/>
    <d v="2015-04-30T00:00:00"/>
    <e v="#N/A"/>
    <n v="2"/>
    <d v="2015-05-04T00:00:00"/>
    <n v="1"/>
    <s v="Second Class"/>
    <s v="Other"/>
    <n v="17"/>
    <n v="10588"/>
    <n v="4"/>
    <s v="Apparel"/>
    <x v="2"/>
    <s v="Lima"/>
    <s v="Lima (city)"/>
    <m/>
    <s v="Peru"/>
    <s v="South America"/>
    <n v="17"/>
    <s v="Cleats"/>
    <n v="365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53413"/>
    <d v="2017-02-18T00:00:00"/>
    <n v="7"/>
    <n v="2"/>
    <d v="2017-02-21T00:00:00"/>
    <n v="1"/>
    <s v="Second Class"/>
    <s v="Other"/>
    <n v="17"/>
    <n v="376"/>
    <n v="4"/>
    <s v="Apparel"/>
    <x v="2"/>
    <s v="Dos Quebradas"/>
    <s v="Risaralda"/>
    <m/>
    <s v="Colombia"/>
    <s v="South America"/>
    <n v="17"/>
    <s v="Cleats"/>
    <n v="365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53202"/>
    <d v="2017-02-15T00:00:00"/>
    <n v="4"/>
    <n v="2"/>
    <d v="2017-02-17T00:00:00"/>
    <n v="1"/>
    <s v="Second Class"/>
    <s v="Other"/>
    <n v="17"/>
    <n v="5007"/>
    <n v="4"/>
    <s v="Apparel"/>
    <x v="2"/>
    <s v="Irapuato"/>
    <s v="Guanajuato"/>
    <m/>
    <s v="Mexico"/>
    <s v="Central America"/>
    <n v="17"/>
    <s v="Cleats"/>
    <n v="365"/>
    <s v="Perfect Fitness Perfect Rip Deck"/>
    <n v="59.990001679999999"/>
    <n v="54.488929209402009"/>
    <n v="5"/>
    <n v="74.989997860000003"/>
    <n v="299.9500084"/>
    <n v="224.96001053999998"/>
    <s v="CASH"/>
    <s v="Cash Over 200"/>
  </r>
  <r>
    <n v="3987"/>
    <d v="2015-02-28T00:00:00"/>
    <e v="#N/A"/>
    <n v="2"/>
    <d v="2015-03-03T00:00:00"/>
    <n v="1"/>
    <s v="Second Class"/>
    <s v="Other"/>
    <n v="24"/>
    <n v="6280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5"/>
    <n v="5"/>
    <n v="250"/>
    <n v="245"/>
    <s v="CASH"/>
    <s v="Cash Over 200"/>
  </r>
  <r>
    <n v="8578"/>
    <d v="2015-06-05T00:00:00"/>
    <e v="#N/A"/>
    <n v="2"/>
    <d v="2015-06-09T00:00:00"/>
    <n v="1"/>
    <s v="Second Class"/>
    <s v="Other"/>
    <n v="29"/>
    <n v="1989"/>
    <n v="5"/>
    <s v="Golf"/>
    <x v="2"/>
    <s v="Ocotlán"/>
    <s v="Jalisco"/>
    <m/>
    <s v="Mexico"/>
    <s v="Central America"/>
    <n v="29"/>
    <s v="Shop By Sport"/>
    <n v="627"/>
    <s v="Under Armour Girls' Toddler Spine Surge Runni"/>
    <n v="39.990001679999999"/>
    <n v="34.198098313835338"/>
    <n v="5"/>
    <n v="4"/>
    <n v="199.9500084"/>
    <n v="195.9500084"/>
    <s v="CASH"/>
    <s v="Cash Not Over 200"/>
  </r>
  <r>
    <n v="55906"/>
    <d v="2017-03-27T00:00:00"/>
    <n v="2"/>
    <n v="2"/>
    <d v="2017-03-29T00:00:00"/>
    <n v="0"/>
    <s v="Second Class"/>
    <s v="Other"/>
    <n v="24"/>
    <n v="633"/>
    <n v="5"/>
    <s v="Golf"/>
    <x v="2"/>
    <s v="Mexico City"/>
    <s v="Federal District"/>
    <m/>
    <s v="Mexico"/>
    <s v="Central America"/>
    <n v="24"/>
    <s v="Women's Apparel"/>
    <n v="502"/>
    <s v="Nike Men's Dri-FIT Victory Golf Polo"/>
    <n v="50"/>
    <n v="43.678035218757444"/>
    <n v="5"/>
    <n v="7.5"/>
    <n v="250"/>
    <n v="242.5"/>
    <s v="CASH"/>
    <s v="Cash Over 200"/>
  </r>
  <r>
    <n v="10164"/>
    <d v="2015-05-29T00:00:00"/>
    <e v="#N/A"/>
    <n v="2"/>
    <d v="2015-06-02T00:00:00"/>
    <n v="1"/>
    <s v="Second Class"/>
    <s v="Other"/>
    <n v="24"/>
    <n v="146"/>
    <n v="5"/>
    <s v="Golf"/>
    <x v="2"/>
    <s v="Presidente Dutra"/>
    <s v="Mara"/>
    <m/>
    <s v="Brazil"/>
    <s v="South America"/>
    <n v="24"/>
    <s v="Women's Apparel"/>
    <n v="502"/>
    <s v="Nike Men's Dri-FIT Victory Golf Polo"/>
    <n v="50"/>
    <n v="43.678035218757444"/>
    <n v="5"/>
    <n v="12.5"/>
    <n v="250"/>
    <n v="237.5"/>
    <s v="CASH"/>
    <s v="Cash Over 200"/>
  </r>
  <r>
    <n v="58239"/>
    <d v="2017-04-30T00:00:00"/>
    <n v="1"/>
    <n v="2"/>
    <d v="2017-05-02T00:00:00"/>
    <n v="1"/>
    <s v="Second Class"/>
    <s v="Other"/>
    <n v="29"/>
    <n v="10166"/>
    <n v="5"/>
    <s v="Golf"/>
    <x v="2"/>
    <s v="Santo Domingo"/>
    <s v="Santo Domingo"/>
    <m/>
    <s v="Dominican Republic"/>
    <s v="Caribbean"/>
    <n v="29"/>
    <s v="Shop By Sport"/>
    <n v="627"/>
    <s v="Under Armour Girls' Toddler Spine Surge Runni"/>
    <n v="39.990001679999999"/>
    <n v="34.198098313835338"/>
    <n v="5"/>
    <n v="11"/>
    <n v="199.9500084"/>
    <n v="188.9500084"/>
    <s v="CASH"/>
    <s v="Cash Not Over 200"/>
  </r>
  <r>
    <n v="3975"/>
    <d v="2015-02-28T00:00:00"/>
    <e v="#N/A"/>
    <n v="2"/>
    <d v="2015-03-03T00:00:00"/>
    <n v="1"/>
    <s v="Second Class"/>
    <s v="Other"/>
    <n v="29"/>
    <n v="7468"/>
    <n v="5"/>
    <s v="Golf"/>
    <x v="2"/>
    <s v="San Salvador"/>
    <s v="San Salvador"/>
    <m/>
    <s v="El Salvador"/>
    <s v="Central America"/>
    <n v="29"/>
    <s v="Shop By Sport"/>
    <n v="627"/>
    <s v="Under Armour Girls' Toddler Spine Surge Runni"/>
    <n v="39.990001679999999"/>
    <n v="34.198098313835338"/>
    <n v="5"/>
    <n v="18"/>
    <n v="199.9500084"/>
    <n v="181.9500084"/>
    <s v="CASH"/>
    <s v="Cash Not Over 200"/>
  </r>
  <r>
    <n v="54128"/>
    <d v="2017-01-03T00:00:00"/>
    <n v="3"/>
    <n v="2"/>
    <d v="2017-01-05T00:00:00"/>
    <n v="1"/>
    <s v="Second Class"/>
    <s v="Other"/>
    <n v="24"/>
    <n v="8986"/>
    <n v="5"/>
    <s v="Golf"/>
    <x v="2"/>
    <s v="Mauá"/>
    <s v="São Paulo"/>
    <m/>
    <s v="Brazil"/>
    <s v="South America"/>
    <n v="24"/>
    <s v="Women's Apparel"/>
    <n v="502"/>
    <s v="Nike Men's Dri-FIT Victory Golf Polo"/>
    <n v="50"/>
    <n v="43.678035218757444"/>
    <n v="5"/>
    <n v="30"/>
    <n v="250"/>
    <n v="220"/>
    <s v="CASH"/>
    <s v="Cash Over 200"/>
  </r>
  <r>
    <n v="54128"/>
    <d v="2017-01-03T00:00:00"/>
    <n v="3"/>
    <n v="2"/>
    <d v="2017-01-05T00:00:00"/>
    <n v="1"/>
    <s v="Second Class"/>
    <s v="Other"/>
    <n v="24"/>
    <n v="8986"/>
    <n v="5"/>
    <s v="Golf"/>
    <x v="2"/>
    <s v="Mauá"/>
    <s v="São Paulo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CASH"/>
    <s v="Cash Over 200"/>
  </r>
  <r>
    <n v="5042"/>
    <d v="2015-03-15T00:00:00"/>
    <e v="#N/A"/>
    <n v="2"/>
    <d v="2015-03-17T00:00:00"/>
    <n v="1"/>
    <s v="Second Class"/>
    <s v="Other"/>
    <n v="24"/>
    <n v="2339"/>
    <n v="5"/>
    <s v="Golf"/>
    <x v="2"/>
    <s v="São Paulo"/>
    <s v="São Paulo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CASH"/>
    <s v="Cash Over 200"/>
  </r>
  <r>
    <n v="51298"/>
    <d v="2017-01-18T00:00:00"/>
    <n v="4"/>
    <n v="2"/>
    <d v="2017-01-20T00:00:00"/>
    <n v="1"/>
    <s v="Second Class"/>
    <s v="Other"/>
    <n v="24"/>
    <n v="9272"/>
    <n v="5"/>
    <s v="Golf"/>
    <x v="2"/>
    <s v="São Paulo"/>
    <s v="São Paulo"/>
    <m/>
    <s v="Brazil"/>
    <s v="South America"/>
    <n v="24"/>
    <s v="Women's Apparel"/>
    <n v="502"/>
    <s v="Nike Men's Dri-FIT Victory Golf Polo"/>
    <n v="50"/>
    <n v="43.678035218757444"/>
    <n v="5"/>
    <n v="45"/>
    <n v="250"/>
    <n v="205"/>
    <s v="CASH"/>
    <s v="Cash Over 200"/>
  </r>
  <r>
    <n v="56317"/>
    <d v="2017-02-04T00:00:00"/>
    <n v="7"/>
    <n v="2"/>
    <d v="2017-02-07T00:00:00"/>
    <n v="1"/>
    <s v="Second Class"/>
    <s v="Other"/>
    <n v="9"/>
    <n v="9918"/>
    <n v="3"/>
    <s v="Footwear"/>
    <x v="2"/>
    <s v="Carrefour"/>
    <s v="West"/>
    <m/>
    <s v="Haiti"/>
    <s v="Caribbean"/>
    <n v="9"/>
    <s v="Cardio Equipment"/>
    <n v="191"/>
    <s v="Nike Men's Free 5.0+ Running Shoe"/>
    <n v="99.989997860000003"/>
    <n v="95.114003926871064"/>
    <n v="1"/>
    <n v="3"/>
    <n v="99.989997860000003"/>
    <n v="96.989997860000003"/>
    <s v="DEBIT"/>
    <s v="Not Cash Payment"/>
  </r>
  <r>
    <n v="52407"/>
    <d v="2017-04-02T00:00:00"/>
    <n v="1"/>
    <n v="2"/>
    <d v="2017-04-04T00:00:00"/>
    <n v="1"/>
    <s v="Second Class"/>
    <s v="Other"/>
    <n v="9"/>
    <n v="6517"/>
    <n v="3"/>
    <s v="Footwear"/>
    <x v="2"/>
    <s v="Chihuahua"/>
    <s v="Chihuahua"/>
    <m/>
    <s v="Mexico"/>
    <s v="Central America"/>
    <n v="9"/>
    <s v="Cardio Equipment"/>
    <n v="191"/>
    <s v="Nike Men's Free 5.0+ Running Shoe"/>
    <n v="99.989997860000003"/>
    <n v="95.114003926871064"/>
    <n v="1"/>
    <n v="3"/>
    <n v="99.989997860000003"/>
    <n v="96.989997860000003"/>
    <s v="DEBIT"/>
    <s v="Not Cash Payment"/>
  </r>
  <r>
    <n v="8455"/>
    <d v="2015-04-05T00:00:00"/>
    <e v="#N/A"/>
    <n v="2"/>
    <d v="2015-04-07T00:00:00"/>
    <n v="1"/>
    <s v="Second Class"/>
    <s v="Other"/>
    <n v="9"/>
    <n v="468"/>
    <n v="3"/>
    <s v="Footwear"/>
    <x v="2"/>
    <s v="Santo Domingo"/>
    <s v="Santo Domingo"/>
    <m/>
    <s v="Dominican Republic"/>
    <s v="Caribbean"/>
    <n v="9"/>
    <s v="Cardio Equipment"/>
    <n v="191"/>
    <s v="Nike Men's Free 5.0+ Running Shoe"/>
    <n v="99.989997860000003"/>
    <n v="95.114003926871064"/>
    <n v="1"/>
    <n v="4"/>
    <n v="99.989997860000003"/>
    <n v="95.989997860000003"/>
    <s v="DEBIT"/>
    <s v="Not Cash Payment"/>
  </r>
  <r>
    <n v="8455"/>
    <d v="2015-04-05T00:00:00"/>
    <e v="#N/A"/>
    <n v="2"/>
    <d v="2015-04-07T00:00:00"/>
    <n v="1"/>
    <s v="Second Class"/>
    <s v="Other"/>
    <n v="9"/>
    <n v="468"/>
    <n v="3"/>
    <s v="Footwear"/>
    <x v="2"/>
    <s v="Santo Domingo"/>
    <s v="Santo Domingo"/>
    <m/>
    <s v="Dominican Republic"/>
    <s v="Caribbean"/>
    <n v="9"/>
    <s v="Cardio Equipment"/>
    <n v="191"/>
    <s v="Nike Men's Free 5.0+ Running Shoe"/>
    <n v="99.989997860000003"/>
    <n v="95.114003926871064"/>
    <n v="1"/>
    <n v="5"/>
    <n v="99.989997860000003"/>
    <n v="94.989997860000003"/>
    <s v="DEBIT"/>
    <s v="Not Cash Payment"/>
  </r>
  <r>
    <n v="10253"/>
    <d v="2015-05-30T00:00:00"/>
    <e v="#N/A"/>
    <n v="2"/>
    <d v="2015-06-02T00:00:00"/>
    <n v="1"/>
    <s v="Second Class"/>
    <s v="Other"/>
    <n v="9"/>
    <n v="8398"/>
    <n v="3"/>
    <s v="Footwear"/>
    <x v="2"/>
    <s v="Pirapora"/>
    <s v="Minas Gerais"/>
    <m/>
    <s v="Brazil"/>
    <s v="South America"/>
    <n v="9"/>
    <s v="Cardio Equipment"/>
    <n v="191"/>
    <s v="Nike Men's Free 5.0+ Running Shoe"/>
    <n v="99.989997860000003"/>
    <n v="95.114003926871064"/>
    <n v="1"/>
    <n v="5"/>
    <n v="99.989997860000003"/>
    <n v="94.989997860000003"/>
    <s v="DEBIT"/>
    <s v="Not Cash Payment"/>
  </r>
  <r>
    <n v="53816"/>
    <d v="2017-02-24T00:00:00"/>
    <n v="6"/>
    <n v="2"/>
    <d v="2017-02-28T00:00:00"/>
    <n v="0"/>
    <s v="Second Class"/>
    <s v="Other"/>
    <n v="9"/>
    <n v="8360"/>
    <n v="3"/>
    <s v="Footwear"/>
    <x v="2"/>
    <s v="Tartagal"/>
    <s v="Salta"/>
    <m/>
    <s v="Argentina"/>
    <s v="South America"/>
    <n v="9"/>
    <s v="Cardio Equipment"/>
    <n v="191"/>
    <s v="Nike Men's Free 5.0+ Running Shoe"/>
    <n v="99.989997860000003"/>
    <n v="95.114003926871064"/>
    <n v="1"/>
    <n v="9"/>
    <n v="99.989997860000003"/>
    <n v="90.989997860000003"/>
    <s v="DEBIT"/>
    <s v="Not Cash Payment"/>
  </r>
  <r>
    <n v="1077"/>
    <d v="2015-01-16T00:00:00"/>
    <e v="#N/A"/>
    <n v="2"/>
    <d v="2015-01-20T00:00:00"/>
    <n v="1"/>
    <s v="Second Class"/>
    <s v="Other"/>
    <n v="9"/>
    <n v="8103"/>
    <n v="3"/>
    <s v="Footwear"/>
    <x v="2"/>
    <s v="Quetzaltenango"/>
    <s v="Quetzaltenango"/>
    <m/>
    <s v="Guatemala"/>
    <s v="Central America"/>
    <n v="9"/>
    <s v="Cardio Equipment"/>
    <n v="191"/>
    <s v="Nike Men's Free 5.0+ Running Shoe"/>
    <n v="99.989997860000003"/>
    <n v="95.114003926871064"/>
    <n v="1"/>
    <n v="10"/>
    <n v="99.989997860000003"/>
    <n v="89.989997860000003"/>
    <s v="DEBIT"/>
    <s v="Not Cash Payment"/>
  </r>
  <r>
    <n v="56037"/>
    <d v="2017-03-28T00:00:00"/>
    <n v="3"/>
    <n v="2"/>
    <d v="2017-03-30T00:00:00"/>
    <n v="1"/>
    <s v="Second Class"/>
    <s v="Other"/>
    <n v="9"/>
    <n v="3125"/>
    <n v="3"/>
    <s v="Footwear"/>
    <x v="2"/>
    <s v="Panama City"/>
    <s v="Panama"/>
    <m/>
    <s v="Panama"/>
    <s v="Central America"/>
    <n v="9"/>
    <s v="Cardio Equipment"/>
    <n v="191"/>
    <s v="Nike Men's Free 5.0+ Running Shoe"/>
    <n v="99.989997860000003"/>
    <n v="95.114003926871064"/>
    <n v="1"/>
    <n v="18"/>
    <n v="99.989997860000003"/>
    <n v="81.989997860000003"/>
    <s v="DEBIT"/>
    <s v="Not Cash Payment"/>
  </r>
  <r>
    <n v="8455"/>
    <d v="2015-04-05T00:00:00"/>
    <e v="#N/A"/>
    <n v="2"/>
    <d v="2015-04-07T00:00:00"/>
    <n v="1"/>
    <s v="Second Class"/>
    <s v="Other"/>
    <n v="17"/>
    <n v="468"/>
    <n v="4"/>
    <s v="Apparel"/>
    <x v="2"/>
    <s v="Santo Domingo"/>
    <s v="Santo Domingo"/>
    <m/>
    <s v="Dominican Republic"/>
    <s v="Caribbean"/>
    <n v="17"/>
    <s v="Cleats"/>
    <n v="365"/>
    <s v="Perfect Fitness Perfect Rip Deck"/>
    <n v="59.990001679999999"/>
    <n v="54.488929209402009"/>
    <n v="1"/>
    <n v="0"/>
    <n v="59.990001679999999"/>
    <n v="59.990001679999999"/>
    <s v="DEBIT"/>
    <s v="Not Cash Payment"/>
  </r>
  <r>
    <n v="7884"/>
    <d v="2015-04-26T00:00:00"/>
    <e v="#N/A"/>
    <n v="2"/>
    <d v="2015-04-28T00:00:00"/>
    <n v="1"/>
    <s v="Second Class"/>
    <s v="Other"/>
    <n v="17"/>
    <n v="4899"/>
    <n v="4"/>
    <s v="Apparel"/>
    <x v="2"/>
    <s v="Ilopango"/>
    <s v="San Salvador"/>
    <m/>
    <s v="El Salvador"/>
    <s v="Central America"/>
    <n v="17"/>
    <s v="Cleats"/>
    <n v="365"/>
    <s v="Perfect Fitness Perfect Rip Deck"/>
    <n v="59.990001679999999"/>
    <n v="54.488929209402009"/>
    <n v="1"/>
    <n v="0"/>
    <n v="59.990001679999999"/>
    <n v="59.990001679999999"/>
    <s v="DEBIT"/>
    <s v="Not Cash Payment"/>
  </r>
  <r>
    <n v="2887"/>
    <d v="2015-12-02T00:00:00"/>
    <e v="#N/A"/>
    <n v="4"/>
    <d v="2015-12-08T00:00:00"/>
    <n v="0"/>
    <s v="Standard Class"/>
    <s v="Other"/>
    <n v="3"/>
    <n v="10632"/>
    <n v="2"/>
    <s v="Fitness"/>
    <x v="2"/>
    <s v="San Miguelito"/>
    <s v="Panama"/>
    <m/>
    <s v="Panama"/>
    <s v="Central America"/>
    <n v="3"/>
    <s v="Baseball &amp; Softball"/>
    <n v="44"/>
    <s v="adidas Men's F10 Messi TRX FG Soccer Cleat"/>
    <n v="59.990001679999999"/>
    <n v="57.194418487916671"/>
    <n v="4"/>
    <n v="31.190000529999999"/>
    <n v="239.96000672"/>
    <n v="208.77000619"/>
    <s v="TRANSFER"/>
    <s v="Not Cash Payment"/>
  </r>
  <r>
    <n v="1186"/>
    <d v="2015-01-18T00:00:00"/>
    <e v="#N/A"/>
    <n v="4"/>
    <d v="2015-01-22T00:00:00"/>
    <n v="0"/>
    <s v="Standard Class"/>
    <s v="Other"/>
    <n v="9"/>
    <n v="11947"/>
    <n v="3"/>
    <s v="Footwear"/>
    <x v="2"/>
    <s v="Tepic"/>
    <s v="Nayarit"/>
    <m/>
    <s v="Mexico"/>
    <s v="Central America"/>
    <n v="9"/>
    <s v="Cardio Equipment"/>
    <n v="191"/>
    <s v="Nike Men's Free 5.0+ Running Shoe"/>
    <n v="99.989997860000003"/>
    <n v="95.114003926871064"/>
    <n v="4"/>
    <n v="4"/>
    <n v="399.95999144000001"/>
    <n v="395.95999144000001"/>
    <s v="TRANSFER"/>
    <s v="Not Cash Payment"/>
  </r>
  <r>
    <n v="8488"/>
    <d v="2015-04-05T00:00:00"/>
    <e v="#N/A"/>
    <n v="4"/>
    <d v="2015-04-09T00:00:00"/>
    <n v="0"/>
    <s v="Standard Class"/>
    <s v="Other"/>
    <n v="9"/>
    <n v="9154"/>
    <n v="3"/>
    <s v="Footwear"/>
    <x v="2"/>
    <s v="Posadas"/>
    <s v="Misiones"/>
    <m/>
    <s v="Argentina"/>
    <s v="South America"/>
    <n v="9"/>
    <s v="Cardio Equipment"/>
    <n v="191"/>
    <s v="Nike Men's Free 5.0+ Running Shoe"/>
    <n v="99.989997860000003"/>
    <n v="95.114003926871064"/>
    <n v="4"/>
    <n v="63.990001679999999"/>
    <n v="399.95999144000001"/>
    <n v="335.96998976000003"/>
    <s v="TRANSFER"/>
    <s v="Not Cash Payment"/>
  </r>
  <r>
    <n v="55000"/>
    <d v="2017-03-13T00:00:00"/>
    <n v="2"/>
    <n v="4"/>
    <d v="2017-03-17T00:00:00"/>
    <n v="0"/>
    <s v="Standard Class"/>
    <s v="Other"/>
    <n v="9"/>
    <n v="9897"/>
    <n v="3"/>
    <s v="Footwear"/>
    <x v="2"/>
    <s v="Culiacán"/>
    <s v="Sinaloa"/>
    <m/>
    <s v="Mexico"/>
    <s v="Central America"/>
    <n v="9"/>
    <s v="Cardio Equipment"/>
    <n v="191"/>
    <s v="Nike Men's Free 5.0+ Running Shoe"/>
    <n v="99.989997860000003"/>
    <n v="95.114003926871064"/>
    <n v="4"/>
    <n v="79.989997860000003"/>
    <n v="399.95999144000001"/>
    <n v="319.96999357999999"/>
    <s v="TRANSFER"/>
    <s v="Not Cash Payment"/>
  </r>
  <r>
    <n v="55201"/>
    <d v="2017-03-16T00:00:00"/>
    <n v="5"/>
    <n v="4"/>
    <d v="2017-03-22T00:00:00"/>
    <n v="0"/>
    <s v="Standard Class"/>
    <s v="Other"/>
    <n v="17"/>
    <n v="11198"/>
    <n v="4"/>
    <s v="Apparel"/>
    <x v="2"/>
    <s v="Panama City"/>
    <s v="Panama"/>
    <m/>
    <s v="Panama"/>
    <s v="Central America"/>
    <n v="17"/>
    <s v="Cleats"/>
    <n v="365"/>
    <s v="Perfect Fitness Perfect Rip Deck"/>
    <n v="59.990001679999999"/>
    <n v="54.488929209402009"/>
    <n v="4"/>
    <n v="21.600000380000001"/>
    <n v="239.96000672"/>
    <n v="218.36000633999998"/>
    <s v="TRANSFER"/>
    <s v="Not Cash Payment"/>
  </r>
  <r>
    <n v="1186"/>
    <d v="2015-01-18T00:00:00"/>
    <e v="#N/A"/>
    <n v="4"/>
    <d v="2015-01-22T00:00:00"/>
    <n v="0"/>
    <s v="Standard Class"/>
    <s v="Other"/>
    <n v="17"/>
    <n v="11947"/>
    <n v="4"/>
    <s v="Apparel"/>
    <x v="2"/>
    <s v="Tepic"/>
    <s v="Nayarit"/>
    <m/>
    <s v="Mexico"/>
    <s v="Central Ame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TRANSFER"/>
    <s v="Not Cash Payment"/>
  </r>
  <r>
    <n v="1383"/>
    <d v="2015-01-21T00:00:00"/>
    <e v="#N/A"/>
    <n v="4"/>
    <d v="2015-01-27T00:00:00"/>
    <n v="0"/>
    <s v="Standard Class"/>
    <s v="Other"/>
    <n v="17"/>
    <n v="1753"/>
    <n v="4"/>
    <s v="Apparel"/>
    <x v="2"/>
    <s v="Santana de Parnaíba"/>
    <s v="São Paulo"/>
    <m/>
    <s v="Brazil"/>
    <s v="South Ame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TRANSFER"/>
    <s v="Not Cash Payment"/>
  </r>
  <r>
    <n v="53581"/>
    <d v="2017-02-21T00:00:00"/>
    <n v="3"/>
    <n v="4"/>
    <d v="2017-02-27T00:00:00"/>
    <n v="0"/>
    <s v="Standard Class"/>
    <s v="Other"/>
    <n v="17"/>
    <n v="2790"/>
    <n v="4"/>
    <s v="Apparel"/>
    <x v="2"/>
    <s v="Bogotá"/>
    <s v="Bogotá"/>
    <m/>
    <s v="Colombia"/>
    <s v="South America"/>
    <n v="17"/>
    <s v="Cleats"/>
    <n v="365"/>
    <s v="Perfect Fitness Perfect Rip Deck"/>
    <n v="59.990001679999999"/>
    <n v="54.488929209402009"/>
    <n v="4"/>
    <n v="38.38999939"/>
    <n v="239.96000672"/>
    <n v="201.57000733000001"/>
    <s v="TRANSFER"/>
    <s v="Not Cash Payment"/>
  </r>
  <r>
    <n v="1383"/>
    <d v="2015-01-21T00:00:00"/>
    <e v="#N/A"/>
    <n v="4"/>
    <d v="2015-01-27T00:00:00"/>
    <n v="0"/>
    <s v="Standard Class"/>
    <s v="Other"/>
    <n v="17"/>
    <n v="1753"/>
    <n v="4"/>
    <s v="Apparel"/>
    <x v="2"/>
    <s v="Santana de Parnaíba"/>
    <s v="São Paulo"/>
    <m/>
    <s v="Brazil"/>
    <s v="South America"/>
    <n v="17"/>
    <s v="Cleats"/>
    <n v="365"/>
    <s v="Perfect Fitness Perfect Rip Deck"/>
    <n v="59.990001679999999"/>
    <n v="54.488929209402009"/>
    <n v="4"/>
    <n v="38.38999939"/>
    <n v="239.96000672"/>
    <n v="201.57000733000001"/>
    <s v="TRANSFER"/>
    <s v="Not Cash Payment"/>
  </r>
  <r>
    <n v="57479"/>
    <d v="2017-04-19T00:00:00"/>
    <n v="4"/>
    <n v="4"/>
    <d v="2017-04-25T00:00:00"/>
    <n v="0"/>
    <s v="Standard Class"/>
    <s v="Other"/>
    <n v="17"/>
    <n v="1756"/>
    <n v="4"/>
    <s v="Apparel"/>
    <x v="2"/>
    <s v="Cienfuegos"/>
    <s v="Cienfuegos"/>
    <m/>
    <s v="Cuba"/>
    <s v="Caribbean"/>
    <n v="17"/>
    <s v="Cleats"/>
    <n v="365"/>
    <s v="Perfect Fitness Perfect Rip Deck"/>
    <n v="59.990001679999999"/>
    <n v="54.488929209402009"/>
    <n v="4"/>
    <n v="40.790000919999997"/>
    <n v="239.96000672"/>
    <n v="199.17000580000001"/>
    <s v="TRANSFER"/>
    <s v="Not Cash Payment"/>
  </r>
  <r>
    <n v="738"/>
    <d v="2015-11-01T00:00:00"/>
    <e v="#N/A"/>
    <n v="4"/>
    <d v="2015-11-05T00:00:00"/>
    <n v="0"/>
    <s v="Standard Class"/>
    <s v="Other"/>
    <n v="17"/>
    <n v="10042"/>
    <n v="4"/>
    <s v="Apparel"/>
    <x v="2"/>
    <s v="São Bernardo do Campo"/>
    <s v="São Paulo"/>
    <m/>
    <s v="Brazil"/>
    <s v="South America"/>
    <n v="17"/>
    <s v="Cleats"/>
    <n v="365"/>
    <s v="Perfect Fitness Perfect Rip Deck"/>
    <n v="59.990001679999999"/>
    <n v="54.488929209402009"/>
    <n v="4"/>
    <n v="40.790000919999997"/>
    <n v="239.96000672"/>
    <n v="199.17000580000001"/>
    <s v="TRANSFER"/>
    <s v="Not Cash Payment"/>
  </r>
  <r>
    <n v="56476"/>
    <d v="2017-04-04T00:00:00"/>
    <n v="3"/>
    <n v="4"/>
    <d v="2017-04-10T00:00:00"/>
    <n v="0"/>
    <s v="Standard Class"/>
    <s v="Other"/>
    <n v="17"/>
    <n v="9698"/>
    <n v="4"/>
    <s v="Apparel"/>
    <x v="2"/>
    <s v="Birigui"/>
    <s v="São Paulo"/>
    <m/>
    <s v="Brazil"/>
    <s v="South America"/>
    <n v="17"/>
    <s v="Cleats"/>
    <n v="365"/>
    <s v="Perfect Fitness Perfect Rip Deck"/>
    <n v="59.990001679999999"/>
    <n v="54.488929209402009"/>
    <n v="4"/>
    <n v="40.790000919999997"/>
    <n v="239.96000672"/>
    <n v="199.17000580000001"/>
    <s v="TRANSFER"/>
    <s v="Not Cash Payment"/>
  </r>
  <r>
    <n v="8488"/>
    <d v="2015-04-05T00:00:00"/>
    <e v="#N/A"/>
    <n v="4"/>
    <d v="2015-04-09T00:00:00"/>
    <n v="0"/>
    <s v="Standard Class"/>
    <s v="Other"/>
    <n v="17"/>
    <n v="9154"/>
    <n v="4"/>
    <s v="Apparel"/>
    <x v="2"/>
    <s v="Posadas"/>
    <s v="Misiones"/>
    <m/>
    <s v="Argentina"/>
    <s v="South America"/>
    <n v="17"/>
    <s v="Cleats"/>
    <n v="365"/>
    <s v="Perfect Fitness Perfect Rip Deck"/>
    <n v="59.990001679999999"/>
    <n v="54.488929209402009"/>
    <n v="4"/>
    <n v="40.790000919999997"/>
    <n v="239.96000672"/>
    <n v="199.17000580000001"/>
    <s v="TRANSFER"/>
    <s v="Not Cash Payment"/>
  </r>
  <r>
    <n v="57575"/>
    <d v="2017-04-20T00:00:00"/>
    <n v="5"/>
    <n v="4"/>
    <d v="2017-04-26T00:00:00"/>
    <n v="1"/>
    <s v="Standard Class"/>
    <s v="Other"/>
    <n v="7"/>
    <n v="4768"/>
    <n v="2"/>
    <s v="Fitness"/>
    <x v="2"/>
    <s v="Santa Rosa"/>
    <s v="Rio Grande do Sul"/>
    <m/>
    <s v="Brazil"/>
    <s v="South America"/>
    <n v="7"/>
    <s v="Hockey"/>
    <n v="135"/>
    <s v="Nike Dri-FIT Crew Sock 6 Pack"/>
    <n v="22"/>
    <n v="19.656208341820829"/>
    <n v="2"/>
    <n v="0.439999998"/>
    <n v="44"/>
    <n v="43.560000002000002"/>
    <s v="TRANSFER"/>
    <s v="Not Cash Payment"/>
  </r>
  <r>
    <n v="57380"/>
    <d v="2017-04-17T00:00:00"/>
    <n v="2"/>
    <n v="1"/>
    <d v="2017-04-18T00:00:00"/>
    <n v="1"/>
    <s v="First Class"/>
    <s v="Other"/>
    <n v="7"/>
    <n v="9037"/>
    <n v="2"/>
    <s v="Fitness"/>
    <x v="2"/>
    <s v="Mejicanos"/>
    <s v="San Salvador"/>
    <m/>
    <s v="El Salvador"/>
    <s v="Central America"/>
    <n v="7"/>
    <s v="Hockey"/>
    <n v="135"/>
    <s v="Nike Dri-FIT Crew Sock 6 Pack"/>
    <n v="22"/>
    <n v="19.656208341820829"/>
    <n v="4"/>
    <n v="4.4000000950000002"/>
    <n v="88"/>
    <n v="83.599999905000004"/>
    <s v="CASH"/>
    <s v="Cash Not Over 200"/>
  </r>
  <r>
    <n v="57353"/>
    <d v="2017-04-17T00:00:00"/>
    <n v="2"/>
    <n v="0"/>
    <d v="2017-04-17T00:00:00"/>
    <n v="0"/>
    <s v="Same Day"/>
    <s v="Same day - on time"/>
    <n v="7"/>
    <n v="5783"/>
    <n v="2"/>
    <s v="Fitness"/>
    <x v="2"/>
    <s v="Tegucigalpa"/>
    <s v="Francisco Morazán"/>
    <m/>
    <s v="Honduras"/>
    <s v="Central America"/>
    <n v="7"/>
    <s v="Hockey"/>
    <n v="135"/>
    <s v="Nike Dri-FIT Crew Sock 6 Pack"/>
    <n v="22"/>
    <n v="19.656208341820829"/>
    <n v="1"/>
    <n v="0.87999999500000003"/>
    <n v="22"/>
    <n v="21.120000005000001"/>
    <s v="DEBIT"/>
    <s v="Not Cash Payment"/>
  </r>
  <r>
    <n v="77202"/>
    <d v="2018-01-31T00:00:00"/>
    <n v="4"/>
    <n v="4"/>
    <d v="2018-02-06T00:00:00"/>
    <n v="0"/>
    <s v="Standard Class"/>
    <s v="Other"/>
    <n v="73"/>
    <n v="20755"/>
    <n v="2"/>
    <s v="Fitness"/>
    <x v="3"/>
    <s v="Bekasi"/>
    <s v="West Java"/>
    <m/>
    <s v="Indonesia"/>
    <s v="Southeast Asia"/>
    <n v="73"/>
    <s v="Sporting Goods"/>
    <n v="1360"/>
    <s v="Smart watch "/>
    <n v="327.75"/>
    <n v="297.07027734645828"/>
    <n v="1"/>
    <n v="13.10999966"/>
    <n v="327.75"/>
    <n v="314.64000034000003"/>
    <s v="DEBIT"/>
    <s v="Not Cash Payment"/>
  </r>
  <r>
    <n v="75939"/>
    <d v="2018-01-13T00:00:00"/>
    <n v="7"/>
    <n v="4"/>
    <d v="2018-01-18T00:00:00"/>
    <n v="1"/>
    <s v="Standard Class"/>
    <s v="Other"/>
    <n v="73"/>
    <n v="19492"/>
    <n v="2"/>
    <s v="Fitness"/>
    <x v="3"/>
    <s v="Bikaner"/>
    <s v="Rajasthan"/>
    <m/>
    <s v="India"/>
    <s v="South Asia"/>
    <n v="73"/>
    <s v="Sporting Goods"/>
    <n v="1360"/>
    <s v="Smart watch "/>
    <n v="327.75"/>
    <n v="297.07027734645828"/>
    <n v="1"/>
    <n v="16.38999939"/>
    <n v="327.75"/>
    <n v="311.36000060999999"/>
    <s v="TRANSFER"/>
    <s v="Not Cash Payment"/>
  </r>
  <r>
    <n v="75938"/>
    <d v="2018-01-13T00:00:00"/>
    <n v="7"/>
    <n v="4"/>
    <d v="2018-01-18T00:00:00"/>
    <n v="0"/>
    <s v="Standard Class"/>
    <s v="Other"/>
    <n v="73"/>
    <n v="19491"/>
    <n v="2"/>
    <s v="Fitness"/>
    <x v="3"/>
    <s v="Bikaner"/>
    <s v="Rajasthan"/>
    <m/>
    <s v="India"/>
    <s v="South As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937"/>
    <d v="2018-01-13T00:00:00"/>
    <n v="7"/>
    <n v="4"/>
    <d v="2018-01-18T00:00:00"/>
    <n v="0"/>
    <s v="Standard Class"/>
    <s v="Other"/>
    <n v="73"/>
    <n v="19490"/>
    <n v="2"/>
    <s v="Fitness"/>
    <x v="3"/>
    <s v="Townsville"/>
    <s v="Queensland"/>
    <m/>
    <s v="Australia"/>
    <s v="Oceania"/>
    <n v="73"/>
    <s v="Sporting Goods"/>
    <n v="1360"/>
    <s v="Smart watch "/>
    <n v="327.75"/>
    <n v="297.07027734645828"/>
    <n v="1"/>
    <n v="22.940000529999999"/>
    <n v="327.75"/>
    <n v="304.80999946999998"/>
    <s v="DEBIT"/>
    <s v="Not Cash Payment"/>
  </r>
  <r>
    <n v="75936"/>
    <d v="2018-01-13T00:00:00"/>
    <n v="7"/>
    <n v="4"/>
    <d v="2018-01-18T00:00:00"/>
    <n v="0"/>
    <s v="Standard Class"/>
    <s v="Other"/>
    <n v="73"/>
    <n v="19489"/>
    <n v="2"/>
    <s v="Fitness"/>
    <x v="3"/>
    <s v="Townsville"/>
    <s v="Queensland"/>
    <m/>
    <s v="Australia"/>
    <s v="Oceania"/>
    <n v="73"/>
    <s v="Sporting Goods"/>
    <n v="1360"/>
    <s v="Smart watch "/>
    <n v="327.75"/>
    <n v="297.07027734645828"/>
    <n v="1"/>
    <n v="29.5"/>
    <n v="327.75"/>
    <n v="298.25"/>
    <s v="CASH"/>
    <s v="Cash Over 200"/>
  </r>
  <r>
    <n v="75935"/>
    <d v="2018-01-13T00:00:00"/>
    <n v="7"/>
    <n v="4"/>
    <d v="2018-01-18T00:00:00"/>
    <n v="0"/>
    <s v="Standard Class"/>
    <s v="Other"/>
    <n v="73"/>
    <n v="19488"/>
    <n v="2"/>
    <s v="Fitness"/>
    <x v="3"/>
    <s v="Toowoomba"/>
    <s v="Queensland"/>
    <m/>
    <s v="Australia"/>
    <s v="Oceania"/>
    <n v="73"/>
    <s v="Sporting Goods"/>
    <n v="1360"/>
    <s v="Smart watch "/>
    <n v="327.75"/>
    <n v="297.07027734645828"/>
    <n v="1"/>
    <n v="32.77999878"/>
    <n v="327.75"/>
    <n v="294.97000121999997"/>
    <s v="TRANSFER"/>
    <s v="Not Cash Payment"/>
  </r>
  <r>
    <n v="75934"/>
    <d v="2018-01-13T00:00:00"/>
    <n v="7"/>
    <n v="1"/>
    <d v="2018-01-15T00:00:00"/>
    <n v="1"/>
    <s v="First Class"/>
    <s v="Other"/>
    <n v="73"/>
    <n v="19487"/>
    <n v="2"/>
    <s v="Fitness"/>
    <x v="3"/>
    <s v="Guangzhou"/>
    <s v="Guangdong"/>
    <m/>
    <s v="China"/>
    <s v="Eastern Asia"/>
    <n v="73"/>
    <s v="Sporting Goods"/>
    <n v="1360"/>
    <s v="Smart watch "/>
    <n v="327.75"/>
    <n v="297.07027734645828"/>
    <n v="1"/>
    <n v="39.33000183"/>
    <n v="327.75"/>
    <n v="288.41999816999999"/>
    <s v="DEBIT"/>
    <s v="Not Cash Payment"/>
  </r>
  <r>
    <n v="75933"/>
    <d v="2018-01-13T00:00:00"/>
    <n v="7"/>
    <n v="1"/>
    <d v="2018-01-15T00:00:00"/>
    <n v="1"/>
    <s v="First Class"/>
    <s v="Other"/>
    <n v="73"/>
    <n v="19486"/>
    <n v="2"/>
    <s v="Fitness"/>
    <x v="3"/>
    <s v="Guangzhou"/>
    <s v="Guangdong"/>
    <m/>
    <s v="China"/>
    <s v="Eastern Asia"/>
    <n v="73"/>
    <s v="Sporting Goods"/>
    <n v="1360"/>
    <s v="Smart watch "/>
    <n v="327.75"/>
    <n v="297.07027734645828"/>
    <n v="1"/>
    <n v="42.61000061"/>
    <n v="327.75"/>
    <n v="285.13999939000001"/>
    <s v="TRANSFER"/>
    <s v="Not Cash Payment"/>
  </r>
  <r>
    <n v="75932"/>
    <d v="2018-01-13T00:00:00"/>
    <n v="7"/>
    <n v="2"/>
    <d v="2018-01-16T00:00:00"/>
    <n v="1"/>
    <s v="Second Class"/>
    <s v="Other"/>
    <n v="73"/>
    <n v="19485"/>
    <n v="2"/>
    <s v="Fitness"/>
    <x v="3"/>
    <s v="Guangzhou"/>
    <s v="Guangdong"/>
    <m/>
    <s v="China"/>
    <s v="Eastern Asia"/>
    <n v="73"/>
    <s v="Sporting Goods"/>
    <n v="1360"/>
    <s v="Smart watch "/>
    <n v="327.75"/>
    <n v="297.07027734645828"/>
    <n v="1"/>
    <n v="49.159999849999998"/>
    <n v="327.75"/>
    <n v="278.59000014999998"/>
    <s v="CASH"/>
    <s v="Cash Over 200"/>
  </r>
  <r>
    <n v="75931"/>
    <d v="2018-01-13T00:00:00"/>
    <n v="7"/>
    <n v="1"/>
    <d v="2018-01-15T00:00:00"/>
    <n v="1"/>
    <s v="First Class"/>
    <s v="Other"/>
    <n v="73"/>
    <n v="19484"/>
    <n v="2"/>
    <s v="Fitness"/>
    <x v="3"/>
    <s v="Guangzhou"/>
    <s v="Guangdong"/>
    <m/>
    <s v="China"/>
    <s v="Eastern Asia"/>
    <n v="73"/>
    <s v="Sporting Goods"/>
    <n v="1360"/>
    <s v="Smart watch "/>
    <n v="327.75"/>
    <n v="297.07027734645828"/>
    <n v="1"/>
    <n v="52.439998629999998"/>
    <n v="327.75"/>
    <n v="275.31000137000001"/>
    <s v="CASH"/>
    <s v="Cash Over 200"/>
  </r>
  <r>
    <n v="75930"/>
    <d v="2018-01-13T00:00:00"/>
    <n v="7"/>
    <n v="2"/>
    <d v="2018-01-16T00:00:00"/>
    <n v="0"/>
    <s v="Second Class"/>
    <s v="Other"/>
    <n v="73"/>
    <n v="19483"/>
    <n v="2"/>
    <s v="Fitness"/>
    <x v="3"/>
    <s v="Tokyo"/>
    <s v="Tokyo"/>
    <m/>
    <s v="Japan"/>
    <s v="Eastern Asia"/>
    <n v="73"/>
    <s v="Sporting Goods"/>
    <n v="1360"/>
    <s v="Smart watch "/>
    <n v="327.75"/>
    <n v="297.07027734645828"/>
    <n v="1"/>
    <n v="55.72000122"/>
    <n v="327.75"/>
    <n v="272.02999878000003"/>
    <s v="TRANSFER"/>
    <s v="Not Cash Payment"/>
  </r>
  <r>
    <n v="75929"/>
    <d v="2018-01-13T00:00:00"/>
    <n v="7"/>
    <n v="2"/>
    <d v="2018-01-16T00:00:00"/>
    <n v="1"/>
    <s v="Second Class"/>
    <s v="Other"/>
    <n v="73"/>
    <n v="19482"/>
    <n v="2"/>
    <s v="Fitness"/>
    <x v="3"/>
    <s v="Manado"/>
    <s v="North Sulawesi"/>
    <m/>
    <s v="Indonesia"/>
    <s v="Southeast Asia"/>
    <n v="73"/>
    <s v="Sporting Goods"/>
    <n v="1360"/>
    <s v="Smart watch "/>
    <n v="327.75"/>
    <n v="297.07027734645828"/>
    <n v="1"/>
    <n v="59"/>
    <n v="327.75"/>
    <n v="268.75"/>
    <s v="TRANSFER"/>
    <s v="Not Cash Payment"/>
  </r>
  <r>
    <n v="75928"/>
    <d v="2018-01-13T00:00:00"/>
    <n v="7"/>
    <n v="2"/>
    <d v="2018-01-16T00:00:00"/>
    <n v="1"/>
    <s v="Second Class"/>
    <s v="Other"/>
    <n v="73"/>
    <n v="19481"/>
    <n v="2"/>
    <s v="Fitness"/>
    <x v="3"/>
    <s v="Manado"/>
    <s v="North Sulawesi"/>
    <m/>
    <s v="Indonesia"/>
    <s v="Southeast Asia"/>
    <n v="73"/>
    <s v="Sporting Goods"/>
    <n v="1360"/>
    <s v="Smart watch "/>
    <n v="327.75"/>
    <n v="297.07027734645828"/>
    <n v="1"/>
    <n v="65.550003050000001"/>
    <n v="327.75"/>
    <n v="262.19999695000001"/>
    <s v="TRANSFER"/>
    <s v="Not Cash Payment"/>
  </r>
  <r>
    <n v="75927"/>
    <d v="2018-01-13T00:00:00"/>
    <n v="7"/>
    <n v="1"/>
    <d v="2018-01-15T00:00:00"/>
    <n v="1"/>
    <s v="First Class"/>
    <s v="Other"/>
    <n v="73"/>
    <n v="19480"/>
    <n v="2"/>
    <s v="Fitness"/>
    <x v="3"/>
    <s v="Sangli"/>
    <s v="Maharashtra"/>
    <m/>
    <s v="India"/>
    <s v="South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926"/>
    <d v="2018-01-13T00:00:00"/>
    <n v="7"/>
    <n v="1"/>
    <d v="2018-01-15T00:00:00"/>
    <n v="1"/>
    <s v="First Class"/>
    <s v="Other"/>
    <n v="73"/>
    <n v="19479"/>
    <n v="2"/>
    <s v="Fitness"/>
    <x v="3"/>
    <s v="Sangli"/>
    <s v="Maharashtra"/>
    <m/>
    <s v="India"/>
    <s v="South Asia"/>
    <n v="73"/>
    <s v="Sporting Goods"/>
    <n v="1360"/>
    <s v="Smart watch "/>
    <n v="327.75"/>
    <n v="297.07027734645828"/>
    <n v="1"/>
    <n v="0"/>
    <n v="327.75"/>
    <n v="327.75"/>
    <s v="TRANSFER"/>
    <s v="Not Cash Payment"/>
  </r>
  <r>
    <n v="75925"/>
    <d v="2018-01-13T00:00:00"/>
    <n v="7"/>
    <n v="1"/>
    <d v="2018-01-15T00:00:00"/>
    <n v="1"/>
    <s v="First Class"/>
    <s v="Other"/>
    <n v="73"/>
    <n v="19478"/>
    <n v="2"/>
    <s v="Fitness"/>
    <x v="3"/>
    <s v="Sangli"/>
    <s v="Maharashtra"/>
    <m/>
    <s v="India"/>
    <s v="South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924"/>
    <d v="2018-01-13T00:00:00"/>
    <n v="7"/>
    <n v="2"/>
    <d v="2018-01-16T00:00:00"/>
    <n v="1"/>
    <s v="Second Class"/>
    <s v="Other"/>
    <n v="73"/>
    <n v="19477"/>
    <n v="2"/>
    <s v="Fitness"/>
    <x v="3"/>
    <s v="Seoul"/>
    <s v="Seoul"/>
    <m/>
    <s v="South Korea"/>
    <s v="Eastern Asia"/>
    <n v="73"/>
    <s v="Sporting Goods"/>
    <n v="1360"/>
    <s v="Smart watch "/>
    <n v="327.75"/>
    <n v="297.07027734645828"/>
    <n v="1"/>
    <n v="6.5599999430000002"/>
    <n v="327.75"/>
    <n v="321.19000005700002"/>
    <s v="CASH"/>
    <s v="Cash Over 200"/>
  </r>
  <r>
    <n v="75923"/>
    <d v="2018-01-13T00:00:00"/>
    <n v="7"/>
    <n v="1"/>
    <d v="2018-01-15T00:00:00"/>
    <n v="1"/>
    <s v="First Class"/>
    <s v="Other"/>
    <n v="73"/>
    <n v="19476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9.8299999239999991"/>
    <n v="327.75"/>
    <n v="317.92000007600001"/>
    <s v="CASH"/>
    <s v="Cash Over 200"/>
  </r>
  <r>
    <n v="75922"/>
    <d v="2018-01-13T00:00:00"/>
    <n v="7"/>
    <n v="1"/>
    <d v="2018-01-15T00:00:00"/>
    <n v="1"/>
    <s v="First Class"/>
    <s v="Other"/>
    <n v="73"/>
    <n v="19475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13.10999966"/>
    <n v="327.75"/>
    <n v="314.64000034000003"/>
    <s v="DEBIT"/>
    <s v="Not Cash Payment"/>
  </r>
  <r>
    <n v="75921"/>
    <d v="2018-01-13T00:00:00"/>
    <n v="7"/>
    <n v="0"/>
    <d v="2018-01-13T00:00:00"/>
    <n v="0"/>
    <s v="Same Day"/>
    <s v="Same day - on time"/>
    <n v="73"/>
    <n v="19474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920"/>
    <d v="2018-01-13T00:00:00"/>
    <n v="7"/>
    <n v="0"/>
    <d v="2018-01-13T00:00:00"/>
    <n v="0"/>
    <s v="Same Day"/>
    <s v="Same day - on time"/>
    <n v="73"/>
    <n v="19473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18.030000690000001"/>
    <n v="327.75"/>
    <n v="309.71999930999999"/>
    <s v="TRANSFER"/>
    <s v="Not Cash Payment"/>
  </r>
  <r>
    <n v="75919"/>
    <d v="2018-01-13T00:00:00"/>
    <n v="7"/>
    <n v="4"/>
    <d v="2018-01-18T00:00:00"/>
    <n v="1"/>
    <s v="Standard Class"/>
    <s v="Other"/>
    <n v="73"/>
    <n v="19472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22.940000529999999"/>
    <n v="327.75"/>
    <n v="304.80999946999998"/>
    <s v="TRANSFER"/>
    <s v="Not Cash Payment"/>
  </r>
  <r>
    <n v="75918"/>
    <d v="2018-01-13T00:00:00"/>
    <n v="7"/>
    <n v="2"/>
    <d v="2018-01-16T00:00:00"/>
    <n v="1"/>
    <s v="Second Class"/>
    <s v="Other"/>
    <n v="73"/>
    <n v="19471"/>
    <n v="2"/>
    <s v="Fitness"/>
    <x v="3"/>
    <s v="Geelong"/>
    <s v="Victoria"/>
    <m/>
    <s v="Australia"/>
    <s v="Oceania"/>
    <n v="73"/>
    <s v="Sporting Goods"/>
    <n v="1360"/>
    <s v="Smart watch "/>
    <n v="327.75"/>
    <n v="297.07027734645828"/>
    <n v="1"/>
    <n v="29.5"/>
    <n v="327.75"/>
    <n v="298.25"/>
    <s v="TRANSFER"/>
    <s v="Not Cash Payment"/>
  </r>
  <r>
    <n v="75917"/>
    <d v="2018-01-13T00:00:00"/>
    <n v="7"/>
    <n v="2"/>
    <d v="2018-01-16T00:00:00"/>
    <n v="0"/>
    <s v="Second Class"/>
    <s v="Other"/>
    <n v="73"/>
    <n v="19470"/>
    <n v="2"/>
    <s v="Fitness"/>
    <x v="3"/>
    <s v="Geelong"/>
    <s v="Victoria"/>
    <m/>
    <s v="Australia"/>
    <s v="Oceania"/>
    <n v="73"/>
    <s v="Sporting Goods"/>
    <n v="1360"/>
    <s v="Smart watch "/>
    <n v="327.75"/>
    <n v="297.07027734645828"/>
    <n v="1"/>
    <n v="32.77999878"/>
    <n v="327.75"/>
    <n v="294.97000121999997"/>
    <s v="TRANSFER"/>
    <s v="Not Cash Payment"/>
  </r>
  <r>
    <n v="75916"/>
    <d v="2018-01-13T00:00:00"/>
    <n v="7"/>
    <n v="2"/>
    <d v="2018-01-16T00:00:00"/>
    <n v="0"/>
    <s v="Second Class"/>
    <s v="Other"/>
    <n v="73"/>
    <n v="19469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39.33000183"/>
    <n v="327.75"/>
    <n v="288.41999816999999"/>
    <s v="TRANSFER"/>
    <s v="Not Cash Payment"/>
  </r>
  <r>
    <n v="75915"/>
    <d v="2018-01-13T00:00:00"/>
    <n v="7"/>
    <n v="2"/>
    <d v="2018-01-16T00:00:00"/>
    <n v="1"/>
    <s v="Second Class"/>
    <s v="Other"/>
    <n v="73"/>
    <n v="19468"/>
    <n v="2"/>
    <s v="Fitness"/>
    <x v="3"/>
    <s v="Mandurah"/>
    <s v="Western Australia"/>
    <m/>
    <s v="Australia"/>
    <s v="Oceania"/>
    <n v="73"/>
    <s v="Sporting Goods"/>
    <n v="1360"/>
    <s v="Smart watch "/>
    <n v="327.75"/>
    <n v="297.07027734645828"/>
    <n v="1"/>
    <n v="42.61000061"/>
    <n v="327.75"/>
    <n v="285.13999939000001"/>
    <s v="DEBIT"/>
    <s v="Not Cash Payment"/>
  </r>
  <r>
    <n v="75914"/>
    <d v="2018-01-13T00:00:00"/>
    <n v="7"/>
    <n v="2"/>
    <d v="2018-01-16T00:00:00"/>
    <n v="1"/>
    <s v="Second Class"/>
    <s v="Other"/>
    <n v="73"/>
    <n v="19467"/>
    <n v="2"/>
    <s v="Fitness"/>
    <x v="3"/>
    <s v="Mandurah"/>
    <s v="Western Australia"/>
    <m/>
    <s v="Australia"/>
    <s v="Oceania"/>
    <n v="73"/>
    <s v="Sporting Goods"/>
    <n v="1360"/>
    <s v="Smart watch "/>
    <n v="327.75"/>
    <n v="297.07027734645828"/>
    <n v="1"/>
    <n v="49.159999849999998"/>
    <n v="327.75"/>
    <n v="278.59000014999998"/>
    <s v="TRANSFER"/>
    <s v="Not Cash Payment"/>
  </r>
  <r>
    <n v="75913"/>
    <d v="2018-01-13T00:00:00"/>
    <n v="7"/>
    <n v="4"/>
    <d v="2018-01-18T00:00:00"/>
    <n v="0"/>
    <s v="Standard Class"/>
    <s v="Other"/>
    <n v="73"/>
    <n v="19466"/>
    <n v="2"/>
    <s v="Fitness"/>
    <x v="3"/>
    <s v="Guilin"/>
    <s v="Guangxi"/>
    <m/>
    <s v="China"/>
    <s v="Eastern Asia"/>
    <n v="73"/>
    <s v="Sporting Goods"/>
    <n v="1360"/>
    <s v="Smart watch "/>
    <n v="327.75"/>
    <n v="297.07027734645828"/>
    <n v="1"/>
    <n v="52.439998629999998"/>
    <n v="327.75"/>
    <n v="275.31000137000001"/>
    <s v="CASH"/>
    <s v="Cash Over 200"/>
  </r>
  <r>
    <n v="75912"/>
    <d v="2018-01-13T00:00:00"/>
    <n v="7"/>
    <n v="4"/>
    <d v="2018-01-18T00:00:00"/>
    <n v="0"/>
    <s v="Standard Class"/>
    <s v="Other"/>
    <n v="73"/>
    <n v="19465"/>
    <n v="2"/>
    <s v="Fitness"/>
    <x v="3"/>
    <s v="Guilin"/>
    <s v="Guangxi"/>
    <m/>
    <s v="China"/>
    <s v="Eastern Asia"/>
    <n v="73"/>
    <s v="Sporting Goods"/>
    <n v="1360"/>
    <s v="Smart watch "/>
    <n v="327.75"/>
    <n v="297.07027734645828"/>
    <n v="1"/>
    <n v="55.72000122"/>
    <n v="327.75"/>
    <n v="272.02999878000003"/>
    <s v="DEBIT"/>
    <s v="Not Cash Payment"/>
  </r>
  <r>
    <n v="75911"/>
    <d v="2018-01-13T00:00:00"/>
    <n v="7"/>
    <n v="4"/>
    <d v="2018-01-18T00:00:00"/>
    <n v="0"/>
    <s v="Standard Class"/>
    <s v="Other"/>
    <n v="73"/>
    <n v="19464"/>
    <n v="2"/>
    <s v="Fitness"/>
    <x v="3"/>
    <s v="Guilin"/>
    <s v="Guangxi"/>
    <m/>
    <s v="China"/>
    <s v="Eastern Asia"/>
    <n v="73"/>
    <s v="Sporting Goods"/>
    <n v="1360"/>
    <s v="Smart watch "/>
    <n v="327.75"/>
    <n v="297.07027734645828"/>
    <n v="1"/>
    <n v="59"/>
    <n v="327.75"/>
    <n v="268.75"/>
    <s v="TRANSFER"/>
    <s v="Not Cash Payment"/>
  </r>
  <r>
    <n v="75910"/>
    <d v="2018-01-13T00:00:00"/>
    <n v="7"/>
    <n v="4"/>
    <d v="2018-01-18T00:00:00"/>
    <n v="1"/>
    <s v="Standard Class"/>
    <s v="Other"/>
    <n v="73"/>
    <n v="19463"/>
    <n v="2"/>
    <s v="Fitness"/>
    <x v="3"/>
    <s v="Guilin"/>
    <s v="Guangxi"/>
    <m/>
    <s v="China"/>
    <s v="Eastern Asia"/>
    <n v="73"/>
    <s v="Sporting Goods"/>
    <n v="1360"/>
    <s v="Smart watch "/>
    <n v="327.75"/>
    <n v="297.07027734645828"/>
    <n v="1"/>
    <n v="65.550003050000001"/>
    <n v="327.75"/>
    <n v="262.19999695000001"/>
    <s v="DEBIT"/>
    <s v="Not Cash Payment"/>
  </r>
  <r>
    <n v="75909"/>
    <d v="2018-01-13T00:00:00"/>
    <n v="7"/>
    <n v="4"/>
    <d v="2018-01-18T00:00:00"/>
    <n v="1"/>
    <s v="Standard Class"/>
    <s v="Other"/>
    <n v="73"/>
    <n v="19462"/>
    <n v="2"/>
    <s v="Fitness"/>
    <x v="3"/>
    <s v="Delhi"/>
    <s v="Delhi"/>
    <m/>
    <s v="India"/>
    <s v="South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908"/>
    <d v="2018-01-13T00:00:00"/>
    <n v="7"/>
    <n v="4"/>
    <d v="2018-01-18T00:00:00"/>
    <n v="0"/>
    <s v="Standard Class"/>
    <s v="Other"/>
    <n v="73"/>
    <n v="19461"/>
    <n v="2"/>
    <s v="Fitness"/>
    <x v="3"/>
    <s v="Delhi"/>
    <s v="Delhi"/>
    <m/>
    <s v="India"/>
    <s v="South Asia"/>
    <n v="73"/>
    <s v="Sporting Goods"/>
    <n v="1360"/>
    <s v="Smart watch "/>
    <n v="327.75"/>
    <n v="297.07027734645828"/>
    <n v="1"/>
    <n v="0"/>
    <n v="327.75"/>
    <n v="327.75"/>
    <s v="CASH"/>
    <s v="Cash Over 200"/>
  </r>
  <r>
    <n v="75907"/>
    <d v="2018-01-13T00:00:00"/>
    <n v="7"/>
    <n v="1"/>
    <d v="2018-01-15T00:00:00"/>
    <n v="1"/>
    <s v="First Class"/>
    <s v="Other"/>
    <n v="73"/>
    <n v="19460"/>
    <n v="2"/>
    <s v="Fitness"/>
    <x v="3"/>
    <s v="Suzhou"/>
    <s v="Gansu"/>
    <m/>
    <s v="China"/>
    <s v="Eastern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906"/>
    <d v="2018-01-13T00:00:00"/>
    <n v="7"/>
    <n v="1"/>
    <d v="2018-01-15T00:00:00"/>
    <n v="1"/>
    <s v="First Class"/>
    <s v="Other"/>
    <n v="73"/>
    <n v="19459"/>
    <n v="2"/>
    <s v="Fitness"/>
    <x v="3"/>
    <s v="Suzhou"/>
    <s v="Gansu"/>
    <m/>
    <s v="China"/>
    <s v="Eastern Asia"/>
    <n v="73"/>
    <s v="Sporting Goods"/>
    <n v="1360"/>
    <s v="Smart watch "/>
    <n v="327.75"/>
    <n v="297.07027734645828"/>
    <n v="1"/>
    <n v="6.5599999430000002"/>
    <n v="327.75"/>
    <n v="321.19000005700002"/>
    <s v="CASH"/>
    <s v="Cash Over 200"/>
  </r>
  <r>
    <n v="75905"/>
    <d v="2018-01-13T00:00:00"/>
    <n v="7"/>
    <n v="1"/>
    <d v="2018-01-15T00:00:00"/>
    <n v="1"/>
    <s v="First Class"/>
    <s v="Other"/>
    <n v="73"/>
    <n v="19458"/>
    <n v="2"/>
    <s v="Fitness"/>
    <x v="3"/>
    <s v="Singapore"/>
    <s v="Singapore"/>
    <m/>
    <s v="Singapore"/>
    <s v="Southeast Asia"/>
    <n v="73"/>
    <s v="Sporting Goods"/>
    <n v="1360"/>
    <s v="Smart watch "/>
    <n v="327.75"/>
    <n v="297.07027734645828"/>
    <n v="1"/>
    <n v="9.8299999239999991"/>
    <n v="327.75"/>
    <n v="317.92000007600001"/>
    <s v="CASH"/>
    <s v="Cash Over 200"/>
  </r>
  <r>
    <n v="75904"/>
    <d v="2018-01-13T00:00:00"/>
    <n v="7"/>
    <n v="1"/>
    <d v="2018-01-15T00:00:00"/>
    <n v="1"/>
    <s v="First Class"/>
    <s v="Other"/>
    <n v="73"/>
    <n v="19457"/>
    <n v="2"/>
    <s v="Fitness"/>
    <x v="3"/>
    <s v="Hubli"/>
    <s v="Karnataka"/>
    <m/>
    <s v="India"/>
    <s v="South Asia"/>
    <n v="73"/>
    <s v="Sporting Goods"/>
    <n v="1360"/>
    <s v="Smart watch "/>
    <n v="327.75"/>
    <n v="297.07027734645828"/>
    <n v="1"/>
    <n v="13.10999966"/>
    <n v="327.75"/>
    <n v="314.64000034000003"/>
    <s v="CASH"/>
    <s v="Cash Over 200"/>
  </r>
  <r>
    <n v="75903"/>
    <d v="2018-12-01T00:00:00"/>
    <n v="7"/>
    <n v="1"/>
    <d v="2018-12-03T00:00:00"/>
    <n v="1"/>
    <s v="First Class"/>
    <s v="Other"/>
    <n v="73"/>
    <n v="19456"/>
    <n v="2"/>
    <s v="Fitness"/>
    <x v="3"/>
    <s v="Wollongong"/>
    <s v="New South Wales"/>
    <m/>
    <s v="Australia"/>
    <s v="Oceania"/>
    <n v="73"/>
    <s v="Sporting Goods"/>
    <n v="1360"/>
    <s v="Smart watch "/>
    <n v="327.75"/>
    <n v="297.07027734645828"/>
    <n v="1"/>
    <n v="16.38999939"/>
    <n v="327.75"/>
    <n v="311.36000060999999"/>
    <s v="DEBIT"/>
    <s v="Not Cash Payment"/>
  </r>
  <r>
    <n v="75902"/>
    <d v="2018-12-01T00:00:00"/>
    <n v="7"/>
    <n v="0"/>
    <d v="2018-12-01T00:00:00"/>
    <n v="1"/>
    <s v="Same Day"/>
    <s v="Other"/>
    <n v="73"/>
    <n v="19455"/>
    <n v="2"/>
    <s v="Fitness"/>
    <x v="3"/>
    <s v="Wollongong"/>
    <s v="New South Wales"/>
    <m/>
    <s v="Australia"/>
    <s v="Oceania"/>
    <n v="73"/>
    <s v="Sporting Goods"/>
    <n v="1360"/>
    <s v="Smart watch "/>
    <n v="327.75"/>
    <n v="297.07027734645828"/>
    <n v="1"/>
    <n v="18.030000690000001"/>
    <n v="327.75"/>
    <n v="309.71999930999999"/>
    <s v="DEBIT"/>
    <s v="Not Cash Payment"/>
  </r>
  <r>
    <n v="75901"/>
    <d v="2018-12-01T00:00:00"/>
    <n v="7"/>
    <n v="0"/>
    <d v="2018-12-01T00:00:00"/>
    <n v="0"/>
    <s v="Same Day"/>
    <s v="Same day - on time"/>
    <n v="73"/>
    <n v="19454"/>
    <n v="2"/>
    <s v="Fitness"/>
    <x v="3"/>
    <s v="Wollongong"/>
    <s v="New South Wales"/>
    <m/>
    <s v="Australia"/>
    <s v="Oceania"/>
    <n v="73"/>
    <s v="Sporting Goods"/>
    <n v="1360"/>
    <s v="Smart watch "/>
    <n v="327.75"/>
    <n v="297.07027734645828"/>
    <n v="1"/>
    <n v="22.940000529999999"/>
    <n v="327.75"/>
    <n v="304.80999946999998"/>
    <s v="TRANSFER"/>
    <s v="Not Cash Payment"/>
  </r>
  <r>
    <n v="75900"/>
    <d v="2018-12-01T00:00:00"/>
    <n v="7"/>
    <n v="0"/>
    <d v="2018-12-01T00:00:00"/>
    <n v="1"/>
    <s v="Same Day"/>
    <s v="Other"/>
    <n v="73"/>
    <n v="19453"/>
    <n v="2"/>
    <s v="Fitness"/>
    <x v="3"/>
    <s v="Singapore"/>
    <s v="Singapore"/>
    <m/>
    <s v="Singapore"/>
    <s v="Southeast Asia"/>
    <n v="73"/>
    <s v="Sporting Goods"/>
    <n v="1360"/>
    <s v="Smart watch "/>
    <n v="327.75"/>
    <n v="297.07027734645828"/>
    <n v="1"/>
    <n v="29.5"/>
    <n v="327.75"/>
    <n v="298.25"/>
    <s v="CASH"/>
    <s v="Cash Over 200"/>
  </r>
  <r>
    <n v="75899"/>
    <d v="2018-12-01T00:00:00"/>
    <n v="7"/>
    <n v="0"/>
    <d v="2018-12-01T00:00:00"/>
    <n v="1"/>
    <s v="Same Day"/>
    <s v="Other"/>
    <n v="73"/>
    <n v="19452"/>
    <n v="2"/>
    <s v="Fitness"/>
    <x v="3"/>
    <s v="Singapore"/>
    <s v="Singapore"/>
    <m/>
    <s v="Singapore"/>
    <s v="Southeast Asia"/>
    <n v="73"/>
    <s v="Sporting Goods"/>
    <n v="1360"/>
    <s v="Smart watch "/>
    <n v="327.75"/>
    <n v="297.07027734645828"/>
    <n v="1"/>
    <n v="32.77999878"/>
    <n v="327.75"/>
    <n v="294.97000121999997"/>
    <s v="DEBIT"/>
    <s v="Not Cash Payment"/>
  </r>
  <r>
    <n v="75898"/>
    <d v="2018-12-01T00:00:00"/>
    <n v="7"/>
    <n v="4"/>
    <d v="2018-12-06T00:00:00"/>
    <n v="0"/>
    <s v="Standard Class"/>
    <s v="Other"/>
    <n v="73"/>
    <n v="19451"/>
    <n v="2"/>
    <s v="Fitness"/>
    <x v="3"/>
    <s v="Medan"/>
    <s v="North Sumatra"/>
    <m/>
    <s v="Indonesia"/>
    <s v="Southeast Asia"/>
    <n v="73"/>
    <s v="Sporting Goods"/>
    <n v="1360"/>
    <s v="Smart watch "/>
    <n v="327.75"/>
    <n v="297.07027734645828"/>
    <n v="1"/>
    <n v="39.33000183"/>
    <n v="327.75"/>
    <n v="288.41999816999999"/>
    <s v="CASH"/>
    <s v="Cash Over 200"/>
  </r>
  <r>
    <n v="75897"/>
    <d v="2018-12-01T00:00:00"/>
    <n v="7"/>
    <n v="4"/>
    <d v="2018-12-06T00:00:00"/>
    <n v="0"/>
    <s v="Standard Class"/>
    <s v="Other"/>
    <n v="73"/>
    <n v="19450"/>
    <n v="2"/>
    <s v="Fitness"/>
    <x v="3"/>
    <s v="Medan"/>
    <s v="North Sumatra"/>
    <m/>
    <s v="Indonesia"/>
    <s v="Southeast Asia"/>
    <n v="73"/>
    <s v="Sporting Goods"/>
    <n v="1360"/>
    <s v="Smart watch "/>
    <n v="327.75"/>
    <n v="297.07027734645828"/>
    <n v="1"/>
    <n v="42.61000061"/>
    <n v="327.75"/>
    <n v="285.13999939000001"/>
    <s v="CASH"/>
    <s v="Cash Over 200"/>
  </r>
  <r>
    <n v="75896"/>
    <d v="2018-12-01T00:00:00"/>
    <n v="7"/>
    <n v="4"/>
    <d v="2018-12-06T00:00:00"/>
    <n v="0"/>
    <s v="Standard Class"/>
    <s v="Other"/>
    <n v="73"/>
    <n v="19449"/>
    <n v="2"/>
    <s v="Fitness"/>
    <x v="3"/>
    <s v="Canberra"/>
    <s v="Australian Capital Territory"/>
    <m/>
    <s v="Australia"/>
    <s v="Oceania"/>
    <n v="73"/>
    <s v="Sporting Goods"/>
    <n v="1360"/>
    <s v="Smart watch "/>
    <n v="327.75"/>
    <n v="297.07027734645828"/>
    <n v="1"/>
    <n v="49.159999849999998"/>
    <n v="327.75"/>
    <n v="278.59000014999998"/>
    <s v="DEBIT"/>
    <s v="Not Cash Payment"/>
  </r>
  <r>
    <n v="75895"/>
    <d v="2018-12-01T00:00:00"/>
    <n v="7"/>
    <n v="4"/>
    <d v="2018-12-06T00:00:00"/>
    <n v="1"/>
    <s v="Standard Class"/>
    <s v="Other"/>
    <n v="73"/>
    <n v="19448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52.439998629999998"/>
    <n v="327.75"/>
    <n v="275.31000137000001"/>
    <s v="TRANSFER"/>
    <s v="Not Cash Payment"/>
  </r>
  <r>
    <n v="75894"/>
    <d v="2018-12-01T00:00:00"/>
    <n v="7"/>
    <n v="2"/>
    <d v="2018-12-04T00:00:00"/>
    <n v="1"/>
    <s v="Second Class"/>
    <s v="Other"/>
    <n v="73"/>
    <n v="19447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55.72000122"/>
    <n v="327.75"/>
    <n v="272.02999878000003"/>
    <s v="TRANSFER"/>
    <s v="Not Cash Payment"/>
  </r>
  <r>
    <n v="75893"/>
    <d v="2018-12-01T00:00:00"/>
    <n v="7"/>
    <n v="4"/>
    <d v="2018-12-06T00:00:00"/>
    <n v="0"/>
    <s v="Standard Class"/>
    <s v="Other"/>
    <n v="73"/>
    <n v="19446"/>
    <n v="2"/>
    <s v="Fitness"/>
    <x v="3"/>
    <s v="Yiwu"/>
    <s v="Zhejiang"/>
    <m/>
    <s v="China"/>
    <s v="Eastern Asia"/>
    <n v="73"/>
    <s v="Sporting Goods"/>
    <n v="1360"/>
    <s v="Smart watch "/>
    <n v="327.75"/>
    <n v="297.07027734645828"/>
    <n v="1"/>
    <n v="59"/>
    <n v="327.75"/>
    <n v="268.75"/>
    <s v="TRANSFER"/>
    <s v="Not Cash Payment"/>
  </r>
  <r>
    <n v="28744"/>
    <d v="2016-02-24T00:00:00"/>
    <e v="#N/A"/>
    <n v="2"/>
    <d v="2016-02-26T00:00:00"/>
    <n v="1"/>
    <s v="Second Class"/>
    <s v="Other"/>
    <n v="17"/>
    <n v="9083"/>
    <n v="4"/>
    <s v="Apparel"/>
    <x v="3"/>
    <s v="Mirzapur"/>
    <s v="Uttar Pradesh"/>
    <m/>
    <s v="India"/>
    <s v="South Asia"/>
    <n v="17"/>
    <s v="Cleats"/>
    <n v="365"/>
    <s v="Perfect Fitness Perfect Rip Deck"/>
    <n v="59.990001679999999"/>
    <n v="54.488929209402009"/>
    <n v="2"/>
    <n v="4.8000001909999996"/>
    <n v="119.98000336"/>
    <n v="115.180003169"/>
    <s v="CASH"/>
    <s v="Cash Not Over 200"/>
  </r>
  <r>
    <n v="45461"/>
    <d v="2016-10-25T00:00:00"/>
    <e v="#N/A"/>
    <n v="2"/>
    <d v="2016-10-27T00:00:00"/>
    <n v="0"/>
    <s v="Second Class"/>
    <s v="Other"/>
    <n v="29"/>
    <n v="4741"/>
    <n v="5"/>
    <s v="Golf"/>
    <x v="3"/>
    <s v="Bursa"/>
    <s v="Bursa"/>
    <m/>
    <s v="Turkey"/>
    <s v="West Asia"/>
    <n v="29"/>
    <s v="Shop By Sport"/>
    <n v="627"/>
    <s v="Under Armour Girls' Toddler Spine Surge Runni"/>
    <n v="39.990001679999999"/>
    <n v="34.198098313835338"/>
    <n v="2"/>
    <n v="0.80000001200000004"/>
    <n v="79.980003359999998"/>
    <n v="79.180003348"/>
    <s v="CASH"/>
    <s v="Cash Not Over 200"/>
  </r>
  <r>
    <n v="31115"/>
    <d v="2016-03-30T00:00:00"/>
    <e v="#N/A"/>
    <n v="2"/>
    <d v="2016-04-01T00:00:00"/>
    <n v="1"/>
    <s v="Second Class"/>
    <s v="Other"/>
    <n v="24"/>
    <n v="639"/>
    <n v="5"/>
    <s v="Golf"/>
    <x v="3"/>
    <s v="Murray Bridge"/>
    <s v="South Australia"/>
    <m/>
    <s v="Australia"/>
    <s v="Oceania"/>
    <n v="24"/>
    <s v="Women's Apparel"/>
    <n v="502"/>
    <s v="Nike Men's Dri-FIT Victory Golf Polo"/>
    <n v="50"/>
    <n v="43.678035218757444"/>
    <n v="2"/>
    <n v="4"/>
    <n v="100"/>
    <n v="96"/>
    <s v="CASH"/>
    <s v="Cash Not Over 200"/>
  </r>
  <r>
    <n v="45766"/>
    <d v="2016-10-30T00:00:00"/>
    <e v="#N/A"/>
    <n v="2"/>
    <d v="2016-11-01T00:00:00"/>
    <n v="0"/>
    <s v="Second Class"/>
    <s v="Other"/>
    <n v="29"/>
    <n v="9702"/>
    <n v="5"/>
    <s v="Golf"/>
    <x v="3"/>
    <s v="Kartal"/>
    <s v="Istanbul"/>
    <m/>
    <s v="Turkey"/>
    <s v="West Asi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CASH"/>
    <s v="Cash Not Over 200"/>
  </r>
  <r>
    <n v="47752"/>
    <d v="2016-11-28T00:00:00"/>
    <e v="#N/A"/>
    <n v="2"/>
    <d v="2016-11-30T00:00:00"/>
    <n v="1"/>
    <s v="Second Class"/>
    <s v="Other"/>
    <n v="24"/>
    <n v="9114"/>
    <n v="5"/>
    <s v="Golf"/>
    <x v="3"/>
    <s v="Ulaanbaatar"/>
    <s v="Ulan Bator"/>
    <m/>
    <s v="Mongolia"/>
    <s v="Eastern Asia"/>
    <n v="24"/>
    <s v="Women's Apparel"/>
    <n v="502"/>
    <s v="Nike Men's Dri-FIT Victory Golf Polo"/>
    <n v="50"/>
    <n v="43.678035218757444"/>
    <n v="2"/>
    <n v="9"/>
    <n v="100"/>
    <n v="91"/>
    <s v="CASH"/>
    <s v="Cash Not Over 200"/>
  </r>
  <r>
    <n v="50054"/>
    <d v="2016-12-31T00:00:00"/>
    <e v="#N/A"/>
    <n v="2"/>
    <d v="2017-01-03T00:00:00"/>
    <n v="1"/>
    <s v="Second Class"/>
    <s v="Other"/>
    <n v="24"/>
    <n v="1362"/>
    <n v="5"/>
    <s v="Golf"/>
    <x v="3"/>
    <s v="Istanbul"/>
    <s v="Istanbul"/>
    <m/>
    <s v="Turkey"/>
    <s v="West Asia"/>
    <n v="24"/>
    <s v="Women's Apparel"/>
    <n v="502"/>
    <s v="Nike Men's Dri-FIT Victory Golf Polo"/>
    <n v="50"/>
    <n v="43.678035218757444"/>
    <n v="2"/>
    <n v="13"/>
    <n v="100"/>
    <n v="87"/>
    <s v="CASH"/>
    <s v="Cash Not Over 200"/>
  </r>
  <r>
    <n v="20365"/>
    <d v="2015-10-25T00:00:00"/>
    <e v="#N/A"/>
    <n v="2"/>
    <d v="2015-10-27T00:00:00"/>
    <n v="1"/>
    <s v="Second Class"/>
    <s v="Other"/>
    <n v="24"/>
    <n v="8011"/>
    <n v="5"/>
    <s v="Golf"/>
    <x v="3"/>
    <s v="Raipur"/>
    <s v="Rajasthan"/>
    <m/>
    <s v="India"/>
    <s v="South Asia"/>
    <n v="24"/>
    <s v="Women's Apparel"/>
    <n v="502"/>
    <s v="Nike Men's Dri-FIT Victory Golf Polo"/>
    <n v="50"/>
    <n v="43.678035218757444"/>
    <n v="2"/>
    <n v="18"/>
    <n v="100"/>
    <n v="82"/>
    <s v="CASH"/>
    <s v="Cash Not Over 200"/>
  </r>
  <r>
    <n v="41686"/>
    <d v="2016-08-31T00:00:00"/>
    <e v="#N/A"/>
    <n v="4"/>
    <d v="2016-09-06T00:00:00"/>
    <n v="0"/>
    <s v="Standard Class"/>
    <s v="Other"/>
    <n v="18"/>
    <n v="7884"/>
    <n v="4"/>
    <s v="Apparel"/>
    <x v="3"/>
    <s v="Istanbul"/>
    <s v="Istanbul"/>
    <m/>
    <s v="Turkey"/>
    <s v="West Asia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41896"/>
    <d v="2016-03-09T00:00:00"/>
    <e v="#N/A"/>
    <n v="4"/>
    <d v="2016-03-15T00:00:00"/>
    <n v="0"/>
    <s v="Standard Class"/>
    <s v="Other"/>
    <n v="18"/>
    <n v="289"/>
    <n v="4"/>
    <s v="Apparel"/>
    <x v="3"/>
    <s v="Jerusalem"/>
    <s v="Jerusalem"/>
    <m/>
    <s v="Israel"/>
    <s v="West Asia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28168"/>
    <d v="2016-02-16T00:00:00"/>
    <e v="#N/A"/>
    <n v="4"/>
    <d v="2016-02-22T00:00:00"/>
    <n v="0"/>
    <s v="Standard Class"/>
    <s v="Other"/>
    <n v="17"/>
    <n v="10081"/>
    <n v="4"/>
    <s v="Apparel"/>
    <x v="3"/>
    <s v="Gold Coast"/>
    <s v="Queensland"/>
    <m/>
    <s v="Australia"/>
    <s v="Oceania"/>
    <n v="17"/>
    <s v="Cleats"/>
    <n v="365"/>
    <s v="Perfect Fitness Perfect Rip Deck"/>
    <n v="59.990001679999999"/>
    <n v="54.488929209402009"/>
    <n v="1"/>
    <n v="3"/>
    <n v="59.990001679999999"/>
    <n v="56.990001679999999"/>
    <s v="DEBIT"/>
    <s v="Not Cash Payment"/>
  </r>
  <r>
    <n v="24992"/>
    <d v="2015-12-31T00:00:00"/>
    <e v="#N/A"/>
    <n v="4"/>
    <d v="2016-01-06T00:00:00"/>
    <n v="0"/>
    <s v="Standard Class"/>
    <s v="Other"/>
    <n v="18"/>
    <n v="1169"/>
    <n v="4"/>
    <s v="Apparel"/>
    <x v="3"/>
    <s v="Newcastle"/>
    <s v="New South Wales"/>
    <m/>
    <s v="Australia"/>
    <s v="Ocean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30851"/>
    <d v="2016-03-26T00:00:00"/>
    <e v="#N/A"/>
    <n v="4"/>
    <d v="2016-03-31T00:00:00"/>
    <n v="0"/>
    <s v="Standard Class"/>
    <s v="Other"/>
    <n v="18"/>
    <n v="1182"/>
    <n v="4"/>
    <s v="Apparel"/>
    <x v="3"/>
    <s v="Porirua"/>
    <s v="Wellington"/>
    <m/>
    <s v="New Zealand"/>
    <s v="Ocean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25074"/>
    <d v="2016-02-01T00:00:00"/>
    <e v="#N/A"/>
    <n v="4"/>
    <d v="2016-02-05T00:00:00"/>
    <n v="1"/>
    <s v="Standard Class"/>
    <s v="Other"/>
    <n v="18"/>
    <n v="717"/>
    <n v="4"/>
    <s v="Apparel"/>
    <x v="3"/>
    <s v="Mildura"/>
    <s v="Victoria"/>
    <m/>
    <s v="Australia"/>
    <s v="Ocean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76870"/>
    <d v="2018-01-27T00:00:00"/>
    <n v="7"/>
    <n v="4"/>
    <d v="2018-02-01T00:00:00"/>
    <n v="1"/>
    <s v="Standard Class"/>
    <s v="Other"/>
    <n v="76"/>
    <n v="20423"/>
    <n v="4"/>
    <s v="Apparel"/>
    <x v="3"/>
    <s v="Brisbane"/>
    <s v="Queensland"/>
    <m/>
    <s v="Australia"/>
    <s v="Oceania"/>
    <n v="76"/>
    <s v="Women's Clothing"/>
    <n v="1363"/>
    <s v="Summer dresses"/>
    <n v="215.82000729999999"/>
    <n v="186.82667412499998"/>
    <n v="1"/>
    <n v="10.789999959999999"/>
    <n v="215.82000729999999"/>
    <n v="205.03000734"/>
    <s v="DEBIT"/>
    <s v="Not Cash Payment"/>
  </r>
  <r>
    <n v="25163"/>
    <d v="2016-03-01T00:00:00"/>
    <e v="#N/A"/>
    <n v="4"/>
    <d v="2016-03-07T00:00:00"/>
    <n v="0"/>
    <s v="Standard Class"/>
    <s v="Other"/>
    <n v="18"/>
    <n v="5801"/>
    <n v="4"/>
    <s v="Apparel"/>
    <x v="3"/>
    <s v="Dhaka"/>
    <s v="Dhaka"/>
    <m/>
    <s v="Bangladesh"/>
    <s v="South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28036"/>
    <d v="2016-02-14T00:00:00"/>
    <e v="#N/A"/>
    <n v="4"/>
    <d v="2016-02-18T00:00:00"/>
    <n v="0"/>
    <s v="Standard Class"/>
    <s v="Other"/>
    <n v="18"/>
    <n v="702"/>
    <n v="4"/>
    <s v="Apparel"/>
    <x v="3"/>
    <s v="Kanpur"/>
    <s v="Uttar Pradesh"/>
    <m/>
    <s v="India"/>
    <s v="South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22679"/>
    <d v="2015-11-28T00:00:00"/>
    <e v="#N/A"/>
    <n v="4"/>
    <d v="2015-12-03T00:00:00"/>
    <n v="1"/>
    <s v="Standard Class"/>
    <s v="Other"/>
    <n v="18"/>
    <n v="6951"/>
    <n v="4"/>
    <s v="Apparel"/>
    <x v="3"/>
    <s v="Bangkok"/>
    <s v="Bangkok"/>
    <m/>
    <s v="Thailand"/>
    <s v="Southea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23610"/>
    <d v="2015-11-12T00:00:00"/>
    <e v="#N/A"/>
    <n v="4"/>
    <d v="2015-11-18T00:00:00"/>
    <n v="1"/>
    <s v="Standard Class"/>
    <s v="Other"/>
    <n v="18"/>
    <n v="6780"/>
    <n v="4"/>
    <s v="Apparel"/>
    <x v="3"/>
    <s v="Bangkok"/>
    <s v="Bangkok"/>
    <m/>
    <s v="Thailand"/>
    <s v="Southea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42828"/>
    <d v="2016-09-17T00:00:00"/>
    <e v="#N/A"/>
    <n v="4"/>
    <d v="2016-09-22T00:00:00"/>
    <n v="0"/>
    <s v="Standard Class"/>
    <s v="Other"/>
    <n v="17"/>
    <n v="6422"/>
    <n v="4"/>
    <s v="Apparel"/>
    <x v="3"/>
    <s v="Baghdad"/>
    <s v="Baghdad"/>
    <m/>
    <s v="Iraq"/>
    <s v="West Asia"/>
    <n v="17"/>
    <s v="Cleats"/>
    <n v="365"/>
    <s v="Perfect Fitness Perfect Rip Deck"/>
    <n v="59.990001679999999"/>
    <n v="54.488929209402009"/>
    <n v="1"/>
    <n v="3"/>
    <n v="59.990001679999999"/>
    <n v="56.990001679999999"/>
    <s v="DEBIT"/>
    <s v="Not Cash Payment"/>
  </r>
  <r>
    <n v="41896"/>
    <d v="2016-03-09T00:00:00"/>
    <e v="#N/A"/>
    <n v="4"/>
    <d v="2016-03-15T00:00:00"/>
    <n v="0"/>
    <s v="Standard Class"/>
    <s v="Other"/>
    <n v="18"/>
    <n v="289"/>
    <n v="4"/>
    <s v="Apparel"/>
    <x v="3"/>
    <s v="Jerusalem"/>
    <s v="Jerusalem"/>
    <m/>
    <s v="Israel"/>
    <s v="We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48713"/>
    <d v="2016-12-12T00:00:00"/>
    <e v="#N/A"/>
    <n v="4"/>
    <d v="2016-12-16T00:00:00"/>
    <n v="0"/>
    <s v="Standard Class"/>
    <s v="Other"/>
    <n v="18"/>
    <n v="5384"/>
    <n v="4"/>
    <s v="Apparel"/>
    <x v="3"/>
    <s v="Adana"/>
    <s v="Adana"/>
    <m/>
    <s v="Turkey"/>
    <s v="We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45668"/>
    <d v="2016-10-28T00:00:00"/>
    <e v="#N/A"/>
    <n v="4"/>
    <d v="2016-11-03T00:00:00"/>
    <n v="0"/>
    <s v="Standard Class"/>
    <s v="Other"/>
    <n v="18"/>
    <n v="2985"/>
    <n v="4"/>
    <s v="Apparel"/>
    <x v="3"/>
    <s v="Riyadh"/>
    <s v="Riyadh"/>
    <m/>
    <s v="Saudi Arabia"/>
    <s v="We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74796"/>
    <d v="2017-12-27T00:00:00"/>
    <n v="4"/>
    <n v="4"/>
    <d v="2018-01-02T00:00:00"/>
    <n v="0"/>
    <s v="Standard Class"/>
    <s v="Other"/>
    <n v="66"/>
    <n v="18349"/>
    <n v="4"/>
    <s v="Apparel"/>
    <x v="3"/>
    <s v="Shenzhen"/>
    <s v="Guangdong"/>
    <m/>
    <s v="China"/>
    <s v="Eastern Asia"/>
    <n v="66"/>
    <s v="Crafts"/>
    <n v="1353"/>
    <s v="Porcelain crafts"/>
    <n v="461.48001099999999"/>
    <n v="376.77167767999998"/>
    <n v="1"/>
    <n v="25.379999160000001"/>
    <n v="461.48001099999999"/>
    <n v="436.10001183999998"/>
    <s v="DEBIT"/>
    <s v="Not Cash Payment"/>
  </r>
  <r>
    <n v="27918"/>
    <d v="2016-12-02T00:00:00"/>
    <e v="#N/A"/>
    <n v="4"/>
    <d v="2016-12-08T00:00:00"/>
    <n v="0"/>
    <s v="Standard Class"/>
    <s v="Other"/>
    <n v="18"/>
    <n v="11286"/>
    <n v="4"/>
    <s v="Apparel"/>
    <x v="3"/>
    <s v="Tianjin"/>
    <s v="Tianjin"/>
    <m/>
    <s v="China"/>
    <s v="Eastern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30097"/>
    <d v="2016-03-15T00:00:00"/>
    <e v="#N/A"/>
    <n v="4"/>
    <d v="2016-03-21T00:00:00"/>
    <n v="0"/>
    <s v="Standard Class"/>
    <s v="Other"/>
    <n v="17"/>
    <n v="489"/>
    <n v="4"/>
    <s v="Apparel"/>
    <x v="3"/>
    <s v="Perth"/>
    <s v="Western Australia"/>
    <m/>
    <s v="Australia"/>
    <s v="Oceania"/>
    <n v="17"/>
    <s v="Cleats"/>
    <n v="365"/>
    <s v="Perfect Fitness Perfect Rip Deck"/>
    <n v="59.990001679999999"/>
    <n v="54.488929209402009"/>
    <n v="1"/>
    <n v="3.2999999519999998"/>
    <n v="59.990001679999999"/>
    <n v="56.690001727999999"/>
    <s v="DEBIT"/>
    <s v="Not Cash Payment"/>
  </r>
  <r>
    <n v="30966"/>
    <d v="2016-03-28T00:00:00"/>
    <e v="#N/A"/>
    <n v="4"/>
    <d v="2016-04-01T00:00:00"/>
    <n v="0"/>
    <s v="Standard Class"/>
    <s v="Other"/>
    <n v="18"/>
    <n v="4510"/>
    <n v="4"/>
    <s v="Apparel"/>
    <x v="3"/>
    <s v="Dunedin"/>
    <s v="Otago"/>
    <m/>
    <s v="New Zealand"/>
    <s v="Ocean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30063"/>
    <d v="2016-03-14T00:00:00"/>
    <e v="#N/A"/>
    <n v="4"/>
    <d v="2016-03-18T00:00:00"/>
    <n v="0"/>
    <s v="Standard Class"/>
    <s v="Other"/>
    <n v="18"/>
    <n v="9626"/>
    <n v="4"/>
    <s v="Apparel"/>
    <x v="3"/>
    <s v="Melbourne"/>
    <s v="Victoria"/>
    <m/>
    <s v="Australia"/>
    <s v="Ocean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22019"/>
    <d v="2015-11-18T00:00:00"/>
    <e v="#N/A"/>
    <n v="4"/>
    <d v="2015-11-24T00:00:00"/>
    <n v="1"/>
    <s v="Standard Class"/>
    <s v="Other"/>
    <n v="18"/>
    <n v="9494"/>
    <n v="4"/>
    <s v="Apparel"/>
    <x v="3"/>
    <s v="Ulhasnagar"/>
    <s v="Maharashtra"/>
    <m/>
    <s v="India"/>
    <s v="South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24230"/>
    <d v="2015-12-20T00:00:00"/>
    <e v="#N/A"/>
    <n v="4"/>
    <d v="2015-12-24T00:00:00"/>
    <n v="1"/>
    <s v="Standard Class"/>
    <s v="Other"/>
    <n v="18"/>
    <n v="1718"/>
    <n v="4"/>
    <s v="Apparel"/>
    <x v="3"/>
    <s v="Manila"/>
    <s v="National Capital Region"/>
    <m/>
    <s v="Philippines"/>
    <s v="Southeast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48713"/>
    <d v="2016-12-12T00:00:00"/>
    <e v="#N/A"/>
    <n v="4"/>
    <d v="2016-12-16T00:00:00"/>
    <n v="0"/>
    <s v="Standard Class"/>
    <s v="Other"/>
    <n v="18"/>
    <n v="5384"/>
    <n v="4"/>
    <s v="Apparel"/>
    <x v="3"/>
    <s v="Adana"/>
    <s v="Adana"/>
    <m/>
    <s v="Turkey"/>
    <s v="West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42353"/>
    <d v="2016-10-09T00:00:00"/>
    <e v="#N/A"/>
    <n v="4"/>
    <d v="2016-10-13T00:00:00"/>
    <n v="0"/>
    <s v="Standard Class"/>
    <s v="Other"/>
    <n v="18"/>
    <n v="5295"/>
    <n v="4"/>
    <s v="Apparel"/>
    <x v="3"/>
    <s v="Mersin"/>
    <s v="Mersin"/>
    <m/>
    <s v="Turkey"/>
    <s v="West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45668"/>
    <d v="2016-10-28T00:00:00"/>
    <e v="#N/A"/>
    <n v="4"/>
    <d v="2016-11-03T00:00:00"/>
    <n v="0"/>
    <s v="Standard Class"/>
    <s v="Other"/>
    <n v="18"/>
    <n v="2985"/>
    <n v="4"/>
    <s v="Apparel"/>
    <x v="3"/>
    <s v="Riyadh"/>
    <s v="Riyadh"/>
    <m/>
    <s v="Saudi Arabia"/>
    <s v="West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42134"/>
    <d v="2016-07-09T00:00:00"/>
    <e v="#N/A"/>
    <n v="4"/>
    <d v="2016-07-14T00:00:00"/>
    <n v="1"/>
    <s v="Standard Class"/>
    <s v="Other"/>
    <n v="18"/>
    <n v="3984"/>
    <n v="4"/>
    <s v="Apparel"/>
    <x v="3"/>
    <s v="Temirtau"/>
    <s v="Karaganda"/>
    <m/>
    <s v="Kazakhstan"/>
    <s v="Central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21522"/>
    <d v="2015-11-11T00:00:00"/>
    <e v="#N/A"/>
    <n v="4"/>
    <d v="2015-11-17T00:00:00"/>
    <n v="0"/>
    <s v="Standard Class"/>
    <s v="Other"/>
    <n v="18"/>
    <n v="5270"/>
    <n v="4"/>
    <s v="Apparel"/>
    <x v="3"/>
    <s v="Tengzhou"/>
    <s v="Shandong"/>
    <m/>
    <s v="China"/>
    <s v="Eastern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23767"/>
    <d v="2015-12-13T00:00:00"/>
    <e v="#N/A"/>
    <n v="4"/>
    <d v="2015-12-17T00:00:00"/>
    <n v="0"/>
    <s v="Standard Class"/>
    <s v="Other"/>
    <n v="18"/>
    <n v="10966"/>
    <n v="4"/>
    <s v="Apparel"/>
    <x v="3"/>
    <s v="Nantong"/>
    <s v="Jiangsu"/>
    <m/>
    <s v="China"/>
    <s v="Eastern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25433"/>
    <d v="2016-07-01T00:00:00"/>
    <e v="#N/A"/>
    <n v="4"/>
    <d v="2016-07-07T00:00:00"/>
    <n v="0"/>
    <s v="Standard Class"/>
    <s v="Other"/>
    <n v="18"/>
    <n v="1868"/>
    <n v="4"/>
    <s v="Apparel"/>
    <x v="3"/>
    <s v="Dalian"/>
    <s v="Liaoning"/>
    <m/>
    <s v="China"/>
    <s v="Eastern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73893"/>
    <d v="2017-12-14T00:00:00"/>
    <n v="5"/>
    <n v="4"/>
    <d v="2017-12-20T00:00:00"/>
    <n v="0"/>
    <s v="Standard Class"/>
    <s v="Other"/>
    <n v="76"/>
    <n v="17446"/>
    <n v="4"/>
    <s v="Apparel"/>
    <x v="3"/>
    <s v="Lianyuan"/>
    <s v="Hunan"/>
    <m/>
    <s v="China"/>
    <s v="Eastern Asia"/>
    <n v="76"/>
    <s v="Women's Clothing"/>
    <n v="1363"/>
    <s v="Summer dresses"/>
    <n v="215.82000729999999"/>
    <n v="186.82667412499998"/>
    <n v="1"/>
    <n v="15.10999966"/>
    <n v="215.82000729999999"/>
    <n v="200.71000763999999"/>
    <s v="DEBIT"/>
    <s v="Not Cash Payment"/>
  </r>
  <r>
    <n v="30085"/>
    <d v="2016-03-15T00:00:00"/>
    <e v="#N/A"/>
    <n v="4"/>
    <d v="2016-03-21T00:00:00"/>
    <n v="1"/>
    <s v="Standard Class"/>
    <s v="Other"/>
    <n v="17"/>
    <n v="10071"/>
    <n v="4"/>
    <s v="Apparel"/>
    <x v="3"/>
    <s v="Caloundra"/>
    <s v="Queensland"/>
    <m/>
    <s v="Australia"/>
    <s v="Oceania"/>
    <n v="17"/>
    <s v="Cleats"/>
    <n v="365"/>
    <s v="Perfect Fitness Perfect Rip Deck"/>
    <n v="59.990001679999999"/>
    <n v="54.488929209402009"/>
    <n v="1"/>
    <n v="4.1999998090000004"/>
    <n v="59.990001679999999"/>
    <n v="55.790001871000001"/>
    <s v="DEBIT"/>
    <s v="Not Cash Payment"/>
  </r>
  <r>
    <n v="30172"/>
    <d v="2016-03-16T00:00:00"/>
    <e v="#N/A"/>
    <n v="4"/>
    <d v="2016-03-22T00:00:00"/>
    <n v="0"/>
    <s v="Standard Class"/>
    <s v="Other"/>
    <n v="18"/>
    <n v="1271"/>
    <n v="4"/>
    <s v="Apparel"/>
    <x v="3"/>
    <s v="Melbourne"/>
    <s v="Victoria"/>
    <m/>
    <s v="Australia"/>
    <s v="Ocean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27478"/>
    <d v="2016-06-02T00:00:00"/>
    <e v="#N/A"/>
    <n v="4"/>
    <d v="2016-06-08T00:00:00"/>
    <n v="0"/>
    <s v="Standard Class"/>
    <s v="Other"/>
    <n v="18"/>
    <n v="11930"/>
    <n v="4"/>
    <s v="Apparel"/>
    <x v="3"/>
    <s v="Bendigo"/>
    <s v="Victoria"/>
    <m/>
    <s v="Australia"/>
    <s v="Ocean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76976"/>
    <d v="2018-01-28T00:00:00"/>
    <n v="1"/>
    <n v="4"/>
    <d v="2018-02-01T00:00:00"/>
    <n v="0"/>
    <s v="Standard Class"/>
    <s v="Other"/>
    <n v="76"/>
    <n v="20529"/>
    <n v="4"/>
    <s v="Apparel"/>
    <x v="3"/>
    <s v="Adelaide"/>
    <s v="South Australia"/>
    <m/>
    <s v="Australia"/>
    <s v="Oceania"/>
    <n v="76"/>
    <s v="Women's Clothing"/>
    <n v="1363"/>
    <s v="Summer dresses"/>
    <n v="215.82000729999999"/>
    <n v="186.82667412499998"/>
    <n v="1"/>
    <n v="15.10999966"/>
    <n v="215.82000729999999"/>
    <n v="200.71000763999999"/>
    <s v="DEBIT"/>
    <s v="Not Cash Payment"/>
  </r>
  <r>
    <n v="24063"/>
    <d v="2015-12-18T00:00:00"/>
    <e v="#N/A"/>
    <n v="4"/>
    <d v="2015-12-24T00:00:00"/>
    <n v="0"/>
    <s v="Standard Class"/>
    <s v="Other"/>
    <n v="18"/>
    <n v="8358"/>
    <n v="4"/>
    <s v="Apparel"/>
    <x v="3"/>
    <s v="Ajmer"/>
    <s v="Rajasthan"/>
    <m/>
    <s v="India"/>
    <s v="South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51209"/>
    <d v="2017-01-17T00:00:00"/>
    <e v="#N/A"/>
    <n v="4"/>
    <d v="2017-01-23T00:00:00"/>
    <n v="1"/>
    <s v="Standard Class"/>
    <s v="Other"/>
    <n v="18"/>
    <n v="7705"/>
    <n v="4"/>
    <s v="Apparel"/>
    <x v="3"/>
    <s v="Kerman"/>
    <s v="Kerman"/>
    <m/>
    <s v="Iran"/>
    <s v="South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73839"/>
    <d v="2017-12-13T00:00:00"/>
    <n v="4"/>
    <n v="4"/>
    <d v="2017-12-19T00:00:00"/>
    <n v="1"/>
    <s v="Standard Class"/>
    <s v="Other"/>
    <n v="76"/>
    <n v="17392"/>
    <n v="4"/>
    <s v="Apparel"/>
    <x v="3"/>
    <s v="Vadodara"/>
    <s v="Gujarat"/>
    <m/>
    <s v="India"/>
    <s v="South Asia"/>
    <n v="76"/>
    <s v="Women's Clothing"/>
    <n v="1363"/>
    <s v="Summer dresses"/>
    <n v="215.82000729999999"/>
    <n v="186.82667412499998"/>
    <n v="1"/>
    <n v="15.10999966"/>
    <n v="215.82000729999999"/>
    <n v="200.71000763999999"/>
    <s v="DEBIT"/>
    <s v="Not Cash Payment"/>
  </r>
  <r>
    <n v="74723"/>
    <d v="2017-12-26T00:00:00"/>
    <n v="3"/>
    <n v="4"/>
    <d v="2018-01-01T00:00:00"/>
    <n v="0"/>
    <s v="Standard Class"/>
    <s v="Other"/>
    <n v="66"/>
    <n v="18276"/>
    <n v="4"/>
    <s v="Apparel"/>
    <x v="3"/>
    <s v="Semarang"/>
    <s v="Central Java"/>
    <m/>
    <s v="Indonesia"/>
    <s v="Southeast Asia"/>
    <n v="66"/>
    <s v="Crafts"/>
    <n v="1353"/>
    <s v="Porcelain crafts"/>
    <n v="461.48001099999999"/>
    <n v="376.77167767999998"/>
    <n v="1"/>
    <n v="32.299999239999998"/>
    <n v="461.48001099999999"/>
    <n v="429.18001176000001"/>
    <s v="DEBIT"/>
    <s v="Not Cash Payment"/>
  </r>
  <r>
    <n v="26821"/>
    <d v="2016-01-27T00:00:00"/>
    <e v="#N/A"/>
    <n v="4"/>
    <d v="2016-02-02T00:00:00"/>
    <n v="0"/>
    <s v="Standard Class"/>
    <s v="Other"/>
    <n v="18"/>
    <n v="7795"/>
    <n v="4"/>
    <s v="Apparel"/>
    <x v="3"/>
    <s v="Cirebon"/>
    <s v="West Java"/>
    <m/>
    <s v="Indonesia"/>
    <s v="Southeast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77102"/>
    <d v="2018-01-30T00:00:00"/>
    <n v="3"/>
    <n v="4"/>
    <d v="2018-02-05T00:00:00"/>
    <n v="0"/>
    <s v="Standard Class"/>
    <s v="Other"/>
    <n v="76"/>
    <n v="20655"/>
    <n v="4"/>
    <s v="Apparel"/>
    <x v="3"/>
    <s v="Yangon"/>
    <s v="Yangon"/>
    <m/>
    <s v="Myanmar (Burma)"/>
    <s v="Southeast Asia"/>
    <n v="76"/>
    <s v="Women's Clothing"/>
    <n v="1363"/>
    <s v="Summer dresses"/>
    <n v="215.82000729999999"/>
    <n v="186.82667412499998"/>
    <n v="1"/>
    <n v="15.10999966"/>
    <n v="215.82000729999999"/>
    <n v="200.71000763999999"/>
    <s v="DEBIT"/>
    <s v="Not Cash Payment"/>
  </r>
  <r>
    <n v="41608"/>
    <d v="2016-08-30T00:00:00"/>
    <e v="#N/A"/>
    <n v="4"/>
    <d v="2016-09-05T00:00:00"/>
    <n v="0"/>
    <s v="Standard Class"/>
    <s v="Other"/>
    <n v="18"/>
    <n v="2454"/>
    <n v="4"/>
    <s v="Apparel"/>
    <x v="3"/>
    <s v="Kütahya"/>
    <s v="Kütahya"/>
    <m/>
    <s v="Turkey"/>
    <s v="West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47009"/>
    <d v="2016-11-17T00:00:00"/>
    <e v="#N/A"/>
    <n v="4"/>
    <d v="2016-11-23T00:00:00"/>
    <n v="1"/>
    <s v="Standard Class"/>
    <s v="Other"/>
    <n v="18"/>
    <n v="150"/>
    <n v="4"/>
    <s v="Apparel"/>
    <x v="3"/>
    <s v="Baghdad"/>
    <s v="Baghdad"/>
    <m/>
    <s v="Iraq"/>
    <s v="West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49916"/>
    <d v="2016-12-29T00:00:00"/>
    <e v="#N/A"/>
    <n v="4"/>
    <d v="2017-01-04T00:00:00"/>
    <n v="0"/>
    <s v="Standard Class"/>
    <s v="Other"/>
    <n v="18"/>
    <n v="10671"/>
    <n v="4"/>
    <s v="Apparel"/>
    <x v="3"/>
    <s v="Namangan"/>
    <s v="Namangan"/>
    <m/>
    <s v="Uzbekistan"/>
    <s v="Central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9746"/>
    <d v="2016-10-03T00:00:00"/>
    <e v="#N/A"/>
    <n v="4"/>
    <d v="2016-10-07T00:00:00"/>
    <n v="0"/>
    <s v="Standard Class"/>
    <s v="Other"/>
    <n v="17"/>
    <n v="11924"/>
    <n v="4"/>
    <s v="Apparel"/>
    <x v="3"/>
    <s v="Xinzhou"/>
    <s v="Hubei"/>
    <m/>
    <s v="China"/>
    <s v="Eastern Asia"/>
    <n v="17"/>
    <s v="Cleats"/>
    <n v="365"/>
    <s v="Perfect Fitness Perfect Rip Deck"/>
    <n v="59.990001679999999"/>
    <n v="54.488929209402009"/>
    <n v="1"/>
    <n v="5.4000000950000002"/>
    <n v="59.990001679999999"/>
    <n v="54.590001584999996"/>
    <s v="DEBIT"/>
    <s v="Not Cash Payment"/>
  </r>
  <r>
    <n v="72533"/>
    <d v="2017-11-24T00:00:00"/>
    <n v="6"/>
    <n v="4"/>
    <d v="2017-11-30T00:00:00"/>
    <n v="0"/>
    <s v="Standard Class"/>
    <s v="Other"/>
    <n v="70"/>
    <n v="16086"/>
    <n v="4"/>
    <s v="Apparel"/>
    <x v="3"/>
    <s v="Mudanjiang"/>
    <s v="Heilongjiang"/>
    <m/>
    <s v="China"/>
    <s v="Eastern Asia"/>
    <n v="70"/>
    <s v="Men's Clothing"/>
    <n v="1357"/>
    <s v="Men's gala suit"/>
    <n v="210.8500061"/>
    <n v="116.83000946"/>
    <n v="1"/>
    <n v="18.979999540000001"/>
    <n v="210.8500061"/>
    <n v="191.87000656000001"/>
    <s v="DEBIT"/>
    <s v="Not Cash Payment"/>
  </r>
  <r>
    <n v="75892"/>
    <d v="2018-12-01T00:00:00"/>
    <n v="7"/>
    <n v="4"/>
    <d v="2018-12-06T00:00:00"/>
    <n v="0"/>
    <s v="Standard Class"/>
    <s v="Other"/>
    <n v="73"/>
    <n v="19445"/>
    <n v="2"/>
    <s v="Fitness"/>
    <x v="3"/>
    <s v="Bhilai"/>
    <s v="Chhattisgarh"/>
    <m/>
    <s v="India"/>
    <s v="South Asia"/>
    <n v="73"/>
    <s v="Sporting Goods"/>
    <n v="1360"/>
    <s v="Smart watch "/>
    <n v="327.75"/>
    <n v="297.07027734645828"/>
    <n v="1"/>
    <n v="65.550003050000001"/>
    <n v="327.75"/>
    <n v="262.19999695000001"/>
    <s v="TRANSFER"/>
    <s v="Not Cash Payment"/>
  </r>
  <r>
    <n v="75891"/>
    <d v="2018-12-01T00:00:00"/>
    <n v="7"/>
    <n v="4"/>
    <d v="2018-12-06T00:00:00"/>
    <n v="0"/>
    <s v="Standard Class"/>
    <s v="Other"/>
    <n v="73"/>
    <n v="19444"/>
    <n v="2"/>
    <s v="Fitness"/>
    <x v="3"/>
    <s v="Qingdao"/>
    <s v="Shandong"/>
    <m/>
    <s v="China"/>
    <s v="Eastern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890"/>
    <d v="2018-12-01T00:00:00"/>
    <n v="7"/>
    <n v="2"/>
    <d v="2018-12-04T00:00:00"/>
    <n v="1"/>
    <s v="Second Class"/>
    <s v="Other"/>
    <n v="73"/>
    <n v="19443"/>
    <n v="2"/>
    <s v="Fitness"/>
    <x v="3"/>
    <s v="Qingdao"/>
    <s v="Shandong"/>
    <m/>
    <s v="China"/>
    <s v="Eastern Asia"/>
    <n v="73"/>
    <s v="Sporting Goods"/>
    <n v="1360"/>
    <s v="Smart watch "/>
    <n v="327.75"/>
    <n v="297.07027734645828"/>
    <n v="1"/>
    <n v="0"/>
    <n v="327.75"/>
    <n v="327.75"/>
    <s v="DEBIT"/>
    <s v="Not Cash Payment"/>
  </r>
  <r>
    <n v="75889"/>
    <d v="2018-12-01T00:00:00"/>
    <n v="7"/>
    <n v="4"/>
    <d v="2018-12-06T00:00:00"/>
    <n v="1"/>
    <s v="Standard Class"/>
    <s v="Other"/>
    <n v="73"/>
    <n v="19442"/>
    <n v="2"/>
    <s v="Fitness"/>
    <x v="3"/>
    <s v="Herat"/>
    <s v="Herat"/>
    <m/>
    <s v="Afghanistan"/>
    <s v="South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888"/>
    <d v="2018-12-01T00:00:00"/>
    <n v="7"/>
    <n v="4"/>
    <d v="2018-12-06T00:00:00"/>
    <n v="0"/>
    <s v="Standard Class"/>
    <s v="Other"/>
    <n v="73"/>
    <n v="19441"/>
    <n v="2"/>
    <s v="Fitness"/>
    <x v="3"/>
    <s v="Herat"/>
    <s v="Herat"/>
    <m/>
    <s v="Afghanistan"/>
    <s v="South Asia"/>
    <n v="73"/>
    <s v="Sporting Goods"/>
    <n v="1360"/>
    <s v="Smart watch "/>
    <n v="327.75"/>
    <n v="297.07027734645828"/>
    <n v="1"/>
    <n v="6.5599999430000002"/>
    <n v="327.75"/>
    <n v="321.19000005700002"/>
    <s v="CASH"/>
    <s v="Cash Over 200"/>
  </r>
  <r>
    <n v="75887"/>
    <d v="2018-12-01T00:00:00"/>
    <n v="7"/>
    <n v="4"/>
    <d v="2018-12-06T00:00:00"/>
    <n v="0"/>
    <s v="Standard Class"/>
    <s v="Other"/>
    <n v="73"/>
    <n v="19440"/>
    <n v="2"/>
    <s v="Fitness"/>
    <x v="3"/>
    <s v="Herat"/>
    <s v="Herat"/>
    <m/>
    <s v="Afghanistan"/>
    <s v="South Asia"/>
    <n v="73"/>
    <s v="Sporting Goods"/>
    <n v="1360"/>
    <s v="Smart watch "/>
    <n v="327.75"/>
    <n v="297.07027734645828"/>
    <n v="1"/>
    <n v="9.8299999239999991"/>
    <n v="327.75"/>
    <n v="317.92000007600001"/>
    <s v="DEBIT"/>
    <s v="Not Cash Payment"/>
  </r>
  <r>
    <n v="75886"/>
    <d v="2018-12-01T00:00:00"/>
    <n v="7"/>
    <n v="4"/>
    <d v="2018-12-06T00:00:00"/>
    <n v="0"/>
    <s v="Standard Class"/>
    <s v="Other"/>
    <n v="73"/>
    <n v="19439"/>
    <n v="2"/>
    <s v="Fitness"/>
    <x v="3"/>
    <s v="Sydney"/>
    <s v="New South Wales"/>
    <m/>
    <s v="Australia"/>
    <s v="Oceania"/>
    <n v="73"/>
    <s v="Sporting Goods"/>
    <n v="1360"/>
    <s v="Smart watch "/>
    <n v="327.75"/>
    <n v="297.07027734645828"/>
    <n v="1"/>
    <n v="13.10999966"/>
    <n v="327.75"/>
    <n v="314.64000034000003"/>
    <s v="TRANSFER"/>
    <s v="Not Cash Payment"/>
  </r>
  <r>
    <n v="75885"/>
    <d v="2018-12-01T00:00:00"/>
    <n v="7"/>
    <n v="2"/>
    <d v="2018-12-04T00:00:00"/>
    <n v="1"/>
    <s v="Second Class"/>
    <s v="Other"/>
    <n v="73"/>
    <n v="19438"/>
    <n v="2"/>
    <s v="Fitness"/>
    <x v="3"/>
    <s v="Bandung"/>
    <s v="West Java"/>
    <m/>
    <s v="Indonesia"/>
    <s v="Southeast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884"/>
    <d v="2018-12-01T00:00:00"/>
    <n v="7"/>
    <n v="4"/>
    <d v="2018-12-06T00:00:00"/>
    <n v="1"/>
    <s v="Standard Class"/>
    <s v="Other"/>
    <n v="73"/>
    <n v="19437"/>
    <n v="2"/>
    <s v="Fitness"/>
    <x v="3"/>
    <s v="Newcastle"/>
    <s v="New South Wales"/>
    <m/>
    <s v="Australia"/>
    <s v="Oceania"/>
    <n v="73"/>
    <s v="Sporting Goods"/>
    <n v="1360"/>
    <s v="Smart watch "/>
    <n v="327.75"/>
    <n v="297.07027734645828"/>
    <n v="1"/>
    <n v="18.030000690000001"/>
    <n v="327.75"/>
    <n v="309.71999930999999"/>
    <s v="TRANSFER"/>
    <s v="Not Cash Payment"/>
  </r>
  <r>
    <n v="75883"/>
    <d v="2018-12-01T00:00:00"/>
    <n v="7"/>
    <n v="1"/>
    <d v="2018-12-03T00:00:00"/>
    <n v="1"/>
    <s v="First Class"/>
    <s v="Other"/>
    <n v="73"/>
    <n v="19436"/>
    <n v="2"/>
    <s v="Fitness"/>
    <x v="3"/>
    <s v="Tongchuan"/>
    <s v="Shaanxi"/>
    <m/>
    <s v="China"/>
    <s v="Eastern Asia"/>
    <n v="73"/>
    <s v="Sporting Goods"/>
    <n v="1360"/>
    <s v="Smart watch "/>
    <n v="327.75"/>
    <n v="297.07027734645828"/>
    <n v="1"/>
    <n v="22.940000529999999"/>
    <n v="327.75"/>
    <n v="304.80999946999998"/>
    <s v="DEBIT"/>
    <s v="Not Cash Payment"/>
  </r>
  <r>
    <n v="75882"/>
    <d v="2018-12-01T00:00:00"/>
    <n v="7"/>
    <n v="4"/>
    <d v="2018-12-06T00:00:00"/>
    <n v="0"/>
    <s v="Standard Class"/>
    <s v="Other"/>
    <n v="73"/>
    <n v="19435"/>
    <n v="2"/>
    <s v="Fitness"/>
    <x v="3"/>
    <s v="Tongchuan"/>
    <s v="Shaanxi"/>
    <m/>
    <s v="China"/>
    <s v="Eastern Asia"/>
    <n v="73"/>
    <s v="Sporting Goods"/>
    <n v="1360"/>
    <s v="Smart watch "/>
    <n v="327.75"/>
    <n v="297.07027734645828"/>
    <n v="1"/>
    <n v="29.5"/>
    <n v="327.75"/>
    <n v="298.25"/>
    <s v="TRANSFER"/>
    <s v="Not Cash Payment"/>
  </r>
  <r>
    <n v="75881"/>
    <d v="2018-12-01T00:00:00"/>
    <n v="7"/>
    <n v="4"/>
    <d v="2018-12-06T00:00:00"/>
    <n v="0"/>
    <s v="Standard Class"/>
    <s v="Other"/>
    <n v="73"/>
    <n v="19434"/>
    <n v="2"/>
    <s v="Fitness"/>
    <x v="3"/>
    <s v="Tongchuan"/>
    <s v="Shaanxi"/>
    <m/>
    <s v="China"/>
    <s v="Eastern Asia"/>
    <n v="73"/>
    <s v="Sporting Goods"/>
    <n v="1360"/>
    <s v="Smart watch "/>
    <n v="327.75"/>
    <n v="297.07027734645828"/>
    <n v="1"/>
    <n v="32.77999878"/>
    <n v="327.75"/>
    <n v="294.97000121999997"/>
    <s v="DEBIT"/>
    <s v="Not Cash Payment"/>
  </r>
  <r>
    <n v="75880"/>
    <d v="2018-12-01T00:00:00"/>
    <n v="7"/>
    <n v="4"/>
    <d v="2018-12-06T00:00:00"/>
    <n v="1"/>
    <s v="Standard Class"/>
    <s v="Other"/>
    <n v="73"/>
    <n v="19433"/>
    <n v="2"/>
    <s v="Fitness"/>
    <x v="3"/>
    <s v="Tongchuan"/>
    <s v="Shaanxi"/>
    <m/>
    <s v="China"/>
    <s v="Eastern Asia"/>
    <n v="73"/>
    <s v="Sporting Goods"/>
    <n v="1360"/>
    <s v="Smart watch "/>
    <n v="327.75"/>
    <n v="297.07027734645828"/>
    <n v="1"/>
    <n v="39.33000183"/>
    <n v="327.75"/>
    <n v="288.41999816999999"/>
    <s v="DEBIT"/>
    <s v="Not Cash Payment"/>
  </r>
  <r>
    <n v="75879"/>
    <d v="2018-12-01T00:00:00"/>
    <n v="7"/>
    <n v="4"/>
    <d v="2018-12-06T00:00:00"/>
    <n v="1"/>
    <s v="Standard Class"/>
    <s v="Other"/>
    <n v="73"/>
    <n v="19432"/>
    <n v="2"/>
    <s v="Fitness"/>
    <x v="3"/>
    <s v="Ujjain"/>
    <s v="Madhya Pradesh"/>
    <m/>
    <s v="India"/>
    <s v="South Asia"/>
    <n v="73"/>
    <s v="Sporting Goods"/>
    <n v="1360"/>
    <s v="Smart watch "/>
    <n v="327.75"/>
    <n v="297.07027734645828"/>
    <n v="1"/>
    <n v="42.61000061"/>
    <n v="327.75"/>
    <n v="285.13999939000001"/>
    <s v="TRANSFER"/>
    <s v="Not Cash Payment"/>
  </r>
  <r>
    <n v="75878"/>
    <d v="2018-12-01T00:00:00"/>
    <n v="7"/>
    <n v="4"/>
    <d v="2018-12-06T00:00:00"/>
    <n v="0"/>
    <s v="Standard Class"/>
    <s v="Other"/>
    <n v="73"/>
    <n v="19431"/>
    <n v="2"/>
    <s v="Fitness"/>
    <x v="3"/>
    <s v="Ujjain"/>
    <s v="Madhya Pradesh"/>
    <m/>
    <s v="India"/>
    <s v="South Asia"/>
    <n v="73"/>
    <s v="Sporting Goods"/>
    <n v="1360"/>
    <s v="Smart watch "/>
    <n v="327.75"/>
    <n v="297.07027734645828"/>
    <n v="1"/>
    <n v="49.159999849999998"/>
    <n v="327.75"/>
    <n v="278.59000014999998"/>
    <s v="DEBIT"/>
    <s v="Not Cash Payment"/>
  </r>
  <r>
    <n v="75877"/>
    <d v="2018-12-01T00:00:00"/>
    <n v="7"/>
    <n v="4"/>
    <d v="2018-12-06T00:00:00"/>
    <n v="0"/>
    <s v="Standard Class"/>
    <s v="Other"/>
    <n v="73"/>
    <n v="19430"/>
    <n v="2"/>
    <s v="Fitness"/>
    <x v="3"/>
    <s v="Balikpapan"/>
    <s v="East Kalimantan"/>
    <m/>
    <s v="Indonesia"/>
    <s v="Southeast Asia"/>
    <n v="73"/>
    <s v="Sporting Goods"/>
    <n v="1360"/>
    <s v="Smart watch "/>
    <n v="327.75"/>
    <n v="297.07027734645828"/>
    <n v="1"/>
    <n v="52.439998629999998"/>
    <n v="327.75"/>
    <n v="275.31000137000001"/>
    <s v="TRANSFER"/>
    <s v="Not Cash Payment"/>
  </r>
  <r>
    <n v="75876"/>
    <d v="2018-12-01T00:00:00"/>
    <n v="7"/>
    <n v="4"/>
    <d v="2018-12-06T00:00:00"/>
    <n v="0"/>
    <s v="Standard Class"/>
    <s v="Other"/>
    <n v="73"/>
    <n v="19429"/>
    <n v="2"/>
    <s v="Fitness"/>
    <x v="3"/>
    <s v="Balikpapan"/>
    <s v="East Kalimantan"/>
    <m/>
    <s v="Indonesia"/>
    <s v="Southeast Asia"/>
    <n v="73"/>
    <s v="Sporting Goods"/>
    <n v="1360"/>
    <s v="Smart watch "/>
    <n v="327.75"/>
    <n v="297.07027734645828"/>
    <n v="1"/>
    <n v="55.72000122"/>
    <n v="327.75"/>
    <n v="272.02999878000003"/>
    <s v="TRANSFER"/>
    <s v="Not Cash Payment"/>
  </r>
  <r>
    <n v="75875"/>
    <d v="2018-12-01T00:00:00"/>
    <n v="7"/>
    <n v="2"/>
    <d v="2018-12-04T00:00:00"/>
    <n v="1"/>
    <s v="Second Class"/>
    <s v="Other"/>
    <n v="73"/>
    <n v="19428"/>
    <n v="2"/>
    <s v="Fitness"/>
    <x v="3"/>
    <s v="Balikpapan"/>
    <s v="East Kalimantan"/>
    <m/>
    <s v="Indonesia"/>
    <s v="Southeast Asia"/>
    <n v="73"/>
    <s v="Sporting Goods"/>
    <n v="1360"/>
    <s v="Smart watch "/>
    <n v="327.75"/>
    <n v="297.07027734645828"/>
    <n v="1"/>
    <n v="59"/>
    <n v="327.75"/>
    <n v="268.75"/>
    <s v="CASH"/>
    <s v="Cash Over 200"/>
  </r>
  <r>
    <n v="75874"/>
    <d v="2018-12-01T00:00:00"/>
    <n v="7"/>
    <n v="4"/>
    <d v="2018-12-06T00:00:00"/>
    <n v="1"/>
    <s v="Standard Class"/>
    <s v="Other"/>
    <n v="73"/>
    <n v="19427"/>
    <n v="2"/>
    <s v="Fitness"/>
    <x v="3"/>
    <s v="Balikpapan"/>
    <s v="East Kalimantan"/>
    <m/>
    <s v="Indonesia"/>
    <s v="Southeast Asia"/>
    <n v="73"/>
    <s v="Sporting Goods"/>
    <n v="1360"/>
    <s v="Smart watch "/>
    <n v="327.75"/>
    <n v="297.07027734645828"/>
    <n v="1"/>
    <n v="65.550003050000001"/>
    <n v="327.75"/>
    <n v="262.19999695000001"/>
    <s v="CASH"/>
    <s v="Cash Over 200"/>
  </r>
  <r>
    <n v="75873"/>
    <d v="2018-12-01T00:00:00"/>
    <n v="7"/>
    <n v="4"/>
    <d v="2018-12-06T00:00:00"/>
    <n v="0"/>
    <s v="Standard Class"/>
    <s v="Other"/>
    <n v="73"/>
    <n v="19426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81.940002440000001"/>
    <n v="327.75"/>
    <n v="245.80999756"/>
    <s v="TRANSFER"/>
    <s v="Not Cash Payment"/>
  </r>
  <r>
    <n v="75872"/>
    <d v="2018-12-01T00:00:00"/>
    <n v="7"/>
    <n v="4"/>
    <d v="2018-12-06T00:00:00"/>
    <n v="0"/>
    <s v="Standard Class"/>
    <s v="Other"/>
    <n v="73"/>
    <n v="19425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0"/>
    <n v="327.75"/>
    <n v="327.75"/>
    <s v="TRANSFER"/>
    <s v="Not Cash Payment"/>
  </r>
  <r>
    <n v="75871"/>
    <d v="2018-12-01T00:00:00"/>
    <n v="7"/>
    <n v="1"/>
    <d v="2018-12-03T00:00:00"/>
    <n v="1"/>
    <s v="First Class"/>
    <s v="Other"/>
    <n v="73"/>
    <n v="19424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870"/>
    <d v="2018-12-01T00:00:00"/>
    <n v="7"/>
    <n v="1"/>
    <d v="2018-12-03T00:00:00"/>
    <n v="1"/>
    <s v="First Class"/>
    <s v="Other"/>
    <n v="73"/>
    <n v="19423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6.5599999430000002"/>
    <n v="327.75"/>
    <n v="321.19000005700002"/>
    <s v="DEBIT"/>
    <s v="Not Cash Payment"/>
  </r>
  <r>
    <n v="75869"/>
    <d v="2018-12-01T00:00:00"/>
    <n v="7"/>
    <n v="1"/>
    <d v="2018-12-03T00:00:00"/>
    <n v="1"/>
    <s v="First Class"/>
    <s v="Other"/>
    <n v="73"/>
    <n v="19422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9.8299999239999991"/>
    <n v="327.75"/>
    <n v="317.92000007600001"/>
    <s v="DEBIT"/>
    <s v="Not Cash Payment"/>
  </r>
  <r>
    <n v="75868"/>
    <d v="2018-12-01T00:00:00"/>
    <n v="7"/>
    <n v="1"/>
    <d v="2018-12-03T00:00:00"/>
    <n v="1"/>
    <s v="First Class"/>
    <s v="Other"/>
    <n v="73"/>
    <n v="19421"/>
    <n v="2"/>
    <s v="Fitness"/>
    <x v="3"/>
    <s v="Weifang"/>
    <s v="Shandong"/>
    <m/>
    <s v="China"/>
    <s v="Eastern Asia"/>
    <n v="73"/>
    <s v="Sporting Goods"/>
    <n v="1360"/>
    <s v="Smart watch "/>
    <n v="327.75"/>
    <n v="297.07027734645828"/>
    <n v="1"/>
    <n v="13.10999966"/>
    <n v="327.75"/>
    <n v="314.64000034000003"/>
    <s v="TRANSFER"/>
    <s v="Not Cash Payment"/>
  </r>
  <r>
    <n v="75867"/>
    <d v="2018-12-01T00:00:00"/>
    <n v="7"/>
    <n v="0"/>
    <d v="2018-12-01T00:00:00"/>
    <n v="0"/>
    <s v="Same Day"/>
    <s v="Same day - on time"/>
    <n v="73"/>
    <n v="19420"/>
    <n v="2"/>
    <s v="Fitness"/>
    <x v="3"/>
    <s v="Yogyakarta"/>
    <s v="Yogyakarta"/>
    <m/>
    <s v="Indonesia"/>
    <s v="Southeast Asia"/>
    <n v="73"/>
    <s v="Sporting Goods"/>
    <n v="1360"/>
    <s v="Smart watch "/>
    <n v="327.75"/>
    <n v="297.07027734645828"/>
    <n v="1"/>
    <n v="16.38999939"/>
    <n v="327.75"/>
    <n v="311.36000060999999"/>
    <s v="TRANSFER"/>
    <s v="Not Cash Payment"/>
  </r>
  <r>
    <n v="75866"/>
    <d v="2018-12-01T00:00:00"/>
    <n v="7"/>
    <n v="0"/>
    <d v="2018-12-01T00:00:00"/>
    <n v="0"/>
    <s v="Same Day"/>
    <s v="Same day - on time"/>
    <n v="73"/>
    <n v="19419"/>
    <n v="2"/>
    <s v="Fitness"/>
    <x v="3"/>
    <s v="Yogyakarta"/>
    <s v="Yogyakarta"/>
    <m/>
    <s v="Indonesia"/>
    <s v="Southeast As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865"/>
    <d v="2018-12-01T00:00:00"/>
    <n v="7"/>
    <n v="0"/>
    <d v="2018-12-01T00:00:00"/>
    <n v="0"/>
    <s v="Same Day"/>
    <s v="Same day - on time"/>
    <n v="73"/>
    <n v="19418"/>
    <n v="2"/>
    <s v="Fitness"/>
    <x v="3"/>
    <s v="Toowoomba"/>
    <s v="Queensland"/>
    <m/>
    <s v="Australia"/>
    <s v="Oceania"/>
    <n v="73"/>
    <s v="Sporting Goods"/>
    <n v="1360"/>
    <s v="Smart watch "/>
    <n v="327.75"/>
    <n v="297.07027734645828"/>
    <n v="1"/>
    <n v="22.940000529999999"/>
    <n v="327.75"/>
    <n v="304.80999946999998"/>
    <s v="CASH"/>
    <s v="Cash Over 200"/>
  </r>
  <r>
    <n v="75864"/>
    <d v="2018-12-01T00:00:00"/>
    <n v="7"/>
    <n v="4"/>
    <d v="2018-12-06T00:00:00"/>
    <n v="1"/>
    <s v="Standard Class"/>
    <s v="Other"/>
    <n v="73"/>
    <n v="19417"/>
    <n v="2"/>
    <s v="Fitness"/>
    <x v="3"/>
    <s v="Toowoomba"/>
    <s v="Queensland"/>
    <m/>
    <s v="Australia"/>
    <s v="Oceania"/>
    <n v="73"/>
    <s v="Sporting Goods"/>
    <n v="1360"/>
    <s v="Smart watch "/>
    <n v="327.75"/>
    <n v="297.07027734645828"/>
    <n v="1"/>
    <n v="29.5"/>
    <n v="327.75"/>
    <n v="298.25"/>
    <s v="TRANSFER"/>
    <s v="Not Cash Payment"/>
  </r>
  <r>
    <n v="75863"/>
    <d v="2018-12-01T00:00:00"/>
    <n v="7"/>
    <n v="4"/>
    <d v="2018-12-06T00:00:00"/>
    <n v="0"/>
    <s v="Standard Class"/>
    <s v="Other"/>
    <n v="73"/>
    <n v="19416"/>
    <n v="2"/>
    <s v="Fitness"/>
    <x v="3"/>
    <s v="Toowoomba"/>
    <s v="Queensland"/>
    <m/>
    <s v="Australia"/>
    <s v="Oceania"/>
    <n v="73"/>
    <s v="Sporting Goods"/>
    <n v="1360"/>
    <s v="Smart watch "/>
    <n v="327.75"/>
    <n v="297.07027734645828"/>
    <n v="1"/>
    <n v="32.77999878"/>
    <n v="327.75"/>
    <n v="294.97000121999997"/>
    <s v="CASH"/>
    <s v="Cash Over 200"/>
  </r>
  <r>
    <n v="75862"/>
    <d v="2018-12-01T00:00:00"/>
    <n v="7"/>
    <n v="4"/>
    <d v="2018-12-06T00:00:00"/>
    <n v="0"/>
    <s v="Standard Class"/>
    <s v="Other"/>
    <n v="73"/>
    <n v="19415"/>
    <n v="2"/>
    <s v="Fitness"/>
    <x v="3"/>
    <s v="Rockhampton"/>
    <s v="Queensland"/>
    <m/>
    <s v="Australia"/>
    <s v="Oceania"/>
    <n v="73"/>
    <s v="Sporting Goods"/>
    <n v="1360"/>
    <s v="Smart watch "/>
    <n v="327.75"/>
    <n v="297.07027734645828"/>
    <n v="1"/>
    <n v="39.33000183"/>
    <n v="327.75"/>
    <n v="288.41999816999999"/>
    <s v="TRANSFER"/>
    <s v="Not Cash Payment"/>
  </r>
  <r>
    <n v="75861"/>
    <d v="2018-12-01T00:00:00"/>
    <n v="7"/>
    <n v="4"/>
    <d v="2018-12-06T00:00:00"/>
    <n v="0"/>
    <s v="Standard Class"/>
    <s v="Other"/>
    <n v="73"/>
    <n v="19414"/>
    <n v="2"/>
    <s v="Fitness"/>
    <x v="3"/>
    <s v="Rockhampton"/>
    <s v="Queensland"/>
    <m/>
    <s v="Australia"/>
    <s v="Oceania"/>
    <n v="73"/>
    <s v="Sporting Goods"/>
    <n v="1360"/>
    <s v="Smart watch "/>
    <n v="327.75"/>
    <n v="297.07027734645828"/>
    <n v="1"/>
    <n v="42.61000061"/>
    <n v="327.75"/>
    <n v="285.13999939000001"/>
    <s v="DEBIT"/>
    <s v="Not Cash Payment"/>
  </r>
  <r>
    <n v="75860"/>
    <d v="2018-12-01T00:00:00"/>
    <n v="7"/>
    <n v="4"/>
    <d v="2018-12-06T00:00:00"/>
    <n v="1"/>
    <s v="Standard Class"/>
    <s v="Other"/>
    <n v="73"/>
    <n v="19413"/>
    <n v="2"/>
    <s v="Fitness"/>
    <x v="3"/>
    <s v="Rockhampton"/>
    <s v="Queensland"/>
    <m/>
    <s v="Australia"/>
    <s v="Oceania"/>
    <n v="73"/>
    <s v="Sporting Goods"/>
    <n v="1360"/>
    <s v="Smart watch "/>
    <n v="327.75"/>
    <n v="297.07027734645828"/>
    <n v="1"/>
    <n v="49.159999849999998"/>
    <n v="327.75"/>
    <n v="278.59000014999998"/>
    <s v="DEBIT"/>
    <s v="Not Cash Payment"/>
  </r>
  <r>
    <n v="75859"/>
    <d v="2018-12-01T00:00:00"/>
    <n v="7"/>
    <n v="4"/>
    <d v="2018-12-06T00:00:00"/>
    <n v="0"/>
    <s v="Standard Class"/>
    <s v="Other"/>
    <n v="73"/>
    <n v="19412"/>
    <n v="2"/>
    <s v="Fitness"/>
    <x v="3"/>
    <s v="Siping"/>
    <s v="Jilin"/>
    <m/>
    <s v="China"/>
    <s v="Eastern Asia"/>
    <n v="73"/>
    <s v="Sporting Goods"/>
    <n v="1360"/>
    <s v="Smart watch "/>
    <n v="327.75"/>
    <n v="297.07027734645828"/>
    <n v="1"/>
    <n v="52.439998629999998"/>
    <n v="327.75"/>
    <n v="275.31000137000001"/>
    <s v="TRANSFER"/>
    <s v="Not Cash Payment"/>
  </r>
  <r>
    <n v="75858"/>
    <d v="2018-12-01T00:00:00"/>
    <n v="7"/>
    <n v="2"/>
    <d v="2018-12-04T00:00:00"/>
    <n v="1"/>
    <s v="Second Class"/>
    <s v="Other"/>
    <n v="73"/>
    <n v="19411"/>
    <n v="2"/>
    <s v="Fitness"/>
    <x v="3"/>
    <s v="Perth"/>
    <s v="Western Australia"/>
    <m/>
    <s v="Australia"/>
    <s v="Oceania"/>
    <n v="73"/>
    <s v="Sporting Goods"/>
    <n v="1360"/>
    <s v="Smart watch "/>
    <n v="327.75"/>
    <n v="297.07027734645828"/>
    <n v="1"/>
    <n v="55.72000122"/>
    <n v="327.75"/>
    <n v="272.02999878000003"/>
    <s v="DEBIT"/>
    <s v="Not Cash Payment"/>
  </r>
  <r>
    <n v="75857"/>
    <d v="2018-12-01T00:00:00"/>
    <n v="7"/>
    <n v="4"/>
    <d v="2018-12-06T00:00:00"/>
    <n v="0"/>
    <s v="Standard Class"/>
    <s v="Other"/>
    <n v="73"/>
    <n v="19410"/>
    <n v="2"/>
    <s v="Fitness"/>
    <x v="3"/>
    <s v="Perth"/>
    <s v="Western Australia"/>
    <m/>
    <s v="Australia"/>
    <s v="Oceania"/>
    <n v="73"/>
    <s v="Sporting Goods"/>
    <n v="1360"/>
    <s v="Smart watch "/>
    <n v="327.75"/>
    <n v="297.07027734645828"/>
    <n v="1"/>
    <n v="59"/>
    <n v="327.75"/>
    <n v="268.75"/>
    <s v="DEBIT"/>
    <s v="Not Cash Payment"/>
  </r>
  <r>
    <n v="75856"/>
    <d v="2018-12-01T00:00:00"/>
    <n v="7"/>
    <n v="2"/>
    <d v="2018-12-04T00:00:00"/>
    <n v="0"/>
    <s v="Second Class"/>
    <s v="Other"/>
    <n v="73"/>
    <n v="19409"/>
    <n v="2"/>
    <s v="Fitness"/>
    <x v="3"/>
    <s v="Shanghai"/>
    <s v="Shanghai"/>
    <m/>
    <s v="China"/>
    <s v="Eastern Asia"/>
    <n v="73"/>
    <s v="Sporting Goods"/>
    <n v="1360"/>
    <s v="Smart watch "/>
    <n v="327.75"/>
    <n v="297.07027734645828"/>
    <n v="1"/>
    <n v="65.550003050000001"/>
    <n v="327.75"/>
    <n v="262.19999695000001"/>
    <s v="DEBIT"/>
    <s v="Not Cash Payment"/>
  </r>
  <r>
    <n v="75855"/>
    <d v="2018-12-01T00:00:00"/>
    <n v="7"/>
    <n v="1"/>
    <d v="2018-12-03T00:00:00"/>
    <n v="1"/>
    <s v="First Class"/>
    <s v="Other"/>
    <n v="73"/>
    <n v="19408"/>
    <n v="2"/>
    <s v="Fitness"/>
    <x v="3"/>
    <s v="Depok"/>
    <s v="Yogyakarta"/>
    <m/>
    <s v="Indonesia"/>
    <s v="Southeast Asia"/>
    <n v="73"/>
    <s v="Sporting Goods"/>
    <n v="1360"/>
    <s v="Smart watch "/>
    <n v="327.75"/>
    <n v="297.07027734645828"/>
    <n v="1"/>
    <n v="81.940002440000001"/>
    <n v="327.75"/>
    <n v="245.80999756"/>
    <s v="CASH"/>
    <s v="Cash Over 200"/>
  </r>
  <r>
    <n v="75854"/>
    <d v="2018-12-01T00:00:00"/>
    <n v="7"/>
    <n v="2"/>
    <d v="2018-12-04T00:00:00"/>
    <n v="1"/>
    <s v="Second Class"/>
    <s v="Other"/>
    <n v="73"/>
    <n v="19407"/>
    <n v="2"/>
    <s v="Fitness"/>
    <x v="3"/>
    <s v="Depok"/>
    <s v="Yogyakarta"/>
    <m/>
    <s v="Indonesia"/>
    <s v="Southeast Asia"/>
    <n v="73"/>
    <s v="Sporting Goods"/>
    <n v="1360"/>
    <s v="Smart watch "/>
    <n v="327.75"/>
    <n v="297.07027734645828"/>
    <n v="1"/>
    <n v="0"/>
    <n v="327.75"/>
    <n v="327.75"/>
    <s v="DEBIT"/>
    <s v="Not Cash Payment"/>
  </r>
  <r>
    <n v="75853"/>
    <d v="2018-12-01T00:00:00"/>
    <n v="7"/>
    <n v="2"/>
    <d v="2018-12-04T00:00:00"/>
    <n v="1"/>
    <s v="Second Class"/>
    <s v="Other"/>
    <n v="73"/>
    <n v="19406"/>
    <n v="2"/>
    <s v="Fitness"/>
    <x v="3"/>
    <s v="Kawasaki"/>
    <s v="Kanagawa"/>
    <m/>
    <s v="Japan"/>
    <s v="Eastern Asia"/>
    <n v="73"/>
    <s v="Sporting Goods"/>
    <n v="1360"/>
    <s v="Smart watch "/>
    <n v="327.75"/>
    <n v="297.07027734645828"/>
    <n v="1"/>
    <n v="3.2799999710000001"/>
    <n v="327.75"/>
    <n v="324.470000029"/>
    <s v="CASH"/>
    <s v="Cash Over 200"/>
  </r>
  <r>
    <n v="75852"/>
    <d v="2018-12-01T00:00:00"/>
    <n v="7"/>
    <n v="4"/>
    <d v="2018-12-06T00:00:00"/>
    <n v="0"/>
    <s v="Standard Class"/>
    <s v="Other"/>
    <n v="73"/>
    <n v="19405"/>
    <n v="2"/>
    <s v="Fitness"/>
    <x v="3"/>
    <s v="Lahore"/>
    <s v="Punjab"/>
    <m/>
    <s v="Pakistan"/>
    <s v="South Asia"/>
    <n v="73"/>
    <s v="Sporting Goods"/>
    <n v="1360"/>
    <s v="Smart watch "/>
    <n v="327.75"/>
    <n v="297.07027734645828"/>
    <n v="1"/>
    <n v="6.5599999430000002"/>
    <n v="327.75"/>
    <n v="321.19000005700002"/>
    <s v="DEBIT"/>
    <s v="Not Cash Payment"/>
  </r>
  <r>
    <n v="75851"/>
    <d v="2018-12-01T00:00:00"/>
    <n v="7"/>
    <n v="4"/>
    <d v="2018-12-06T00:00:00"/>
    <n v="0"/>
    <s v="Standard Class"/>
    <s v="Other"/>
    <n v="73"/>
    <n v="19404"/>
    <n v="2"/>
    <s v="Fitness"/>
    <x v="3"/>
    <s v="Shanghai"/>
    <s v="Shanghai"/>
    <m/>
    <s v="China"/>
    <s v="Eastern Asia"/>
    <n v="73"/>
    <s v="Sporting Goods"/>
    <n v="1360"/>
    <s v="Smart watch "/>
    <n v="327.75"/>
    <n v="297.07027734645828"/>
    <n v="1"/>
    <n v="9.8299999239999991"/>
    <n v="327.75"/>
    <n v="317.92000007600001"/>
    <s v="TRANSFER"/>
    <s v="Not Cash Payment"/>
  </r>
  <r>
    <n v="75850"/>
    <d v="2018-12-01T00:00:00"/>
    <n v="7"/>
    <n v="4"/>
    <d v="2018-12-06T00:00:00"/>
    <n v="1"/>
    <s v="Standard Class"/>
    <s v="Other"/>
    <n v="73"/>
    <n v="19403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13.10999966"/>
    <n v="327.75"/>
    <n v="314.64000034000003"/>
    <s v="DEBIT"/>
    <s v="Not Cash Payment"/>
  </r>
  <r>
    <n v="75849"/>
    <d v="2018-12-01T00:00:00"/>
    <n v="7"/>
    <n v="4"/>
    <d v="2018-12-06T00:00:00"/>
    <n v="1"/>
    <s v="Standard Class"/>
    <s v="Other"/>
    <n v="73"/>
    <n v="19402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848"/>
    <d v="2018-12-01T00:00:00"/>
    <n v="7"/>
    <n v="2"/>
    <d v="2018-12-04T00:00:00"/>
    <n v="1"/>
    <s v="Second Class"/>
    <s v="Other"/>
    <n v="73"/>
    <n v="19401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847"/>
    <d v="2018-12-01T00:00:00"/>
    <n v="7"/>
    <n v="2"/>
    <d v="2018-12-04T00:00:00"/>
    <n v="0"/>
    <s v="Second Class"/>
    <s v="Other"/>
    <n v="73"/>
    <n v="19400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22.940000529999999"/>
    <n v="327.75"/>
    <n v="304.80999946999998"/>
    <s v="TRANSFER"/>
    <s v="Not Cash Payment"/>
  </r>
  <r>
    <n v="75846"/>
    <d v="2018-12-01T00:00:00"/>
    <n v="7"/>
    <n v="4"/>
    <d v="2018-12-06T00:00:00"/>
    <n v="0"/>
    <s v="Standard Class"/>
    <s v="Other"/>
    <n v="73"/>
    <n v="19399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29.5"/>
    <n v="327.75"/>
    <n v="298.25"/>
    <s v="TRANSFER"/>
    <s v="Not Cash Payment"/>
  </r>
  <r>
    <n v="75845"/>
    <d v="2018-12-01T00:00:00"/>
    <n v="7"/>
    <n v="4"/>
    <d v="2018-12-06T00:00:00"/>
    <n v="1"/>
    <s v="Standard Class"/>
    <s v="Other"/>
    <n v="73"/>
    <n v="19398"/>
    <n v="2"/>
    <s v="Fitness"/>
    <x v="3"/>
    <s v="Malang"/>
    <s v="East Java"/>
    <m/>
    <s v="Indonesia"/>
    <s v="Southeast Asia"/>
    <n v="73"/>
    <s v="Sporting Goods"/>
    <n v="1360"/>
    <s v="Smart watch "/>
    <n v="327.75"/>
    <n v="297.07027734645828"/>
    <n v="1"/>
    <n v="32.77999878"/>
    <n v="327.75"/>
    <n v="294.97000121999997"/>
    <s v="CASH"/>
    <s v="Cash Over 200"/>
  </r>
  <r>
    <n v="75844"/>
    <d v="2018-12-01T00:00:00"/>
    <n v="7"/>
    <n v="4"/>
    <d v="2018-12-06T00:00:00"/>
    <n v="1"/>
    <s v="Standard Class"/>
    <s v="Other"/>
    <n v="73"/>
    <n v="19397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39.33000183"/>
    <n v="327.75"/>
    <n v="288.41999816999999"/>
    <s v="TRANSFER"/>
    <s v="Not Cash Payment"/>
  </r>
  <r>
    <n v="75843"/>
    <d v="2018-12-01T00:00:00"/>
    <n v="7"/>
    <n v="2"/>
    <d v="2018-12-04T00:00:00"/>
    <n v="1"/>
    <s v="Second Class"/>
    <s v="Other"/>
    <n v="73"/>
    <n v="19396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42.61000061"/>
    <n v="327.75"/>
    <n v="285.13999939000001"/>
    <s v="CASH"/>
    <s v="Cash Over 200"/>
  </r>
  <r>
    <n v="75842"/>
    <d v="2018-12-01T00:00:00"/>
    <n v="7"/>
    <n v="4"/>
    <d v="2018-12-06T00:00:00"/>
    <n v="0"/>
    <s v="Standard Class"/>
    <s v="Other"/>
    <n v="73"/>
    <n v="19395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49.159999849999998"/>
    <n v="327.75"/>
    <n v="278.59000014999998"/>
    <s v="TRANSFER"/>
    <s v="Not Cash Payment"/>
  </r>
  <r>
    <n v="75841"/>
    <d v="2018-12-01T00:00:00"/>
    <n v="7"/>
    <n v="4"/>
    <d v="2018-12-06T00:00:00"/>
    <n v="0"/>
    <s v="Standard Class"/>
    <s v="Other"/>
    <n v="73"/>
    <n v="19394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52.439998629999998"/>
    <n v="327.75"/>
    <n v="275.31000137000001"/>
    <s v="DEBIT"/>
    <s v="Not Cash Payment"/>
  </r>
  <r>
    <n v="75840"/>
    <d v="2018-12-01T00:00:00"/>
    <n v="7"/>
    <n v="2"/>
    <d v="2018-12-04T00:00:00"/>
    <n v="1"/>
    <s v="Second Class"/>
    <s v="Other"/>
    <n v="73"/>
    <n v="19393"/>
    <n v="2"/>
    <s v="Fitness"/>
    <x v="3"/>
    <s v="Shenyang"/>
    <s v="Liaoning"/>
    <m/>
    <s v="China"/>
    <s v="Eastern Asia"/>
    <n v="73"/>
    <s v="Sporting Goods"/>
    <n v="1360"/>
    <s v="Smart watch "/>
    <n v="327.75"/>
    <n v="297.07027734645828"/>
    <n v="1"/>
    <n v="55.72000122"/>
    <n v="327.75"/>
    <n v="272.02999878000003"/>
    <s v="CASH"/>
    <s v="Cash Over 200"/>
  </r>
  <r>
    <n v="75839"/>
    <d v="2018-12-01T00:00:00"/>
    <n v="7"/>
    <n v="2"/>
    <d v="2018-12-04T00:00:00"/>
    <n v="1"/>
    <s v="Second Class"/>
    <s v="Other"/>
    <n v="73"/>
    <n v="19392"/>
    <n v="2"/>
    <s v="Fitness"/>
    <x v="3"/>
    <s v="Shenyang"/>
    <s v="Liaoning"/>
    <m/>
    <s v="China"/>
    <s v="Eastern Asia"/>
    <n v="73"/>
    <s v="Sporting Goods"/>
    <n v="1360"/>
    <s v="Smart watch "/>
    <n v="327.75"/>
    <n v="297.07027734645828"/>
    <n v="1"/>
    <n v="59"/>
    <n v="327.75"/>
    <n v="268.75"/>
    <s v="TRANSFER"/>
    <s v="Not Cash Payment"/>
  </r>
  <r>
    <n v="75838"/>
    <d v="2018-12-01T00:00:00"/>
    <n v="7"/>
    <n v="1"/>
    <d v="2018-12-03T00:00:00"/>
    <n v="1"/>
    <s v="First Class"/>
    <s v="Other"/>
    <n v="73"/>
    <n v="19391"/>
    <n v="2"/>
    <s v="Fitness"/>
    <x v="3"/>
    <s v="Daegu"/>
    <s v="Daegu"/>
    <m/>
    <s v="South Korea"/>
    <s v="Eastern Asia"/>
    <n v="73"/>
    <s v="Sporting Goods"/>
    <n v="1360"/>
    <s v="Smart watch "/>
    <n v="327.75"/>
    <n v="297.07027734645828"/>
    <n v="1"/>
    <n v="65.550003050000001"/>
    <n v="327.75"/>
    <n v="262.19999695000001"/>
    <s v="CASH"/>
    <s v="Cash Over 200"/>
  </r>
  <r>
    <n v="75837"/>
    <d v="2018-12-01T00:00:00"/>
    <n v="7"/>
    <n v="1"/>
    <d v="2018-12-03T00:00:00"/>
    <n v="1"/>
    <s v="First Class"/>
    <s v="Other"/>
    <n v="73"/>
    <n v="19390"/>
    <n v="2"/>
    <s v="Fitness"/>
    <x v="3"/>
    <s v="Manila"/>
    <s v="National Capital Region"/>
    <m/>
    <s v="Philippines"/>
    <s v="Southeast Asia"/>
    <n v="73"/>
    <s v="Sporting Goods"/>
    <n v="1360"/>
    <s v="Smart watch "/>
    <n v="327.75"/>
    <n v="297.07027734645828"/>
    <n v="1"/>
    <n v="81.940002440000001"/>
    <n v="327.75"/>
    <n v="245.80999756"/>
    <s v="CASH"/>
    <s v="Cash Over 200"/>
  </r>
  <r>
    <n v="75836"/>
    <d v="2018-12-01T00:00:00"/>
    <n v="7"/>
    <n v="2"/>
    <d v="2018-12-04T00:00:00"/>
    <n v="0"/>
    <s v="Second Class"/>
    <s v="Other"/>
    <n v="73"/>
    <n v="19389"/>
    <n v="2"/>
    <s v="Fitness"/>
    <x v="3"/>
    <s v="Manila"/>
    <s v="National Capital Region"/>
    <m/>
    <s v="Philippines"/>
    <s v="Southeast Asia"/>
    <n v="73"/>
    <s v="Sporting Goods"/>
    <n v="1360"/>
    <s v="Smart watch "/>
    <n v="327.75"/>
    <n v="297.07027734645828"/>
    <n v="1"/>
    <n v="0"/>
    <n v="327.75"/>
    <n v="327.75"/>
    <s v="CASH"/>
    <s v="Cash Over 200"/>
  </r>
  <r>
    <n v="75835"/>
    <d v="2018-12-01T00:00:00"/>
    <n v="7"/>
    <n v="2"/>
    <d v="2018-12-04T00:00:00"/>
    <n v="1"/>
    <s v="Second Class"/>
    <s v="Other"/>
    <n v="73"/>
    <n v="19388"/>
    <n v="2"/>
    <s v="Fitness"/>
    <x v="3"/>
    <s v="Rajkot"/>
    <s v="Gujarat"/>
    <m/>
    <s v="India"/>
    <s v="South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834"/>
    <d v="2018-11-01T00:00:00"/>
    <n v="5"/>
    <n v="2"/>
    <d v="2018-11-05T00:00:00"/>
    <n v="1"/>
    <s v="Second Class"/>
    <s v="Other"/>
    <n v="73"/>
    <n v="19387"/>
    <n v="2"/>
    <s v="Fitness"/>
    <x v="3"/>
    <s v="Rajkot"/>
    <s v="Gujarat"/>
    <m/>
    <s v="India"/>
    <s v="South Asia"/>
    <n v="73"/>
    <s v="Sporting Goods"/>
    <n v="1360"/>
    <s v="Smart watch "/>
    <n v="327.75"/>
    <n v="297.07027734645828"/>
    <n v="1"/>
    <n v="6.5599999430000002"/>
    <n v="327.75"/>
    <n v="321.19000005700002"/>
    <s v="CASH"/>
    <s v="Cash Over 200"/>
  </r>
  <r>
    <n v="75833"/>
    <d v="2018-11-01T00:00:00"/>
    <n v="5"/>
    <n v="1"/>
    <d v="2018-11-02T00:00:00"/>
    <n v="1"/>
    <s v="First Class"/>
    <s v="Other"/>
    <n v="73"/>
    <n v="19386"/>
    <n v="2"/>
    <s v="Fitness"/>
    <x v="3"/>
    <s v="Rajkot"/>
    <s v="Gujarat"/>
    <m/>
    <s v="India"/>
    <s v="South Asia"/>
    <n v="73"/>
    <s v="Sporting Goods"/>
    <n v="1360"/>
    <s v="Smart watch "/>
    <n v="327.75"/>
    <n v="297.07027734645828"/>
    <n v="1"/>
    <n v="9.8299999239999991"/>
    <n v="327.75"/>
    <n v="317.92000007600001"/>
    <s v="DEBIT"/>
    <s v="Not Cash Payment"/>
  </r>
  <r>
    <n v="75832"/>
    <d v="2018-11-01T00:00:00"/>
    <n v="5"/>
    <n v="1"/>
    <d v="2018-11-02T00:00:00"/>
    <n v="1"/>
    <s v="First Class"/>
    <s v="Other"/>
    <n v="73"/>
    <n v="19385"/>
    <n v="2"/>
    <s v="Fitness"/>
    <x v="3"/>
    <s v="Rajkot"/>
    <s v="Gujarat"/>
    <m/>
    <s v="India"/>
    <s v="South Asia"/>
    <n v="73"/>
    <s v="Sporting Goods"/>
    <n v="1360"/>
    <s v="Smart watch "/>
    <n v="327.75"/>
    <n v="297.07027734645828"/>
    <n v="1"/>
    <n v="13.10999966"/>
    <n v="327.75"/>
    <n v="314.64000034000003"/>
    <s v="CASH"/>
    <s v="Cash Over 200"/>
  </r>
  <r>
    <n v="75831"/>
    <d v="2018-11-01T00:00:00"/>
    <n v="5"/>
    <n v="1"/>
    <d v="2018-11-02T00:00:00"/>
    <n v="1"/>
    <s v="First Class"/>
    <s v="Other"/>
    <n v="73"/>
    <n v="19384"/>
    <n v="2"/>
    <s v="Fitness"/>
    <x v="3"/>
    <s v="Gorakhpur"/>
    <s v="Haryana"/>
    <m/>
    <s v="India"/>
    <s v="South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830"/>
    <d v="2018-11-01T00:00:00"/>
    <n v="5"/>
    <n v="4"/>
    <d v="2018-11-07T00:00:00"/>
    <n v="1"/>
    <s v="Standard Class"/>
    <s v="Other"/>
    <n v="73"/>
    <n v="19383"/>
    <n v="2"/>
    <s v="Fitness"/>
    <x v="3"/>
    <s v="Surabaya"/>
    <s v="East Java"/>
    <m/>
    <s v="Indonesia"/>
    <s v="Southeast As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829"/>
    <d v="2018-11-01T00:00:00"/>
    <n v="5"/>
    <n v="4"/>
    <d v="2018-11-07T00:00:00"/>
    <n v="1"/>
    <s v="Standard Class"/>
    <s v="Other"/>
    <n v="73"/>
    <n v="19382"/>
    <n v="2"/>
    <s v="Fitness"/>
    <x v="3"/>
    <s v="Surabaya"/>
    <s v="East Java"/>
    <m/>
    <s v="Indonesia"/>
    <s v="Southeast Asia"/>
    <n v="73"/>
    <s v="Sporting Goods"/>
    <n v="1360"/>
    <s v="Smart watch "/>
    <n v="327.75"/>
    <n v="297.07027734645828"/>
    <n v="1"/>
    <n v="22.940000529999999"/>
    <n v="327.75"/>
    <n v="304.80999946999998"/>
    <s v="CASH"/>
    <s v="Cash Over 200"/>
  </r>
  <r>
    <n v="75828"/>
    <d v="2018-11-01T00:00:00"/>
    <n v="5"/>
    <n v="4"/>
    <d v="2018-11-07T00:00:00"/>
    <n v="0"/>
    <s v="Standard Class"/>
    <s v="Other"/>
    <n v="73"/>
    <n v="19381"/>
    <n v="2"/>
    <s v="Fitness"/>
    <x v="3"/>
    <s v="Surabaya"/>
    <s v="East Java"/>
    <m/>
    <s v="Indonesia"/>
    <s v="Southeast Asia"/>
    <n v="73"/>
    <s v="Sporting Goods"/>
    <n v="1360"/>
    <s v="Smart watch "/>
    <n v="327.75"/>
    <n v="297.07027734645828"/>
    <n v="1"/>
    <n v="29.5"/>
    <n v="327.75"/>
    <n v="298.25"/>
    <s v="DEBIT"/>
    <s v="Not Cash Payment"/>
  </r>
  <r>
    <n v="75827"/>
    <d v="2018-11-01T00:00:00"/>
    <n v="5"/>
    <n v="4"/>
    <d v="2018-11-07T00:00:00"/>
    <n v="0"/>
    <s v="Standard Class"/>
    <s v="Other"/>
    <n v="73"/>
    <n v="19380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32.77999878"/>
    <n v="327.75"/>
    <n v="294.97000121999997"/>
    <s v="DEBIT"/>
    <s v="Not Cash Payment"/>
  </r>
  <r>
    <n v="75826"/>
    <d v="2018-11-01T00:00:00"/>
    <n v="5"/>
    <n v="4"/>
    <d v="2018-11-07T00:00:00"/>
    <n v="0"/>
    <s v="Standard Class"/>
    <s v="Other"/>
    <n v="73"/>
    <n v="19379"/>
    <n v="2"/>
    <s v="Fitness"/>
    <x v="3"/>
    <s v="Bangkok"/>
    <s v="Bangkok"/>
    <m/>
    <s v="Thailand"/>
    <s v="Southeast Asia"/>
    <n v="73"/>
    <s v="Sporting Goods"/>
    <n v="1360"/>
    <s v="Smart watch "/>
    <n v="327.75"/>
    <n v="297.07027734645828"/>
    <n v="1"/>
    <n v="39.33000183"/>
    <n v="327.75"/>
    <n v="288.41999816999999"/>
    <s v="CASH"/>
    <s v="Cash Over 200"/>
  </r>
  <r>
    <n v="75825"/>
    <d v="2018-11-01T00:00:00"/>
    <n v="5"/>
    <n v="4"/>
    <d v="2018-11-07T00:00:00"/>
    <n v="1"/>
    <s v="Standard Class"/>
    <s v="Other"/>
    <n v="73"/>
    <n v="19378"/>
    <n v="2"/>
    <s v="Fitness"/>
    <x v="3"/>
    <s v="Bangkok"/>
    <s v="Bangkok"/>
    <m/>
    <s v="Thailand"/>
    <s v="Southeast Asia"/>
    <n v="73"/>
    <s v="Sporting Goods"/>
    <n v="1360"/>
    <s v="Smart watch "/>
    <n v="327.75"/>
    <n v="297.07027734645828"/>
    <n v="1"/>
    <n v="42.61000061"/>
    <n v="327.75"/>
    <n v="285.13999939000001"/>
    <s v="DEBIT"/>
    <s v="Not Cash Payment"/>
  </r>
  <r>
    <n v="75824"/>
    <d v="2018-11-01T00:00:00"/>
    <n v="5"/>
    <n v="4"/>
    <d v="2018-11-07T00:00:00"/>
    <n v="1"/>
    <s v="Standard Class"/>
    <s v="Other"/>
    <n v="73"/>
    <n v="19377"/>
    <n v="2"/>
    <s v="Fitness"/>
    <x v="3"/>
    <s v="Dhaka"/>
    <s v="Dhaka"/>
    <m/>
    <s v="Bangladesh"/>
    <s v="South Asia"/>
    <n v="73"/>
    <s v="Sporting Goods"/>
    <n v="1360"/>
    <s v="Smart watch "/>
    <n v="327.75"/>
    <n v="297.07027734645828"/>
    <n v="1"/>
    <n v="49.159999849999998"/>
    <n v="327.75"/>
    <n v="278.59000014999998"/>
    <s v="CASH"/>
    <s v="Cash Over 200"/>
  </r>
  <r>
    <n v="75823"/>
    <d v="2018-11-01T00:00:00"/>
    <n v="5"/>
    <n v="4"/>
    <d v="2018-11-07T00:00:00"/>
    <n v="0"/>
    <s v="Standard Class"/>
    <s v="Other"/>
    <n v="73"/>
    <n v="19376"/>
    <n v="2"/>
    <s v="Fitness"/>
    <x v="3"/>
    <s v="Dhaka"/>
    <s v="Dhaka"/>
    <m/>
    <s v="Bangladesh"/>
    <s v="South Asia"/>
    <n v="73"/>
    <s v="Sporting Goods"/>
    <n v="1360"/>
    <s v="Smart watch "/>
    <n v="327.75"/>
    <n v="297.07027734645828"/>
    <n v="1"/>
    <n v="52.439998629999998"/>
    <n v="327.75"/>
    <n v="275.31000137000001"/>
    <s v="TRANSFER"/>
    <s v="Not Cash Payment"/>
  </r>
  <r>
    <n v="75822"/>
    <d v="2018-11-01T00:00:00"/>
    <n v="5"/>
    <n v="4"/>
    <d v="2018-11-07T00:00:00"/>
    <n v="0"/>
    <s v="Standard Class"/>
    <s v="Other"/>
    <n v="73"/>
    <n v="19375"/>
    <n v="2"/>
    <s v="Fitness"/>
    <x v="3"/>
    <s v="Nagpur"/>
    <s v="Maharashtra"/>
    <m/>
    <s v="India"/>
    <s v="South Asia"/>
    <n v="73"/>
    <s v="Sporting Goods"/>
    <n v="1360"/>
    <s v="Smart watch "/>
    <n v="327.75"/>
    <n v="297.07027734645828"/>
    <n v="1"/>
    <n v="55.72000122"/>
    <n v="327.75"/>
    <n v="272.02999878000003"/>
    <s v="DEBIT"/>
    <s v="Not Cash Payment"/>
  </r>
  <r>
    <n v="75821"/>
    <d v="2018-11-01T00:00:00"/>
    <n v="5"/>
    <n v="4"/>
    <d v="2018-11-07T00:00:00"/>
    <n v="0"/>
    <s v="Standard Class"/>
    <s v="Other"/>
    <n v="73"/>
    <n v="19374"/>
    <n v="2"/>
    <s v="Fitness"/>
    <x v="3"/>
    <s v="Nagpur"/>
    <s v="Maharashtra"/>
    <m/>
    <s v="India"/>
    <s v="South Asia"/>
    <n v="73"/>
    <s v="Sporting Goods"/>
    <n v="1360"/>
    <s v="Smart watch "/>
    <n v="327.75"/>
    <n v="297.07027734645828"/>
    <n v="1"/>
    <n v="59"/>
    <n v="327.75"/>
    <n v="268.75"/>
    <s v="DEBIT"/>
    <s v="Not Cash Payment"/>
  </r>
  <r>
    <n v="75820"/>
    <d v="2018-11-01T00:00:00"/>
    <n v="5"/>
    <n v="4"/>
    <d v="2018-11-07T00:00:00"/>
    <n v="1"/>
    <s v="Standard Class"/>
    <s v="Other"/>
    <n v="73"/>
    <n v="19373"/>
    <n v="2"/>
    <s v="Fitness"/>
    <x v="3"/>
    <s v="Bangkok"/>
    <s v="Bangkok"/>
    <m/>
    <s v="Thailand"/>
    <s v="Southeast Asia"/>
    <n v="73"/>
    <s v="Sporting Goods"/>
    <n v="1360"/>
    <s v="Smart watch "/>
    <n v="327.75"/>
    <n v="297.07027734645828"/>
    <n v="1"/>
    <n v="65.550003050000001"/>
    <n v="327.75"/>
    <n v="262.19999695000001"/>
    <s v="DEBIT"/>
    <s v="Not Cash Payment"/>
  </r>
  <r>
    <n v="75819"/>
    <d v="2018-11-01T00:00:00"/>
    <n v="5"/>
    <n v="4"/>
    <d v="2018-11-07T00:00:00"/>
    <n v="1"/>
    <s v="Standard Class"/>
    <s v="Other"/>
    <n v="73"/>
    <n v="19372"/>
    <n v="2"/>
    <s v="Fitness"/>
    <x v="3"/>
    <s v="Nakhon Ratchasima"/>
    <s v="Nakhon Ratchasima"/>
    <m/>
    <s v="Thailand"/>
    <s v="Southeast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818"/>
    <d v="2018-11-01T00:00:00"/>
    <n v="5"/>
    <n v="4"/>
    <d v="2018-11-07T00:00:00"/>
    <n v="0"/>
    <s v="Standard Class"/>
    <s v="Other"/>
    <n v="73"/>
    <n v="19371"/>
    <n v="2"/>
    <s v="Fitness"/>
    <x v="3"/>
    <s v="Sydney"/>
    <s v="New South Wales"/>
    <m/>
    <s v="Australia"/>
    <s v="Oceania"/>
    <n v="73"/>
    <s v="Sporting Goods"/>
    <n v="1360"/>
    <s v="Smart watch "/>
    <n v="327.75"/>
    <n v="297.07027734645828"/>
    <n v="1"/>
    <n v="0"/>
    <n v="327.75"/>
    <n v="327.75"/>
    <s v="TRANSFER"/>
    <s v="Not Cash Payment"/>
  </r>
  <r>
    <n v="75817"/>
    <d v="2018-11-01T00:00:00"/>
    <n v="5"/>
    <n v="4"/>
    <d v="2018-11-07T00:00:00"/>
    <n v="0"/>
    <s v="Standard Class"/>
    <s v="Other"/>
    <n v="73"/>
    <n v="19370"/>
    <n v="2"/>
    <s v="Fitness"/>
    <x v="3"/>
    <s v="Sydney"/>
    <s v="New South Wales"/>
    <m/>
    <s v="Australia"/>
    <s v="Oceania"/>
    <n v="73"/>
    <s v="Sporting Goods"/>
    <n v="1360"/>
    <s v="Smart watch "/>
    <n v="327.75"/>
    <n v="297.07027734645828"/>
    <n v="1"/>
    <n v="3.2799999710000001"/>
    <n v="327.75"/>
    <n v="324.470000029"/>
    <s v="CASH"/>
    <s v="Cash Over 200"/>
  </r>
  <r>
    <n v="75816"/>
    <d v="2018-11-01T00:00:00"/>
    <n v="5"/>
    <n v="4"/>
    <d v="2018-11-07T00:00:00"/>
    <n v="0"/>
    <s v="Standard Class"/>
    <s v="Other"/>
    <n v="73"/>
    <n v="19369"/>
    <n v="2"/>
    <s v="Fitness"/>
    <x v="3"/>
    <s v="Kota Kinabalu"/>
    <s v="Sabah"/>
    <m/>
    <s v="Malaysia"/>
    <s v="Southeast Asia"/>
    <n v="73"/>
    <s v="Sporting Goods"/>
    <n v="1360"/>
    <s v="Smart watch "/>
    <n v="327.75"/>
    <n v="297.07027734645828"/>
    <n v="1"/>
    <n v="6.5599999430000002"/>
    <n v="327.75"/>
    <n v="321.19000005700002"/>
    <s v="TRANSFER"/>
    <s v="Not Cash Payment"/>
  </r>
  <r>
    <n v="75815"/>
    <d v="2018-11-01T00:00:00"/>
    <n v="5"/>
    <n v="4"/>
    <d v="2018-11-07T00:00:00"/>
    <n v="1"/>
    <s v="Standard Class"/>
    <s v="Other"/>
    <n v="73"/>
    <n v="19368"/>
    <n v="2"/>
    <s v="Fitness"/>
    <x v="3"/>
    <s v="Jiutai"/>
    <s v="Jilin"/>
    <m/>
    <s v="China"/>
    <s v="Eastern Asia"/>
    <n v="73"/>
    <s v="Sporting Goods"/>
    <n v="1360"/>
    <s v="Smart watch "/>
    <n v="327.75"/>
    <n v="297.07027734645828"/>
    <n v="1"/>
    <n v="9.8299999239999991"/>
    <n v="327.75"/>
    <n v="317.92000007600001"/>
    <s v="DEBIT"/>
    <s v="Not Cash Payment"/>
  </r>
  <r>
    <n v="75814"/>
    <d v="2018-11-01T00:00:00"/>
    <n v="5"/>
    <n v="4"/>
    <d v="2018-11-07T00:00:00"/>
    <n v="1"/>
    <s v="Standard Class"/>
    <s v="Other"/>
    <n v="73"/>
    <n v="19367"/>
    <n v="2"/>
    <s v="Fitness"/>
    <x v="3"/>
    <s v="Jiutai"/>
    <s v="Jilin"/>
    <m/>
    <s v="China"/>
    <s v="Eastern Asia"/>
    <n v="73"/>
    <s v="Sporting Goods"/>
    <n v="1360"/>
    <s v="Smart watch "/>
    <n v="327.75"/>
    <n v="297.07027734645828"/>
    <n v="1"/>
    <n v="13.10999966"/>
    <n v="327.75"/>
    <n v="314.64000034000003"/>
    <s v="CASH"/>
    <s v="Cash Over 200"/>
  </r>
  <r>
    <n v="75813"/>
    <d v="2018-11-01T00:00:00"/>
    <n v="5"/>
    <n v="2"/>
    <d v="2018-11-05T00:00:00"/>
    <n v="1"/>
    <s v="Second Class"/>
    <s v="Other"/>
    <n v="73"/>
    <n v="19366"/>
    <n v="2"/>
    <s v="Fitness"/>
    <x v="3"/>
    <s v="Singapore"/>
    <s v="Singapore"/>
    <m/>
    <s v="Singapore"/>
    <s v="Southeast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812"/>
    <d v="2018-11-01T00:00:00"/>
    <n v="5"/>
    <n v="2"/>
    <d v="2018-11-05T00:00:00"/>
    <n v="1"/>
    <s v="Second Class"/>
    <s v="Other"/>
    <n v="73"/>
    <n v="19365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811"/>
    <d v="2018-11-01T00:00:00"/>
    <n v="5"/>
    <n v="1"/>
    <d v="2018-11-02T00:00:00"/>
    <n v="1"/>
    <s v="First Class"/>
    <s v="Other"/>
    <n v="73"/>
    <n v="19364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22.940000529999999"/>
    <n v="327.75"/>
    <n v="304.80999946999998"/>
    <s v="CASH"/>
    <s v="Cash Over 200"/>
  </r>
  <r>
    <n v="75810"/>
    <d v="2018-11-01T00:00:00"/>
    <n v="5"/>
    <n v="2"/>
    <d v="2018-11-05T00:00:00"/>
    <n v="1"/>
    <s v="Second Class"/>
    <s v="Other"/>
    <n v="73"/>
    <n v="19363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29.5"/>
    <n v="327.75"/>
    <n v="298.25"/>
    <s v="DEBIT"/>
    <s v="Not Cash Payment"/>
  </r>
  <r>
    <n v="75809"/>
    <d v="2018-11-01T00:00:00"/>
    <n v="5"/>
    <n v="2"/>
    <d v="2018-11-05T00:00:00"/>
    <n v="1"/>
    <s v="Second Class"/>
    <s v="Other"/>
    <n v="73"/>
    <n v="19362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32.77999878"/>
    <n v="327.75"/>
    <n v="294.97000121999997"/>
    <s v="DEBIT"/>
    <s v="Not Cash Payment"/>
  </r>
  <r>
    <n v="75808"/>
    <d v="2018-11-01T00:00:00"/>
    <n v="5"/>
    <n v="2"/>
    <d v="2018-11-05T00:00:00"/>
    <n v="1"/>
    <s v="Second Class"/>
    <s v="Other"/>
    <n v="73"/>
    <n v="19361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39.33000183"/>
    <n v="327.75"/>
    <n v="288.41999816999999"/>
    <s v="DEBIT"/>
    <s v="Not Cash Payment"/>
  </r>
  <r>
    <n v="75807"/>
    <d v="2018-11-01T00:00:00"/>
    <n v="5"/>
    <n v="0"/>
    <d v="2018-11-01T00:00:00"/>
    <n v="1"/>
    <s v="Same Day"/>
    <s v="Other"/>
    <n v="73"/>
    <n v="19360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42.61000061"/>
    <n v="327.75"/>
    <n v="285.13999939000001"/>
    <s v="CASH"/>
    <s v="Cash Over 200"/>
  </r>
  <r>
    <n v="75806"/>
    <d v="2018-11-01T00:00:00"/>
    <n v="5"/>
    <n v="0"/>
    <d v="2018-11-01T00:00:00"/>
    <n v="1"/>
    <s v="Same Day"/>
    <s v="Other"/>
    <n v="73"/>
    <n v="19359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49.159999849999998"/>
    <n v="327.75"/>
    <n v="278.59000014999998"/>
    <s v="DEBIT"/>
    <s v="Not Cash Payment"/>
  </r>
  <r>
    <n v="75805"/>
    <d v="2018-11-01T00:00:00"/>
    <n v="5"/>
    <n v="0"/>
    <d v="2018-11-01T00:00:00"/>
    <n v="1"/>
    <s v="Same Day"/>
    <s v="Other"/>
    <n v="73"/>
    <n v="19358"/>
    <n v="2"/>
    <s v="Fitness"/>
    <x v="3"/>
    <s v="Cairns"/>
    <s v="Queensland"/>
    <m/>
    <s v="Australia"/>
    <s v="Oceania"/>
    <n v="73"/>
    <s v="Sporting Goods"/>
    <n v="1360"/>
    <s v="Smart watch "/>
    <n v="327.75"/>
    <n v="297.07027734645828"/>
    <n v="1"/>
    <n v="52.439998629999998"/>
    <n v="327.75"/>
    <n v="275.31000137000001"/>
    <s v="DEBIT"/>
    <s v="Not Cash Payment"/>
  </r>
  <r>
    <n v="75804"/>
    <d v="2018-11-01T00:00:00"/>
    <n v="5"/>
    <n v="0"/>
    <d v="2018-11-01T00:00:00"/>
    <n v="1"/>
    <s v="Same Day"/>
    <s v="Other"/>
    <n v="73"/>
    <n v="19357"/>
    <n v="2"/>
    <s v="Fitness"/>
    <x v="3"/>
    <s v="Cairns"/>
    <s v="Queensland"/>
    <m/>
    <s v="Australia"/>
    <s v="Oceania"/>
    <n v="73"/>
    <s v="Sporting Goods"/>
    <n v="1360"/>
    <s v="Smart watch "/>
    <n v="327.75"/>
    <n v="297.07027734645828"/>
    <n v="1"/>
    <n v="55.72000122"/>
    <n v="327.75"/>
    <n v="272.02999878000003"/>
    <s v="DEBIT"/>
    <s v="Not Cash Payment"/>
  </r>
  <r>
    <n v="75803"/>
    <d v="2018-11-01T00:00:00"/>
    <n v="5"/>
    <n v="0"/>
    <d v="2018-11-01T00:00:00"/>
    <n v="1"/>
    <s v="Same Day"/>
    <s v="Other"/>
    <n v="73"/>
    <n v="19356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59"/>
    <n v="327.75"/>
    <n v="268.75"/>
    <s v="CASH"/>
    <s v="Cash Over 200"/>
  </r>
  <r>
    <n v="75802"/>
    <d v="2018-11-01T00:00:00"/>
    <n v="5"/>
    <n v="0"/>
    <d v="2018-11-01T00:00:00"/>
    <n v="0"/>
    <s v="Same Day"/>
    <s v="Same day - on time"/>
    <n v="73"/>
    <n v="19355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65.550003050000001"/>
    <n v="327.75"/>
    <n v="262.19999695000001"/>
    <s v="TRANSFER"/>
    <s v="Not Cash Payment"/>
  </r>
  <r>
    <n v="75801"/>
    <d v="2018-11-01T00:00:00"/>
    <n v="5"/>
    <n v="0"/>
    <d v="2018-11-01T00:00:00"/>
    <n v="1"/>
    <s v="Same Day"/>
    <s v="Other"/>
    <n v="73"/>
    <n v="19354"/>
    <n v="2"/>
    <s v="Fitness"/>
    <x v="3"/>
    <s v="Jaipur"/>
    <s v="Rajasthan"/>
    <m/>
    <s v="India"/>
    <s v="South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800"/>
    <d v="2018-11-01T00:00:00"/>
    <n v="5"/>
    <n v="4"/>
    <d v="2018-11-07T00:00:00"/>
    <n v="1"/>
    <s v="Standard Class"/>
    <s v="Other"/>
    <n v="73"/>
    <n v="19353"/>
    <n v="2"/>
    <s v="Fitness"/>
    <x v="3"/>
    <s v="Jaipur"/>
    <s v="Rajasthan"/>
    <m/>
    <s v="India"/>
    <s v="South Asia"/>
    <n v="73"/>
    <s v="Sporting Goods"/>
    <n v="1360"/>
    <s v="Smart watch "/>
    <n v="327.75"/>
    <n v="297.07027734645828"/>
    <n v="1"/>
    <n v="0"/>
    <n v="327.75"/>
    <n v="327.75"/>
    <s v="DEBIT"/>
    <s v="Not Cash Payment"/>
  </r>
  <r>
    <n v="75799"/>
    <d v="2018-11-01T00:00:00"/>
    <n v="5"/>
    <n v="4"/>
    <d v="2018-11-07T00:00:00"/>
    <n v="1"/>
    <s v="Standard Class"/>
    <s v="Other"/>
    <n v="73"/>
    <n v="19352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798"/>
    <d v="2018-11-01T00:00:00"/>
    <n v="5"/>
    <n v="4"/>
    <d v="2018-11-07T00:00:00"/>
    <n v="0"/>
    <s v="Standard Class"/>
    <s v="Other"/>
    <n v="73"/>
    <n v="19351"/>
    <n v="2"/>
    <s v="Fitness"/>
    <x v="3"/>
    <s v="Raipur"/>
    <s v="Chhattisgarh"/>
    <m/>
    <s v="India"/>
    <s v="South Asia"/>
    <n v="73"/>
    <s v="Sporting Goods"/>
    <n v="1360"/>
    <s v="Smart watch "/>
    <n v="327.75"/>
    <n v="297.07027734645828"/>
    <n v="1"/>
    <n v="6.5599999430000002"/>
    <n v="327.75"/>
    <n v="321.19000005700002"/>
    <s v="TRANSFER"/>
    <s v="Not Cash Payment"/>
  </r>
  <r>
    <n v="75797"/>
    <d v="2018-11-01T00:00:00"/>
    <n v="5"/>
    <n v="4"/>
    <d v="2018-11-07T00:00:00"/>
    <n v="0"/>
    <s v="Standard Class"/>
    <s v="Other"/>
    <n v="73"/>
    <n v="19350"/>
    <n v="2"/>
    <s v="Fitness"/>
    <x v="3"/>
    <s v="Loudi"/>
    <s v="Hunan"/>
    <m/>
    <s v="China"/>
    <s v="Eastern Asia"/>
    <n v="73"/>
    <s v="Sporting Goods"/>
    <n v="1360"/>
    <s v="Smart watch "/>
    <n v="327.75"/>
    <n v="297.07027734645828"/>
    <n v="1"/>
    <n v="9.8299999239999991"/>
    <n v="327.75"/>
    <n v="317.92000007600001"/>
    <s v="TRANSFER"/>
    <s v="Not Cash Payment"/>
  </r>
  <r>
    <n v="49521"/>
    <d v="2016-12-23T00:00:00"/>
    <e v="#N/A"/>
    <n v="2"/>
    <d v="2016-12-27T00:00:00"/>
    <n v="0"/>
    <s v="Second Class"/>
    <s v="Other"/>
    <n v="9"/>
    <n v="9597"/>
    <n v="3"/>
    <s v="Footwear"/>
    <x v="3"/>
    <s v="Tabuk"/>
    <s v="Tabuk"/>
    <m/>
    <s v="Saudi Arabia"/>
    <s v="West Asia"/>
    <n v="9"/>
    <s v="Cardio Equipment"/>
    <n v="191"/>
    <s v="Nike Men's Free 5.0+ Running Shoe"/>
    <n v="99.989997860000003"/>
    <n v="95.114003926871064"/>
    <n v="3"/>
    <n v="45"/>
    <n v="299.96999357999999"/>
    <n v="254.96999357999999"/>
    <s v="CASH"/>
    <s v="Cash Over 200"/>
  </r>
  <r>
    <n v="30305"/>
    <d v="2016-03-18T00:00:00"/>
    <e v="#N/A"/>
    <n v="2"/>
    <d v="2016-03-22T00:00:00"/>
    <n v="1"/>
    <s v="Second Class"/>
    <s v="Other"/>
    <n v="29"/>
    <n v="9702"/>
    <n v="5"/>
    <s v="Golf"/>
    <x v="3"/>
    <s v="Manukau City"/>
    <s v="Auckland"/>
    <m/>
    <s v="New Zealand"/>
    <s v="Oceania"/>
    <n v="29"/>
    <s v="Shop By Sport"/>
    <n v="627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50054"/>
    <d v="2016-12-31T00:00:00"/>
    <e v="#N/A"/>
    <n v="2"/>
    <d v="2017-01-03T00:00:00"/>
    <n v="1"/>
    <s v="Second Class"/>
    <s v="Other"/>
    <n v="9"/>
    <n v="1362"/>
    <n v="3"/>
    <s v="Footwear"/>
    <x v="3"/>
    <s v="Istanbul"/>
    <s v="Istanbul"/>
    <m/>
    <s v="Turkey"/>
    <s v="West Asia"/>
    <n v="9"/>
    <s v="Cardio Equipment"/>
    <n v="191"/>
    <s v="Nike Men's Free 5.0+ Running Shoe"/>
    <n v="99.989997860000003"/>
    <n v="95.114003926871064"/>
    <n v="3"/>
    <n v="45"/>
    <n v="299.96999357999999"/>
    <n v="254.96999357999999"/>
    <s v="CASH"/>
    <s v="Cash Over 200"/>
  </r>
  <r>
    <n v="27772"/>
    <d v="2016-10-02T00:00:00"/>
    <e v="#N/A"/>
    <n v="2"/>
    <d v="2016-10-04T00:00:00"/>
    <n v="1"/>
    <s v="Second Class"/>
    <s v="Other"/>
    <n v="17"/>
    <n v="9467"/>
    <n v="4"/>
    <s v="Apparel"/>
    <x v="3"/>
    <s v="Jakarta"/>
    <s v="Jakarta"/>
    <m/>
    <s v="Indonesia"/>
    <s v="Southeast Asia"/>
    <n v="17"/>
    <s v="Cleats"/>
    <n v="36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7752"/>
    <d v="2016-11-28T00:00:00"/>
    <e v="#N/A"/>
    <n v="2"/>
    <d v="2016-11-30T00:00:00"/>
    <n v="1"/>
    <s v="Second Class"/>
    <s v="Other"/>
    <n v="17"/>
    <n v="9114"/>
    <n v="4"/>
    <s v="Apparel"/>
    <x v="3"/>
    <s v="Ulaanbaatar"/>
    <s v="Ulan Bator"/>
    <m/>
    <s v="Mongolia"/>
    <s v="Eastern Asia"/>
    <n v="17"/>
    <s v="Cleats"/>
    <n v="365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31296"/>
    <d v="2016-01-04T00:00:00"/>
    <e v="#N/A"/>
    <n v="2"/>
    <d v="2016-01-06T00:00:00"/>
    <n v="0"/>
    <s v="Second Class"/>
    <s v="Other"/>
    <n v="17"/>
    <n v="2546"/>
    <n v="4"/>
    <s v="Apparel"/>
    <x v="3"/>
    <s v="Tangerang"/>
    <s v="West Java"/>
    <m/>
    <s v="Indonesia"/>
    <s v="Southeast Asia"/>
    <n v="17"/>
    <s v="Cleats"/>
    <n v="365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22076"/>
    <d v="2015-11-19T00:00:00"/>
    <e v="#N/A"/>
    <n v="2"/>
    <d v="2015-11-23T00:00:00"/>
    <n v="0"/>
    <s v="Second Class"/>
    <s v="Other"/>
    <n v="17"/>
    <n v="2240"/>
    <n v="4"/>
    <s v="Apparel"/>
    <x v="3"/>
    <s v="Shenzhen"/>
    <s v="Guangdong"/>
    <m/>
    <s v="China"/>
    <s v="Eastern Asia"/>
    <n v="17"/>
    <s v="Cleats"/>
    <n v="36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25665"/>
    <d v="2016-10-01T00:00:00"/>
    <e v="#N/A"/>
    <n v="2"/>
    <d v="2016-10-04T00:00:00"/>
    <n v="1"/>
    <s v="Second Class"/>
    <s v="Other"/>
    <n v="17"/>
    <n v="11650"/>
    <n v="4"/>
    <s v="Apparel"/>
    <x v="3"/>
    <s v="Brisbane"/>
    <s v="Queensland"/>
    <m/>
    <s v="Australia"/>
    <s v="Oceania"/>
    <n v="17"/>
    <s v="Cleats"/>
    <n v="36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1296"/>
    <d v="2016-01-04T00:00:00"/>
    <e v="#N/A"/>
    <n v="2"/>
    <d v="2016-01-06T00:00:00"/>
    <n v="0"/>
    <s v="Second Class"/>
    <s v="Other"/>
    <n v="24"/>
    <n v="2546"/>
    <n v="5"/>
    <s v="Golf"/>
    <x v="3"/>
    <s v="Tangerang"/>
    <s v="West Java"/>
    <m/>
    <s v="Indonesia"/>
    <s v="Southeast Asia"/>
    <n v="24"/>
    <s v="Women's Apparel"/>
    <n v="502"/>
    <s v="Nike Men's Dri-FIT Victory Golf Polo"/>
    <n v="50"/>
    <n v="43.678035218757444"/>
    <n v="3"/>
    <n v="0"/>
    <n v="150"/>
    <n v="150"/>
    <s v="CASH"/>
    <s v="Cash Not Over 200"/>
  </r>
  <r>
    <n v="22819"/>
    <d v="2015-11-30T00:00:00"/>
    <e v="#N/A"/>
    <n v="2"/>
    <d v="2015-12-02T00:00:00"/>
    <n v="1"/>
    <s v="Second Class"/>
    <s v="Other"/>
    <n v="29"/>
    <n v="10368"/>
    <n v="5"/>
    <s v="Golf"/>
    <x v="3"/>
    <s v="Sydney"/>
    <s v="New South Wales"/>
    <m/>
    <s v="Australia"/>
    <s v="Oceania"/>
    <n v="29"/>
    <s v="Shop By Sport"/>
    <n v="627"/>
    <s v="Under Armour Girls' Toddler Spine Surge Runni"/>
    <n v="39.990001679999999"/>
    <n v="34.198098313835338"/>
    <n v="3"/>
    <n v="23.989999770000001"/>
    <n v="119.97000503999999"/>
    <n v="95.980005269999992"/>
    <s v="CASH"/>
    <s v="Cash Not Over 200"/>
  </r>
  <r>
    <n v="27099"/>
    <d v="2016-01-31T00:00:00"/>
    <e v="#N/A"/>
    <n v="2"/>
    <d v="2016-02-02T00:00:00"/>
    <n v="1"/>
    <s v="Second Class"/>
    <s v="Other"/>
    <n v="41"/>
    <n v="6489"/>
    <n v="6"/>
    <s v="Outdoors"/>
    <x v="3"/>
    <s v="Newcastle"/>
    <s v="New South Wales"/>
    <m/>
    <s v="Australia"/>
    <s v="Oceania"/>
    <n v="41"/>
    <s v="Trade-In"/>
    <n v="917"/>
    <s v="Glove It Women's Mod Oval 3-Zip Carry All Gol"/>
    <n v="21.989999770000001"/>
    <n v="20.391999720066668"/>
    <n v="3"/>
    <n v="0.66000002599999996"/>
    <n v="65.969999310000006"/>
    <n v="65.309999284"/>
    <s v="CASH"/>
    <s v="Cash Not Over 200"/>
  </r>
  <r>
    <n v="28292"/>
    <d v="2016-02-17T00:00:00"/>
    <e v="#N/A"/>
    <n v="2"/>
    <d v="2016-02-19T00:00:00"/>
    <n v="1"/>
    <s v="Second Class"/>
    <s v="Other"/>
    <n v="41"/>
    <n v="10533"/>
    <n v="6"/>
    <s v="Outdoors"/>
    <x v="3"/>
    <s v="Aurangabad"/>
    <s v="Bihar"/>
    <m/>
    <s v="India"/>
    <s v="South Asia"/>
    <n v="41"/>
    <s v="Trade-In"/>
    <n v="924"/>
    <s v="Glove It Urban Brick Golf Towel"/>
    <n v="15.989999770000001"/>
    <n v="16.143866608000003"/>
    <n v="3"/>
    <n v="11.989999770000001"/>
    <n v="47.969999310000006"/>
    <n v="35.979999540000009"/>
    <s v="CASH"/>
    <s v="Cash Not Over 200"/>
  </r>
  <r>
    <n v="21244"/>
    <d v="2015-07-11T00:00:00"/>
    <e v="#N/A"/>
    <n v="2"/>
    <d v="2015-07-14T00:00:00"/>
    <n v="1"/>
    <s v="Second Class"/>
    <s v="Other"/>
    <n v="40"/>
    <n v="6491"/>
    <n v="6"/>
    <s v="Outdoors"/>
    <x v="3"/>
    <s v="Mudanjiang"/>
    <s v="Heilongjiang"/>
    <m/>
    <s v="China"/>
    <s v="Eastern Asia"/>
    <n v="40"/>
    <s v="Accessories"/>
    <n v="885"/>
    <s v="Team Golf St. Louis Cardinals Putter Grip"/>
    <n v="24.989999770000001"/>
    <n v="29.483249567625002"/>
    <n v="4"/>
    <n v="5.5"/>
    <n v="99.959999080000003"/>
    <n v="94.459999080000003"/>
    <s v="CASH"/>
    <s v="Cash Not Over 200"/>
  </r>
  <r>
    <n v="47752"/>
    <d v="2016-11-28T00:00:00"/>
    <e v="#N/A"/>
    <n v="2"/>
    <d v="2016-11-30T00:00:00"/>
    <n v="1"/>
    <s v="Second Class"/>
    <s v="Other"/>
    <n v="17"/>
    <n v="9114"/>
    <n v="4"/>
    <s v="Apparel"/>
    <x v="3"/>
    <s v="Ulaanbaatar"/>
    <s v="Ulan Bator"/>
    <m/>
    <s v="Mongolia"/>
    <s v="Eastern Asia"/>
    <n v="17"/>
    <s v="Cleats"/>
    <n v="365"/>
    <s v="Perfect Fitness Perfect Rip Deck"/>
    <n v="59.990001679999999"/>
    <n v="54.488929209402009"/>
    <n v="4"/>
    <n v="12"/>
    <n v="239.96000672"/>
    <n v="227.96000672"/>
    <s v="CASH"/>
    <s v="Cash Over 200"/>
  </r>
  <r>
    <n v="31239"/>
    <d v="2016-01-04T00:00:00"/>
    <e v="#N/A"/>
    <n v="2"/>
    <d v="2016-01-06T00:00:00"/>
    <n v="1"/>
    <s v="Second Class"/>
    <s v="Other"/>
    <n v="17"/>
    <n v="5564"/>
    <n v="4"/>
    <s v="Apparel"/>
    <x v="3"/>
    <s v="Manukau City"/>
    <s v="Auckland"/>
    <m/>
    <s v="New Zealand"/>
    <s v="Oceania"/>
    <n v="17"/>
    <s v="Cleats"/>
    <n v="365"/>
    <s v="Perfect Fitness Perfect Rip Deck"/>
    <n v="59.990001679999999"/>
    <n v="54.488929209402009"/>
    <n v="4"/>
    <n v="24"/>
    <n v="239.96000672"/>
    <n v="215.96000672"/>
    <s v="CASH"/>
    <s v="Cash Over 200"/>
  </r>
  <r>
    <n v="45772"/>
    <d v="2016-10-30T00:00:00"/>
    <e v="#N/A"/>
    <n v="2"/>
    <d v="2016-11-01T00:00:00"/>
    <n v="1"/>
    <s v="Second Class"/>
    <s v="Other"/>
    <n v="17"/>
    <n v="7955"/>
    <n v="4"/>
    <s v="Apparel"/>
    <x v="3"/>
    <s v="Qom"/>
    <s v="Qom"/>
    <m/>
    <s v="Iran"/>
    <s v="South Asia"/>
    <n v="17"/>
    <s v="Cleats"/>
    <n v="365"/>
    <s v="Perfect Fitness Perfect Rip Deck"/>
    <n v="59.990001679999999"/>
    <n v="54.488929209402009"/>
    <n v="4"/>
    <n v="43.189998629999998"/>
    <n v="239.96000672"/>
    <n v="196.77000809"/>
    <s v="CASH"/>
    <s v="Cash Not Over 200"/>
  </r>
  <r>
    <n v="24661"/>
    <d v="2015-12-26T00:00:00"/>
    <e v="#N/A"/>
    <n v="2"/>
    <d v="2015-12-29T00:00:00"/>
    <n v="0"/>
    <s v="Second Class"/>
    <s v="Other"/>
    <n v="29"/>
    <n v="5728"/>
    <n v="5"/>
    <s v="Golf"/>
    <x v="3"/>
    <s v="Melbourne"/>
    <s v="Victoria"/>
    <m/>
    <s v="Australia"/>
    <s v="Oceania"/>
    <n v="29"/>
    <s v="Shop By Sport"/>
    <n v="627"/>
    <s v="Under Armour Girls' Toddler Spine Surge Runni"/>
    <n v="39.990001679999999"/>
    <n v="34.198098313835338"/>
    <n v="4"/>
    <n v="6.4000000950000002"/>
    <n v="159.96000672"/>
    <n v="153.560006625"/>
    <s v="CASH"/>
    <s v="Cash Not Over 200"/>
  </r>
  <r>
    <n v="50054"/>
    <d v="2016-12-31T00:00:00"/>
    <e v="#N/A"/>
    <n v="2"/>
    <d v="2017-01-03T00:00:00"/>
    <n v="1"/>
    <s v="Second Class"/>
    <s v="Other"/>
    <n v="24"/>
    <n v="1362"/>
    <n v="5"/>
    <s v="Golf"/>
    <x v="3"/>
    <s v="Istanbul"/>
    <s v="Istanbul"/>
    <m/>
    <s v="Turkey"/>
    <s v="West Asia"/>
    <n v="24"/>
    <s v="Women's Apparel"/>
    <n v="502"/>
    <s v="Nike Men's Dri-FIT Victory Golf Polo"/>
    <n v="50"/>
    <n v="43.678035218757444"/>
    <n v="4"/>
    <n v="8"/>
    <n v="200"/>
    <n v="192"/>
    <s v="CASH"/>
    <s v="Cash Not Over 200"/>
  </r>
  <r>
    <n v="22924"/>
    <d v="2015-01-12T00:00:00"/>
    <e v="#N/A"/>
    <n v="2"/>
    <d v="2015-01-14T00:00:00"/>
    <n v="1"/>
    <s v="Second Class"/>
    <s v="Other"/>
    <n v="29"/>
    <n v="9704"/>
    <n v="5"/>
    <s v="Golf"/>
    <x v="3"/>
    <s v="Ho Chi Minh City"/>
    <s v="Ho Chi Minh City"/>
    <m/>
    <s v="Vietnam"/>
    <s v="Southeast Asia"/>
    <n v="29"/>
    <s v="Shop By Sport"/>
    <n v="627"/>
    <s v="Under Armour Girls' Toddler Spine Surge Runni"/>
    <n v="39.990001679999999"/>
    <n v="34.198098313835338"/>
    <n v="4"/>
    <n v="8"/>
    <n v="159.96000672"/>
    <n v="151.96000672"/>
    <s v="CASH"/>
    <s v="Cash Not Over 200"/>
  </r>
  <r>
    <n v="21902"/>
    <d v="2015-11-16T00:00:00"/>
    <e v="#N/A"/>
    <n v="2"/>
    <d v="2015-11-18T00:00:00"/>
    <n v="1"/>
    <s v="Second Class"/>
    <s v="Other"/>
    <n v="24"/>
    <n v="8485"/>
    <n v="5"/>
    <s v="Golf"/>
    <x v="3"/>
    <s v="Yangon"/>
    <s v="Yangon"/>
    <m/>
    <s v="Myanmar (Burma)"/>
    <s v="Southeast Asia"/>
    <n v="24"/>
    <s v="Women's Apparel"/>
    <n v="502"/>
    <s v="Nike Men's Dri-FIT Victory Golf Polo"/>
    <n v="50"/>
    <n v="43.678035218757444"/>
    <n v="4"/>
    <n v="11"/>
    <n v="200"/>
    <n v="189"/>
    <s v="CASH"/>
    <s v="Cash Not Over 200"/>
  </r>
  <r>
    <n v="21534"/>
    <d v="2015-11-11T00:00:00"/>
    <e v="#N/A"/>
    <n v="2"/>
    <d v="2015-11-13T00:00:00"/>
    <n v="1"/>
    <s v="Second Class"/>
    <s v="Other"/>
    <n v="29"/>
    <n v="11216"/>
    <n v="5"/>
    <s v="Golf"/>
    <x v="3"/>
    <s v="Tokyo"/>
    <s v="Tokyo"/>
    <m/>
    <s v="Japan"/>
    <s v="Eastern Asia"/>
    <n v="29"/>
    <s v="Shop By Sport"/>
    <n v="627"/>
    <s v="Under Armour Girls' Toddler Spine Surge Runni"/>
    <n v="39.990001679999999"/>
    <n v="34.198098313835338"/>
    <n v="4"/>
    <n v="28.790000920000001"/>
    <n v="159.96000672"/>
    <n v="131.17000579999998"/>
    <s v="CASH"/>
    <s v="Cash Not Over 200"/>
  </r>
  <r>
    <n v="45461"/>
    <d v="2016-10-25T00:00:00"/>
    <e v="#N/A"/>
    <n v="2"/>
    <d v="2016-10-27T00:00:00"/>
    <n v="0"/>
    <s v="Second Class"/>
    <s v="Other"/>
    <n v="24"/>
    <n v="4741"/>
    <n v="5"/>
    <s v="Golf"/>
    <x v="3"/>
    <s v="Bursa"/>
    <s v="Bursa"/>
    <m/>
    <s v="Turkey"/>
    <s v="West Asia"/>
    <n v="24"/>
    <s v="Women's Apparel"/>
    <n v="502"/>
    <s v="Nike Men's Dri-FIT Victory Golf Polo"/>
    <n v="50"/>
    <n v="43.678035218757444"/>
    <n v="4"/>
    <n v="36"/>
    <n v="200"/>
    <n v="164"/>
    <s v="CASH"/>
    <s v="Cash Not Over 200"/>
  </r>
  <r>
    <n v="24160"/>
    <d v="2015-12-19T00:00:00"/>
    <e v="#N/A"/>
    <n v="2"/>
    <d v="2015-12-22T00:00:00"/>
    <n v="1"/>
    <s v="Second Class"/>
    <s v="Other"/>
    <n v="40"/>
    <n v="12160"/>
    <n v="6"/>
    <s v="Outdoors"/>
    <x v="3"/>
    <s v="Perth"/>
    <s v="Western Australia"/>
    <m/>
    <s v="Australia"/>
    <s v="Oceania"/>
    <n v="40"/>
    <s v="Accessories"/>
    <n v="885"/>
    <s v="Team Golf St. Louis Cardinals Putter Grip"/>
    <n v="24.989999770000001"/>
    <n v="29.483249567625002"/>
    <n v="4"/>
    <n v="4"/>
    <n v="99.959999080000003"/>
    <n v="95.959999080000003"/>
    <s v="CASH"/>
    <s v="Cash Not Over 200"/>
  </r>
  <r>
    <n v="27742"/>
    <d v="2016-09-02T00:00:00"/>
    <e v="#N/A"/>
    <n v="4"/>
    <d v="2016-09-08T00:00:00"/>
    <n v="0"/>
    <s v="Standard Class"/>
    <s v="Other"/>
    <n v="9"/>
    <n v="9495"/>
    <n v="3"/>
    <s v="Footwear"/>
    <x v="3"/>
    <s v="Hyderabad"/>
    <s v="Telangana"/>
    <m/>
    <s v="India"/>
    <s v="South Asia"/>
    <n v="9"/>
    <s v="Cardio Equipment"/>
    <n v="191"/>
    <s v="Nike Men's Free 5.0+ Running Shoe"/>
    <n v="99.989997860000003"/>
    <n v="95.114003926871064"/>
    <n v="5"/>
    <n v="50"/>
    <n v="499.94998930000003"/>
    <n v="449.94998930000003"/>
    <s v="TRANSFER"/>
    <s v="Not Cash Payment"/>
  </r>
  <r>
    <n v="24453"/>
    <d v="2015-12-23T00:00:00"/>
    <e v="#N/A"/>
    <n v="4"/>
    <d v="2015-12-29T00:00:00"/>
    <n v="0"/>
    <s v="Standard Class"/>
    <s v="Other"/>
    <n v="9"/>
    <n v="4841"/>
    <n v="3"/>
    <s v="Footwear"/>
    <x v="3"/>
    <s v="Jiangyan"/>
    <s v="Jiangsu"/>
    <m/>
    <s v="China"/>
    <s v="Eastern Asia"/>
    <n v="9"/>
    <s v="Cardio Equipment"/>
    <n v="191"/>
    <s v="Nike Men's Free 5.0+ Running Shoe"/>
    <n v="99.989997860000003"/>
    <n v="95.114003926871064"/>
    <n v="5"/>
    <n v="74.989997860000003"/>
    <n v="499.94998930000003"/>
    <n v="424.95999144000001"/>
    <s v="TRANSFER"/>
    <s v="Not Cash Payment"/>
  </r>
  <r>
    <n v="31145"/>
    <d v="2016-03-30T00:00:00"/>
    <e v="#N/A"/>
    <n v="4"/>
    <d v="2016-04-05T00:00:00"/>
    <n v="0"/>
    <s v="Standard Class"/>
    <s v="Other"/>
    <n v="9"/>
    <n v="9803"/>
    <n v="3"/>
    <s v="Footwear"/>
    <x v="3"/>
    <s v="Christchurch"/>
    <s v="Canterbury"/>
    <m/>
    <s v="New Zealand"/>
    <s v="Oceania"/>
    <n v="9"/>
    <s v="Cardio Equipment"/>
    <n v="191"/>
    <s v="Nike Men's Free 5.0+ Running Shoe"/>
    <n v="99.989997860000003"/>
    <n v="95.114003926871064"/>
    <n v="5"/>
    <n v="124.98999790000001"/>
    <n v="499.94998930000003"/>
    <n v="374.95999140000004"/>
    <s v="TRANSFER"/>
    <s v="Not Cash Payment"/>
  </r>
  <r>
    <n v="30802"/>
    <d v="2016-03-25T00:00:00"/>
    <e v="#N/A"/>
    <n v="4"/>
    <d v="2016-03-31T00:00:00"/>
    <n v="0"/>
    <s v="Standard Class"/>
    <s v="Other"/>
    <n v="3"/>
    <n v="8422"/>
    <n v="2"/>
    <s v="Fitness"/>
    <x v="3"/>
    <s v="Masterton"/>
    <s v="Wellington"/>
    <m/>
    <s v="New Zealand"/>
    <s v="Oceania"/>
    <n v="3"/>
    <s v="Baseball &amp; Softball"/>
    <n v="37"/>
    <s v="adidas Kids' F5 Messi FG Soccer Cleat"/>
    <n v="34.990001679999999"/>
    <n v="40.283001997"/>
    <n v="5"/>
    <n v="20.989999770000001"/>
    <n v="174.9500084"/>
    <n v="153.96000863"/>
    <s v="TRANSFER"/>
    <s v="Not Cash Payment"/>
  </r>
  <r>
    <n v="25875"/>
    <d v="2016-01-13T00:00:00"/>
    <e v="#N/A"/>
    <n v="4"/>
    <d v="2016-01-19T00:00:00"/>
    <n v="1"/>
    <s v="Standard Class"/>
    <s v="Other"/>
    <n v="13"/>
    <n v="7391"/>
    <n v="3"/>
    <s v="Footwear"/>
    <x v="3"/>
    <s v="Daqing"/>
    <s v="Heilongjiang"/>
    <m/>
    <s v="China"/>
    <s v="Eastern Asia"/>
    <n v="13"/>
    <s v="Electronics"/>
    <n v="282"/>
    <s v="Under Armour Women's Ignite PIP VI Slide"/>
    <n v="31.989999770000001"/>
    <n v="27.763856872771434"/>
    <n v="5"/>
    <n v="0"/>
    <n v="159.94999885000001"/>
    <n v="159.94999885000001"/>
    <s v="TRANSFER"/>
    <s v="Not Cash Payment"/>
  </r>
  <r>
    <n v="30589"/>
    <d v="2016-03-22T00:00:00"/>
    <e v="#N/A"/>
    <n v="4"/>
    <d v="2016-03-28T00:00:00"/>
    <n v="1"/>
    <s v="Standard Class"/>
    <s v="Other"/>
    <n v="9"/>
    <n v="11426"/>
    <n v="3"/>
    <s v="Footwear"/>
    <x v="3"/>
    <s v="Albury"/>
    <s v="New South Wales"/>
    <m/>
    <s v="Australia"/>
    <s v="Oceania"/>
    <n v="9"/>
    <s v="Cardio Equipment"/>
    <n v="172"/>
    <s v="Nike Women's Tempo Shorts"/>
    <n v="30"/>
    <n v="34.094166694333332"/>
    <n v="5"/>
    <n v="0"/>
    <n v="150"/>
    <n v="150"/>
    <s v="TRANSFER"/>
    <s v="Not Cash Payment"/>
  </r>
  <r>
    <n v="20931"/>
    <d v="2015-02-11T00:00:00"/>
    <e v="#N/A"/>
    <n v="4"/>
    <d v="2015-02-17T00:00:00"/>
    <n v="0"/>
    <s v="Standard Class"/>
    <s v="Other"/>
    <n v="9"/>
    <n v="11664"/>
    <n v="3"/>
    <s v="Footwear"/>
    <x v="3"/>
    <s v="Manila"/>
    <s v="National Capital Region"/>
    <m/>
    <s v="Philippines"/>
    <s v="Southeast Asi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TRANSFER"/>
    <s v="Not Cash Payment"/>
  </r>
  <r>
    <n v="45646"/>
    <d v="2016-10-28T00:00:00"/>
    <e v="#N/A"/>
    <n v="4"/>
    <d v="2016-11-03T00:00:00"/>
    <n v="0"/>
    <s v="Standard Class"/>
    <s v="Other"/>
    <n v="9"/>
    <n v="5339"/>
    <n v="3"/>
    <s v="Footwear"/>
    <x v="3"/>
    <s v="Baghdad"/>
    <s v="Baghdad"/>
    <m/>
    <s v="Iraq"/>
    <s v="West Asia"/>
    <n v="9"/>
    <s v="Cardio Equipment"/>
    <n v="191"/>
    <s v="Nike Men's Free 5.0+ Running Shoe"/>
    <n v="99.989997860000003"/>
    <n v="95.114003926871064"/>
    <n v="5"/>
    <n v="27.5"/>
    <n v="499.94998930000003"/>
    <n v="472.44998930000003"/>
    <s v="TRANSFER"/>
    <s v="Not Cash Payment"/>
  </r>
  <r>
    <n v="29731"/>
    <d v="2016-09-03T00:00:00"/>
    <e v="#N/A"/>
    <n v="4"/>
    <d v="2016-09-08T00:00:00"/>
    <n v="0"/>
    <s v="Standard Class"/>
    <s v="Other"/>
    <n v="9"/>
    <n v="3204"/>
    <n v="3"/>
    <s v="Footwear"/>
    <x v="3"/>
    <s v="Valenzuela"/>
    <s v="National Capital Region"/>
    <m/>
    <s v="Philippines"/>
    <s v="Southeast Asia"/>
    <n v="9"/>
    <s v="Cardio Equipment"/>
    <n v="191"/>
    <s v="Nike Men's Free 5.0+ Running Shoe"/>
    <n v="99.989997860000003"/>
    <n v="95.114003926871064"/>
    <n v="5"/>
    <n v="35"/>
    <n v="499.94998930000003"/>
    <n v="464.94998930000003"/>
    <s v="TRANSFER"/>
    <s v="Not Cash Payment"/>
  </r>
  <r>
    <n v="42777"/>
    <d v="2016-09-16T00:00:00"/>
    <e v="#N/A"/>
    <n v="4"/>
    <d v="2016-09-22T00:00:00"/>
    <n v="0"/>
    <s v="Standard Class"/>
    <s v="Other"/>
    <n v="9"/>
    <n v="4438"/>
    <n v="3"/>
    <s v="Footwear"/>
    <x v="3"/>
    <s v="Mersin"/>
    <s v="Mersin"/>
    <m/>
    <s v="Turkey"/>
    <s v="West Asia"/>
    <n v="9"/>
    <s v="Cardio Equipment"/>
    <n v="191"/>
    <s v="Nike Men's Free 5.0+ Running Shoe"/>
    <n v="99.989997860000003"/>
    <n v="95.114003926871064"/>
    <n v="5"/>
    <n v="35"/>
    <n v="499.94998930000003"/>
    <n v="464.94998930000003"/>
    <s v="TRANSFER"/>
    <s v="Not Cash Payment"/>
  </r>
  <r>
    <n v="23886"/>
    <d v="2015-12-15T00:00:00"/>
    <e v="#N/A"/>
    <n v="4"/>
    <d v="2015-12-21T00:00:00"/>
    <n v="0"/>
    <s v="Standard Class"/>
    <s v="Other"/>
    <n v="9"/>
    <n v="5243"/>
    <n v="3"/>
    <s v="Footwear"/>
    <x v="3"/>
    <s v="Antipolo"/>
    <s v="Calabarzon"/>
    <m/>
    <s v="Philippines"/>
    <s v="Southeast Asia"/>
    <n v="9"/>
    <s v="Cardio Equipment"/>
    <n v="191"/>
    <s v="Nike Men's Free 5.0+ Running Shoe"/>
    <n v="99.989997860000003"/>
    <n v="95.114003926871064"/>
    <n v="5"/>
    <n v="84.989997860000003"/>
    <n v="499.94998930000003"/>
    <n v="414.95999144000001"/>
    <s v="TRANSFER"/>
    <s v="Not Cash Payment"/>
  </r>
  <r>
    <n v="43561"/>
    <d v="2016-09-27T00:00:00"/>
    <e v="#N/A"/>
    <n v="4"/>
    <d v="2016-10-03T00:00:00"/>
    <n v="0"/>
    <s v="Standard Class"/>
    <s v="Other"/>
    <n v="13"/>
    <n v="5089"/>
    <n v="3"/>
    <s v="Footwear"/>
    <x v="3"/>
    <s v="Borujerd"/>
    <s v="Lorestan"/>
    <m/>
    <s v="Iran"/>
    <s v="South Asia"/>
    <n v="13"/>
    <s v="Electronics"/>
    <n v="276"/>
    <s v="Under Armour Women's Ignite Slide"/>
    <n v="31.989999770000001"/>
    <n v="27.113333001333334"/>
    <n v="5"/>
    <n v="28.790000920000001"/>
    <n v="159.94999885000001"/>
    <n v="131.15999793"/>
    <s v="TRANSFER"/>
    <s v="Not Cash Payment"/>
  </r>
  <r>
    <n v="47846"/>
    <d v="2016-11-29T00:00:00"/>
    <e v="#N/A"/>
    <n v="4"/>
    <d v="2016-12-05T00:00:00"/>
    <n v="0"/>
    <s v="Standard Class"/>
    <s v="Other"/>
    <n v="9"/>
    <n v="6073"/>
    <n v="3"/>
    <s v="Footwear"/>
    <x v="3"/>
    <s v="Izmir"/>
    <s v="Izmir"/>
    <m/>
    <s v="Turkey"/>
    <s v="West Asia"/>
    <n v="9"/>
    <s v="Cardio Equipment"/>
    <n v="191"/>
    <s v="Nike Men's Free 5.0+ Running Shoe"/>
    <n v="99.989997860000003"/>
    <n v="95.114003926871064"/>
    <n v="5"/>
    <n v="99.989997860000003"/>
    <n v="499.94998930000003"/>
    <n v="399.95999144000001"/>
    <s v="TRANSFER"/>
    <s v="Not Cash Payment"/>
  </r>
  <r>
    <n v="21192"/>
    <d v="2015-06-11T00:00:00"/>
    <e v="#N/A"/>
    <n v="4"/>
    <d v="2015-06-17T00:00:00"/>
    <n v="0"/>
    <s v="Standard Class"/>
    <s v="Other"/>
    <n v="17"/>
    <n v="8992"/>
    <n v="4"/>
    <s v="Apparel"/>
    <x v="3"/>
    <s v="Jaipur"/>
    <s v="Rajasthan"/>
    <m/>
    <s v="India"/>
    <s v="South Asi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23156"/>
    <d v="2015-05-12T00:00:00"/>
    <e v="#N/A"/>
    <n v="4"/>
    <d v="2015-05-18T00:00:00"/>
    <n v="0"/>
    <s v="Standard Class"/>
    <s v="Other"/>
    <n v="17"/>
    <n v="6466"/>
    <n v="4"/>
    <s v="Apparel"/>
    <x v="3"/>
    <s v="Ho Chi Minh City"/>
    <s v="Ho Chi Minh City"/>
    <m/>
    <s v="Vietnam"/>
    <s v="Southeast Asi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22811"/>
    <d v="2015-11-29T00:00:00"/>
    <e v="#N/A"/>
    <n v="4"/>
    <d v="2015-12-03T00:00:00"/>
    <n v="0"/>
    <s v="Standard Class"/>
    <s v="Other"/>
    <n v="17"/>
    <n v="1962"/>
    <n v="4"/>
    <s v="Apparel"/>
    <x v="3"/>
    <s v="Shulan"/>
    <s v="Jilin"/>
    <m/>
    <s v="China"/>
    <s v="Eastern Asi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25418"/>
    <d v="2016-07-01T00:00:00"/>
    <e v="#N/A"/>
    <n v="4"/>
    <d v="2016-07-07T00:00:00"/>
    <n v="0"/>
    <s v="Standard Class"/>
    <s v="Other"/>
    <n v="17"/>
    <n v="11438"/>
    <n v="4"/>
    <s v="Apparel"/>
    <x v="3"/>
    <s v="Sydney"/>
    <s v="New South Wales"/>
    <m/>
    <s v="Australia"/>
    <s v="Oceani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47092"/>
    <d v="2016-11-18T00:00:00"/>
    <e v="#N/A"/>
    <n v="4"/>
    <d v="2016-11-24T00:00:00"/>
    <n v="0"/>
    <s v="Standard Class"/>
    <s v="Other"/>
    <n v="17"/>
    <n v="9524"/>
    <n v="4"/>
    <s v="Apparel"/>
    <x v="3"/>
    <s v="Antalya"/>
    <s v="Antalya"/>
    <m/>
    <s v="Turkey"/>
    <s v="West Asi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42658"/>
    <d v="2016-09-14T00:00:00"/>
    <e v="#N/A"/>
    <n v="4"/>
    <d v="2016-09-20T00:00:00"/>
    <n v="0"/>
    <s v="Standard Class"/>
    <s v="Other"/>
    <n v="17"/>
    <n v="2078"/>
    <n v="4"/>
    <s v="Apparel"/>
    <x v="3"/>
    <s v="Baghdad"/>
    <s v="Baghdad"/>
    <m/>
    <s v="Iraq"/>
    <s v="West Asi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23494"/>
    <d v="2015-09-12T00:00:00"/>
    <e v="#N/A"/>
    <n v="4"/>
    <d v="2015-09-17T00:00:00"/>
    <n v="1"/>
    <s v="Standard Class"/>
    <s v="Other"/>
    <n v="17"/>
    <n v="2464"/>
    <n v="4"/>
    <s v="Apparel"/>
    <x v="3"/>
    <s v="Dhaka"/>
    <s v="Dhaka"/>
    <m/>
    <s v="Bangladesh"/>
    <s v="South Asia"/>
    <n v="17"/>
    <s v="Cleats"/>
    <n v="365"/>
    <s v="Perfect Fitness Perfect Rip Deck"/>
    <n v="59.990001679999999"/>
    <n v="54.488929209402009"/>
    <n v="5"/>
    <n v="47.990001679999999"/>
    <n v="299.9500084"/>
    <n v="251.96000672"/>
    <s v="TRANSFER"/>
    <s v="Not Cash Payment"/>
  </r>
  <r>
    <n v="27316"/>
    <d v="2016-03-02T00:00:00"/>
    <e v="#N/A"/>
    <n v="4"/>
    <d v="2016-03-08T00:00:00"/>
    <n v="0"/>
    <s v="Standard Class"/>
    <s v="Other"/>
    <n v="17"/>
    <n v="11426"/>
    <n v="4"/>
    <s v="Apparel"/>
    <x v="3"/>
    <s v="Shantou"/>
    <s v="Guangdong"/>
    <m/>
    <s v="China"/>
    <s v="Eastern Asia"/>
    <n v="17"/>
    <s v="Cleats"/>
    <n v="365"/>
    <s v="Perfect Fitness Perfect Rip Deck"/>
    <n v="59.990001679999999"/>
    <n v="54.488929209402009"/>
    <n v="5"/>
    <n v="50.990001679999999"/>
    <n v="299.9500084"/>
    <n v="248.96000672"/>
    <s v="TRANSFER"/>
    <s v="Not Cash Payment"/>
  </r>
  <r>
    <n v="20931"/>
    <d v="2015-02-11T00:00:00"/>
    <e v="#N/A"/>
    <n v="4"/>
    <d v="2015-02-17T00:00:00"/>
    <n v="0"/>
    <s v="Standard Class"/>
    <s v="Other"/>
    <n v="17"/>
    <n v="11664"/>
    <n v="4"/>
    <s v="Apparel"/>
    <x v="3"/>
    <s v="Manila"/>
    <s v="National Capital Region"/>
    <m/>
    <s v="Philippines"/>
    <s v="Southeast Asia"/>
    <n v="17"/>
    <s v="Cleats"/>
    <n v="365"/>
    <s v="Perfect Fitness Perfect Rip Deck"/>
    <n v="59.990001679999999"/>
    <n v="54.488929209402009"/>
    <n v="5"/>
    <n v="50.990001679999999"/>
    <n v="299.9500084"/>
    <n v="248.96000672"/>
    <s v="TRANSFER"/>
    <s v="Not Cash Payment"/>
  </r>
  <r>
    <n v="27555"/>
    <d v="2016-07-02T00:00:00"/>
    <e v="#N/A"/>
    <n v="4"/>
    <d v="2016-07-07T00:00:00"/>
    <n v="1"/>
    <s v="Standard Class"/>
    <s v="Other"/>
    <n v="17"/>
    <n v="3770"/>
    <n v="4"/>
    <s v="Apparel"/>
    <x v="3"/>
    <s v="Semarang"/>
    <s v="Central Java"/>
    <m/>
    <s v="Indonesia"/>
    <s v="Southeast Asia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28657"/>
    <d v="2016-02-23T00:00:00"/>
    <e v="#N/A"/>
    <n v="4"/>
    <d v="2016-02-29T00:00:00"/>
    <n v="0"/>
    <s v="Standard Class"/>
    <s v="Other"/>
    <n v="29"/>
    <n v="1306"/>
    <n v="5"/>
    <s v="Golf"/>
    <x v="3"/>
    <s v="Newcastle"/>
    <s v="New South Wales"/>
    <m/>
    <s v="Australia"/>
    <s v="Oceania"/>
    <n v="29"/>
    <s v="Shop By Sport"/>
    <n v="627"/>
    <s v="Under Armour Girls' Toddler Spine Surge Runni"/>
    <n v="39.990001679999999"/>
    <n v="34.198098313835338"/>
    <n v="5"/>
    <n v="2"/>
    <n v="199.9500084"/>
    <n v="197.9500084"/>
    <s v="TRANSFER"/>
    <s v="Not Cash Payment"/>
  </r>
  <r>
    <n v="47011"/>
    <d v="2016-11-17T00:00:00"/>
    <e v="#N/A"/>
    <n v="4"/>
    <d v="2016-11-23T00:00:00"/>
    <n v="0"/>
    <s v="Standard Class"/>
    <s v="Other"/>
    <n v="24"/>
    <n v="10811"/>
    <n v="5"/>
    <s v="Golf"/>
    <x v="3"/>
    <s v="Baghdad"/>
    <s v="Baghdad"/>
    <m/>
    <s v="Iraq"/>
    <s v="West Asia"/>
    <n v="24"/>
    <s v="Women's Apparel"/>
    <n v="502"/>
    <s v="Nike Men's Dri-FIT Victory Golf Polo"/>
    <n v="50"/>
    <n v="43.678035218757444"/>
    <n v="5"/>
    <n v="2.5"/>
    <n v="250"/>
    <n v="247.5"/>
    <s v="TRANSFER"/>
    <s v="Not Cash Payment"/>
  </r>
  <r>
    <n v="47846"/>
    <d v="2016-11-29T00:00:00"/>
    <e v="#N/A"/>
    <n v="4"/>
    <d v="2016-12-05T00:00:00"/>
    <n v="0"/>
    <s v="Standard Class"/>
    <s v="Other"/>
    <n v="24"/>
    <n v="6073"/>
    <n v="5"/>
    <s v="Golf"/>
    <x v="3"/>
    <s v="Izmir"/>
    <s v="Izmir"/>
    <m/>
    <s v="Turkey"/>
    <s v="West Asia"/>
    <n v="24"/>
    <s v="Women's Apparel"/>
    <n v="502"/>
    <s v="Nike Men's Dri-FIT Victory Golf Polo"/>
    <n v="50"/>
    <n v="43.678035218757444"/>
    <n v="5"/>
    <n v="5"/>
    <n v="250"/>
    <n v="245"/>
    <s v="TRANSFER"/>
    <s v="Not Cash Payment"/>
  </r>
  <r>
    <n v="21973"/>
    <d v="2015-11-17T00:00:00"/>
    <e v="#N/A"/>
    <n v="4"/>
    <d v="2015-11-23T00:00:00"/>
    <n v="0"/>
    <s v="Standard Class"/>
    <s v="Other"/>
    <n v="29"/>
    <n v="12033"/>
    <n v="5"/>
    <s v="Golf"/>
    <x v="3"/>
    <s v="Nantong"/>
    <s v="Jiangsu"/>
    <m/>
    <s v="China"/>
    <s v="Eastern Asia"/>
    <n v="29"/>
    <s v="Shop By Sport"/>
    <n v="627"/>
    <s v="Under Armour Girls' Toddler Spine Surge Runni"/>
    <n v="39.990001679999999"/>
    <n v="34.198098313835338"/>
    <n v="5"/>
    <n v="8"/>
    <n v="199.9500084"/>
    <n v="191.9500084"/>
    <s v="TRANSFER"/>
    <s v="Not Cash Payment"/>
  </r>
  <r>
    <n v="50226"/>
    <d v="2017-03-01T00:00:00"/>
    <e v="#N/A"/>
    <n v="4"/>
    <d v="2017-03-07T00:00:00"/>
    <n v="0"/>
    <s v="Standard Class"/>
    <s v="Other"/>
    <n v="24"/>
    <n v="9248"/>
    <n v="5"/>
    <s v="Golf"/>
    <x v="3"/>
    <s v="Taiz"/>
    <s v="Taiz"/>
    <m/>
    <s v="Yemen"/>
    <s v="West Asia"/>
    <n v="24"/>
    <s v="Women's Apparel"/>
    <n v="502"/>
    <s v="Nike Men's Dri-FIT Victory Golf Polo"/>
    <n v="50"/>
    <n v="43.678035218757444"/>
    <n v="5"/>
    <n v="12.5"/>
    <n v="250"/>
    <n v="237.5"/>
    <s v="TRANSFER"/>
    <s v="Not Cash Payment"/>
  </r>
  <r>
    <n v="44617"/>
    <d v="2016-10-13T00:00:00"/>
    <e v="#N/A"/>
    <n v="4"/>
    <d v="2016-10-19T00:00:00"/>
    <n v="0"/>
    <s v="Standard Class"/>
    <s v="Other"/>
    <n v="24"/>
    <n v="2214"/>
    <n v="5"/>
    <s v="Golf"/>
    <x v="3"/>
    <s v="Baghdad"/>
    <s v="Baghdad"/>
    <m/>
    <s v="Iraq"/>
    <s v="West Asia"/>
    <n v="24"/>
    <s v="Women's Apparel"/>
    <n v="502"/>
    <s v="Nike Men's Dri-FIT Victory Golf Polo"/>
    <n v="50"/>
    <n v="43.678035218757444"/>
    <n v="5"/>
    <n v="12.5"/>
    <n v="250"/>
    <n v="237.5"/>
    <s v="TRANSFER"/>
    <s v="Not Cash Payment"/>
  </r>
  <r>
    <n v="21196"/>
    <d v="2015-06-11T00:00:00"/>
    <e v="#N/A"/>
    <n v="4"/>
    <d v="2015-06-17T00:00:00"/>
    <n v="0"/>
    <s v="Standard Class"/>
    <s v="Other"/>
    <n v="24"/>
    <n v="6738"/>
    <n v="5"/>
    <s v="Golf"/>
    <x v="3"/>
    <s v="Yangzhou"/>
    <s v="Jiangsu"/>
    <m/>
    <s v="China"/>
    <s v="Eastern Asia"/>
    <n v="24"/>
    <s v="Women's Apparel"/>
    <n v="502"/>
    <s v="Nike Men's Dri-FIT Victory Golf Polo"/>
    <n v="50"/>
    <n v="43.678035218757444"/>
    <n v="5"/>
    <n v="13.75"/>
    <n v="250"/>
    <n v="236.25"/>
    <s v="TRANSFER"/>
    <s v="Not Cash Payment"/>
  </r>
  <r>
    <n v="21193"/>
    <d v="2015-06-11T00:00:00"/>
    <e v="#N/A"/>
    <n v="4"/>
    <d v="2015-06-17T00:00:00"/>
    <n v="0"/>
    <s v="Standard Class"/>
    <s v="Other"/>
    <n v="24"/>
    <n v="5074"/>
    <n v="5"/>
    <s v="Golf"/>
    <x v="3"/>
    <s v="Asahikawa"/>
    <s v="Hokkaido"/>
    <m/>
    <s v="Japan"/>
    <s v="Eastern Asia"/>
    <n v="24"/>
    <s v="Women's Apparel"/>
    <n v="502"/>
    <s v="Nike Men's Dri-FIT Victory Golf Polo"/>
    <n v="50"/>
    <n v="43.678035218757444"/>
    <n v="5"/>
    <n v="17.5"/>
    <n v="250"/>
    <n v="232.5"/>
    <s v="TRANSFER"/>
    <s v="Not Cash Payment"/>
  </r>
  <r>
    <n v="26073"/>
    <d v="2016-01-16T00:00:00"/>
    <e v="#N/A"/>
    <n v="4"/>
    <d v="2016-01-21T00:00:00"/>
    <n v="0"/>
    <s v="Standard Class"/>
    <s v="Other"/>
    <n v="24"/>
    <n v="9148"/>
    <n v="5"/>
    <s v="Golf"/>
    <x v="3"/>
    <s v="Valencia"/>
    <s v="Northern Mindanao"/>
    <m/>
    <s v="Philippines"/>
    <s v="Southeast Asia"/>
    <n v="24"/>
    <s v="Women's Apparel"/>
    <n v="502"/>
    <s v="Nike Men's Dri-FIT Victory Golf Polo"/>
    <n v="50"/>
    <n v="43.678035218757444"/>
    <n v="5"/>
    <n v="17.5"/>
    <n v="250"/>
    <n v="232.5"/>
    <s v="TRANSFER"/>
    <s v="Not Cash Payment"/>
  </r>
  <r>
    <n v="24764"/>
    <d v="2015-12-28T00:00:00"/>
    <e v="#N/A"/>
    <n v="4"/>
    <d v="2016-01-01T00:00:00"/>
    <n v="1"/>
    <s v="Standard Class"/>
    <s v="Other"/>
    <n v="18"/>
    <n v="8551"/>
    <n v="4"/>
    <s v="Apparel"/>
    <x v="3"/>
    <s v="Fuji"/>
    <s v="Shizuoka"/>
    <m/>
    <s v="Japan"/>
    <s v="Eastern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1522"/>
    <d v="2015-11-11T00:00:00"/>
    <e v="#N/A"/>
    <n v="4"/>
    <d v="2015-11-17T00:00:00"/>
    <n v="0"/>
    <s v="Standard Class"/>
    <s v="Other"/>
    <n v="18"/>
    <n v="5270"/>
    <n v="4"/>
    <s v="Apparel"/>
    <x v="3"/>
    <s v="Tengzhou"/>
    <s v="Shandong"/>
    <m/>
    <s v="China"/>
    <s v="Eastern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6670"/>
    <d v="2016-01-25T00:00:00"/>
    <e v="#N/A"/>
    <n v="4"/>
    <d v="2016-01-29T00:00:00"/>
    <n v="1"/>
    <s v="Standard Class"/>
    <s v="Other"/>
    <n v="18"/>
    <n v="7163"/>
    <n v="4"/>
    <s v="Apparel"/>
    <x v="3"/>
    <s v="Suzhou"/>
    <s v="Anhui"/>
    <m/>
    <s v="China"/>
    <s v="Eastern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1971"/>
    <d v="2015-11-17T00:00:00"/>
    <e v="#N/A"/>
    <n v="4"/>
    <d v="2015-11-23T00:00:00"/>
    <n v="0"/>
    <s v="Standard Class"/>
    <s v="Other"/>
    <n v="18"/>
    <n v="9163"/>
    <n v="4"/>
    <s v="Apparel"/>
    <x v="3"/>
    <s v="Changwon"/>
    <s v="South Gyeongsang"/>
    <m/>
    <s v="South Korea"/>
    <s v="Eastern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76849"/>
    <d v="2018-01-26T00:00:00"/>
    <n v="6"/>
    <n v="4"/>
    <d v="2018-02-01T00:00:00"/>
    <n v="1"/>
    <s v="Standard Class"/>
    <s v="Other"/>
    <n v="76"/>
    <n v="20402"/>
    <n v="4"/>
    <s v="Apparel"/>
    <x v="3"/>
    <s v="Baoding"/>
    <s v="Hebei"/>
    <m/>
    <s v="China"/>
    <s v="Eastern Asia"/>
    <n v="76"/>
    <s v="Women's Clothing"/>
    <n v="1363"/>
    <s v="Summer dresses"/>
    <n v="215.82000729999999"/>
    <n v="186.82667412499998"/>
    <n v="1"/>
    <n v="19.420000080000001"/>
    <n v="215.82000729999999"/>
    <n v="196.40000721999999"/>
    <s v="DEBIT"/>
    <s v="Not Cash Payment"/>
  </r>
  <r>
    <n v="27357"/>
    <d v="2016-04-02T00:00:00"/>
    <e v="#N/A"/>
    <n v="4"/>
    <d v="2016-04-07T00:00:00"/>
    <n v="0"/>
    <s v="Standard Class"/>
    <s v="Other"/>
    <n v="18"/>
    <n v="4807"/>
    <n v="4"/>
    <s v="Apparel"/>
    <x v="3"/>
    <s v="Newcastle"/>
    <s v="New South Wales"/>
    <m/>
    <s v="Australia"/>
    <s v="Ocean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9283"/>
    <d v="2016-03-03T00:00:00"/>
    <e v="#N/A"/>
    <n v="4"/>
    <d v="2016-03-09T00:00:00"/>
    <n v="0"/>
    <s v="Standard Class"/>
    <s v="Other"/>
    <n v="18"/>
    <n v="88"/>
    <n v="4"/>
    <s v="Apparel"/>
    <x v="3"/>
    <s v="Port Macquarie"/>
    <s v="New South Wales"/>
    <m/>
    <s v="Australia"/>
    <s v="Ocean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30724"/>
    <d v="2016-03-24T00:00:00"/>
    <e v="#N/A"/>
    <n v="4"/>
    <d v="2016-03-30T00:00:00"/>
    <n v="1"/>
    <s v="Standard Class"/>
    <s v="Other"/>
    <n v="18"/>
    <n v="7697"/>
    <n v="4"/>
    <s v="Apparel"/>
    <x v="3"/>
    <s v="Gold Coast"/>
    <s v="Queensland"/>
    <m/>
    <s v="Australia"/>
    <s v="Ocean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74454"/>
    <d v="2017-12-22T00:00:00"/>
    <n v="6"/>
    <n v="4"/>
    <d v="2017-12-28T00:00:00"/>
    <n v="1"/>
    <s v="Standard Class"/>
    <s v="Other"/>
    <n v="63"/>
    <n v="18007"/>
    <n v="4"/>
    <s v="Apparel"/>
    <x v="3"/>
    <s v="Vijayawada"/>
    <s v="Andhra Pradesh"/>
    <m/>
    <s v="India"/>
    <s v="South Asia"/>
    <n v="63"/>
    <s v="Children's Clothing"/>
    <n v="1350"/>
    <s v="Children's heaters"/>
    <n v="357.10000609999997"/>
    <n v="263.94000818499995"/>
    <n v="1"/>
    <n v="32.13999939"/>
    <n v="357.10000609999997"/>
    <n v="324.96000670999996"/>
    <s v="DEBIT"/>
    <s v="Not Cash Payment"/>
  </r>
  <r>
    <n v="24558"/>
    <d v="2015-12-25T00:00:00"/>
    <e v="#N/A"/>
    <n v="4"/>
    <d v="2015-12-31T00:00:00"/>
    <n v="0"/>
    <s v="Standard Class"/>
    <s v="Other"/>
    <n v="18"/>
    <n v="8720"/>
    <n v="4"/>
    <s v="Apparel"/>
    <x v="3"/>
    <s v="Bangalore"/>
    <s v="Karnataka"/>
    <m/>
    <s v="India"/>
    <s v="South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4230"/>
    <d v="2015-12-20T00:00:00"/>
    <e v="#N/A"/>
    <n v="4"/>
    <d v="2015-12-24T00:00:00"/>
    <n v="1"/>
    <s v="Standard Class"/>
    <s v="Other"/>
    <n v="17"/>
    <n v="1718"/>
    <n v="4"/>
    <s v="Apparel"/>
    <x v="3"/>
    <s v="Manila"/>
    <s v="National Capital Region"/>
    <m/>
    <s v="Philippines"/>
    <s v="Southeast Asia"/>
    <n v="17"/>
    <s v="Cleats"/>
    <n v="365"/>
    <s v="Perfect Fitness Perfect Rip Deck"/>
    <n v="59.990001679999999"/>
    <n v="54.488929209402009"/>
    <n v="1"/>
    <n v="5.4000000950000002"/>
    <n v="59.990001679999999"/>
    <n v="54.590001584999996"/>
    <s v="DEBIT"/>
    <s v="Not Cash Payment"/>
  </r>
  <r>
    <n v="26821"/>
    <d v="2016-01-27T00:00:00"/>
    <e v="#N/A"/>
    <n v="4"/>
    <d v="2016-02-02T00:00:00"/>
    <n v="0"/>
    <s v="Standard Class"/>
    <s v="Other"/>
    <n v="18"/>
    <n v="7795"/>
    <n v="4"/>
    <s v="Apparel"/>
    <x v="3"/>
    <s v="Cirebon"/>
    <s v="West Java"/>
    <m/>
    <s v="Indonesia"/>
    <s v="Southeast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3211"/>
    <d v="2015-05-12T00:00:00"/>
    <e v="#N/A"/>
    <n v="4"/>
    <d v="2015-05-18T00:00:00"/>
    <n v="0"/>
    <s v="Standard Class"/>
    <s v="Other"/>
    <n v="18"/>
    <n v="12100"/>
    <n v="4"/>
    <s v="Apparel"/>
    <x v="3"/>
    <s v="Ho Chi Minh City"/>
    <s v="Ho Chi Minh City"/>
    <m/>
    <s v="Vietnam"/>
    <s v="Southeast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1868"/>
    <d v="2015-11-16T00:00:00"/>
    <e v="#N/A"/>
    <n v="4"/>
    <d v="2015-11-20T00:00:00"/>
    <n v="0"/>
    <s v="Standard Class"/>
    <s v="Other"/>
    <n v="18"/>
    <n v="11979"/>
    <n v="4"/>
    <s v="Apparel"/>
    <x v="3"/>
    <s v="Jakarta"/>
    <s v="Jakarta"/>
    <m/>
    <s v="Indonesia"/>
    <s v="Southeast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47009"/>
    <d v="2016-11-17T00:00:00"/>
    <e v="#N/A"/>
    <n v="4"/>
    <d v="2016-11-23T00:00:00"/>
    <n v="1"/>
    <s v="Standard Class"/>
    <s v="Other"/>
    <n v="18"/>
    <n v="150"/>
    <n v="4"/>
    <s v="Apparel"/>
    <x v="3"/>
    <s v="Baghdad"/>
    <s v="Baghdad"/>
    <m/>
    <s v="Iraq"/>
    <s v="West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42271"/>
    <d v="2016-09-09T00:00:00"/>
    <e v="#N/A"/>
    <n v="4"/>
    <d v="2016-09-15T00:00:00"/>
    <n v="0"/>
    <s v="Standard Class"/>
    <s v="Other"/>
    <n v="18"/>
    <n v="3905"/>
    <n v="4"/>
    <s v="Apparel"/>
    <x v="3"/>
    <s v="Termez"/>
    <s v="Surjandari"/>
    <m/>
    <s v="Uzbekistan"/>
    <s v="Central Asia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36146"/>
    <d v="2016-11-06T00:00:00"/>
    <e v="#N/A"/>
    <n v="2"/>
    <d v="2016-11-08T00:00:00"/>
    <n v="0"/>
    <s v="Second Class"/>
    <s v="Other"/>
    <n v="13"/>
    <n v="3296"/>
    <n v="3"/>
    <s v="Footwear"/>
    <x v="4"/>
    <s v="Pasco"/>
    <s v="Washington"/>
    <n v="99301"/>
    <s v="United States"/>
    <s v="West of USA "/>
    <n v="13"/>
    <s v="Electronics"/>
    <n v="278"/>
    <s v="Under Armour Men's Compression EV SL Slide"/>
    <n v="44.990001679999999"/>
    <n v="31.547668386333335"/>
    <n v="2"/>
    <n v="15.30000019"/>
    <n v="89.980003359999998"/>
    <n v="74.680003169999992"/>
    <s v="CASH"/>
    <s v="Cash Not Over 200"/>
  </r>
  <r>
    <n v="41234"/>
    <d v="2016-08-24T00:00:00"/>
    <e v="#N/A"/>
    <n v="2"/>
    <d v="2016-08-26T00:00:00"/>
    <n v="1"/>
    <s v="Second Class"/>
    <s v="Other"/>
    <n v="12"/>
    <n v="3182"/>
    <n v="3"/>
    <s v="Footwear"/>
    <x v="4"/>
    <s v="Los Angeles"/>
    <s v="California"/>
    <n v="90049"/>
    <s v="United States"/>
    <s v="West of USA "/>
    <n v="12"/>
    <s v="Boxing &amp; MMA"/>
    <n v="249"/>
    <s v="Under Armour Women's Micro G Skulpt Running S"/>
    <n v="54.97000122"/>
    <n v="38.635001181666667"/>
    <n v="2"/>
    <n v="19.790000920000001"/>
    <n v="109.94000244"/>
    <n v="90.150001520000004"/>
    <s v="CASH"/>
    <s v="Cash Not Over 200"/>
  </r>
  <r>
    <n v="32090"/>
    <d v="2016-04-13T00:00:00"/>
    <e v="#N/A"/>
    <n v="2"/>
    <d v="2016-04-15T00:00:00"/>
    <n v="1"/>
    <s v="Second Class"/>
    <s v="Other"/>
    <n v="17"/>
    <n v="7864"/>
    <n v="4"/>
    <s v="Apparel"/>
    <x v="4"/>
    <s v="San Francisco"/>
    <s v="California"/>
    <n v="94110"/>
    <s v="United States"/>
    <s v="West of USA "/>
    <n v="17"/>
    <s v="Cleats"/>
    <n v="365"/>
    <s v="Perfect Fitness Perfect Rip Deck"/>
    <n v="59.990001679999999"/>
    <n v="54.488929209402009"/>
    <n v="2"/>
    <n v="2.4000000950000002"/>
    <n v="119.98000336"/>
    <n v="117.580003265"/>
    <s v="CASH"/>
    <s v="Cash Not Over 200"/>
  </r>
  <r>
    <n v="34773"/>
    <d v="2016-05-22T00:00:00"/>
    <e v="#N/A"/>
    <n v="2"/>
    <d v="2016-05-24T00:00:00"/>
    <n v="1"/>
    <s v="Second Class"/>
    <s v="Other"/>
    <n v="17"/>
    <n v="11169"/>
    <n v="4"/>
    <s v="Apparel"/>
    <x v="4"/>
    <s v="Overland Park"/>
    <s v="Kansas"/>
    <n v="66212"/>
    <s v="United States"/>
    <s v="US Center "/>
    <n v="17"/>
    <s v="Cleats"/>
    <n v="365"/>
    <s v="Perfect Fitness Perfect Rip Deck"/>
    <n v="59.990001679999999"/>
    <n v="54.488929209402009"/>
    <n v="2"/>
    <n v="24"/>
    <n v="119.98000336"/>
    <n v="95.980003359999998"/>
    <s v="CASH"/>
    <s v="Cash Not Over 200"/>
  </r>
  <r>
    <n v="33824"/>
    <d v="2016-08-05T00:00:00"/>
    <e v="#N/A"/>
    <n v="4"/>
    <d v="2016-08-11T00:00:00"/>
    <n v="0"/>
    <s v="Standard Class"/>
    <s v="Other"/>
    <n v="13"/>
    <n v="1509"/>
    <n v="3"/>
    <s v="Footwear"/>
    <x v="4"/>
    <s v="Houston"/>
    <s v="Texas"/>
    <n v="77041"/>
    <s v="United States"/>
    <s v="US Center "/>
    <n v="13"/>
    <s v="Electronics"/>
    <n v="278"/>
    <s v="Under Armour Men's Compression EV SL Slide"/>
    <n v="44.990001679999999"/>
    <n v="31.547668386333335"/>
    <n v="3"/>
    <n v="6.75"/>
    <n v="134.97000503999999"/>
    <n v="128.22000503999999"/>
    <s v="TRANSFER"/>
    <s v="Not Cash Payment"/>
  </r>
  <r>
    <n v="31364"/>
    <d v="2016-02-04T00:00:00"/>
    <e v="#N/A"/>
    <n v="4"/>
    <d v="2016-02-10T00:00:00"/>
    <n v="0"/>
    <s v="Standard Class"/>
    <s v="Other"/>
    <n v="9"/>
    <n v="1636"/>
    <n v="3"/>
    <s v="Footwear"/>
    <x v="4"/>
    <s v="Gilbert"/>
    <s v="Arizona"/>
    <n v="85234"/>
    <s v="United States"/>
    <s v="West of USA "/>
    <n v="9"/>
    <s v="Cardio Equipment"/>
    <n v="191"/>
    <s v="Nike Men's Free 5.0+ Running Shoe"/>
    <n v="99.989997860000003"/>
    <n v="95.114003926871064"/>
    <n v="3"/>
    <n v="21"/>
    <n v="299.96999357999999"/>
    <n v="278.96999357999999"/>
    <s v="TRANSFER"/>
    <s v="Not Cash Payment"/>
  </r>
  <r>
    <n v="40495"/>
    <d v="2016-08-14T00:00:00"/>
    <e v="#N/A"/>
    <n v="4"/>
    <d v="2016-08-18T00:00:00"/>
    <n v="0"/>
    <s v="Standard Class"/>
    <s v="Other"/>
    <n v="9"/>
    <n v="2784"/>
    <n v="3"/>
    <s v="Footwear"/>
    <x v="4"/>
    <s v="San Jose"/>
    <s v="California"/>
    <n v="95123"/>
    <s v="United States"/>
    <s v="West of USA "/>
    <n v="9"/>
    <s v="Cardio Equipment"/>
    <n v="191"/>
    <s v="Nike Men's Free 5.0+ Running Shoe"/>
    <n v="99.989997860000003"/>
    <n v="95.114003926871064"/>
    <n v="3"/>
    <n v="27"/>
    <n v="299.96999357999999"/>
    <n v="272.96999357999999"/>
    <s v="TRANSFER"/>
    <s v="Not Cash Payment"/>
  </r>
  <r>
    <n v="31364"/>
    <d v="2016-02-04T00:00:00"/>
    <e v="#N/A"/>
    <n v="4"/>
    <d v="2016-02-10T00:00:00"/>
    <n v="0"/>
    <s v="Standard Class"/>
    <s v="Other"/>
    <n v="9"/>
    <n v="1636"/>
    <n v="3"/>
    <s v="Footwear"/>
    <x v="4"/>
    <s v="Gilbert"/>
    <s v="Arizona"/>
    <n v="85234"/>
    <s v="United States"/>
    <s v="West of USA "/>
    <n v="9"/>
    <s v="Cardio Equipment"/>
    <n v="191"/>
    <s v="Nike Men's Free 5.0+ Running Shoe"/>
    <n v="99.989997860000003"/>
    <n v="95.114003926871064"/>
    <n v="3"/>
    <n v="27"/>
    <n v="299.96999357999999"/>
    <n v="272.96999357999999"/>
    <s v="TRANSFER"/>
    <s v="Not Cash Payment"/>
  </r>
  <r>
    <n v="34506"/>
    <d v="2016-05-18T00:00:00"/>
    <e v="#N/A"/>
    <n v="4"/>
    <d v="2016-05-24T00:00:00"/>
    <n v="0"/>
    <s v="Standard Class"/>
    <s v="Other"/>
    <n v="17"/>
    <n v="9174"/>
    <n v="4"/>
    <s v="Apparel"/>
    <x v="4"/>
    <s v="Fresno"/>
    <s v="California"/>
    <n v="93727"/>
    <s v="United States"/>
    <s v="West of USA "/>
    <n v="17"/>
    <s v="Cleats"/>
    <n v="365"/>
    <s v="Perfect Fitness Perfect Rip Deck"/>
    <n v="59.990001679999999"/>
    <n v="54.488929209402009"/>
    <n v="3"/>
    <n v="9"/>
    <n v="179.97000503999999"/>
    <n v="170.97000503999999"/>
    <s v="TRANSFER"/>
    <s v="Not Cash Payment"/>
  </r>
  <r>
    <n v="33607"/>
    <d v="2016-05-05T00:00:00"/>
    <e v="#N/A"/>
    <n v="4"/>
    <d v="2016-05-11T00:00:00"/>
    <n v="0"/>
    <s v="Standard Class"/>
    <s v="Other"/>
    <n v="17"/>
    <n v="122"/>
    <n v="4"/>
    <s v="Apparel"/>
    <x v="4"/>
    <s v="Peoria"/>
    <s v="Arizona"/>
    <n v="85345"/>
    <s v="United States"/>
    <s v="West of USA "/>
    <n v="17"/>
    <s v="Cleats"/>
    <n v="365"/>
    <s v="Perfect Fitness Perfect Rip Deck"/>
    <n v="59.990001679999999"/>
    <n v="54.488929209402009"/>
    <n v="3"/>
    <n v="12.600000380000001"/>
    <n v="179.97000503999999"/>
    <n v="167.37000465999998"/>
    <s v="TRANSFER"/>
    <s v="Not Cash Payment"/>
  </r>
  <r>
    <n v="32617"/>
    <d v="2016-04-21T00:00:00"/>
    <e v="#N/A"/>
    <n v="4"/>
    <d v="2016-04-27T00:00:00"/>
    <n v="0"/>
    <s v="Standard Class"/>
    <s v="Other"/>
    <n v="17"/>
    <n v="3800"/>
    <n v="4"/>
    <s v="Apparel"/>
    <x v="4"/>
    <s v="Cincinnati"/>
    <s v="Ohio"/>
    <n v="45231"/>
    <s v="United States"/>
    <s v="East of USA"/>
    <n v="17"/>
    <s v="Cleats"/>
    <n v="365"/>
    <s v="Perfect Fitness Perfect Rip Deck"/>
    <n v="59.990001679999999"/>
    <n v="54.488929209402009"/>
    <n v="3"/>
    <n v="21.600000380000001"/>
    <n v="179.97000503999999"/>
    <n v="158.37000465999998"/>
    <s v="TRANSFER"/>
    <s v="Not Cash Payment"/>
  </r>
  <r>
    <n v="37496"/>
    <d v="2016-01-07T00:00:00"/>
    <e v="#N/A"/>
    <n v="4"/>
    <d v="2016-01-13T00:00:00"/>
    <n v="0"/>
    <s v="Standard Class"/>
    <s v="Other"/>
    <n v="29"/>
    <n v="10029"/>
    <n v="5"/>
    <s v="Golf"/>
    <x v="4"/>
    <s v="Columbus"/>
    <s v="Indiana"/>
    <n v="47201"/>
    <s v="United States"/>
    <s v="US Center "/>
    <n v="29"/>
    <s v="Shop By Sport"/>
    <n v="627"/>
    <s v="Under Armour Girls' Toddler Spine Surge Runni"/>
    <n v="39.990001679999999"/>
    <n v="34.198098313835338"/>
    <n v="3"/>
    <n v="1.2000000479999999"/>
    <n v="119.97000503999999"/>
    <n v="118.77000499199998"/>
    <s v="TRANSFER"/>
    <s v="Not Cash Payment"/>
  </r>
  <r>
    <n v="32617"/>
    <d v="2016-04-21T00:00:00"/>
    <e v="#N/A"/>
    <n v="4"/>
    <d v="2016-04-27T00:00:00"/>
    <n v="0"/>
    <s v="Standard Class"/>
    <s v="Other"/>
    <n v="26"/>
    <n v="3800"/>
    <n v="5"/>
    <s v="Golf"/>
    <x v="4"/>
    <s v="Cincinnati"/>
    <s v="Ohio"/>
    <n v="45231"/>
    <s v="United States"/>
    <s v="East of USA"/>
    <n v="26"/>
    <s v="Girls' Apparel"/>
    <n v="567"/>
    <s v="adidas Men's Germany Black Crest Away Tee"/>
    <n v="25"/>
    <n v="17.922466723766668"/>
    <n v="3"/>
    <n v="1.5"/>
    <n v="75"/>
    <n v="73.5"/>
    <s v="TRANSFER"/>
    <s v="Not Cash Payment"/>
  </r>
  <r>
    <n v="49075"/>
    <d v="2016-12-17T00:00:00"/>
    <e v="#N/A"/>
    <n v="4"/>
    <d v="2016-12-22T00:00:00"/>
    <n v="0"/>
    <s v="Standard Class"/>
    <s v="Other"/>
    <n v="24"/>
    <n v="2805"/>
    <n v="5"/>
    <s v="Golf"/>
    <x v="4"/>
    <s v="Ottawa"/>
    <s v="Ontario"/>
    <m/>
    <s v="Canada"/>
    <s v="Canada"/>
    <n v="24"/>
    <s v="Women's Apparel"/>
    <n v="502"/>
    <s v="Nike Men's Dri-FIT Victory Golf Polo"/>
    <n v="50"/>
    <n v="43.678035218757444"/>
    <n v="3"/>
    <n v="18"/>
    <n v="150"/>
    <n v="132"/>
    <s v="TRANSFER"/>
    <s v="Not Cash Payment"/>
  </r>
  <r>
    <n v="33824"/>
    <d v="2016-08-05T00:00:00"/>
    <e v="#N/A"/>
    <n v="4"/>
    <d v="2016-08-11T00:00:00"/>
    <n v="0"/>
    <s v="Standard Class"/>
    <s v="Other"/>
    <n v="24"/>
    <n v="1509"/>
    <n v="5"/>
    <s v="Golf"/>
    <x v="4"/>
    <s v="Houston"/>
    <s v="Texas"/>
    <n v="77041"/>
    <s v="United States"/>
    <s v="US Center "/>
    <n v="24"/>
    <s v="Women's Apparel"/>
    <n v="502"/>
    <s v="Nike Men's Dri-FIT Victory Golf Polo"/>
    <n v="50"/>
    <n v="43.678035218757444"/>
    <n v="3"/>
    <n v="18"/>
    <n v="150"/>
    <n v="132"/>
    <s v="TRANSFER"/>
    <s v="Not Cash Payment"/>
  </r>
  <r>
    <n v="49075"/>
    <d v="2016-12-17T00:00:00"/>
    <e v="#N/A"/>
    <n v="4"/>
    <d v="2016-12-22T00:00:00"/>
    <n v="0"/>
    <s v="Standard Class"/>
    <s v="Other"/>
    <n v="24"/>
    <n v="2805"/>
    <n v="5"/>
    <s v="Golf"/>
    <x v="4"/>
    <s v="Ottawa"/>
    <s v="Ontario"/>
    <m/>
    <s v="Canada"/>
    <s v="Canada"/>
    <n v="24"/>
    <s v="Women's Apparel"/>
    <n v="502"/>
    <s v="Nike Men's Dri-FIT Victory Golf Polo"/>
    <n v="50"/>
    <n v="43.678035218757444"/>
    <n v="3"/>
    <n v="19.5"/>
    <n v="150"/>
    <n v="130.5"/>
    <s v="TRANSFER"/>
    <s v="Not Cash Payment"/>
  </r>
  <r>
    <n v="41623"/>
    <d v="2016-08-30T00:00:00"/>
    <e v="#N/A"/>
    <n v="4"/>
    <d v="2016-09-05T00:00:00"/>
    <n v="0"/>
    <s v="Standard Class"/>
    <s v="Other"/>
    <n v="29"/>
    <n v="12253"/>
    <n v="5"/>
    <s v="Golf"/>
    <x v="4"/>
    <s v="Kitchener"/>
    <s v="Ontario"/>
    <m/>
    <s v="Canada"/>
    <s v="Canad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TRANSFER"/>
    <s v="Not Cash Payment"/>
  </r>
  <r>
    <n v="39271"/>
    <d v="2016-07-27T00:00:00"/>
    <e v="#N/A"/>
    <n v="4"/>
    <d v="2016-08-02T00:00:00"/>
    <n v="0"/>
    <s v="Standard Class"/>
    <s v="Other"/>
    <n v="29"/>
    <n v="3528"/>
    <n v="5"/>
    <s v="Golf"/>
    <x v="4"/>
    <s v="Philadelphia"/>
    <s v="Pennsylvania"/>
    <n v="19134"/>
    <s v="United States"/>
    <s v="East of US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TRANSFER"/>
    <s v="Not Cash Payment"/>
  </r>
  <r>
    <n v="38598"/>
    <d v="2016-07-17T00:00:00"/>
    <e v="#N/A"/>
    <n v="4"/>
    <d v="2016-07-21T00:00:00"/>
    <n v="0"/>
    <s v="Standard Class"/>
    <s v="Other"/>
    <n v="40"/>
    <n v="11018"/>
    <n v="6"/>
    <s v="Outdoors"/>
    <x v="4"/>
    <s v="Des Plaines"/>
    <s v="Illinois"/>
    <n v="60016"/>
    <s v="United States"/>
    <s v="US Center "/>
    <n v="40"/>
    <s v="Accessories"/>
    <n v="893"/>
    <s v="Team Golf Pittsburgh Steelers Putter Grip"/>
    <n v="24.989999770000001"/>
    <n v="19.858499913833334"/>
    <n v="3"/>
    <n v="0.75"/>
    <n v="74.969999310000006"/>
    <n v="74.219999310000006"/>
    <s v="TRANSFER"/>
    <s v="Not Cash Payment"/>
  </r>
  <r>
    <n v="37845"/>
    <d v="2016-06-07T00:00:00"/>
    <e v="#N/A"/>
    <n v="4"/>
    <d v="2016-06-13T00:00:00"/>
    <n v="0"/>
    <s v="Standard Class"/>
    <s v="Other"/>
    <n v="41"/>
    <n v="3222"/>
    <n v="6"/>
    <s v="Outdoors"/>
    <x v="4"/>
    <s v="Elmhurst"/>
    <s v="Illinois"/>
    <n v="60126"/>
    <s v="United States"/>
    <s v="US Center "/>
    <n v="41"/>
    <s v="Trade-In"/>
    <n v="924"/>
    <s v="Glove It Urban Brick Golf Towel"/>
    <n v="15.989999770000001"/>
    <n v="16.143866608000003"/>
    <n v="3"/>
    <n v="7.6799998279999997"/>
    <n v="47.969999310000006"/>
    <n v="40.289999482000006"/>
    <s v="TRANSFER"/>
    <s v="Not Cash Payment"/>
  </r>
  <r>
    <n v="39159"/>
    <d v="2016-07-25T00:00:00"/>
    <e v="#N/A"/>
    <n v="2"/>
    <d v="2016-07-27T00:00:00"/>
    <n v="1"/>
    <s v="Second Class"/>
    <s v="Other"/>
    <n v="17"/>
    <n v="11292"/>
    <n v="4"/>
    <s v="Apparel"/>
    <x v="4"/>
    <s v="Seattle"/>
    <s v="Washington"/>
    <n v="98103"/>
    <s v="United States"/>
    <s v="West of USA "/>
    <n v="17"/>
    <s v="Cleats"/>
    <n v="365"/>
    <s v="Perfect Fitness Perfect Rip Deck"/>
    <n v="59.990001679999999"/>
    <n v="54.488929209402009"/>
    <n v="3"/>
    <n v="23.399999619999999"/>
    <n v="179.97000503999999"/>
    <n v="156.57000542"/>
    <s v="CASH"/>
    <s v="Cash Not Over 200"/>
  </r>
  <r>
    <n v="32090"/>
    <d v="2016-04-13T00:00:00"/>
    <e v="#N/A"/>
    <n v="2"/>
    <d v="2016-04-15T00:00:00"/>
    <n v="1"/>
    <s v="Second Class"/>
    <s v="Other"/>
    <n v="6"/>
    <n v="7864"/>
    <n v="2"/>
    <s v="Fitness"/>
    <x v="4"/>
    <s v="San Francisco"/>
    <s v="California"/>
    <n v="94110"/>
    <s v="United States"/>
    <s v="West of USA "/>
    <n v="6"/>
    <s v="Tennis &amp; Racquet"/>
    <n v="116"/>
    <s v="Nike Men's Comfort 2 Slide"/>
    <n v="44.990001679999999"/>
    <n v="30.409585080374999"/>
    <n v="3"/>
    <n v="20.25"/>
    <n v="134.97000503999999"/>
    <n v="114.72000503999999"/>
    <s v="CASH"/>
    <s v="Cash Not Over 200"/>
  </r>
  <r>
    <n v="34631"/>
    <d v="2016-05-20T00:00:00"/>
    <e v="#N/A"/>
    <n v="2"/>
    <d v="2016-05-24T00:00:00"/>
    <n v="0"/>
    <s v="Second Class"/>
    <s v="Other"/>
    <n v="9"/>
    <n v="47"/>
    <n v="3"/>
    <s v="Footwear"/>
    <x v="4"/>
    <s v="Oakland"/>
    <s v="California"/>
    <n v="94601"/>
    <s v="United States"/>
    <s v="West of USA "/>
    <n v="9"/>
    <s v="Cardio Equipment"/>
    <n v="191"/>
    <s v="Nike Men's Free 5.0+ Running Shoe"/>
    <n v="99.989997860000003"/>
    <n v="95.114003926871064"/>
    <n v="3"/>
    <n v="6"/>
    <n v="299.96999357999999"/>
    <n v="293.96999357999999"/>
    <s v="CASH"/>
    <s v="Cash Over 200"/>
  </r>
  <r>
    <n v="37669"/>
    <d v="2016-03-07T00:00:00"/>
    <e v="#N/A"/>
    <n v="2"/>
    <d v="2016-03-09T00:00:00"/>
    <n v="1"/>
    <s v="Second Class"/>
    <s v="Other"/>
    <n v="9"/>
    <n v="6405"/>
    <n v="3"/>
    <s v="Footwear"/>
    <x v="4"/>
    <s v="New York City"/>
    <s v="New York"/>
    <n v="10009"/>
    <s v="United States"/>
    <s v="East of USA"/>
    <n v="9"/>
    <s v="Cardio Equipment"/>
    <n v="191"/>
    <s v="Nike Men's Free 5.0+ Running Shoe"/>
    <n v="99.989997860000003"/>
    <n v="95.114003926871064"/>
    <n v="3"/>
    <n v="21"/>
    <n v="299.96999357999999"/>
    <n v="278.96999357999999"/>
    <s v="CASH"/>
    <s v="Cash Over 200"/>
  </r>
  <r>
    <n v="37669"/>
    <d v="2016-03-07T00:00:00"/>
    <e v="#N/A"/>
    <n v="2"/>
    <d v="2016-03-09T00:00:00"/>
    <n v="1"/>
    <s v="Second Class"/>
    <s v="Other"/>
    <n v="17"/>
    <n v="6405"/>
    <n v="4"/>
    <s v="Apparel"/>
    <x v="4"/>
    <s v="New York City"/>
    <s v="New York"/>
    <n v="10009"/>
    <s v="United States"/>
    <s v="East of USA"/>
    <n v="17"/>
    <s v="Cleats"/>
    <n v="36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4773"/>
    <d v="2016-05-22T00:00:00"/>
    <e v="#N/A"/>
    <n v="2"/>
    <d v="2016-05-24T00:00:00"/>
    <n v="1"/>
    <s v="Second Class"/>
    <s v="Other"/>
    <n v="24"/>
    <n v="11169"/>
    <n v="5"/>
    <s v="Golf"/>
    <x v="4"/>
    <s v="Overland Park"/>
    <s v="Kansas"/>
    <n v="66212"/>
    <s v="United States"/>
    <s v="US Center "/>
    <n v="24"/>
    <s v="Women's Apparel"/>
    <n v="502"/>
    <s v="Nike Men's Dri-FIT Victory Golf Polo"/>
    <n v="50"/>
    <n v="43.678035218757444"/>
    <n v="3"/>
    <n v="4.5"/>
    <n v="150"/>
    <n v="145.5"/>
    <s v="CASH"/>
    <s v="Cash Not Over 200"/>
  </r>
  <r>
    <n v="40085"/>
    <d v="2016-08-08T00:00:00"/>
    <e v="#N/A"/>
    <n v="2"/>
    <d v="2016-08-10T00:00:00"/>
    <n v="1"/>
    <s v="Second Class"/>
    <s v="Other"/>
    <n v="24"/>
    <n v="2426"/>
    <n v="5"/>
    <s v="Golf"/>
    <x v="4"/>
    <s v="Monroe"/>
    <s v="North Carolina"/>
    <n v="28110"/>
    <s v="United States"/>
    <s v="South of  USA "/>
    <n v="24"/>
    <s v="Women's Apparel"/>
    <n v="502"/>
    <s v="Nike Men's Dri-FIT Victory Golf Polo"/>
    <n v="50"/>
    <n v="43.678035218757444"/>
    <n v="3"/>
    <n v="10.5"/>
    <n v="150"/>
    <n v="139.5"/>
    <s v="CASH"/>
    <s v="Cash Not Over 200"/>
  </r>
  <r>
    <n v="39159"/>
    <d v="2016-07-25T00:00:00"/>
    <e v="#N/A"/>
    <n v="2"/>
    <d v="2016-07-27T00:00:00"/>
    <n v="1"/>
    <s v="Second Class"/>
    <s v="Other"/>
    <n v="24"/>
    <n v="11292"/>
    <n v="5"/>
    <s v="Golf"/>
    <x v="4"/>
    <s v="Seattle"/>
    <s v="Washington"/>
    <n v="98103"/>
    <s v="United States"/>
    <s v="West of USA "/>
    <n v="24"/>
    <s v="Women's Apparel"/>
    <n v="502"/>
    <s v="Nike Men's Dri-FIT Victory Golf Polo"/>
    <n v="50"/>
    <n v="43.678035218757444"/>
    <n v="4"/>
    <n v="34"/>
    <n v="200"/>
    <n v="166"/>
    <s v="CASH"/>
    <s v="Cash Not Over 200"/>
  </r>
  <r>
    <n v="32102"/>
    <d v="2016-04-13T00:00:00"/>
    <e v="#N/A"/>
    <n v="2"/>
    <d v="2016-04-15T00:00:00"/>
    <n v="1"/>
    <s v="Second Class"/>
    <s v="Other"/>
    <n v="13"/>
    <n v="6352"/>
    <n v="3"/>
    <s v="Footwear"/>
    <x v="4"/>
    <s v="Denver"/>
    <s v="Colorado"/>
    <n v="80219"/>
    <s v="United States"/>
    <s v="West of USA "/>
    <n v="13"/>
    <s v="Electronics"/>
    <n v="282"/>
    <s v="Under Armour Women's Ignite PIP VI Slide"/>
    <n v="31.989999770000001"/>
    <n v="27.763856872771434"/>
    <n v="4"/>
    <n v="1.2799999710000001"/>
    <n v="127.95999908"/>
    <n v="126.67999910900001"/>
    <s v="CASH"/>
    <s v="Cash Not Over 200"/>
  </r>
  <r>
    <n v="37763"/>
    <d v="2016-05-07T00:00:00"/>
    <e v="#N/A"/>
    <n v="2"/>
    <d v="2016-05-10T00:00:00"/>
    <n v="1"/>
    <s v="Second Class"/>
    <s v="Other"/>
    <n v="17"/>
    <n v="5870"/>
    <n v="4"/>
    <s v="Apparel"/>
    <x v="4"/>
    <s v="Los Angeles"/>
    <s v="California"/>
    <n v="90008"/>
    <s v="United States"/>
    <s v="West of USA "/>
    <n v="17"/>
    <s v="Cleats"/>
    <n v="365"/>
    <s v="Perfect Fitness Perfect Rip Deck"/>
    <n v="59.990001679999999"/>
    <n v="54.488929209402009"/>
    <n v="4"/>
    <n v="31.190000529999999"/>
    <n v="239.96000672"/>
    <n v="208.77000619"/>
    <s v="CASH"/>
    <s v="Cash Over 200"/>
  </r>
  <r>
    <n v="37867"/>
    <d v="2016-06-07T00:00:00"/>
    <e v="#N/A"/>
    <n v="2"/>
    <d v="2016-06-09T00:00:00"/>
    <n v="1"/>
    <s v="Second Class"/>
    <s v="Other"/>
    <n v="17"/>
    <n v="11776"/>
    <n v="4"/>
    <s v="Apparel"/>
    <x v="4"/>
    <s v="Houston"/>
    <s v="Texas"/>
    <n v="77095"/>
    <s v="United States"/>
    <s v="US Center "/>
    <n v="17"/>
    <s v="Cleats"/>
    <n v="365"/>
    <s v="Perfect Fitness Perfect Rip Deck"/>
    <n v="59.990001679999999"/>
    <n v="54.488929209402009"/>
    <n v="4"/>
    <n v="47.990001679999999"/>
    <n v="239.96000672"/>
    <n v="191.97000503999999"/>
    <s v="CASH"/>
    <s v="Cash Not Over 200"/>
  </r>
  <r>
    <n v="31905"/>
    <d v="2016-10-04T00:00:00"/>
    <e v="#N/A"/>
    <n v="2"/>
    <d v="2016-10-06T00:00:00"/>
    <n v="1"/>
    <s v="Second Class"/>
    <s v="Other"/>
    <n v="17"/>
    <n v="7060"/>
    <n v="4"/>
    <s v="Apparel"/>
    <x v="4"/>
    <s v="Philadelphia"/>
    <s v="Pennsylvania"/>
    <n v="19134"/>
    <s v="United States"/>
    <s v="East of USA"/>
    <n v="17"/>
    <s v="Cleats"/>
    <n v="36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6269"/>
    <d v="2016-06-13T00:00:00"/>
    <e v="#N/A"/>
    <n v="2"/>
    <d v="2016-06-15T00:00:00"/>
    <n v="1"/>
    <s v="Second Class"/>
    <s v="Other"/>
    <n v="17"/>
    <n v="3466"/>
    <n v="4"/>
    <s v="Apparel"/>
    <x v="4"/>
    <s v="Jacksonville"/>
    <s v="Florida"/>
    <n v="32216"/>
    <s v="United States"/>
    <s v="South of  USA "/>
    <n v="17"/>
    <s v="Cleats"/>
    <n v="36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7867"/>
    <d v="2016-06-07T00:00:00"/>
    <e v="#N/A"/>
    <n v="2"/>
    <d v="2016-06-09T00:00:00"/>
    <n v="1"/>
    <s v="Second Class"/>
    <s v="Other"/>
    <n v="17"/>
    <n v="11776"/>
    <n v="4"/>
    <s v="Apparel"/>
    <x v="4"/>
    <s v="Houston"/>
    <s v="Texas"/>
    <n v="77095"/>
    <s v="United States"/>
    <s v="US Center "/>
    <n v="17"/>
    <s v="Cleats"/>
    <n v="36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40085"/>
    <d v="2016-08-08T00:00:00"/>
    <e v="#N/A"/>
    <n v="2"/>
    <d v="2016-08-10T00:00:00"/>
    <n v="1"/>
    <s v="Second Class"/>
    <s v="Other"/>
    <n v="29"/>
    <n v="2426"/>
    <n v="5"/>
    <s v="Golf"/>
    <x v="4"/>
    <s v="Monroe"/>
    <s v="North Carolina"/>
    <n v="28110"/>
    <s v="United States"/>
    <s v="South of  USA "/>
    <n v="29"/>
    <s v="Shop By Sport"/>
    <n v="627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40085"/>
    <d v="2016-08-08T00:00:00"/>
    <e v="#N/A"/>
    <n v="2"/>
    <d v="2016-08-10T00:00:00"/>
    <n v="1"/>
    <s v="Second Class"/>
    <s v="Other"/>
    <n v="24"/>
    <n v="2426"/>
    <n v="5"/>
    <s v="Golf"/>
    <x v="4"/>
    <s v="Monroe"/>
    <s v="North Carolina"/>
    <n v="28110"/>
    <s v="United States"/>
    <s v="South of  USA "/>
    <n v="24"/>
    <s v="Women's Apparel"/>
    <n v="502"/>
    <s v="Nike Men's Dri-FIT Victory Golf Polo"/>
    <n v="50"/>
    <n v="43.678035218757444"/>
    <n v="4"/>
    <n v="30"/>
    <n v="200"/>
    <n v="170"/>
    <s v="CASH"/>
    <s v="Cash Not Over 200"/>
  </r>
  <r>
    <n v="31697"/>
    <d v="2016-07-04T00:00:00"/>
    <e v="#N/A"/>
    <n v="2"/>
    <d v="2016-07-06T00:00:00"/>
    <n v="1"/>
    <s v="Second Class"/>
    <s v="Other"/>
    <n v="17"/>
    <n v="1575"/>
    <n v="4"/>
    <s v="Apparel"/>
    <x v="4"/>
    <s v="Houston"/>
    <s v="Texas"/>
    <n v="77036"/>
    <s v="United States"/>
    <s v="US Center "/>
    <n v="17"/>
    <s v="Cleats"/>
    <n v="365"/>
    <s v="Perfect Fitness Perfect Rip Deck"/>
    <n v="59.990001679999999"/>
    <n v="54.488929209402009"/>
    <n v="5"/>
    <n v="16.5"/>
    <n v="299.9500084"/>
    <n v="283.4500084"/>
    <s v="CASH"/>
    <s v="Cash Over 200"/>
  </r>
  <r>
    <n v="37276"/>
    <d v="2016-06-28T00:00:00"/>
    <e v="#N/A"/>
    <n v="2"/>
    <d v="2016-06-30T00:00:00"/>
    <n v="0"/>
    <s v="Second Class"/>
    <s v="Other"/>
    <n v="17"/>
    <n v="5820"/>
    <n v="4"/>
    <s v="Apparel"/>
    <x v="4"/>
    <s v="Tulsa"/>
    <s v="Oklahoma"/>
    <n v="74133"/>
    <s v="United States"/>
    <s v="US Center "/>
    <n v="17"/>
    <s v="Cleats"/>
    <n v="365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7180"/>
    <d v="2016-06-26T00:00:00"/>
    <e v="#N/A"/>
    <n v="2"/>
    <d v="2016-06-28T00:00:00"/>
    <n v="1"/>
    <s v="Second Class"/>
    <s v="Other"/>
    <n v="29"/>
    <n v="8608"/>
    <n v="5"/>
    <s v="Golf"/>
    <x v="4"/>
    <s v="San Francisco"/>
    <s v="California"/>
    <n v="94109"/>
    <s v="United States"/>
    <s v="West of USA "/>
    <n v="29"/>
    <s v="Shop By Sport"/>
    <n v="627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40645"/>
    <d v="2016-08-16T00:00:00"/>
    <e v="#N/A"/>
    <n v="2"/>
    <d v="2016-08-18T00:00:00"/>
    <n v="1"/>
    <s v="Second Class"/>
    <s v="Other"/>
    <n v="24"/>
    <n v="3104"/>
    <n v="5"/>
    <s v="Golf"/>
    <x v="4"/>
    <s v="Moreno Valley"/>
    <s v="California"/>
    <n v="92553"/>
    <s v="United States"/>
    <s v="West of USA "/>
    <n v="24"/>
    <s v="Women's Apparel"/>
    <n v="502"/>
    <s v="Nike Men's Dri-FIT Victory Golf Polo"/>
    <n v="50"/>
    <n v="43.678035218757444"/>
    <n v="5"/>
    <n v="25"/>
    <n v="250"/>
    <n v="225"/>
    <s v="CASH"/>
    <s v="Cash Over 200"/>
  </r>
  <r>
    <n v="34631"/>
    <d v="2016-05-20T00:00:00"/>
    <e v="#N/A"/>
    <n v="2"/>
    <d v="2016-05-24T00:00:00"/>
    <n v="0"/>
    <s v="Second Class"/>
    <s v="Other"/>
    <n v="24"/>
    <n v="47"/>
    <n v="5"/>
    <s v="Golf"/>
    <x v="4"/>
    <s v="Oakland"/>
    <s v="California"/>
    <n v="94601"/>
    <s v="United States"/>
    <s v="West of USA "/>
    <n v="24"/>
    <s v="Women's Apparel"/>
    <n v="502"/>
    <s v="Nike Men's Dri-FIT Victory Golf Polo"/>
    <n v="50"/>
    <n v="43.678035218757444"/>
    <n v="5"/>
    <n v="42.5"/>
    <n v="250"/>
    <n v="207.5"/>
    <s v="CASH"/>
    <s v="Cash Over 200"/>
  </r>
  <r>
    <n v="31905"/>
    <d v="2016-10-04T00:00:00"/>
    <e v="#N/A"/>
    <n v="2"/>
    <d v="2016-10-06T00:00:00"/>
    <n v="1"/>
    <s v="Second Class"/>
    <s v="Other"/>
    <n v="40"/>
    <n v="7060"/>
    <n v="6"/>
    <s v="Outdoors"/>
    <x v="4"/>
    <s v="Philadelphia"/>
    <s v="Pennsylvania"/>
    <n v="19134"/>
    <s v="United States"/>
    <s v="East of USA"/>
    <n v="40"/>
    <s v="Accessories"/>
    <n v="893"/>
    <s v="Team Golf Pittsburgh Steelers Putter Grip"/>
    <n v="24.989999770000001"/>
    <n v="19.858499913833334"/>
    <n v="5"/>
    <n v="3.75"/>
    <n v="124.94999885"/>
    <n v="121.19999885"/>
    <s v="CASH"/>
    <s v="Cash Not Over 200"/>
  </r>
  <r>
    <n v="37718"/>
    <d v="2016-04-07T00:00:00"/>
    <e v="#N/A"/>
    <n v="4"/>
    <d v="2016-04-13T00:00:00"/>
    <n v="0"/>
    <s v="Standard Class"/>
    <s v="Other"/>
    <n v="9"/>
    <n v="1627"/>
    <n v="3"/>
    <s v="Footwear"/>
    <x v="4"/>
    <s v="Tulsa"/>
    <s v="Oklahoma"/>
    <n v="74133"/>
    <s v="United States"/>
    <s v="US Center "/>
    <n v="9"/>
    <s v="Cardio Equipment"/>
    <n v="191"/>
    <s v="Nike Men's Free 5.0+ Running Shoe"/>
    <n v="99.989997860000003"/>
    <n v="95.114003926871064"/>
    <n v="5"/>
    <n v="89.989997860000003"/>
    <n v="499.94998930000003"/>
    <n v="409.95999144000001"/>
    <s v="TRANSFER"/>
    <s v="Not Cash Payment"/>
  </r>
  <r>
    <n v="34977"/>
    <d v="2016-05-25T00:00:00"/>
    <e v="#N/A"/>
    <n v="4"/>
    <d v="2016-05-31T00:00:00"/>
    <n v="0"/>
    <s v="Standard Class"/>
    <s v="Other"/>
    <n v="9"/>
    <n v="1243"/>
    <n v="3"/>
    <s v="Footwear"/>
    <x v="4"/>
    <s v="Clinton"/>
    <s v="Maryland"/>
    <n v="20735"/>
    <s v="United States"/>
    <s v="East of USA"/>
    <n v="9"/>
    <s v="Cardio Equipment"/>
    <n v="191"/>
    <s v="Nike Men's Free 5.0+ Running Shoe"/>
    <n v="99.989997860000003"/>
    <n v="95.114003926871064"/>
    <n v="5"/>
    <n v="99.989997860000003"/>
    <n v="499.94998930000003"/>
    <n v="399.95999144000001"/>
    <s v="TRANSFER"/>
    <s v="Not Cash Payment"/>
  </r>
  <r>
    <n v="40138"/>
    <d v="2016-08-08T00:00:00"/>
    <e v="#N/A"/>
    <n v="4"/>
    <d v="2016-08-12T00:00:00"/>
    <n v="0"/>
    <s v="Standard Class"/>
    <s v="Other"/>
    <n v="17"/>
    <n v="7635"/>
    <n v="4"/>
    <s v="Apparel"/>
    <x v="4"/>
    <s v="San Francisco"/>
    <s v="California"/>
    <n v="94110"/>
    <s v="United States"/>
    <s v="West of USA "/>
    <n v="17"/>
    <s v="Cleats"/>
    <n v="365"/>
    <s v="Perfect Fitness Perfect Rip Deck"/>
    <n v="59.990001679999999"/>
    <n v="54.488929209402009"/>
    <n v="5"/>
    <n v="9"/>
    <n v="299.9500084"/>
    <n v="290.9500084"/>
    <s v="TRANSFER"/>
    <s v="Not Cash Payment"/>
  </r>
  <r>
    <n v="40776"/>
    <d v="2016-08-18T00:00:00"/>
    <e v="#N/A"/>
    <n v="4"/>
    <d v="2016-08-24T00:00:00"/>
    <n v="0"/>
    <s v="Standard Class"/>
    <s v="Other"/>
    <n v="17"/>
    <n v="7200"/>
    <n v="4"/>
    <s v="Apparel"/>
    <x v="4"/>
    <s v="Oswego"/>
    <s v="Illinois"/>
    <n v="60543"/>
    <s v="United States"/>
    <s v="US Center 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39582"/>
    <d v="2016-07-31T00:00:00"/>
    <e v="#N/A"/>
    <n v="4"/>
    <d v="2016-08-04T00:00:00"/>
    <n v="0"/>
    <s v="Standard Class"/>
    <s v="Other"/>
    <n v="17"/>
    <n v="3142"/>
    <n v="4"/>
    <s v="Apparel"/>
    <x v="4"/>
    <s v="Saint Charles"/>
    <s v="Illinois"/>
    <n v="60174"/>
    <s v="United States"/>
    <s v="US Center 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34284"/>
    <d v="2016-05-15T00:00:00"/>
    <e v="#N/A"/>
    <n v="4"/>
    <d v="2016-05-19T00:00:00"/>
    <n v="0"/>
    <s v="Standard Class"/>
    <s v="Other"/>
    <n v="26"/>
    <n v="8024"/>
    <n v="5"/>
    <s v="Golf"/>
    <x v="4"/>
    <s v="Columbus"/>
    <s v="Georgia"/>
    <n v="31907"/>
    <s v="United States"/>
    <s v="South of  USA "/>
    <n v="26"/>
    <s v="Girls' Apparel"/>
    <n v="572"/>
    <s v="TYR Boys' Team Digi Jammer"/>
    <n v="39.990001679999999"/>
    <n v="30.892751576250003"/>
    <n v="5"/>
    <n v="0"/>
    <n v="199.9500084"/>
    <n v="199.9500084"/>
    <s v="TRANSFER"/>
    <s v="Not Cash Payment"/>
  </r>
  <r>
    <n v="41142"/>
    <d v="2016-08-23T00:00:00"/>
    <e v="#N/A"/>
    <n v="4"/>
    <d v="2016-08-29T00:00:00"/>
    <n v="0"/>
    <s v="Standard Class"/>
    <s v="Other"/>
    <n v="24"/>
    <n v="5023"/>
    <n v="5"/>
    <s v="Golf"/>
    <x v="4"/>
    <s v="Decatur"/>
    <s v="Illinois"/>
    <n v="62521"/>
    <s v="United States"/>
    <s v="US Center 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41287"/>
    <d v="2016-08-25T00:00:00"/>
    <e v="#N/A"/>
    <n v="4"/>
    <d v="2016-08-31T00:00:00"/>
    <n v="0"/>
    <s v="Standard Class"/>
    <s v="Other"/>
    <n v="24"/>
    <n v="9581"/>
    <n v="5"/>
    <s v="Golf"/>
    <x v="4"/>
    <s v="Costa Mesa"/>
    <s v="California"/>
    <n v="92627"/>
    <s v="United States"/>
    <s v="West of USA 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35651"/>
    <d v="2016-04-06T00:00:00"/>
    <e v="#N/A"/>
    <n v="4"/>
    <d v="2016-04-12T00:00:00"/>
    <n v="0"/>
    <s v="Standard Class"/>
    <s v="Other"/>
    <n v="24"/>
    <n v="9294"/>
    <n v="5"/>
    <s v="Golf"/>
    <x v="4"/>
    <s v="Asheville"/>
    <s v="North Carolina"/>
    <n v="28806"/>
    <s v="United States"/>
    <s v="South of  USA "/>
    <n v="24"/>
    <s v="Women's Apparel"/>
    <n v="502"/>
    <s v="Nike Men's Dri-FIT Victory Golf Polo"/>
    <n v="50"/>
    <n v="43.678035218757444"/>
    <n v="5"/>
    <n v="40"/>
    <n v="250"/>
    <n v="210"/>
    <s v="TRANSFER"/>
    <s v="Not Cash Payment"/>
  </r>
  <r>
    <n v="41287"/>
    <d v="2016-08-25T00:00:00"/>
    <e v="#N/A"/>
    <n v="4"/>
    <d v="2016-08-31T00:00:00"/>
    <n v="0"/>
    <s v="Standard Class"/>
    <s v="Other"/>
    <n v="37"/>
    <n v="9581"/>
    <n v="6"/>
    <s v="Outdoors"/>
    <x v="4"/>
    <s v="Costa Mesa"/>
    <s v="California"/>
    <n v="92627"/>
    <s v="United States"/>
    <s v="West of USA "/>
    <n v="37"/>
    <s v="Electronics"/>
    <n v="828"/>
    <s v="Bridgestone e6 Straight Distance NFL San Dieg"/>
    <n v="31.989999770000001"/>
    <n v="24.284221986666665"/>
    <n v="5"/>
    <n v="25.590000150000002"/>
    <n v="159.94999885000001"/>
    <n v="134.35999870000001"/>
    <s v="TRANSFER"/>
    <s v="Not Cash Payment"/>
  </r>
  <r>
    <n v="32566"/>
    <d v="2016-04-20T00:00:00"/>
    <e v="#N/A"/>
    <n v="4"/>
    <d v="2016-04-26T00:00:00"/>
    <n v="0"/>
    <s v="Standard Class"/>
    <s v="Other"/>
    <n v="13"/>
    <n v="3797"/>
    <n v="3"/>
    <s v="Footwear"/>
    <x v="4"/>
    <s v="Florence"/>
    <s v="Alabama"/>
    <n v="35630"/>
    <s v="United States"/>
    <s v="South of  USA "/>
    <n v="13"/>
    <s v="Electronics"/>
    <n v="278"/>
    <s v="Under Armour Men's Compression EV SL Slide"/>
    <n v="44.990001679999999"/>
    <n v="31.547668386333335"/>
    <n v="5"/>
    <n v="4.5"/>
    <n v="224.9500084"/>
    <n v="220.4500084"/>
    <s v="TRANSFER"/>
    <s v="Not Cash Payment"/>
  </r>
  <r>
    <n v="39300"/>
    <d v="2016-07-27T00:00:00"/>
    <e v="#N/A"/>
    <n v="4"/>
    <d v="2016-08-02T00:00:00"/>
    <n v="1"/>
    <s v="Standard Class"/>
    <s v="Other"/>
    <n v="9"/>
    <n v="11999"/>
    <n v="3"/>
    <s v="Footwear"/>
    <x v="4"/>
    <s v="Lowell"/>
    <s v="Massachusetts"/>
    <n v="1852"/>
    <s v="United States"/>
    <s v="East of USA"/>
    <n v="9"/>
    <s v="Cardio Equipment"/>
    <n v="191"/>
    <s v="Nike Men's Free 5.0+ Running Shoe"/>
    <n v="99.989997860000003"/>
    <n v="95.114003926871064"/>
    <n v="5"/>
    <n v="45"/>
    <n v="499.94998930000003"/>
    <n v="454.94998930000003"/>
    <s v="TRANSFER"/>
    <s v="Not Cash Payment"/>
  </r>
  <r>
    <n v="40654"/>
    <d v="2016-08-16T00:00:00"/>
    <e v="#N/A"/>
    <n v="4"/>
    <d v="2016-08-22T00:00:00"/>
    <n v="1"/>
    <s v="Standard Class"/>
    <s v="Other"/>
    <n v="9"/>
    <n v="3715"/>
    <n v="3"/>
    <s v="Footwear"/>
    <x v="4"/>
    <s v="New York City"/>
    <s v="New York"/>
    <n v="10024"/>
    <s v="United States"/>
    <s v="East of USA"/>
    <n v="9"/>
    <s v="Cardio Equipment"/>
    <n v="191"/>
    <s v="Nike Men's Free 5.0+ Running Shoe"/>
    <n v="99.989997860000003"/>
    <n v="95.114003926871064"/>
    <n v="5"/>
    <n v="74.989997860000003"/>
    <n v="499.94998930000003"/>
    <n v="424.95999144000001"/>
    <s v="TRANSFER"/>
    <s v="Not Cash Payment"/>
  </r>
  <r>
    <n v="39551"/>
    <d v="2016-07-31T00:00:00"/>
    <e v="#N/A"/>
    <n v="4"/>
    <d v="2016-08-04T00:00:00"/>
    <n v="0"/>
    <s v="Standard Class"/>
    <s v="Other"/>
    <n v="9"/>
    <n v="2922"/>
    <n v="3"/>
    <s v="Footwear"/>
    <x v="4"/>
    <s v="Seattle"/>
    <s v="Washington"/>
    <n v="98103"/>
    <s v="United States"/>
    <s v="West of USA "/>
    <n v="9"/>
    <s v="Cardio Equipment"/>
    <n v="191"/>
    <s v="Nike Men's Free 5.0+ Running Shoe"/>
    <n v="99.989997860000003"/>
    <n v="95.114003926871064"/>
    <n v="5"/>
    <n v="79.989997860000003"/>
    <n v="499.94998930000003"/>
    <n v="419.95999144000001"/>
    <s v="TRANSFER"/>
    <s v="Not Cash Payment"/>
  </r>
  <r>
    <n v="35389"/>
    <d v="2016-05-31T00:00:00"/>
    <e v="#N/A"/>
    <n v="4"/>
    <d v="2016-06-06T00:00:00"/>
    <n v="1"/>
    <s v="Standard Class"/>
    <s v="Other"/>
    <n v="13"/>
    <n v="7175"/>
    <n v="3"/>
    <s v="Footwear"/>
    <x v="4"/>
    <s v="Akron"/>
    <s v="Ohio"/>
    <n v="44312"/>
    <s v="United States"/>
    <s v="East of USA"/>
    <n v="13"/>
    <s v="Electronics"/>
    <n v="278"/>
    <s v="Under Armour Men's Compression EV SL Slide"/>
    <n v="44.990001679999999"/>
    <n v="31.547668386333335"/>
    <n v="5"/>
    <n v="40.490001679999999"/>
    <n v="224.9500084"/>
    <n v="184.46000672"/>
    <s v="TRANSFER"/>
    <s v="Not Cash Payment"/>
  </r>
  <r>
    <n v="32257"/>
    <d v="2016-04-15T00:00:00"/>
    <e v="#N/A"/>
    <n v="4"/>
    <d v="2016-04-21T00:00:00"/>
    <n v="0"/>
    <s v="Standard Class"/>
    <s v="Other"/>
    <n v="17"/>
    <n v="967"/>
    <n v="4"/>
    <s v="Apparel"/>
    <x v="4"/>
    <s v="San Francisco"/>
    <s v="California"/>
    <n v="94110"/>
    <s v="United States"/>
    <s v="West of USA "/>
    <n v="17"/>
    <s v="Cleats"/>
    <n v="365"/>
    <s v="Perfect Fitness Perfect Rip Deck"/>
    <n v="59.990001679999999"/>
    <n v="54.488929209402009"/>
    <n v="5"/>
    <n v="3"/>
    <n v="299.9500084"/>
    <n v="296.9500084"/>
    <s v="TRANSFER"/>
    <s v="Not Cash Payment"/>
  </r>
  <r>
    <n v="49031"/>
    <d v="2016-12-16T00:00:00"/>
    <e v="#N/A"/>
    <n v="4"/>
    <d v="2016-12-22T00:00:00"/>
    <n v="0"/>
    <s v="Standard Class"/>
    <s v="Other"/>
    <n v="17"/>
    <n v="8098"/>
    <n v="4"/>
    <s v="Apparel"/>
    <x v="4"/>
    <s v="London"/>
    <s v="Ontario"/>
    <m/>
    <s v="Canada"/>
    <s v="Canada"/>
    <n v="17"/>
    <s v="Cleats"/>
    <n v="365"/>
    <s v="Perfect Fitness Perfect Rip Deck"/>
    <n v="59.990001679999999"/>
    <n v="54.488929209402009"/>
    <n v="5"/>
    <n v="9"/>
    <n v="299.9500084"/>
    <n v="290.9500084"/>
    <s v="TRANSFER"/>
    <s v="Not Cash Payment"/>
  </r>
  <r>
    <n v="49031"/>
    <d v="2016-12-16T00:00:00"/>
    <e v="#N/A"/>
    <n v="4"/>
    <d v="2016-12-22T00:00:00"/>
    <n v="0"/>
    <s v="Standard Class"/>
    <s v="Other"/>
    <n v="17"/>
    <n v="8098"/>
    <n v="4"/>
    <s v="Apparel"/>
    <x v="4"/>
    <s v="London"/>
    <s v="Ontario"/>
    <m/>
    <s v="Canada"/>
    <s v="Canada"/>
    <n v="17"/>
    <s v="Cleats"/>
    <n v="365"/>
    <s v="Perfect Fitness Perfect Rip Deck"/>
    <n v="59.990001679999999"/>
    <n v="54.488929209402009"/>
    <n v="5"/>
    <n v="12"/>
    <n v="299.9500084"/>
    <n v="287.9500084"/>
    <s v="TRANSFER"/>
    <s v="Not Cash Payment"/>
  </r>
  <r>
    <n v="32224"/>
    <d v="2016-04-15T00:00:00"/>
    <e v="#N/A"/>
    <n v="4"/>
    <d v="2016-04-21T00:00:00"/>
    <n v="1"/>
    <s v="Standard Class"/>
    <s v="Other"/>
    <n v="17"/>
    <n v="8481"/>
    <n v="4"/>
    <s v="Apparel"/>
    <x v="4"/>
    <s v="Springfield"/>
    <s v="Virginia"/>
    <n v="22153"/>
    <s v="United States"/>
    <s v="South of  USA 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38411"/>
    <d v="2016-07-14T00:00:00"/>
    <e v="#N/A"/>
    <n v="4"/>
    <d v="2016-07-20T00:00:00"/>
    <n v="0"/>
    <s v="Standard Class"/>
    <s v="Other"/>
    <n v="17"/>
    <n v="8205"/>
    <n v="4"/>
    <s v="Apparel"/>
    <x v="4"/>
    <s v="Henderson"/>
    <s v="Nevada"/>
    <n v="89015"/>
    <s v="United States"/>
    <s v="West of USA 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48282"/>
    <d v="2016-05-12T00:00:00"/>
    <e v="#N/A"/>
    <n v="4"/>
    <d v="2016-05-18T00:00:00"/>
    <n v="0"/>
    <s v="Standard Class"/>
    <s v="Other"/>
    <n v="17"/>
    <n v="10668"/>
    <n v="4"/>
    <s v="Apparel"/>
    <x v="4"/>
    <s v="North York"/>
    <s v="Ontario"/>
    <m/>
    <s v="Canada"/>
    <s v="Canada"/>
    <n v="17"/>
    <s v="Cleats"/>
    <n v="365"/>
    <s v="Perfect Fitness Perfect Rip Deck"/>
    <n v="59.990001679999999"/>
    <n v="54.488929209402009"/>
    <n v="5"/>
    <n v="38.990001679999999"/>
    <n v="299.9500084"/>
    <n v="260.96000672000002"/>
    <s v="TRANSFER"/>
    <s v="Not Cash Payment"/>
  </r>
  <r>
    <n v="40949"/>
    <d v="2016-08-20T00:00:00"/>
    <e v="#N/A"/>
    <n v="4"/>
    <d v="2016-08-25T00:00:00"/>
    <n v="1"/>
    <s v="Standard Class"/>
    <s v="Other"/>
    <n v="17"/>
    <n v="11380"/>
    <n v="4"/>
    <s v="Apparel"/>
    <x v="4"/>
    <s v="Los Angeles"/>
    <s v="California"/>
    <n v="90045"/>
    <s v="United States"/>
    <s v="West of USA "/>
    <n v="17"/>
    <s v="Cleats"/>
    <n v="365"/>
    <s v="Perfect Fitness Perfect Rip Deck"/>
    <n v="59.990001679999999"/>
    <n v="54.488929209402009"/>
    <n v="5"/>
    <n v="47.990001679999999"/>
    <n v="299.9500084"/>
    <n v="251.96000672"/>
    <s v="TRANSFER"/>
    <s v="Not Cash Payment"/>
  </r>
  <r>
    <n v="31917"/>
    <d v="2016-10-04T00:00:00"/>
    <e v="#N/A"/>
    <n v="4"/>
    <d v="2016-10-10T00:00:00"/>
    <n v="0"/>
    <s v="Standard Class"/>
    <s v="Other"/>
    <n v="24"/>
    <n v="12052"/>
    <n v="5"/>
    <s v="Golf"/>
    <x v="4"/>
    <s v="New York City"/>
    <s v="New York"/>
    <n v="10011"/>
    <s v="United States"/>
    <s v="East of USA"/>
    <n v="24"/>
    <s v="Women's Apparel"/>
    <n v="502"/>
    <s v="Nike Men's Dri-FIT Victory Golf Polo"/>
    <n v="50"/>
    <n v="43.678035218757444"/>
    <n v="5"/>
    <n v="2.5"/>
    <n v="250"/>
    <n v="247.5"/>
    <s v="TRANSFER"/>
    <s v="Not Cash Payment"/>
  </r>
  <r>
    <n v="39991"/>
    <d v="2016-06-08T00:00:00"/>
    <e v="#N/A"/>
    <n v="4"/>
    <d v="2016-06-14T00:00:00"/>
    <n v="0"/>
    <s v="Standard Class"/>
    <s v="Other"/>
    <n v="24"/>
    <n v="3915"/>
    <n v="5"/>
    <s v="Golf"/>
    <x v="4"/>
    <s v="Grand Rapids"/>
    <s v="Michigan"/>
    <n v="49505"/>
    <s v="United States"/>
    <s v="US Center 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44802"/>
    <d v="2016-10-15T00:00:00"/>
    <e v="#N/A"/>
    <n v="4"/>
    <d v="2016-10-20T00:00:00"/>
    <n v="0"/>
    <s v="Standard Class"/>
    <s v="Other"/>
    <n v="24"/>
    <n v="8051"/>
    <n v="5"/>
    <s v="Golf"/>
    <x v="4"/>
    <s v="Mississauga"/>
    <s v="Ontario"/>
    <m/>
    <s v="Canada"/>
    <s v="Canada"/>
    <n v="24"/>
    <s v="Women's Apparel"/>
    <n v="502"/>
    <s v="Nike Men's Dri-FIT Victory Golf Polo"/>
    <n v="50"/>
    <n v="43.678035218757444"/>
    <n v="5"/>
    <n v="12.5"/>
    <n v="250"/>
    <n v="237.5"/>
    <s v="TRANSFER"/>
    <s v="Not Cash Payment"/>
  </r>
  <r>
    <n v="40766"/>
    <d v="2016-08-18T00:00:00"/>
    <e v="#N/A"/>
    <n v="4"/>
    <d v="2016-08-24T00:00:00"/>
    <n v="0"/>
    <s v="Standard Class"/>
    <s v="Other"/>
    <n v="29"/>
    <n v="3249"/>
    <n v="5"/>
    <s v="Golf"/>
    <x v="4"/>
    <s v="New York City"/>
    <s v="New York"/>
    <n v="10024"/>
    <s v="United States"/>
    <s v="East of USA"/>
    <n v="29"/>
    <s v="Shop By Sport"/>
    <n v="627"/>
    <s v="Under Armour Girls' Toddler Spine Surge Runni"/>
    <n v="39.990001679999999"/>
    <n v="34.198098313835338"/>
    <n v="5"/>
    <n v="14"/>
    <n v="199.9500084"/>
    <n v="185.9500084"/>
    <s v="TRANSFER"/>
    <s v="Not Cash Payment"/>
  </r>
  <r>
    <n v="36495"/>
    <d v="2016-06-16T00:00:00"/>
    <e v="#N/A"/>
    <n v="4"/>
    <d v="2016-06-22T00:00:00"/>
    <n v="1"/>
    <s v="Standard Class"/>
    <s v="Other"/>
    <n v="24"/>
    <n v="7894"/>
    <n v="5"/>
    <s v="Golf"/>
    <x v="4"/>
    <s v="Round Rock"/>
    <s v="Texas"/>
    <n v="78664"/>
    <s v="United States"/>
    <s v="US Center "/>
    <n v="24"/>
    <s v="Women's Apparel"/>
    <n v="502"/>
    <s v="Nike Men's Dri-FIT Victory Golf Polo"/>
    <n v="50"/>
    <n v="43.678035218757444"/>
    <n v="5"/>
    <n v="25"/>
    <n v="250"/>
    <n v="225"/>
    <s v="TRANSFER"/>
    <s v="Not Cash Payment"/>
  </r>
  <r>
    <n v="37945"/>
    <d v="2016-07-07T00:00:00"/>
    <e v="#N/A"/>
    <n v="4"/>
    <d v="2016-07-13T00:00:00"/>
    <n v="1"/>
    <s v="Standard Class"/>
    <s v="Other"/>
    <n v="24"/>
    <n v="9197"/>
    <n v="5"/>
    <s v="Golf"/>
    <x v="4"/>
    <s v="Arlington"/>
    <s v="Texas"/>
    <n v="76017"/>
    <s v="United States"/>
    <s v="US Center 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32257"/>
    <d v="2016-04-15T00:00:00"/>
    <e v="#N/A"/>
    <n v="4"/>
    <d v="2016-04-21T00:00:00"/>
    <n v="0"/>
    <s v="Standard Class"/>
    <s v="Other"/>
    <n v="24"/>
    <n v="967"/>
    <n v="5"/>
    <s v="Golf"/>
    <x v="4"/>
    <s v="San Francisco"/>
    <s v="California"/>
    <n v="94110"/>
    <s v="United States"/>
    <s v="West of USA "/>
    <n v="24"/>
    <s v="Women's Apparel"/>
    <n v="502"/>
    <s v="Nike Men's Dri-FIT Victory Golf Polo"/>
    <n v="50"/>
    <n v="43.678035218757444"/>
    <n v="5"/>
    <n v="37.5"/>
    <n v="250"/>
    <n v="212.5"/>
    <s v="TRANSFER"/>
    <s v="Not Cash Payment"/>
  </r>
  <r>
    <n v="33058"/>
    <d v="2016-04-27T00:00:00"/>
    <e v="#N/A"/>
    <n v="4"/>
    <d v="2016-05-03T00:00:00"/>
    <n v="0"/>
    <s v="Standard Class"/>
    <s v="Other"/>
    <n v="24"/>
    <n v="5855"/>
    <n v="5"/>
    <s v="Golf"/>
    <x v="4"/>
    <s v="San Diego"/>
    <s v="California"/>
    <n v="92105"/>
    <s v="United States"/>
    <s v="West of USA "/>
    <n v="24"/>
    <s v="Women's Apparel"/>
    <n v="502"/>
    <s v="Nike Men's Dri-FIT Victory Golf Polo"/>
    <n v="50"/>
    <n v="43.678035218757444"/>
    <n v="5"/>
    <n v="40"/>
    <n v="250"/>
    <n v="210"/>
    <s v="TRANSFER"/>
    <s v="Not Cash Payment"/>
  </r>
  <r>
    <n v="40766"/>
    <d v="2016-08-18T00:00:00"/>
    <e v="#N/A"/>
    <n v="4"/>
    <d v="2016-08-24T00:00:00"/>
    <n v="0"/>
    <s v="Standard Class"/>
    <s v="Other"/>
    <n v="24"/>
    <n v="3249"/>
    <n v="5"/>
    <s v="Golf"/>
    <x v="4"/>
    <s v="New York City"/>
    <s v="New York"/>
    <n v="10024"/>
    <s v="United States"/>
    <s v="East of USA"/>
    <n v="24"/>
    <s v="Women's Apparel"/>
    <n v="502"/>
    <s v="Nike Men's Dri-FIT Victory Golf Polo"/>
    <n v="50"/>
    <n v="43.678035218757444"/>
    <n v="5"/>
    <n v="45"/>
    <n v="250"/>
    <n v="205"/>
    <s v="TRANSFER"/>
    <s v="Not Cash Payment"/>
  </r>
  <r>
    <n v="36840"/>
    <d v="2016-06-21T00:00:00"/>
    <e v="#N/A"/>
    <n v="4"/>
    <d v="2016-06-27T00:00:00"/>
    <n v="1"/>
    <s v="Standard Class"/>
    <s v="Other"/>
    <n v="24"/>
    <n v="4611"/>
    <n v="5"/>
    <s v="Golf"/>
    <x v="4"/>
    <s v="Tucson"/>
    <s v="Arizona"/>
    <n v="85705"/>
    <s v="United States"/>
    <s v="West of USA 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31302"/>
    <d v="2016-01-04T00:00:00"/>
    <e v="#N/A"/>
    <n v="4"/>
    <d v="2016-01-08T00:00:00"/>
    <n v="0"/>
    <s v="Standard Class"/>
    <s v="Other"/>
    <n v="40"/>
    <n v="1657"/>
    <n v="6"/>
    <s v="Outdoors"/>
    <x v="4"/>
    <s v="Los Angeles"/>
    <s v="California"/>
    <n v="90032"/>
    <s v="United States"/>
    <s v="West of USA "/>
    <n v="40"/>
    <s v="Accessories"/>
    <n v="886"/>
    <s v="Team Golf San Francisco Giants Putter Grip"/>
    <n v="24.989999770000001"/>
    <n v="18.459749817000002"/>
    <n v="5"/>
    <n v="11.25"/>
    <n v="124.94999885"/>
    <n v="113.69999885"/>
    <s v="TRANSFER"/>
    <s v="Not Cash Payment"/>
  </r>
  <r>
    <n v="44802"/>
    <d v="2016-10-15T00:00:00"/>
    <e v="#N/A"/>
    <n v="4"/>
    <d v="2016-10-20T00:00:00"/>
    <n v="0"/>
    <s v="Standard Class"/>
    <s v="Other"/>
    <n v="37"/>
    <n v="8051"/>
    <n v="6"/>
    <s v="Outdoors"/>
    <x v="4"/>
    <s v="Mississauga"/>
    <s v="Ontario"/>
    <m/>
    <s v="Canada"/>
    <s v="Canada"/>
    <n v="37"/>
    <s v="Electronics"/>
    <n v="818"/>
    <s v="Titleist Pro V1x Golf Balls"/>
    <n v="47.990001679999999"/>
    <n v="51.274287170714288"/>
    <n v="5"/>
    <n v="24"/>
    <n v="239.9500084"/>
    <n v="215.9500084"/>
    <s v="TRANSFER"/>
    <s v="Not Cash Payment"/>
  </r>
  <r>
    <n v="31738"/>
    <d v="2016-08-04T00:00:00"/>
    <e v="#N/A"/>
    <n v="4"/>
    <d v="2016-08-10T00:00:00"/>
    <n v="0"/>
    <s v="Standard Class"/>
    <s v="Other"/>
    <n v="3"/>
    <n v="9202"/>
    <n v="2"/>
    <s v="Fitness"/>
    <x v="4"/>
    <s v="Detroit"/>
    <s v="Michigan"/>
    <n v="48227"/>
    <s v="United States"/>
    <s v="US Center "/>
    <n v="3"/>
    <s v="Baseball &amp; Softball"/>
    <n v="37"/>
    <s v="adidas Kids' F5 Messi FG Soccer Cleat"/>
    <n v="34.990001679999999"/>
    <n v="40.283001997"/>
    <n v="5"/>
    <n v="8.75"/>
    <n v="174.9500084"/>
    <n v="166.2000084"/>
    <s v="TRANSFER"/>
    <s v="Not Cash Payment"/>
  </r>
  <r>
    <n v="35393"/>
    <d v="2016-05-31T00:00:00"/>
    <e v="#N/A"/>
    <n v="4"/>
    <d v="2016-06-06T00:00:00"/>
    <n v="0"/>
    <s v="Standard Class"/>
    <s v="Other"/>
    <n v="5"/>
    <n v="2922"/>
    <n v="2"/>
    <s v="Fitness"/>
    <x v="4"/>
    <s v="Minneapolis"/>
    <s v="Minnesota"/>
    <n v="55407"/>
    <s v="United States"/>
    <s v="US Center "/>
    <n v="5"/>
    <s v="Lacrosse"/>
    <n v="93"/>
    <s v="Under Armour Men's Tech II T-Shirt"/>
    <n v="24.989999770000001"/>
    <n v="17.455999691500001"/>
    <n v="5"/>
    <n v="8.75"/>
    <n v="124.94999885"/>
    <n v="116.19999885"/>
    <s v="TRANSFER"/>
    <s v="Not Cash Payment"/>
  </r>
  <r>
    <n v="39081"/>
    <d v="2016-07-24T00:00:00"/>
    <e v="#N/A"/>
    <n v="4"/>
    <d v="2016-07-28T00:00:00"/>
    <n v="0"/>
    <s v="Standard Class"/>
    <s v="Other"/>
    <n v="13"/>
    <n v="9368"/>
    <n v="3"/>
    <s v="Footwear"/>
    <x v="4"/>
    <s v="Charlotte"/>
    <s v="North Carolina"/>
    <n v="28205"/>
    <s v="United States"/>
    <s v="South of  USA "/>
    <n v="13"/>
    <s v="Electronics"/>
    <n v="276"/>
    <s v="Under Armour Women's Ignite Slide"/>
    <n v="31.989999770000001"/>
    <n v="27.113333001333334"/>
    <n v="5"/>
    <n v="20.790000920000001"/>
    <n v="159.94999885000001"/>
    <n v="139.15999793"/>
    <s v="TRANSFER"/>
    <s v="Not Cash Payment"/>
  </r>
  <r>
    <n v="40716"/>
    <d v="2016-08-17T00:00:00"/>
    <e v="#N/A"/>
    <n v="4"/>
    <d v="2016-08-23T00:00:00"/>
    <n v="0"/>
    <s v="Standard Class"/>
    <s v="Other"/>
    <n v="9"/>
    <n v="712"/>
    <n v="3"/>
    <s v="Footwear"/>
    <x v="4"/>
    <s v="Houston"/>
    <s v="Texas"/>
    <n v="77041"/>
    <s v="United States"/>
    <s v="US Center "/>
    <n v="9"/>
    <s v="Cardio Equipment"/>
    <n v="191"/>
    <s v="Nike Men's Free 5.0+ Running Shoe"/>
    <n v="99.989997860000003"/>
    <n v="95.114003926871064"/>
    <n v="5"/>
    <n v="64.989997860000003"/>
    <n v="499.94998930000003"/>
    <n v="434.95999144000001"/>
    <s v="TRANSFER"/>
    <s v="Not Cash Payment"/>
  </r>
  <r>
    <n v="41612"/>
    <d v="2016-08-30T00:00:00"/>
    <e v="#N/A"/>
    <n v="4"/>
    <d v="2016-09-05T00:00:00"/>
    <n v="0"/>
    <s v="Standard Class"/>
    <s v="Other"/>
    <n v="9"/>
    <n v="1222"/>
    <n v="3"/>
    <s v="Footwear"/>
    <x v="4"/>
    <s v="Windsor"/>
    <s v="Ontario"/>
    <m/>
    <s v="Canada"/>
    <s v="Canada"/>
    <n v="9"/>
    <s v="Cardio Equipment"/>
    <n v="191"/>
    <s v="Nike Men's Free 5.0+ Running Shoe"/>
    <n v="99.989997860000003"/>
    <n v="95.114003926871064"/>
    <n v="5"/>
    <n v="74.989997860000003"/>
    <n v="499.94998930000003"/>
    <n v="424.95999144000001"/>
    <s v="TRANSFER"/>
    <s v="Not Cash Payment"/>
  </r>
  <r>
    <n v="36298"/>
    <d v="2016-06-13T00:00:00"/>
    <e v="#N/A"/>
    <n v="4"/>
    <d v="2016-06-17T00:00:00"/>
    <n v="0"/>
    <s v="Standard Class"/>
    <s v="Other"/>
    <n v="9"/>
    <n v="275"/>
    <n v="3"/>
    <s v="Footwear"/>
    <x v="4"/>
    <s v="Newport News"/>
    <s v="Virginia"/>
    <n v="23602"/>
    <s v="United States"/>
    <s v="South of  USA "/>
    <n v="9"/>
    <s v="Cardio Equipment"/>
    <n v="191"/>
    <s v="Nike Men's Free 5.0+ Running Shoe"/>
    <n v="99.989997860000003"/>
    <n v="95.114003926871064"/>
    <n v="5"/>
    <n v="79.989997860000003"/>
    <n v="499.94998930000003"/>
    <n v="419.95999144000001"/>
    <s v="TRANSFER"/>
    <s v="Not Cash Payment"/>
  </r>
  <r>
    <n v="40634"/>
    <d v="2016-08-16T00:00:00"/>
    <e v="#N/A"/>
    <n v="4"/>
    <d v="2016-08-22T00:00:00"/>
    <n v="1"/>
    <s v="Standard Class"/>
    <s v="Other"/>
    <n v="9"/>
    <n v="12279"/>
    <n v="3"/>
    <s v="Footwear"/>
    <x v="4"/>
    <s v="San Francisco"/>
    <s v="California"/>
    <n v="94110"/>
    <s v="United States"/>
    <s v="West of USA "/>
    <n v="9"/>
    <s v="Cardio Equipment"/>
    <n v="191"/>
    <s v="Nike Men's Free 5.0+ Running Shoe"/>
    <n v="99.989997860000003"/>
    <n v="95.114003926871064"/>
    <n v="5"/>
    <n v="79.989997860000003"/>
    <n v="499.94998930000003"/>
    <n v="419.95999144000001"/>
    <s v="TRANSFER"/>
    <s v="Not Cash Payment"/>
  </r>
  <r>
    <n v="35393"/>
    <d v="2016-05-31T00:00:00"/>
    <e v="#N/A"/>
    <n v="4"/>
    <d v="2016-06-06T00:00:00"/>
    <n v="0"/>
    <s v="Standard Class"/>
    <s v="Other"/>
    <n v="17"/>
    <n v="2922"/>
    <n v="4"/>
    <s v="Apparel"/>
    <x v="4"/>
    <s v="Minneapolis"/>
    <s v="Minnesota"/>
    <n v="55407"/>
    <s v="United States"/>
    <s v="US Center "/>
    <n v="17"/>
    <s v="Cleats"/>
    <n v="365"/>
    <s v="Perfect Fitness Perfect Rip Deck"/>
    <n v="59.990001679999999"/>
    <n v="54.488929209402009"/>
    <n v="5"/>
    <n v="0"/>
    <n v="299.9500084"/>
    <n v="299.9500084"/>
    <s v="TRANSFER"/>
    <s v="Not Cash Payment"/>
  </r>
  <r>
    <n v="36654"/>
    <d v="2016-06-19T00:00:00"/>
    <e v="#N/A"/>
    <n v="4"/>
    <d v="2016-06-23T00:00:00"/>
    <n v="1"/>
    <s v="Standard Class"/>
    <s v="Other"/>
    <n v="17"/>
    <n v="8520"/>
    <n v="4"/>
    <s v="Apparel"/>
    <x v="4"/>
    <s v="San Francisco"/>
    <s v="California"/>
    <n v="94122"/>
    <s v="United States"/>
    <s v="West of USA "/>
    <n v="17"/>
    <s v="Cleats"/>
    <n v="365"/>
    <s v="Perfect Fitness Perfect Rip Deck"/>
    <n v="59.990001679999999"/>
    <n v="54.488929209402009"/>
    <n v="5"/>
    <n v="12"/>
    <n v="299.9500084"/>
    <n v="287.9500084"/>
    <s v="TRANSFER"/>
    <s v="Not Cash Payment"/>
  </r>
  <r>
    <n v="36636"/>
    <d v="2016-06-18T00:00:00"/>
    <e v="#N/A"/>
    <n v="4"/>
    <d v="2016-06-23T00:00:00"/>
    <n v="0"/>
    <s v="Standard Class"/>
    <s v="Other"/>
    <n v="17"/>
    <n v="3373"/>
    <n v="4"/>
    <s v="Apparel"/>
    <x v="4"/>
    <s v="Oceanside"/>
    <s v="New York"/>
    <n v="11572"/>
    <s v="United States"/>
    <s v="East of US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47796"/>
    <d v="2016-11-28T00:00:00"/>
    <e v="#N/A"/>
    <n v="4"/>
    <d v="2016-12-02T00:00:00"/>
    <n v="0"/>
    <s v="Standard Class"/>
    <s v="Other"/>
    <n v="17"/>
    <n v="8587"/>
    <n v="4"/>
    <s v="Apparel"/>
    <x v="4"/>
    <s v="Surrey"/>
    <s v="British Columbia"/>
    <m/>
    <s v="Canada"/>
    <s v="Canada"/>
    <n v="17"/>
    <s v="Cleats"/>
    <n v="365"/>
    <s v="Perfect Fitness Perfect Rip Deck"/>
    <n v="59.990001679999999"/>
    <n v="54.488929209402009"/>
    <n v="5"/>
    <n v="35.990001679999999"/>
    <n v="299.9500084"/>
    <n v="263.96000672000002"/>
    <s v="TRANSFER"/>
    <s v="Not Cash Payment"/>
  </r>
  <r>
    <n v="35266"/>
    <d v="2016-05-29T00:00:00"/>
    <e v="#N/A"/>
    <n v="4"/>
    <d v="2016-06-02T00:00:00"/>
    <n v="0"/>
    <s v="Standard Class"/>
    <s v="Other"/>
    <n v="17"/>
    <n v="288"/>
    <n v="4"/>
    <s v="Apparel"/>
    <x v="4"/>
    <s v="San Antonio"/>
    <s v="Texas"/>
    <n v="78207"/>
    <s v="United States"/>
    <s v="US Center 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34089"/>
    <d v="2016-12-05T00:00:00"/>
    <e v="#N/A"/>
    <n v="4"/>
    <d v="2016-12-09T00:00:00"/>
    <n v="1"/>
    <s v="Standard Class"/>
    <s v="Other"/>
    <n v="17"/>
    <n v="8004"/>
    <n v="4"/>
    <s v="Apparel"/>
    <x v="4"/>
    <s v="Omaha"/>
    <s v="Nebraska"/>
    <n v="68104"/>
    <s v="United States"/>
    <s v="US Center 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50571"/>
    <d v="2017-08-01T00:00:00"/>
    <e v="#N/A"/>
    <n v="4"/>
    <d v="2017-08-07T00:00:00"/>
    <n v="0"/>
    <s v="Standard Class"/>
    <s v="Other"/>
    <n v="17"/>
    <n v="1507"/>
    <n v="4"/>
    <s v="Apparel"/>
    <x v="4"/>
    <s v="North York"/>
    <s v="Ontario"/>
    <m/>
    <s v="Canada"/>
    <s v="Canada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46744"/>
    <d v="2016-11-13T00:00:00"/>
    <e v="#N/A"/>
    <n v="4"/>
    <d v="2016-11-17T00:00:00"/>
    <n v="1"/>
    <s v="Standard Class"/>
    <s v="Other"/>
    <n v="29"/>
    <n v="228"/>
    <n v="5"/>
    <s v="Golf"/>
    <x v="4"/>
    <s v="North York"/>
    <s v="Ontario"/>
    <m/>
    <s v="Canada"/>
    <s v="Canada"/>
    <n v="29"/>
    <s v="Shop By Sport"/>
    <n v="627"/>
    <s v="Under Armour Girls' Toddler Spine Surge Runni"/>
    <n v="39.990001679999999"/>
    <n v="34.198098313835338"/>
    <n v="5"/>
    <n v="2"/>
    <n v="199.9500084"/>
    <n v="197.9500084"/>
    <s v="TRANSFER"/>
    <s v="Not Cash Payment"/>
  </r>
  <r>
    <n v="36894"/>
    <d v="2016-06-22T00:00:00"/>
    <e v="#N/A"/>
    <n v="4"/>
    <d v="2016-06-28T00:00:00"/>
    <n v="1"/>
    <s v="Standard Class"/>
    <s v="Other"/>
    <n v="29"/>
    <n v="10753"/>
    <n v="5"/>
    <s v="Golf"/>
    <x v="4"/>
    <s v="Baltimore"/>
    <s v="Maryland"/>
    <n v="21215"/>
    <s v="United States"/>
    <s v="East of USA"/>
    <n v="29"/>
    <s v="Shop By Sport"/>
    <n v="627"/>
    <s v="Under Armour Girls' Toddler Spine Surge Runni"/>
    <n v="39.990001679999999"/>
    <n v="34.198098313835338"/>
    <n v="5"/>
    <n v="2"/>
    <n v="199.9500084"/>
    <n v="197.9500084"/>
    <s v="TRANSFER"/>
    <s v="Not Cash Payment"/>
  </r>
  <r>
    <n v="39241"/>
    <d v="2016-07-26T00:00:00"/>
    <e v="#N/A"/>
    <n v="4"/>
    <d v="2016-08-01T00:00:00"/>
    <n v="0"/>
    <s v="Standard Class"/>
    <s v="Other"/>
    <n v="29"/>
    <n v="2368"/>
    <n v="5"/>
    <s v="Golf"/>
    <x v="4"/>
    <s v="Dallas"/>
    <s v="Texas"/>
    <n v="75081"/>
    <s v="United States"/>
    <s v="US Center "/>
    <n v="29"/>
    <s v="Shop By Sport"/>
    <n v="627"/>
    <s v="Under Armour Girls' Toddler Spine Surge Runni"/>
    <n v="39.990001679999999"/>
    <n v="34.198098313835338"/>
    <n v="5"/>
    <n v="2"/>
    <n v="199.9500084"/>
    <n v="197.9500084"/>
    <s v="TRANSFER"/>
    <s v="Not Cash Payment"/>
  </r>
  <r>
    <n v="46992"/>
    <d v="2016-11-16T00:00:00"/>
    <e v="#N/A"/>
    <n v="4"/>
    <d v="2016-11-22T00:00:00"/>
    <n v="0"/>
    <s v="Standard Class"/>
    <s v="Other"/>
    <n v="24"/>
    <n v="9484"/>
    <n v="5"/>
    <s v="Golf"/>
    <x v="4"/>
    <s v="Calgary"/>
    <s v="Alberta"/>
    <m/>
    <s v="Canada"/>
    <s v="Canada"/>
    <n v="24"/>
    <s v="Women's Apparel"/>
    <n v="502"/>
    <s v="Nike Men's Dri-FIT Victory Golf Polo"/>
    <n v="50"/>
    <n v="43.678035218757444"/>
    <n v="5"/>
    <n v="5"/>
    <n v="250"/>
    <n v="245"/>
    <s v="TRANSFER"/>
    <s v="Not Cash Payment"/>
  </r>
  <r>
    <n v="32277"/>
    <d v="2016-04-16T00:00:00"/>
    <e v="#N/A"/>
    <n v="4"/>
    <d v="2016-04-21T00:00:00"/>
    <n v="0"/>
    <s v="Standard Class"/>
    <s v="Other"/>
    <n v="29"/>
    <n v="7005"/>
    <n v="5"/>
    <s v="Golf"/>
    <x v="4"/>
    <s v="New York City"/>
    <s v="New York"/>
    <n v="10035"/>
    <s v="United States"/>
    <s v="East of USA"/>
    <n v="29"/>
    <s v="Shop By Sport"/>
    <n v="627"/>
    <s v="Under Armour Girls' Toddler Spine Surge Runni"/>
    <n v="39.990001679999999"/>
    <n v="34.198098313835338"/>
    <n v="5"/>
    <n v="8"/>
    <n v="199.9500084"/>
    <n v="191.9500084"/>
    <s v="TRANSFER"/>
    <s v="Not Cash Payment"/>
  </r>
  <r>
    <n v="47796"/>
    <d v="2016-11-28T00:00:00"/>
    <e v="#N/A"/>
    <n v="4"/>
    <d v="2016-12-02T00:00:00"/>
    <n v="0"/>
    <s v="Standard Class"/>
    <s v="Other"/>
    <n v="24"/>
    <n v="8587"/>
    <n v="5"/>
    <s v="Golf"/>
    <x v="4"/>
    <s v="Surrey"/>
    <s v="British Columbia"/>
    <m/>
    <s v="Canada"/>
    <s v="Canada"/>
    <n v="24"/>
    <s v="Women's Apparel"/>
    <n v="502"/>
    <s v="Nike Men's Dri-FIT Victory Golf Polo"/>
    <n v="50"/>
    <n v="43.678035218757444"/>
    <n v="5"/>
    <n v="22.5"/>
    <n v="250"/>
    <n v="227.5"/>
    <s v="TRANSFER"/>
    <s v="Not Cash Payment"/>
  </r>
  <r>
    <n v="36636"/>
    <d v="2016-06-18T00:00:00"/>
    <e v="#N/A"/>
    <n v="4"/>
    <d v="2016-06-23T00:00:00"/>
    <n v="0"/>
    <s v="Standard Class"/>
    <s v="Other"/>
    <n v="29"/>
    <n v="3373"/>
    <n v="5"/>
    <s v="Golf"/>
    <x v="4"/>
    <s v="Oceanside"/>
    <s v="New York"/>
    <n v="11572"/>
    <s v="United States"/>
    <s v="East of USA"/>
    <n v="29"/>
    <s v="Shop By Sport"/>
    <n v="627"/>
    <s v="Under Armour Girls' Toddler Spine Surge Runni"/>
    <n v="39.990001679999999"/>
    <n v="34.198098313835338"/>
    <n v="5"/>
    <n v="18"/>
    <n v="199.9500084"/>
    <n v="181.9500084"/>
    <s v="TRANSFER"/>
    <s v="Not Cash Payment"/>
  </r>
  <r>
    <n v="39498"/>
    <d v="2016-07-30T00:00:00"/>
    <e v="#N/A"/>
    <n v="4"/>
    <d v="2016-08-04T00:00:00"/>
    <n v="0"/>
    <s v="Standard Class"/>
    <s v="Other"/>
    <n v="24"/>
    <n v="9164"/>
    <n v="5"/>
    <s v="Golf"/>
    <x v="4"/>
    <s v="New York City"/>
    <s v="New York"/>
    <n v="10024"/>
    <s v="United States"/>
    <s v="East of USA"/>
    <n v="24"/>
    <s v="Women's Apparel"/>
    <n v="502"/>
    <s v="Nike Men's Dri-FIT Victory Golf Polo"/>
    <n v="50"/>
    <n v="43.678035218757444"/>
    <n v="5"/>
    <n v="22.5"/>
    <n v="250"/>
    <n v="227.5"/>
    <s v="TRANSFER"/>
    <s v="Not Cash Payment"/>
  </r>
  <r>
    <n v="37182"/>
    <d v="2016-06-26T00:00:00"/>
    <e v="#N/A"/>
    <n v="4"/>
    <d v="2016-06-30T00:00:00"/>
    <n v="0"/>
    <s v="Standard Class"/>
    <s v="Other"/>
    <n v="29"/>
    <n v="10500"/>
    <n v="5"/>
    <s v="Golf"/>
    <x v="4"/>
    <s v="San Francisco"/>
    <s v="California"/>
    <n v="94110"/>
    <s v="United States"/>
    <s v="West of USA "/>
    <n v="29"/>
    <s v="Shop By Sport"/>
    <n v="627"/>
    <s v="Under Armour Girls' Toddler Spine Surge Runni"/>
    <n v="39.990001679999999"/>
    <n v="34.198098313835338"/>
    <n v="5"/>
    <n v="18"/>
    <n v="199.9500084"/>
    <n v="181.9500084"/>
    <s v="TRANSFER"/>
    <s v="Not Cash Payment"/>
  </r>
  <r>
    <n v="40647"/>
    <d v="2016-08-16T00:00:00"/>
    <e v="#N/A"/>
    <n v="4"/>
    <d v="2016-08-22T00:00:00"/>
    <n v="0"/>
    <s v="Standard Class"/>
    <s v="Other"/>
    <n v="24"/>
    <n v="3814"/>
    <n v="5"/>
    <s v="Golf"/>
    <x v="4"/>
    <s v="Seattle"/>
    <s v="Washington"/>
    <n v="98115"/>
    <s v="United States"/>
    <s v="West of USA "/>
    <n v="24"/>
    <s v="Women's Apparel"/>
    <n v="502"/>
    <s v="Nike Men's Dri-FIT Victory Golf Polo"/>
    <n v="50"/>
    <n v="43.678035218757444"/>
    <n v="5"/>
    <n v="22.5"/>
    <n v="250"/>
    <n v="227.5"/>
    <s v="TRANSFER"/>
    <s v="Not Cash Payment"/>
  </r>
  <r>
    <n v="32462"/>
    <d v="2016-04-18T00:00:00"/>
    <e v="#N/A"/>
    <n v="4"/>
    <d v="2016-04-22T00:00:00"/>
    <n v="0"/>
    <s v="Standard Class"/>
    <s v="Other"/>
    <n v="24"/>
    <n v="4346"/>
    <n v="5"/>
    <s v="Golf"/>
    <x v="4"/>
    <s v="Jackson"/>
    <s v="Michigan"/>
    <n v="49201"/>
    <s v="United States"/>
    <s v="US Center 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31410"/>
    <d v="2016-03-04T00:00:00"/>
    <e v="#N/A"/>
    <n v="4"/>
    <d v="2016-03-10T00:00:00"/>
    <n v="1"/>
    <s v="Standard Class"/>
    <s v="Other"/>
    <n v="29"/>
    <n v="2233"/>
    <n v="5"/>
    <s v="Golf"/>
    <x v="4"/>
    <s v="Columbus"/>
    <s v="Ohio"/>
    <n v="43229"/>
    <s v="United States"/>
    <s v="East of USA"/>
    <n v="29"/>
    <s v="Shop By Sport"/>
    <n v="627"/>
    <s v="Under Armour Girls' Toddler Spine Surge Runni"/>
    <n v="39.990001679999999"/>
    <n v="34.198098313835338"/>
    <n v="5"/>
    <n v="49.990001679999999"/>
    <n v="199.9500084"/>
    <n v="149.96000672"/>
    <s v="TRANSFER"/>
    <s v="Not Cash Payment"/>
  </r>
  <r>
    <n v="31957"/>
    <d v="2016-11-04T00:00:00"/>
    <e v="#N/A"/>
    <n v="4"/>
    <d v="2016-11-10T00:00:00"/>
    <n v="0"/>
    <s v="Standard Class"/>
    <s v="Other"/>
    <n v="36"/>
    <n v="7045"/>
    <n v="6"/>
    <s v="Outdoors"/>
    <x v="4"/>
    <s v="Arlington"/>
    <s v="Texas"/>
    <n v="76017"/>
    <s v="United States"/>
    <s v="US Center "/>
    <n v="36"/>
    <s v="Golf Balls"/>
    <n v="797"/>
    <s v="Hirzl Women's Soffft Flex Golf Glove"/>
    <n v="17.989999770000001"/>
    <n v="16.2799997318"/>
    <n v="5"/>
    <n v="4.5"/>
    <n v="89.94999885"/>
    <n v="85.44999885"/>
    <s v="TRANSFER"/>
    <s v="Not Cash Payment"/>
  </r>
  <r>
    <n v="36837"/>
    <d v="2016-06-21T00:00:00"/>
    <e v="#N/A"/>
    <n v="4"/>
    <d v="2016-06-27T00:00:00"/>
    <n v="0"/>
    <s v="Standard Class"/>
    <s v="Other"/>
    <n v="37"/>
    <n v="7330"/>
    <n v="6"/>
    <s v="Outdoors"/>
    <x v="4"/>
    <s v="Chicago"/>
    <s v="Illinois"/>
    <n v="60653"/>
    <s v="United States"/>
    <s v="US Center "/>
    <n v="37"/>
    <s v="Electronics"/>
    <n v="825"/>
    <s v="Bridgestone e6 Straight Distance NFL Tennesse"/>
    <n v="31.989999770000001"/>
    <n v="23.973333102666668"/>
    <n v="5"/>
    <n v="14.399999619999999"/>
    <n v="159.94999885000001"/>
    <n v="145.54999923000003"/>
    <s v="TRANSFER"/>
    <s v="Not Cash Payment"/>
  </r>
  <r>
    <n v="37675"/>
    <d v="2016-03-07T00:00:00"/>
    <e v="#N/A"/>
    <n v="4"/>
    <d v="2016-03-11T00:00:00"/>
    <n v="1"/>
    <s v="Standard Class"/>
    <s v="Other"/>
    <n v="41"/>
    <n v="2136"/>
    <n v="6"/>
    <s v="Outdoors"/>
    <x v="4"/>
    <s v="Waterbury"/>
    <s v="Connecticut"/>
    <n v="6708"/>
    <s v="United States"/>
    <s v="East of USA"/>
    <n v="41"/>
    <s v="Trade-In"/>
    <n v="926"/>
    <s v="Glove It Imperial Golf Towel"/>
    <n v="15.989999770000001"/>
    <n v="12.230249713200003"/>
    <n v="5"/>
    <n v="11.989999770000001"/>
    <n v="79.94999885"/>
    <n v="67.959999080000003"/>
    <s v="TRANSFER"/>
    <s v="Not Cash Payment"/>
  </r>
  <r>
    <n v="32536"/>
    <d v="2016-04-19T00:00:00"/>
    <e v="#N/A"/>
    <n v="4"/>
    <d v="2016-04-25T00:00:00"/>
    <n v="0"/>
    <s v="Standard Class"/>
    <s v="Other"/>
    <n v="40"/>
    <n v="12333"/>
    <n v="6"/>
    <s v="Outdoors"/>
    <x v="4"/>
    <s v="Seattle"/>
    <s v="Washington"/>
    <n v="98105"/>
    <s v="United States"/>
    <s v="West of USA "/>
    <n v="40"/>
    <s v="Accessories"/>
    <n v="906"/>
    <s v="Team Golf Tennessee Volunteers Putter Grip"/>
    <n v="24.989999770000001"/>
    <n v="16.911999892000001"/>
    <n v="5"/>
    <n v="31.239999770000001"/>
    <n v="124.94999885"/>
    <n v="93.709999080000003"/>
    <s v="TRANSFER"/>
    <s v="Not Cash Payment"/>
  </r>
  <r>
    <n v="31336"/>
    <d v="2016-02-04T00:00:00"/>
    <e v="#N/A"/>
    <n v="4"/>
    <d v="2016-02-10T00:00:00"/>
    <n v="0"/>
    <s v="Standard Class"/>
    <s v="Other"/>
    <n v="5"/>
    <n v="9554"/>
    <n v="2"/>
    <s v="Fitness"/>
    <x v="4"/>
    <s v="Houston"/>
    <s v="Texas"/>
    <n v="77041"/>
    <s v="United States"/>
    <s v="US Center "/>
    <n v="5"/>
    <s v="Lacrosse"/>
    <n v="93"/>
    <s v="Under Armour Men's Tech II T-Shirt"/>
    <n v="24.989999770000001"/>
    <n v="17.455999691500001"/>
    <n v="5"/>
    <n v="8.75"/>
    <n v="124.94999885"/>
    <n v="116.19999885"/>
    <s v="TRANSFER"/>
    <s v="Not Cash Payment"/>
  </r>
  <r>
    <n v="32846"/>
    <d v="2016-04-24T00:00:00"/>
    <e v="#N/A"/>
    <n v="4"/>
    <d v="2016-04-28T00:00:00"/>
    <n v="0"/>
    <s v="Standard Class"/>
    <s v="Other"/>
    <n v="9"/>
    <n v="2062"/>
    <n v="3"/>
    <s v="Footwear"/>
    <x v="4"/>
    <s v="New York City"/>
    <s v="New York"/>
    <n v="10011"/>
    <s v="United States"/>
    <s v="East of USA"/>
    <n v="9"/>
    <s v="Cardio Equipment"/>
    <n v="191"/>
    <s v="Nike Men's Free 5.0+ Running Shoe"/>
    <n v="99.989997860000003"/>
    <n v="95.114003926871064"/>
    <n v="5"/>
    <n v="27.5"/>
    <n v="499.94998930000003"/>
    <n v="472.44998930000003"/>
    <s v="TRANSFER"/>
    <s v="Not Cash Payment"/>
  </r>
  <r>
    <n v="35083"/>
    <d v="2016-05-27T00:00:00"/>
    <e v="#N/A"/>
    <n v="4"/>
    <d v="2016-06-02T00:00:00"/>
    <n v="0"/>
    <s v="Standard Class"/>
    <s v="Other"/>
    <n v="9"/>
    <n v="2518"/>
    <n v="3"/>
    <s v="Footwear"/>
    <x v="4"/>
    <s v="Los Angeles"/>
    <s v="California"/>
    <n v="90045"/>
    <s v="United States"/>
    <s v="West of USA "/>
    <n v="9"/>
    <s v="Cardio Equipment"/>
    <n v="191"/>
    <s v="Nike Men's Free 5.0+ Running Shoe"/>
    <n v="99.989997860000003"/>
    <n v="95.114003926871064"/>
    <n v="5"/>
    <n v="74.989997860000003"/>
    <n v="499.94998930000003"/>
    <n v="424.95999144000001"/>
    <s v="TRANSFER"/>
    <s v="Not Cash Payment"/>
  </r>
  <r>
    <n v="39036"/>
    <d v="2016-07-23T00:00:00"/>
    <e v="#N/A"/>
    <n v="4"/>
    <d v="2016-07-28T00:00:00"/>
    <n v="0"/>
    <s v="Standard Class"/>
    <s v="Other"/>
    <n v="9"/>
    <n v="7007"/>
    <n v="3"/>
    <s v="Footwear"/>
    <x v="4"/>
    <s v="San Francisco"/>
    <s v="California"/>
    <n v="94110"/>
    <s v="United States"/>
    <s v="West of USA "/>
    <n v="9"/>
    <s v="Cardio Equipment"/>
    <n v="191"/>
    <s v="Nike Men's Free 5.0+ Running Shoe"/>
    <n v="99.989997860000003"/>
    <n v="95.114003926871064"/>
    <n v="5"/>
    <n v="124.98999790000001"/>
    <n v="499.94998930000003"/>
    <n v="374.95999140000004"/>
    <s v="TRANSFER"/>
    <s v="Not Cash Payment"/>
  </r>
  <r>
    <n v="37493"/>
    <d v="2016-01-07T00:00:00"/>
    <e v="#N/A"/>
    <n v="4"/>
    <d v="2016-01-13T00:00:00"/>
    <n v="0"/>
    <s v="Standard Class"/>
    <s v="Other"/>
    <n v="17"/>
    <n v="11743"/>
    <n v="4"/>
    <s v="Apparel"/>
    <x v="4"/>
    <s v="Philadelphia"/>
    <s v="Pennsylvania"/>
    <n v="19143"/>
    <s v="United States"/>
    <s v="East of USA"/>
    <n v="17"/>
    <s v="Cleats"/>
    <n v="365"/>
    <s v="Perfect Fitness Perfect Rip Deck"/>
    <n v="59.990001679999999"/>
    <n v="54.488929209402009"/>
    <n v="5"/>
    <n v="9"/>
    <n v="299.9500084"/>
    <n v="290.9500084"/>
    <s v="TRANSFER"/>
    <s v="Not Cash Payment"/>
  </r>
  <r>
    <n v="33619"/>
    <d v="2016-05-05T00:00:00"/>
    <e v="#N/A"/>
    <n v="4"/>
    <d v="2016-05-11T00:00:00"/>
    <n v="0"/>
    <s v="Standard Class"/>
    <s v="Other"/>
    <n v="17"/>
    <n v="5001"/>
    <n v="4"/>
    <s v="Apparel"/>
    <x v="4"/>
    <s v="Henderson"/>
    <s v="Kentucky"/>
    <n v="42420"/>
    <s v="United States"/>
    <s v="South of  USA 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31797"/>
    <d v="2016-09-04T00:00:00"/>
    <e v="#N/A"/>
    <n v="4"/>
    <d v="2016-09-08T00:00:00"/>
    <n v="0"/>
    <s v="Standard Class"/>
    <s v="Other"/>
    <n v="17"/>
    <n v="6162"/>
    <n v="4"/>
    <s v="Apparel"/>
    <x v="4"/>
    <s v="Parker"/>
    <s v="Colorado"/>
    <n v="80134"/>
    <s v="United States"/>
    <s v="West of USA 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31797"/>
    <d v="2016-09-04T00:00:00"/>
    <e v="#N/A"/>
    <n v="4"/>
    <d v="2016-09-08T00:00:00"/>
    <n v="0"/>
    <s v="Standard Class"/>
    <s v="Other"/>
    <n v="17"/>
    <n v="6162"/>
    <n v="4"/>
    <s v="Apparel"/>
    <x v="4"/>
    <s v="Parker"/>
    <s v="Colorado"/>
    <n v="80134"/>
    <s v="United States"/>
    <s v="West of USA "/>
    <n v="17"/>
    <s v="Cleats"/>
    <n v="365"/>
    <s v="Perfect Fitness Perfect Rip Deck"/>
    <n v="59.990001679999999"/>
    <n v="54.488929209402009"/>
    <n v="5"/>
    <n v="59.990001679999999"/>
    <n v="299.9500084"/>
    <n v="239.96000672"/>
    <s v="TRANSFER"/>
    <s v="Not Cash Payment"/>
  </r>
  <r>
    <n v="32594"/>
    <d v="2016-04-20T00:00:00"/>
    <e v="#N/A"/>
    <n v="4"/>
    <d v="2016-04-26T00:00:00"/>
    <n v="0"/>
    <s v="Standard Class"/>
    <s v="Other"/>
    <n v="24"/>
    <n v="4045"/>
    <n v="5"/>
    <s v="Golf"/>
    <x v="4"/>
    <s v="Fairfield"/>
    <s v="California"/>
    <n v="94533"/>
    <s v="United States"/>
    <s v="West of USA "/>
    <n v="24"/>
    <s v="Women's Apparel"/>
    <n v="502"/>
    <s v="Nike Men's Dri-FIT Victory Golf Polo"/>
    <n v="50"/>
    <n v="43.678035218757444"/>
    <n v="5"/>
    <n v="22.5"/>
    <n v="250"/>
    <n v="227.5"/>
    <s v="TRANSFER"/>
    <s v="Not Cash Payment"/>
  </r>
  <r>
    <n v="34103"/>
    <d v="2016-12-05T00:00:00"/>
    <e v="#N/A"/>
    <n v="4"/>
    <d v="2016-12-09T00:00:00"/>
    <n v="0"/>
    <s v="Standard Class"/>
    <s v="Other"/>
    <n v="24"/>
    <n v="2053"/>
    <n v="5"/>
    <s v="Golf"/>
    <x v="4"/>
    <s v="Seattle"/>
    <s v="Washington"/>
    <n v="98115"/>
    <s v="United States"/>
    <s v="West of USA 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37048"/>
    <d v="2016-06-24T00:00:00"/>
    <e v="#N/A"/>
    <n v="4"/>
    <d v="2016-06-30T00:00:00"/>
    <n v="0"/>
    <s v="Standard Class"/>
    <s v="Other"/>
    <n v="24"/>
    <n v="4209"/>
    <n v="5"/>
    <s v="Golf"/>
    <x v="4"/>
    <s v="San Diego"/>
    <s v="California"/>
    <n v="92037"/>
    <s v="United States"/>
    <s v="West of USA "/>
    <n v="24"/>
    <s v="Women's Apparel"/>
    <n v="502"/>
    <s v="Nike Men's Dri-FIT Victory Golf Polo"/>
    <n v="50"/>
    <n v="43.678035218757444"/>
    <n v="5"/>
    <n v="42.5"/>
    <n v="250"/>
    <n v="207.5"/>
    <s v="TRANSFER"/>
    <s v="Not Cash Payment"/>
  </r>
  <r>
    <n v="36344"/>
    <d v="2016-06-14T00:00:00"/>
    <e v="#N/A"/>
    <n v="4"/>
    <d v="2016-06-20T00:00:00"/>
    <n v="0"/>
    <s v="Standard Class"/>
    <s v="Other"/>
    <n v="37"/>
    <n v="11197"/>
    <n v="6"/>
    <s v="Outdoors"/>
    <x v="4"/>
    <s v="Los Angeles"/>
    <s v="California"/>
    <n v="90036"/>
    <s v="United States"/>
    <s v="West of USA "/>
    <n v="37"/>
    <s v="Electronics"/>
    <n v="825"/>
    <s v="Bridgestone e6 Straight Distance NFL Tennesse"/>
    <n v="31.989999770000001"/>
    <n v="23.973333102666668"/>
    <n v="5"/>
    <n v="25.590000150000002"/>
    <n v="159.94999885000001"/>
    <n v="134.35999870000001"/>
    <s v="TRANSFER"/>
    <s v="Not Cash Payment"/>
  </r>
  <r>
    <n v="31336"/>
    <d v="2016-02-04T00:00:00"/>
    <e v="#N/A"/>
    <n v="4"/>
    <d v="2016-02-10T00:00:00"/>
    <n v="0"/>
    <s v="Standard Class"/>
    <s v="Other"/>
    <n v="37"/>
    <n v="9554"/>
    <n v="6"/>
    <s v="Outdoors"/>
    <x v="4"/>
    <s v="Houston"/>
    <s v="Texas"/>
    <n v="77041"/>
    <s v="United States"/>
    <s v="US Center "/>
    <n v="37"/>
    <s v="Electronics"/>
    <n v="822"/>
    <s v="Titleist Pro V1x High Numbers Golf Balls"/>
    <n v="47.990001679999999"/>
    <n v="41.802334851666664"/>
    <n v="5"/>
    <n v="47.990001679999999"/>
    <n v="239.9500084"/>
    <n v="191.96000672"/>
    <s v="TRANSFER"/>
    <s v="Not Cash Payment"/>
  </r>
  <r>
    <n v="36547"/>
    <d v="2016-06-17T00:00:00"/>
    <e v="#N/A"/>
    <n v="4"/>
    <d v="2016-06-23T00:00:00"/>
    <n v="0"/>
    <s v="Standard Class"/>
    <s v="Other"/>
    <n v="17"/>
    <n v="6736"/>
    <n v="4"/>
    <s v="Apparel"/>
    <x v="4"/>
    <s v="Columbus"/>
    <s v="Georgia"/>
    <n v="31907"/>
    <s v="United States"/>
    <s v="South of  USA "/>
    <n v="17"/>
    <s v="Cleats"/>
    <n v="365"/>
    <s v="Perfect Fitness Perfect Rip Deck"/>
    <n v="59.990001679999999"/>
    <n v="54.488929209402009"/>
    <n v="2"/>
    <n v="10.80000019"/>
    <n v="119.98000336"/>
    <n v="109.18000316999999"/>
    <s v="TRANSFER"/>
    <s v="Not Cash Payment"/>
  </r>
  <r>
    <n v="33603"/>
    <d v="2016-05-05T00:00:00"/>
    <e v="#N/A"/>
    <n v="4"/>
    <d v="2016-05-11T00:00:00"/>
    <n v="0"/>
    <s v="Standard Class"/>
    <s v="Other"/>
    <n v="17"/>
    <n v="552"/>
    <n v="4"/>
    <s v="Apparel"/>
    <x v="4"/>
    <s v="Houston"/>
    <s v="Texas"/>
    <n v="77041"/>
    <s v="United States"/>
    <s v="US Center 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34577"/>
    <d v="2016-05-19T00:00:00"/>
    <e v="#N/A"/>
    <n v="4"/>
    <d v="2016-05-25T00:00:00"/>
    <n v="0"/>
    <s v="Standard Class"/>
    <s v="Other"/>
    <n v="29"/>
    <n v="7733"/>
    <n v="5"/>
    <s v="Golf"/>
    <x v="4"/>
    <s v="Alexandria"/>
    <s v="Virginia"/>
    <n v="22304"/>
    <s v="United States"/>
    <s v="South of  USA "/>
    <n v="29"/>
    <s v="Shop By Sport"/>
    <n v="627"/>
    <s v="Under Armour Girls' Toddler Spine Surge Runni"/>
    <n v="39.990001679999999"/>
    <n v="34.198098313835338"/>
    <n v="2"/>
    <n v="2.4000000950000002"/>
    <n v="79.980003359999998"/>
    <n v="77.580003265000002"/>
    <s v="TRANSFER"/>
    <s v="Not Cash Payment"/>
  </r>
  <r>
    <n v="38950"/>
    <d v="2016-07-22T00:00:00"/>
    <e v="#N/A"/>
    <n v="4"/>
    <d v="2016-07-28T00:00:00"/>
    <n v="0"/>
    <s v="Standard Class"/>
    <s v="Other"/>
    <n v="24"/>
    <n v="3424"/>
    <n v="5"/>
    <s v="Golf"/>
    <x v="4"/>
    <s v="Huntsville"/>
    <s v="Alabama"/>
    <n v="35810"/>
    <s v="United States"/>
    <s v="South of  USA "/>
    <n v="24"/>
    <s v="Women's Apparel"/>
    <n v="502"/>
    <s v="Nike Men's Dri-FIT Victory Golf Polo"/>
    <n v="50"/>
    <n v="43.678035218757444"/>
    <n v="2"/>
    <n v="15"/>
    <n v="100"/>
    <n v="85"/>
    <s v="TRANSFER"/>
    <s v="Not Cash Payment"/>
  </r>
  <r>
    <n v="38950"/>
    <d v="2016-07-22T00:00:00"/>
    <e v="#N/A"/>
    <n v="4"/>
    <d v="2016-07-28T00:00:00"/>
    <n v="0"/>
    <s v="Standard Class"/>
    <s v="Other"/>
    <n v="24"/>
    <n v="3424"/>
    <n v="5"/>
    <s v="Golf"/>
    <x v="4"/>
    <s v="Huntsville"/>
    <s v="Alabama"/>
    <n v="35810"/>
    <s v="United States"/>
    <s v="South of  USA "/>
    <n v="24"/>
    <s v="Women's Apparel"/>
    <n v="502"/>
    <s v="Nike Men's Dri-FIT Victory Golf Polo"/>
    <n v="50"/>
    <n v="43.678035218757444"/>
    <n v="2"/>
    <n v="16"/>
    <n v="100"/>
    <n v="84"/>
    <s v="TRANSFER"/>
    <s v="Not Cash Payment"/>
  </r>
  <r>
    <n v="34742"/>
    <d v="2016-05-22T00:00:00"/>
    <e v="#N/A"/>
    <n v="4"/>
    <d v="2016-05-26T00:00:00"/>
    <n v="0"/>
    <s v="Standard Class"/>
    <s v="Other"/>
    <n v="9"/>
    <n v="1263"/>
    <n v="3"/>
    <s v="Footwear"/>
    <x v="4"/>
    <s v="Newark"/>
    <s v="Delaware"/>
    <n v="19711"/>
    <s v="United States"/>
    <s v="East of USA"/>
    <n v="9"/>
    <s v="Cardio Equipment"/>
    <n v="191"/>
    <s v="Nike Men's Free 5.0+ Running Shoe"/>
    <n v="99.989997860000003"/>
    <n v="95.114003926871064"/>
    <n v="2"/>
    <n v="0"/>
    <n v="199.97999572000001"/>
    <n v="199.97999572000001"/>
    <s v="TRANSFER"/>
    <s v="Not Cash Payment"/>
  </r>
  <r>
    <n v="39471"/>
    <d v="2016-07-30T00:00:00"/>
    <e v="#N/A"/>
    <n v="4"/>
    <d v="2016-08-04T00:00:00"/>
    <n v="0"/>
    <s v="Standard Class"/>
    <s v="Other"/>
    <n v="9"/>
    <n v="7347"/>
    <n v="3"/>
    <s v="Footwear"/>
    <x v="4"/>
    <s v="Los Angeles"/>
    <s v="California"/>
    <n v="90049"/>
    <s v="United States"/>
    <s v="West of USA "/>
    <n v="9"/>
    <s v="Cardio Equipment"/>
    <n v="191"/>
    <s v="Nike Men's Free 5.0+ Running Shoe"/>
    <n v="99.989997860000003"/>
    <n v="95.114003926871064"/>
    <n v="2"/>
    <n v="2"/>
    <n v="199.97999572000001"/>
    <n v="197.97999572000001"/>
    <s v="TRANSFER"/>
    <s v="Not Cash Payment"/>
  </r>
  <r>
    <n v="38916"/>
    <d v="2016-07-22T00:00:00"/>
    <e v="#N/A"/>
    <n v="4"/>
    <d v="2016-07-28T00:00:00"/>
    <n v="0"/>
    <s v="Standard Class"/>
    <s v="Other"/>
    <n v="9"/>
    <n v="5271"/>
    <n v="3"/>
    <s v="Footwear"/>
    <x v="4"/>
    <s v="Los Angeles"/>
    <s v="California"/>
    <n v="90032"/>
    <s v="United States"/>
    <s v="West of USA "/>
    <n v="9"/>
    <s v="Cardio Equipment"/>
    <n v="191"/>
    <s v="Nike Men's Free 5.0+ Running Shoe"/>
    <n v="99.989997860000003"/>
    <n v="95.114003926871064"/>
    <n v="2"/>
    <n v="4"/>
    <n v="199.97999572000001"/>
    <n v="195.97999572000001"/>
    <s v="TRANSFER"/>
    <s v="Not Cash Payment"/>
  </r>
  <r>
    <n v="33006"/>
    <d v="2016-04-26T00:00:00"/>
    <e v="#N/A"/>
    <n v="4"/>
    <d v="2016-05-02T00:00:00"/>
    <n v="0"/>
    <s v="Standard Class"/>
    <s v="Other"/>
    <n v="9"/>
    <n v="7707"/>
    <n v="3"/>
    <s v="Footwear"/>
    <x v="4"/>
    <s v="San Francisco"/>
    <s v="California"/>
    <n v="94122"/>
    <s v="United States"/>
    <s v="West of USA "/>
    <n v="9"/>
    <s v="Cardio Equipment"/>
    <n v="191"/>
    <s v="Nike Men's Free 5.0+ Running Shoe"/>
    <n v="99.989997860000003"/>
    <n v="95.114003926871064"/>
    <n v="2"/>
    <n v="4"/>
    <n v="199.97999572000001"/>
    <n v="195.97999572000001"/>
    <s v="TRANSFER"/>
    <s v="Not Cash Payment"/>
  </r>
  <r>
    <n v="33961"/>
    <d v="2016-10-05T00:00:00"/>
    <e v="#N/A"/>
    <n v="4"/>
    <d v="2016-10-11T00:00:00"/>
    <n v="0"/>
    <s v="Standard Class"/>
    <s v="Other"/>
    <n v="12"/>
    <n v="12055"/>
    <n v="3"/>
    <s v="Footwear"/>
    <x v="4"/>
    <s v="Memphis"/>
    <s v="Tennessee"/>
    <n v="38109"/>
    <s v="United States"/>
    <s v="South of  USA "/>
    <n v="12"/>
    <s v="Boxing &amp; MMA"/>
    <n v="249"/>
    <s v="Under Armour Women's Micro G Skulpt Running S"/>
    <n v="54.97000122"/>
    <n v="38.635001181666667"/>
    <n v="2"/>
    <n v="5.5"/>
    <n v="109.94000244"/>
    <n v="104.44000244"/>
    <s v="TRANSFER"/>
    <s v="Not Cash Payment"/>
  </r>
  <r>
    <n v="37224"/>
    <d v="2016-06-27T00:00:00"/>
    <e v="#N/A"/>
    <n v="4"/>
    <d v="2016-07-01T00:00:00"/>
    <n v="1"/>
    <s v="Standard Class"/>
    <s v="Other"/>
    <n v="9"/>
    <n v="10365"/>
    <n v="3"/>
    <s v="Footwear"/>
    <x v="4"/>
    <s v="Fayetteville"/>
    <s v="Arkansas"/>
    <n v="72701"/>
    <s v="United States"/>
    <s v="South of  USA "/>
    <n v="9"/>
    <s v="Cardio Equipment"/>
    <n v="191"/>
    <s v="Nike Men's Free 5.0+ Running Shoe"/>
    <n v="99.989997860000003"/>
    <n v="95.114003926871064"/>
    <n v="2"/>
    <n v="10"/>
    <n v="199.97999572000001"/>
    <n v="189.97999572000001"/>
    <s v="TRANSFER"/>
    <s v="Not Cash Payment"/>
  </r>
  <r>
    <n v="40578"/>
    <d v="2016-08-15T00:00:00"/>
    <e v="#N/A"/>
    <n v="4"/>
    <d v="2016-08-19T00:00:00"/>
    <n v="0"/>
    <s v="Standard Class"/>
    <s v="Other"/>
    <n v="9"/>
    <n v="1618"/>
    <n v="3"/>
    <s v="Footwear"/>
    <x v="4"/>
    <s v="Richmond"/>
    <s v="Virginia"/>
    <n v="23223"/>
    <s v="United States"/>
    <s v="South of  USA "/>
    <n v="9"/>
    <s v="Cardio Equipment"/>
    <n v="191"/>
    <s v="Nike Men's Free 5.0+ Running Shoe"/>
    <n v="99.989997860000003"/>
    <n v="95.114003926871064"/>
    <n v="2"/>
    <n v="24"/>
    <n v="199.97999572000001"/>
    <n v="175.97999572000001"/>
    <s v="TRANSFER"/>
    <s v="Not Cash Payment"/>
  </r>
  <r>
    <n v="49076"/>
    <d v="2016-12-17T00:00:00"/>
    <e v="#N/A"/>
    <n v="4"/>
    <d v="2016-12-22T00:00:00"/>
    <n v="0"/>
    <s v="Standard Class"/>
    <s v="Other"/>
    <n v="9"/>
    <n v="11573"/>
    <n v="3"/>
    <s v="Footwear"/>
    <x v="4"/>
    <s v="Ottawa"/>
    <s v="Ontario"/>
    <m/>
    <s v="Canada"/>
    <s v="Canada"/>
    <n v="9"/>
    <s v="Cardio Equipment"/>
    <n v="191"/>
    <s v="Nike Men's Free 5.0+ Running Shoe"/>
    <n v="99.989997860000003"/>
    <n v="95.114003926871064"/>
    <n v="2"/>
    <n v="26"/>
    <n v="199.97999572000001"/>
    <n v="173.97999572000001"/>
    <s v="TRANSFER"/>
    <s v="Not Cash Payment"/>
  </r>
  <r>
    <n v="33961"/>
    <d v="2016-10-05T00:00:00"/>
    <e v="#N/A"/>
    <n v="4"/>
    <d v="2016-10-11T00:00:00"/>
    <n v="0"/>
    <s v="Standard Class"/>
    <s v="Other"/>
    <n v="17"/>
    <n v="12055"/>
    <n v="4"/>
    <s v="Apparel"/>
    <x v="4"/>
    <s v="Memphis"/>
    <s v="Tennessee"/>
    <n v="38109"/>
    <s v="United States"/>
    <s v="South of  USA "/>
    <n v="17"/>
    <s v="Cleats"/>
    <n v="365"/>
    <s v="Perfect Fitness Perfect Rip Deck"/>
    <n v="59.990001679999999"/>
    <n v="54.488929209402009"/>
    <n v="2"/>
    <n v="1.2000000479999999"/>
    <n v="119.98000336"/>
    <n v="118.78000331199999"/>
    <s v="TRANSFER"/>
    <s v="Not Cash Payment"/>
  </r>
  <r>
    <n v="38531"/>
    <d v="2016-07-16T00:00:00"/>
    <e v="#N/A"/>
    <n v="4"/>
    <d v="2016-07-21T00:00:00"/>
    <n v="0"/>
    <s v="Standard Class"/>
    <s v="Other"/>
    <n v="17"/>
    <n v="1331"/>
    <n v="4"/>
    <s v="Apparel"/>
    <x v="4"/>
    <s v="New York City"/>
    <s v="New York"/>
    <n v="10011"/>
    <s v="United States"/>
    <s v="East of USA"/>
    <n v="17"/>
    <s v="Cleats"/>
    <n v="365"/>
    <s v="Perfect Fitness Perfect Rip Deck"/>
    <n v="59.990001679999999"/>
    <n v="54.488929209402009"/>
    <n v="2"/>
    <n v="2.4000000950000002"/>
    <n v="119.98000336"/>
    <n v="117.580003265"/>
    <s v="TRANSFER"/>
    <s v="Not Cash Payment"/>
  </r>
  <r>
    <n v="36454"/>
    <d v="2016-06-16T00:00:00"/>
    <e v="#N/A"/>
    <n v="4"/>
    <d v="2016-06-22T00:00:00"/>
    <n v="1"/>
    <s v="Standard Class"/>
    <s v="Other"/>
    <n v="17"/>
    <n v="5097"/>
    <n v="4"/>
    <s v="Apparel"/>
    <x v="4"/>
    <s v="Chicago"/>
    <s v="Illinois"/>
    <n v="60653"/>
    <s v="United States"/>
    <s v="US Center "/>
    <n v="17"/>
    <s v="Cleats"/>
    <n v="365"/>
    <s v="Perfect Fitness Perfect Rip Deck"/>
    <n v="59.990001679999999"/>
    <n v="54.488929209402009"/>
    <n v="2"/>
    <n v="2.4000000950000002"/>
    <n v="119.98000336"/>
    <n v="117.580003265"/>
    <s v="TRANSFER"/>
    <s v="Not Cash Payment"/>
  </r>
  <r>
    <n v="40712"/>
    <d v="2016-08-17T00:00:00"/>
    <e v="#N/A"/>
    <n v="4"/>
    <d v="2016-08-23T00:00:00"/>
    <n v="0"/>
    <s v="Standard Class"/>
    <s v="Other"/>
    <n v="17"/>
    <n v="7178"/>
    <n v="4"/>
    <s v="Apparel"/>
    <x v="4"/>
    <s v="Seattle"/>
    <s v="Washington"/>
    <n v="98115"/>
    <s v="United States"/>
    <s v="West of USA "/>
    <n v="17"/>
    <s v="Cleats"/>
    <n v="365"/>
    <s v="Perfect Fitness Perfect Rip Deck"/>
    <n v="59.990001679999999"/>
    <n v="54.488929209402009"/>
    <n v="2"/>
    <n v="2.4000000950000002"/>
    <n v="119.98000336"/>
    <n v="117.580003265"/>
    <s v="TRANSFER"/>
    <s v="Not Cash Payment"/>
  </r>
  <r>
    <n v="33045"/>
    <d v="2016-04-27T00:00:00"/>
    <e v="#N/A"/>
    <n v="4"/>
    <d v="2016-05-03T00:00:00"/>
    <n v="1"/>
    <s v="Standard Class"/>
    <s v="Other"/>
    <n v="17"/>
    <n v="8404"/>
    <n v="4"/>
    <s v="Apparel"/>
    <x v="4"/>
    <s v="Houston"/>
    <s v="Texas"/>
    <n v="77095"/>
    <s v="United States"/>
    <s v="US Center "/>
    <n v="17"/>
    <s v="Cleats"/>
    <n v="365"/>
    <s v="Perfect Fitness Perfect Rip Deck"/>
    <n v="59.990001679999999"/>
    <n v="54.488929209402009"/>
    <n v="2"/>
    <n v="6"/>
    <n v="119.98000336"/>
    <n v="113.98000336"/>
    <s v="TRANSFER"/>
    <s v="Not Cash Payment"/>
  </r>
  <r>
    <n v="33537"/>
    <d v="2016-04-05T00:00:00"/>
    <e v="#N/A"/>
    <n v="4"/>
    <d v="2016-04-11T00:00:00"/>
    <n v="0"/>
    <s v="Standard Class"/>
    <s v="Other"/>
    <n v="17"/>
    <n v="10518"/>
    <n v="4"/>
    <s v="Apparel"/>
    <x v="4"/>
    <s v="Los Angeles"/>
    <s v="California"/>
    <n v="90049"/>
    <s v="United States"/>
    <s v="West of USA "/>
    <n v="17"/>
    <s v="Cleats"/>
    <n v="365"/>
    <s v="Perfect Fitness Perfect Rip Deck"/>
    <n v="59.990001679999999"/>
    <n v="54.488929209402009"/>
    <n v="2"/>
    <n v="6"/>
    <n v="119.98000336"/>
    <n v="113.98000336"/>
    <s v="TRANSFER"/>
    <s v="Not Cash Payment"/>
  </r>
  <r>
    <n v="34845"/>
    <d v="2016-05-23T00:00:00"/>
    <e v="#N/A"/>
    <n v="4"/>
    <d v="2016-05-27T00:00:00"/>
    <n v="1"/>
    <s v="Standard Class"/>
    <s v="Other"/>
    <n v="17"/>
    <n v="1342"/>
    <n v="4"/>
    <s v="Apparel"/>
    <x v="4"/>
    <s v="Richmond"/>
    <s v="Kentucky"/>
    <n v="40475"/>
    <s v="United States"/>
    <s v="South of  USA "/>
    <n v="17"/>
    <s v="Cleats"/>
    <n v="365"/>
    <s v="Perfect Fitness Perfect Rip Deck"/>
    <n v="59.990001679999999"/>
    <n v="54.488929209402009"/>
    <n v="2"/>
    <n v="14.399999619999999"/>
    <n v="119.98000336"/>
    <n v="105.58000374"/>
    <s v="TRANSFER"/>
    <s v="Not Cash Payment"/>
  </r>
  <r>
    <n v="34845"/>
    <d v="2016-05-23T00:00:00"/>
    <e v="#N/A"/>
    <n v="4"/>
    <d v="2016-05-27T00:00:00"/>
    <n v="1"/>
    <s v="Standard Class"/>
    <s v="Other"/>
    <n v="17"/>
    <n v="1342"/>
    <n v="4"/>
    <s v="Apparel"/>
    <x v="4"/>
    <s v="Richmond"/>
    <s v="Kentucky"/>
    <n v="40475"/>
    <s v="United States"/>
    <s v="South of  USA "/>
    <n v="17"/>
    <s v="Cleats"/>
    <n v="365"/>
    <s v="Perfect Fitness Perfect Rip Deck"/>
    <n v="59.990001679999999"/>
    <n v="54.488929209402009"/>
    <n v="2"/>
    <n v="15.600000380000001"/>
    <n v="119.98000336"/>
    <n v="104.38000298"/>
    <s v="TRANSFER"/>
    <s v="Not Cash Payment"/>
  </r>
  <r>
    <n v="37471"/>
    <d v="2016-06-30T00:00:00"/>
    <e v="#N/A"/>
    <n v="4"/>
    <d v="2016-07-06T00:00:00"/>
    <n v="0"/>
    <s v="Standard Class"/>
    <s v="Other"/>
    <n v="17"/>
    <n v="2511"/>
    <n v="4"/>
    <s v="Apparel"/>
    <x v="4"/>
    <s v="Springfield"/>
    <s v="Missouri"/>
    <n v="65807"/>
    <s v="United States"/>
    <s v="US Center "/>
    <n v="17"/>
    <s v="Cleats"/>
    <n v="365"/>
    <s v="Perfect Fitness Perfect Rip Deck"/>
    <n v="59.990001679999999"/>
    <n v="54.488929209402009"/>
    <n v="2"/>
    <n v="15.600000380000001"/>
    <n v="119.98000336"/>
    <n v="104.38000298"/>
    <s v="TRANSFER"/>
    <s v="Not Cash Payment"/>
  </r>
  <r>
    <n v="39471"/>
    <d v="2016-07-30T00:00:00"/>
    <e v="#N/A"/>
    <n v="4"/>
    <d v="2016-08-04T00:00:00"/>
    <n v="0"/>
    <s v="Standard Class"/>
    <s v="Other"/>
    <n v="17"/>
    <n v="7347"/>
    <n v="4"/>
    <s v="Apparel"/>
    <x v="4"/>
    <s v="Los Angeles"/>
    <s v="California"/>
    <n v="90049"/>
    <s v="United States"/>
    <s v="West of USA "/>
    <n v="17"/>
    <s v="Cleats"/>
    <n v="365"/>
    <s v="Perfect Fitness Perfect Rip Deck"/>
    <n v="59.990001679999999"/>
    <n v="54.488929209402009"/>
    <n v="2"/>
    <n v="21.600000380000001"/>
    <n v="119.98000336"/>
    <n v="98.38000298"/>
    <s v="TRANSFER"/>
    <s v="Not Cash Payment"/>
  </r>
  <r>
    <n v="35549"/>
    <d v="2016-02-06T00:00:00"/>
    <e v="#N/A"/>
    <n v="4"/>
    <d v="2016-02-11T00:00:00"/>
    <n v="1"/>
    <s v="Standard Class"/>
    <s v="Other"/>
    <n v="17"/>
    <n v="248"/>
    <n v="4"/>
    <s v="Apparel"/>
    <x v="4"/>
    <s v="Lakeland"/>
    <s v="Florida"/>
    <n v="33801"/>
    <s v="United States"/>
    <s v="South of  USA "/>
    <n v="17"/>
    <s v="Cleats"/>
    <n v="365"/>
    <s v="Perfect Fitness Perfect Rip Deck"/>
    <n v="59.990001679999999"/>
    <n v="54.488929209402009"/>
    <n v="2"/>
    <n v="30"/>
    <n v="119.98000336"/>
    <n v="89.980003359999998"/>
    <s v="TRANSFER"/>
    <s v="Not Cash Payment"/>
  </r>
  <r>
    <n v="31747"/>
    <d v="2016-08-04T00:00:00"/>
    <e v="#N/A"/>
    <n v="4"/>
    <d v="2016-08-10T00:00:00"/>
    <n v="0"/>
    <s v="Standard Class"/>
    <s v="Other"/>
    <n v="24"/>
    <n v="5917"/>
    <n v="5"/>
    <s v="Golf"/>
    <x v="4"/>
    <s v="Auburn"/>
    <s v="New York"/>
    <n v="13021"/>
    <s v="United States"/>
    <s v="East of USA"/>
    <n v="24"/>
    <s v="Women's Apparel"/>
    <n v="502"/>
    <s v="Nike Men's Dri-FIT Victory Golf Polo"/>
    <n v="50"/>
    <n v="43.678035218757444"/>
    <n v="2"/>
    <n v="2"/>
    <n v="100"/>
    <n v="98"/>
    <s v="TRANSFER"/>
    <s v="Not Cash Payment"/>
  </r>
  <r>
    <n v="34932"/>
    <d v="2016-05-24T00:00:00"/>
    <e v="#N/A"/>
    <n v="4"/>
    <d v="2016-05-30T00:00:00"/>
    <n v="0"/>
    <s v="Standard Class"/>
    <s v="Other"/>
    <n v="24"/>
    <n v="10983"/>
    <n v="5"/>
    <s v="Golf"/>
    <x v="4"/>
    <s v="Springfield"/>
    <s v="Ohio"/>
    <n v="45503"/>
    <s v="United States"/>
    <s v="East of USA"/>
    <n v="24"/>
    <s v="Women's Apparel"/>
    <n v="502"/>
    <s v="Nike Men's Dri-FIT Victory Golf Polo"/>
    <n v="50"/>
    <n v="43.678035218757444"/>
    <n v="2"/>
    <n v="3"/>
    <n v="100"/>
    <n v="97"/>
    <s v="TRANSFER"/>
    <s v="Not Cash Payment"/>
  </r>
  <r>
    <n v="38767"/>
    <d v="2016-07-19T00:00:00"/>
    <e v="#N/A"/>
    <n v="4"/>
    <d v="2016-07-25T00:00:00"/>
    <n v="0"/>
    <s v="Standard Class"/>
    <s v="Other"/>
    <n v="24"/>
    <n v="11114"/>
    <n v="5"/>
    <s v="Golf"/>
    <x v="4"/>
    <s v="Philadelphia"/>
    <s v="Pennsylvania"/>
    <n v="19143"/>
    <s v="United States"/>
    <s v="East of USA"/>
    <n v="24"/>
    <s v="Women's Apparel"/>
    <n v="502"/>
    <s v="Nike Men's Dri-FIT Victory Golf Polo"/>
    <n v="50"/>
    <n v="43.678035218757444"/>
    <n v="2"/>
    <n v="3"/>
    <n v="100"/>
    <n v="97"/>
    <s v="TRANSFER"/>
    <s v="Not Cash Payment"/>
  </r>
  <r>
    <n v="39141"/>
    <d v="2016-07-25T00:00:00"/>
    <e v="#N/A"/>
    <n v="4"/>
    <d v="2016-07-29T00:00:00"/>
    <n v="0"/>
    <s v="Standard Class"/>
    <s v="Other"/>
    <n v="26"/>
    <n v="5902"/>
    <n v="5"/>
    <s v="Golf"/>
    <x v="4"/>
    <s v="Pharr"/>
    <s v="Texas"/>
    <n v="78577"/>
    <s v="United States"/>
    <s v="US Center "/>
    <n v="26"/>
    <s v="Girls' Apparel"/>
    <n v="567"/>
    <s v="adidas Men's Germany Black Crest Away Tee"/>
    <n v="25"/>
    <n v="17.922466723766668"/>
    <n v="2"/>
    <n v="2"/>
    <n v="50"/>
    <n v="48"/>
    <s v="TRANSFER"/>
    <s v="Not Cash Payment"/>
  </r>
  <r>
    <n v="35199"/>
    <d v="2016-05-28T00:00:00"/>
    <e v="#N/A"/>
    <n v="4"/>
    <d v="2016-06-02T00:00:00"/>
    <n v="1"/>
    <s v="Standard Class"/>
    <s v="Other"/>
    <n v="24"/>
    <n v="11930"/>
    <n v="5"/>
    <s v="Golf"/>
    <x v="4"/>
    <s v="Los Angeles"/>
    <s v="California"/>
    <n v="90045"/>
    <s v="United States"/>
    <s v="West of USA "/>
    <n v="24"/>
    <s v="Women's Apparel"/>
    <n v="502"/>
    <s v="Nike Men's Dri-FIT Victory Golf Polo"/>
    <n v="50"/>
    <n v="43.678035218757444"/>
    <n v="2"/>
    <n v="4"/>
    <n v="100"/>
    <n v="96"/>
    <s v="TRANSFER"/>
    <s v="Not Cash Payment"/>
  </r>
  <r>
    <n v="34672"/>
    <d v="2016-05-21T00:00:00"/>
    <e v="#N/A"/>
    <n v="4"/>
    <d v="2016-05-26T00:00:00"/>
    <n v="0"/>
    <s v="Standard Class"/>
    <s v="Other"/>
    <n v="24"/>
    <n v="1219"/>
    <n v="5"/>
    <s v="Golf"/>
    <x v="4"/>
    <s v="Hempstead"/>
    <s v="New York"/>
    <n v="11550"/>
    <s v="United States"/>
    <s v="East of USA"/>
    <n v="24"/>
    <s v="Women's Apparel"/>
    <n v="502"/>
    <s v="Nike Men's Dri-FIT Victory Golf Polo"/>
    <n v="50"/>
    <n v="43.678035218757444"/>
    <n v="2"/>
    <n v="7"/>
    <n v="100"/>
    <n v="93"/>
    <s v="TRANSFER"/>
    <s v="Not Cash Payment"/>
  </r>
  <r>
    <n v="37430"/>
    <d v="2016-06-30T00:00:00"/>
    <e v="#N/A"/>
    <n v="4"/>
    <d v="2016-07-06T00:00:00"/>
    <n v="1"/>
    <s v="Standard Class"/>
    <s v="Other"/>
    <n v="29"/>
    <n v="4269"/>
    <n v="5"/>
    <s v="Golf"/>
    <x v="4"/>
    <s v="Los Angeles"/>
    <s v="California"/>
    <n v="90045"/>
    <s v="United States"/>
    <s v="West of USA "/>
    <n v="29"/>
    <s v="Shop By Sport"/>
    <n v="642"/>
    <s v="Columbia Men's PFG Anchor Tough T-Shirt"/>
    <n v="30"/>
    <n v="37.315110652333338"/>
    <n v="2"/>
    <n v="4.1999998090000004"/>
    <n v="60"/>
    <n v="55.800000191000002"/>
    <s v="TRANSFER"/>
    <s v="Not Cash Payment"/>
  </r>
  <r>
    <n v="34839"/>
    <d v="2016-05-23T00:00:00"/>
    <e v="#N/A"/>
    <n v="4"/>
    <d v="2016-05-27T00:00:00"/>
    <n v="1"/>
    <s v="Standard Class"/>
    <s v="Other"/>
    <n v="24"/>
    <n v="6725"/>
    <n v="5"/>
    <s v="Golf"/>
    <x v="4"/>
    <s v="Columbus"/>
    <s v="Ohio"/>
    <n v="43229"/>
    <s v="United States"/>
    <s v="East of US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38296"/>
    <d v="2016-07-13T00:00:00"/>
    <e v="#N/A"/>
    <n v="4"/>
    <d v="2016-07-19T00:00:00"/>
    <n v="0"/>
    <s v="Standard Class"/>
    <s v="Other"/>
    <n v="24"/>
    <n v="5054"/>
    <n v="5"/>
    <s v="Golf"/>
    <x v="4"/>
    <s v="Louisville"/>
    <s v="Kentucky"/>
    <n v="40214"/>
    <s v="United States"/>
    <s v="South of  USA "/>
    <n v="24"/>
    <s v="Women's Apparel"/>
    <n v="502"/>
    <s v="Nike Men's Dri-FIT Victory Golf Polo"/>
    <n v="50"/>
    <n v="43.678035218757444"/>
    <n v="2"/>
    <n v="12"/>
    <n v="100"/>
    <n v="88"/>
    <s v="TRANSFER"/>
    <s v="Not Cash Payment"/>
  </r>
  <r>
    <n v="35868"/>
    <d v="2016-07-06T00:00:00"/>
    <e v="#N/A"/>
    <n v="4"/>
    <d v="2016-07-12T00:00:00"/>
    <n v="0"/>
    <s v="Standard Class"/>
    <s v="Other"/>
    <n v="24"/>
    <n v="10648"/>
    <n v="5"/>
    <s v="Golf"/>
    <x v="4"/>
    <s v="Wichita"/>
    <s v="Kansas"/>
    <n v="67212"/>
    <s v="United States"/>
    <s v="US Center "/>
    <n v="24"/>
    <s v="Women's Apparel"/>
    <n v="502"/>
    <s v="Nike Men's Dri-FIT Victory Golf Polo"/>
    <n v="50"/>
    <n v="43.678035218757444"/>
    <n v="2"/>
    <n v="12"/>
    <n v="100"/>
    <n v="88"/>
    <s v="TRANSFER"/>
    <s v="Not Cash Payment"/>
  </r>
  <r>
    <n v="38004"/>
    <d v="2016-08-07T00:00:00"/>
    <e v="#N/A"/>
    <n v="4"/>
    <d v="2016-08-11T00:00:00"/>
    <n v="1"/>
    <s v="Standard Class"/>
    <s v="Other"/>
    <n v="29"/>
    <n v="4986"/>
    <n v="5"/>
    <s v="Golf"/>
    <x v="4"/>
    <s v="Baltimore"/>
    <s v="Maryland"/>
    <n v="21215"/>
    <s v="United States"/>
    <s v="East of USA"/>
    <n v="29"/>
    <s v="Shop By Sport"/>
    <n v="627"/>
    <s v="Under Armour Girls' Toddler Spine Surge Runni"/>
    <n v="39.990001679999999"/>
    <n v="34.198098313835338"/>
    <n v="2"/>
    <n v="12"/>
    <n v="79.980003359999998"/>
    <n v="67.980003359999998"/>
    <s v="TRANSFER"/>
    <s v="Not Cash Payment"/>
  </r>
  <r>
    <n v="40064"/>
    <d v="2016-07-08T00:00:00"/>
    <e v="#N/A"/>
    <n v="4"/>
    <d v="2016-07-14T00:00:00"/>
    <n v="1"/>
    <s v="Standard Class"/>
    <s v="Other"/>
    <n v="24"/>
    <n v="6708"/>
    <n v="5"/>
    <s v="Golf"/>
    <x v="4"/>
    <s v="Fort Worth"/>
    <s v="Texas"/>
    <n v="76106"/>
    <s v="United States"/>
    <s v="US Center "/>
    <n v="24"/>
    <s v="Women's Apparel"/>
    <n v="502"/>
    <s v="Nike Men's Dri-FIT Victory Golf Polo"/>
    <n v="50"/>
    <n v="43.678035218757444"/>
    <n v="2"/>
    <n v="15"/>
    <n v="100"/>
    <n v="85"/>
    <s v="TRANSFER"/>
    <s v="Not Cash Payment"/>
  </r>
  <r>
    <n v="45993"/>
    <d v="2016-02-11T00:00:00"/>
    <e v="#N/A"/>
    <n v="4"/>
    <d v="2016-02-17T00:00:00"/>
    <n v="0"/>
    <s v="Standard Class"/>
    <s v="Other"/>
    <n v="24"/>
    <n v="6872"/>
    <n v="5"/>
    <s v="Golf"/>
    <x v="4"/>
    <s v="Calgary"/>
    <s v="Alberta"/>
    <m/>
    <s v="Canada"/>
    <s v="Canada"/>
    <n v="24"/>
    <s v="Women's Apparel"/>
    <n v="502"/>
    <s v="Nike Men's Dri-FIT Victory Golf Polo"/>
    <n v="50"/>
    <n v="43.678035218757444"/>
    <n v="2"/>
    <n v="18"/>
    <n v="100"/>
    <n v="82"/>
    <s v="TRANSFER"/>
    <s v="Not Cash Payment"/>
  </r>
  <r>
    <n v="32184"/>
    <d v="2016-04-14T00:00:00"/>
    <e v="#N/A"/>
    <n v="4"/>
    <d v="2016-04-20T00:00:00"/>
    <n v="1"/>
    <s v="Standard Class"/>
    <s v="Other"/>
    <n v="29"/>
    <n v="11170"/>
    <n v="5"/>
    <s v="Golf"/>
    <x v="4"/>
    <s v="Columbia"/>
    <s v="Maryland"/>
    <n v="21044"/>
    <s v="United States"/>
    <s v="East of USA"/>
    <n v="29"/>
    <s v="Shop By Sport"/>
    <n v="627"/>
    <s v="Under Armour Girls' Toddler Spine Surge Runni"/>
    <n v="39.990001679999999"/>
    <n v="34.198098313835338"/>
    <n v="2"/>
    <n v="14.399999619999999"/>
    <n v="79.980003359999998"/>
    <n v="65.580003739999995"/>
    <s v="TRANSFER"/>
    <s v="Not Cash Payment"/>
  </r>
  <r>
    <n v="38423"/>
    <d v="2016-07-14T00:00:00"/>
    <e v="#N/A"/>
    <n v="4"/>
    <d v="2016-07-20T00:00:00"/>
    <n v="0"/>
    <s v="Standard Class"/>
    <s v="Other"/>
    <n v="29"/>
    <n v="289"/>
    <n v="5"/>
    <s v="Golf"/>
    <x v="4"/>
    <s v="Atlanta"/>
    <s v="Georgia"/>
    <n v="30318"/>
    <s v="United States"/>
    <s v="South of  USA "/>
    <n v="29"/>
    <s v="Shop By Sport"/>
    <n v="627"/>
    <s v="Under Armour Girls' Toddler Spine Surge Runni"/>
    <n v="39.990001679999999"/>
    <n v="34.198098313835338"/>
    <n v="2"/>
    <n v="20"/>
    <n v="79.980003359999998"/>
    <n v="59.980003359999998"/>
    <s v="TRANSFER"/>
    <s v="Not Cash Payment"/>
  </r>
  <r>
    <n v="39455"/>
    <d v="2016-07-29T00:00:00"/>
    <e v="#N/A"/>
    <n v="4"/>
    <d v="2016-08-04T00:00:00"/>
    <n v="1"/>
    <s v="Standard Class"/>
    <s v="Other"/>
    <n v="37"/>
    <n v="4707"/>
    <n v="6"/>
    <s v="Outdoors"/>
    <x v="4"/>
    <s v="Odessa"/>
    <s v="Texas"/>
    <n v="79762"/>
    <s v="United States"/>
    <s v="US Center "/>
    <n v="37"/>
    <s v="Electronics"/>
    <n v="818"/>
    <s v="Titleist Pro V1x Golf Balls"/>
    <n v="47.990001679999999"/>
    <n v="51.274287170714288"/>
    <n v="2"/>
    <n v="3.8399999139999998"/>
    <n v="95.980003359999998"/>
    <n v="92.140003445999994"/>
    <s v="TRANSFER"/>
    <s v="Not Cash Payment"/>
  </r>
  <r>
    <n v="38920"/>
    <d v="2016-07-22T00:00:00"/>
    <e v="#N/A"/>
    <n v="4"/>
    <d v="2016-07-28T00:00:00"/>
    <n v="1"/>
    <s v="Standard Class"/>
    <s v="Other"/>
    <n v="37"/>
    <n v="3085"/>
    <n v="6"/>
    <s v="Outdoors"/>
    <x v="4"/>
    <s v="Newark"/>
    <s v="Delaware"/>
    <n v="19711"/>
    <s v="United States"/>
    <s v="East of USA"/>
    <n v="37"/>
    <s v="Electronics"/>
    <n v="822"/>
    <s v="Titleist Pro V1x High Numbers Golf Balls"/>
    <n v="47.990001679999999"/>
    <n v="41.802334851666664"/>
    <n v="2"/>
    <n v="4.8000001909999996"/>
    <n v="95.980003359999998"/>
    <n v="91.180003169000003"/>
    <s v="TRANSFER"/>
    <s v="Not Cash Payment"/>
  </r>
  <r>
    <n v="38129"/>
    <d v="2016-10-07T00:00:00"/>
    <e v="#N/A"/>
    <n v="4"/>
    <d v="2016-10-13T00:00:00"/>
    <n v="1"/>
    <s v="Standard Class"/>
    <s v="Other"/>
    <n v="40"/>
    <n v="2319"/>
    <n v="6"/>
    <s v="Outdoors"/>
    <x v="4"/>
    <s v="Chicago"/>
    <s v="Illinois"/>
    <n v="60610"/>
    <s v="United States"/>
    <s v="US Center "/>
    <n v="40"/>
    <s v="Accessories"/>
    <n v="897"/>
    <s v="Team Golf New England Patriots Putter Grip"/>
    <n v="24.989999770000001"/>
    <n v="31.600000078500003"/>
    <n v="2"/>
    <n v="2.75"/>
    <n v="49.979999540000001"/>
    <n v="47.229999540000001"/>
    <s v="TRANSFER"/>
    <s v="Not Cash Payment"/>
  </r>
  <r>
    <n v="31476"/>
    <d v="2016-04-04T00:00:00"/>
    <e v="#N/A"/>
    <n v="4"/>
    <d v="2016-04-08T00:00:00"/>
    <n v="0"/>
    <s v="Standard Class"/>
    <s v="Other"/>
    <n v="13"/>
    <n v="3302"/>
    <n v="3"/>
    <s v="Footwear"/>
    <x v="4"/>
    <s v="New York City"/>
    <s v="New York"/>
    <n v="10009"/>
    <s v="United States"/>
    <s v="East of USA"/>
    <n v="13"/>
    <s v="Electronics"/>
    <n v="278"/>
    <s v="Under Armour Men's Compression EV SL Slide"/>
    <n v="44.990001679999999"/>
    <n v="31.547668386333335"/>
    <n v="2"/>
    <n v="4.5"/>
    <n v="89.980003359999998"/>
    <n v="85.480003359999998"/>
    <s v="TRANSFER"/>
    <s v="Not Cash Payment"/>
  </r>
  <r>
    <n v="33744"/>
    <d v="2016-07-05T00:00:00"/>
    <e v="#N/A"/>
    <n v="4"/>
    <d v="2016-07-11T00:00:00"/>
    <n v="1"/>
    <s v="Standard Class"/>
    <s v="Other"/>
    <n v="9"/>
    <n v="3815"/>
    <n v="3"/>
    <s v="Footwear"/>
    <x v="4"/>
    <s v="Philadelphia"/>
    <s v="Pennsylvania"/>
    <n v="19143"/>
    <s v="United States"/>
    <s v="East of USA"/>
    <n v="9"/>
    <s v="Cardio Equipment"/>
    <n v="172"/>
    <s v="Nike Women's Tempo Shorts"/>
    <n v="30"/>
    <n v="34.094166694333332"/>
    <n v="2"/>
    <n v="4.1999998090000004"/>
    <n v="60"/>
    <n v="55.800000191000002"/>
    <s v="TRANSFER"/>
    <s v="Not Cash Payment"/>
  </r>
  <r>
    <n v="38866"/>
    <d v="2016-07-21T00:00:00"/>
    <e v="#N/A"/>
    <n v="4"/>
    <d v="2016-07-27T00:00:00"/>
    <n v="0"/>
    <s v="Standard Class"/>
    <s v="Other"/>
    <n v="9"/>
    <n v="10226"/>
    <n v="3"/>
    <s v="Footwear"/>
    <x v="4"/>
    <s v="Los Angeles"/>
    <s v="California"/>
    <n v="90045"/>
    <s v="United States"/>
    <s v="West of USA "/>
    <n v="9"/>
    <s v="Cardio Equipment"/>
    <n v="191"/>
    <s v="Nike Men's Free 5.0+ Running Shoe"/>
    <n v="99.989997860000003"/>
    <n v="95.114003926871064"/>
    <n v="2"/>
    <n v="14"/>
    <n v="199.97999572000001"/>
    <n v="185.97999572000001"/>
    <s v="TRANSFER"/>
    <s v="Not Cash Payment"/>
  </r>
  <r>
    <n v="36757"/>
    <d v="2016-06-20T00:00:00"/>
    <e v="#N/A"/>
    <n v="4"/>
    <d v="2016-06-24T00:00:00"/>
    <n v="0"/>
    <s v="Standard Class"/>
    <s v="Other"/>
    <n v="11"/>
    <n v="2456"/>
    <n v="3"/>
    <s v="Footwear"/>
    <x v="4"/>
    <s v="Asheville"/>
    <s v="North Carolina"/>
    <n v="28806"/>
    <s v="United States"/>
    <s v="South of  USA "/>
    <n v="11"/>
    <s v="Fitness Accessories"/>
    <n v="235"/>
    <s v="Under Armour Hustle Storm Medium Duffle Bag"/>
    <n v="34.990001679999999"/>
    <n v="25.521801568600001"/>
    <n v="2"/>
    <n v="7"/>
    <n v="69.980003359999998"/>
    <n v="62.980003359999998"/>
    <s v="TRANSFER"/>
    <s v="Not Cash Payment"/>
  </r>
  <r>
    <n v="32695"/>
    <d v="2016-04-22T00:00:00"/>
    <e v="#N/A"/>
    <n v="4"/>
    <d v="2016-04-28T00:00:00"/>
    <n v="1"/>
    <s v="Standard Class"/>
    <s v="Other"/>
    <n v="9"/>
    <n v="4477"/>
    <n v="3"/>
    <s v="Footwear"/>
    <x v="4"/>
    <s v="New York City"/>
    <s v="New York"/>
    <n v="10035"/>
    <s v="United States"/>
    <s v="East of USA"/>
    <n v="9"/>
    <s v="Cardio Equipment"/>
    <n v="191"/>
    <s v="Nike Men's Free 5.0+ Running Shoe"/>
    <n v="99.989997860000003"/>
    <n v="95.114003926871064"/>
    <n v="2"/>
    <n v="30"/>
    <n v="199.97999572000001"/>
    <n v="169.97999572000001"/>
    <s v="TRANSFER"/>
    <s v="Not Cash Payment"/>
  </r>
  <r>
    <n v="36352"/>
    <d v="2016-06-14T00:00:00"/>
    <e v="#N/A"/>
    <n v="4"/>
    <d v="2016-06-20T00:00:00"/>
    <n v="0"/>
    <s v="Standard Class"/>
    <s v="Other"/>
    <n v="13"/>
    <n v="4427"/>
    <n v="3"/>
    <s v="Footwear"/>
    <x v="4"/>
    <s v="Dallas"/>
    <s v="Texas"/>
    <n v="75217"/>
    <s v="United States"/>
    <s v="US Center "/>
    <n v="13"/>
    <s v="Electronics"/>
    <n v="282"/>
    <s v="Under Armour Women's Ignite PIP VI Slide"/>
    <n v="31.989999770000001"/>
    <n v="27.763856872771434"/>
    <n v="2"/>
    <n v="9.6000003809999992"/>
    <n v="63.979999540000001"/>
    <n v="54.379999159"/>
    <s v="TRANSFER"/>
    <s v="Not Cash Payment"/>
  </r>
  <r>
    <n v="36093"/>
    <d v="2016-10-06T00:00:00"/>
    <e v="#N/A"/>
    <n v="4"/>
    <d v="2016-10-12T00:00:00"/>
    <n v="0"/>
    <s v="Standard Class"/>
    <s v="Other"/>
    <n v="9"/>
    <n v="3628"/>
    <n v="3"/>
    <s v="Footwear"/>
    <x v="4"/>
    <s v="Jacksonville"/>
    <s v="Florida"/>
    <n v="32216"/>
    <s v="United States"/>
    <s v="South of  USA "/>
    <n v="9"/>
    <s v="Cardio Equipment"/>
    <n v="191"/>
    <s v="Nike Men's Free 5.0+ Running Shoe"/>
    <n v="99.989997860000003"/>
    <n v="95.114003926871064"/>
    <n v="2"/>
    <n v="50"/>
    <n v="199.97999572000001"/>
    <n v="149.97999572000001"/>
    <s v="TRANSFER"/>
    <s v="Not Cash Payment"/>
  </r>
  <r>
    <n v="39307"/>
    <d v="2016-07-27T00:00:00"/>
    <e v="#N/A"/>
    <n v="4"/>
    <d v="2016-08-02T00:00:00"/>
    <n v="0"/>
    <s v="Standard Class"/>
    <s v="Other"/>
    <n v="17"/>
    <n v="3029"/>
    <n v="4"/>
    <s v="Apparel"/>
    <x v="4"/>
    <s v="Philadelphia"/>
    <s v="Pennsylvania"/>
    <n v="19134"/>
    <s v="United States"/>
    <s v="East of USA"/>
    <n v="17"/>
    <s v="Cleats"/>
    <n v="365"/>
    <s v="Perfect Fitness Perfect Rip Deck"/>
    <n v="59.990001679999999"/>
    <n v="54.488929209402009"/>
    <n v="2"/>
    <n v="10.80000019"/>
    <n v="119.98000336"/>
    <n v="109.18000316999999"/>
    <s v="TRANSFER"/>
    <s v="Not Cash Payment"/>
  </r>
  <r>
    <n v="35120"/>
    <d v="2016-05-27T00:00:00"/>
    <e v="#N/A"/>
    <n v="4"/>
    <d v="2016-06-02T00:00:00"/>
    <n v="1"/>
    <s v="Standard Class"/>
    <s v="Other"/>
    <n v="17"/>
    <n v="11791"/>
    <n v="4"/>
    <s v="Apparel"/>
    <x v="4"/>
    <s v="New York City"/>
    <s v="New York"/>
    <n v="10011"/>
    <s v="United States"/>
    <s v="East of USA"/>
    <n v="17"/>
    <s v="Cleats"/>
    <n v="365"/>
    <s v="Perfect Fitness Perfect Rip Deck"/>
    <n v="59.990001679999999"/>
    <n v="54.488929209402009"/>
    <n v="2"/>
    <n v="10.80000019"/>
    <n v="119.98000336"/>
    <n v="109.18000316999999"/>
    <s v="TRANSFER"/>
    <s v="Not Cash Payment"/>
  </r>
  <r>
    <n v="31794"/>
    <d v="2016-09-04T00:00:00"/>
    <e v="#N/A"/>
    <n v="4"/>
    <d v="2016-09-08T00:00:00"/>
    <n v="1"/>
    <s v="Standard Class"/>
    <s v="Other"/>
    <n v="17"/>
    <n v="5935"/>
    <n v="4"/>
    <s v="Apparel"/>
    <x v="4"/>
    <s v="Costa Mesa"/>
    <s v="California"/>
    <n v="92627"/>
    <s v="United States"/>
    <s v="West of USA "/>
    <n v="17"/>
    <s v="Cleats"/>
    <n v="365"/>
    <s v="Perfect Fitness Perfect Rip Deck"/>
    <n v="59.990001679999999"/>
    <n v="54.488929209402009"/>
    <n v="2"/>
    <n v="12"/>
    <n v="119.98000336"/>
    <n v="107.98000336"/>
    <s v="TRANSFER"/>
    <s v="Not Cash Payment"/>
  </r>
  <r>
    <n v="45882"/>
    <d v="2016-10-31T00:00:00"/>
    <e v="#N/A"/>
    <n v="4"/>
    <d v="2016-11-04T00:00:00"/>
    <n v="0"/>
    <s v="Standard Class"/>
    <s v="Other"/>
    <n v="17"/>
    <n v="12381"/>
    <n v="4"/>
    <s v="Apparel"/>
    <x v="4"/>
    <s v="Saanich"/>
    <s v="British Columbia"/>
    <m/>
    <s v="Canada"/>
    <s v="Canada"/>
    <n v="17"/>
    <s v="Cleats"/>
    <n v="365"/>
    <s v="Perfect Fitness Perfect Rip Deck"/>
    <n v="59.990001679999999"/>
    <n v="54.488929209402009"/>
    <n v="2"/>
    <n v="14.399999619999999"/>
    <n v="119.98000336"/>
    <n v="105.58000374"/>
    <s v="TRANSFER"/>
    <s v="Not Cash Payment"/>
  </r>
  <r>
    <n v="36996"/>
    <d v="2016-06-24T00:00:00"/>
    <e v="#N/A"/>
    <n v="4"/>
    <d v="2016-06-30T00:00:00"/>
    <n v="0"/>
    <s v="Standard Class"/>
    <s v="Other"/>
    <n v="17"/>
    <n v="6227"/>
    <n v="4"/>
    <s v="Apparel"/>
    <x v="4"/>
    <s v="San Francisco"/>
    <s v="California"/>
    <n v="94109"/>
    <s v="United States"/>
    <s v="West of USA "/>
    <n v="17"/>
    <s v="Cleats"/>
    <n v="365"/>
    <s v="Perfect Fitness Perfect Rip Deck"/>
    <n v="59.990001679999999"/>
    <n v="54.488929209402009"/>
    <n v="2"/>
    <n v="18"/>
    <n v="119.98000336"/>
    <n v="101.98000336"/>
    <s v="TRANSFER"/>
    <s v="Not Cash Payment"/>
  </r>
  <r>
    <n v="36297"/>
    <d v="2016-06-13T00:00:00"/>
    <e v="#N/A"/>
    <n v="4"/>
    <d v="2016-06-17T00:00:00"/>
    <n v="0"/>
    <s v="Standard Class"/>
    <s v="Other"/>
    <n v="17"/>
    <n v="1899"/>
    <n v="4"/>
    <s v="Apparel"/>
    <x v="4"/>
    <s v="Los Angeles"/>
    <s v="California"/>
    <n v="90004"/>
    <s v="United States"/>
    <s v="West of USA 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31691"/>
    <d v="2016-07-04T00:00:00"/>
    <e v="#N/A"/>
    <n v="4"/>
    <d v="2016-07-08T00:00:00"/>
    <n v="0"/>
    <s v="Standard Class"/>
    <s v="Other"/>
    <n v="17"/>
    <n v="11337"/>
    <n v="4"/>
    <s v="Apparel"/>
    <x v="4"/>
    <s v="Las Vegas"/>
    <s v="Nevada"/>
    <n v="89115"/>
    <s v="United States"/>
    <s v="West of USA "/>
    <n v="17"/>
    <s v="Cleats"/>
    <n v="365"/>
    <s v="Perfect Fitness Perfect Rip Deck"/>
    <n v="59.990001679999999"/>
    <n v="54.488929209402009"/>
    <n v="2"/>
    <n v="21.600000380000001"/>
    <n v="119.98000336"/>
    <n v="98.38000298"/>
    <s v="TRANSFER"/>
    <s v="Not Cash Payment"/>
  </r>
  <r>
    <n v="39206"/>
    <d v="2016-07-26T00:00:00"/>
    <e v="#N/A"/>
    <n v="4"/>
    <d v="2016-08-01T00:00:00"/>
    <n v="0"/>
    <s v="Standard Class"/>
    <s v="Other"/>
    <n v="17"/>
    <n v="5941"/>
    <n v="4"/>
    <s v="Apparel"/>
    <x v="4"/>
    <s v="Morgan Hill"/>
    <s v="California"/>
    <n v="95037"/>
    <s v="United States"/>
    <s v="West of USA "/>
    <n v="17"/>
    <s v="Cleats"/>
    <n v="365"/>
    <s v="Perfect Fitness Perfect Rip Deck"/>
    <n v="59.990001679999999"/>
    <n v="54.488929209402009"/>
    <n v="2"/>
    <n v="21.600000380000001"/>
    <n v="119.98000336"/>
    <n v="98.38000298"/>
    <s v="TRANSFER"/>
    <s v="Not Cash Payment"/>
  </r>
  <r>
    <n v="33883"/>
    <d v="2016-09-05T00:00:00"/>
    <e v="#N/A"/>
    <n v="4"/>
    <d v="2016-09-09T00:00:00"/>
    <n v="0"/>
    <s v="Standard Class"/>
    <s v="Other"/>
    <n v="24"/>
    <n v="8556"/>
    <n v="5"/>
    <s v="Golf"/>
    <x v="4"/>
    <s v="New York City"/>
    <s v="New York"/>
    <n v="10024"/>
    <s v="United States"/>
    <s v="East of USA"/>
    <n v="24"/>
    <s v="Women's Apparel"/>
    <n v="502"/>
    <s v="Nike Men's Dri-FIT Victory Golf Polo"/>
    <n v="50"/>
    <n v="43.678035218757444"/>
    <n v="2"/>
    <n v="1"/>
    <n v="100"/>
    <n v="99"/>
    <s v="TRANSFER"/>
    <s v="Not Cash Payment"/>
  </r>
  <r>
    <n v="31580"/>
    <d v="2016-05-04T00:00:00"/>
    <e v="#N/A"/>
    <n v="4"/>
    <d v="2016-05-10T00:00:00"/>
    <n v="1"/>
    <s v="Standard Class"/>
    <s v="Other"/>
    <n v="29"/>
    <n v="2871"/>
    <n v="5"/>
    <s v="Golf"/>
    <x v="4"/>
    <s v="Portland"/>
    <s v="Oregon"/>
    <n v="97206"/>
    <s v="United States"/>
    <s v="West of USA "/>
    <n v="29"/>
    <s v="Shop By Sport"/>
    <n v="627"/>
    <s v="Under Armour Girls' Toddler Spine Surge Runni"/>
    <n v="39.990001679999999"/>
    <n v="34.198098313835338"/>
    <n v="2"/>
    <n v="3.2000000480000002"/>
    <n v="79.980003359999998"/>
    <n v="76.780003311999991"/>
    <s v="TRANSFER"/>
    <s v="Not Cash Payment"/>
  </r>
  <r>
    <n v="35577"/>
    <d v="2016-03-06T00:00:00"/>
    <e v="#N/A"/>
    <n v="4"/>
    <d v="2016-03-10T00:00:00"/>
    <n v="0"/>
    <s v="Standard Class"/>
    <s v="Other"/>
    <n v="29"/>
    <n v="11586"/>
    <n v="5"/>
    <s v="Golf"/>
    <x v="4"/>
    <s v="New York City"/>
    <s v="New York"/>
    <n v="10011"/>
    <s v="United States"/>
    <s v="East of US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32529"/>
    <d v="2016-04-19T00:00:00"/>
    <e v="#N/A"/>
    <n v="4"/>
    <d v="2016-04-25T00:00:00"/>
    <n v="1"/>
    <s v="Standard Class"/>
    <s v="Other"/>
    <n v="29"/>
    <n v="4070"/>
    <n v="5"/>
    <s v="Golf"/>
    <x v="4"/>
    <s v="Buffalo"/>
    <s v="New York"/>
    <n v="14215"/>
    <s v="United States"/>
    <s v="East of US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39328"/>
    <d v="2016-07-28T00:00:00"/>
    <e v="#N/A"/>
    <n v="4"/>
    <d v="2016-08-03T00:00:00"/>
    <n v="0"/>
    <s v="Standard Class"/>
    <s v="Other"/>
    <n v="24"/>
    <n v="6376"/>
    <n v="5"/>
    <s v="Golf"/>
    <x v="4"/>
    <s v="Amarillo"/>
    <s v="Texas"/>
    <n v="79109"/>
    <s v="United States"/>
    <s v="US Center "/>
    <n v="24"/>
    <s v="Women's Apparel"/>
    <n v="502"/>
    <s v="Nike Men's Dri-FIT Victory Golf Polo"/>
    <n v="50"/>
    <n v="43.678035218757444"/>
    <n v="2"/>
    <n v="7"/>
    <n v="100"/>
    <n v="93"/>
    <s v="TRANSFER"/>
    <s v="Not Cash Payment"/>
  </r>
  <r>
    <n v="37111"/>
    <d v="2016-06-25T00:00:00"/>
    <e v="#N/A"/>
    <n v="4"/>
    <d v="2016-06-30T00:00:00"/>
    <n v="0"/>
    <s v="Standard Class"/>
    <s v="Other"/>
    <n v="26"/>
    <n v="10591"/>
    <n v="5"/>
    <s v="Golf"/>
    <x v="4"/>
    <s v="Tampa"/>
    <s v="Florida"/>
    <n v="33614"/>
    <s v="United States"/>
    <s v="South of  USA "/>
    <n v="26"/>
    <s v="Girls' Apparel"/>
    <n v="565"/>
    <s v="adidas Youth Germany Black/Red Away Match Soc"/>
    <n v="70"/>
    <n v="62.759999940857142"/>
    <n v="2"/>
    <n v="12.600000380000001"/>
    <n v="140"/>
    <n v="127.39999962"/>
    <s v="TRANSFER"/>
    <s v="Not Cash Payment"/>
  </r>
  <r>
    <n v="39814"/>
    <d v="2016-04-08T00:00:00"/>
    <e v="#N/A"/>
    <n v="4"/>
    <d v="2016-04-14T00:00:00"/>
    <n v="1"/>
    <s v="Standard Class"/>
    <s v="Other"/>
    <n v="24"/>
    <n v="242"/>
    <n v="5"/>
    <s v="Golf"/>
    <x v="4"/>
    <s v="Frisco"/>
    <s v="Texas"/>
    <n v="75034"/>
    <s v="United States"/>
    <s v="US Center "/>
    <n v="24"/>
    <s v="Women's Apparel"/>
    <n v="502"/>
    <s v="Nike Men's Dri-FIT Victory Golf Polo"/>
    <n v="50"/>
    <n v="43.678035218757444"/>
    <n v="2"/>
    <n v="9"/>
    <n v="100"/>
    <n v="91"/>
    <s v="TRANSFER"/>
    <s v="Not Cash Payment"/>
  </r>
  <r>
    <n v="34834"/>
    <d v="2016-05-23T00:00:00"/>
    <e v="#N/A"/>
    <n v="4"/>
    <d v="2016-05-27T00:00:00"/>
    <n v="1"/>
    <s v="Standard Class"/>
    <s v="Other"/>
    <n v="24"/>
    <n v="7268"/>
    <n v="5"/>
    <s v="Golf"/>
    <x v="4"/>
    <s v="Henderson"/>
    <s v="Kentucky"/>
    <n v="42420"/>
    <s v="United States"/>
    <s v="South of  USA "/>
    <n v="24"/>
    <s v="Women's Apparel"/>
    <n v="502"/>
    <s v="Nike Men's Dri-FIT Victory Golf Polo"/>
    <n v="50"/>
    <n v="43.678035218757444"/>
    <n v="2"/>
    <n v="12"/>
    <n v="100"/>
    <n v="88"/>
    <s v="TRANSFER"/>
    <s v="Not Cash Payment"/>
  </r>
  <r>
    <n v="39224"/>
    <d v="2016-07-26T00:00:00"/>
    <e v="#N/A"/>
    <n v="4"/>
    <d v="2016-08-01T00:00:00"/>
    <n v="1"/>
    <s v="Standard Class"/>
    <s v="Other"/>
    <n v="24"/>
    <n v="3598"/>
    <n v="5"/>
    <s v="Golf"/>
    <x v="4"/>
    <s v="New York City"/>
    <s v="New York"/>
    <n v="10035"/>
    <s v="United States"/>
    <s v="East of USA"/>
    <n v="24"/>
    <s v="Women's Apparel"/>
    <n v="502"/>
    <s v="Nike Men's Dri-FIT Victory Golf Polo"/>
    <n v="50"/>
    <n v="43.678035218757444"/>
    <n v="2"/>
    <n v="15"/>
    <n v="100"/>
    <n v="85"/>
    <s v="TRANSFER"/>
    <s v="Not Cash Payment"/>
  </r>
  <r>
    <n v="39166"/>
    <d v="2016-07-25T00:00:00"/>
    <e v="#N/A"/>
    <n v="4"/>
    <d v="2016-07-29T00:00:00"/>
    <n v="0"/>
    <s v="Standard Class"/>
    <s v="Other"/>
    <n v="29"/>
    <n v="1958"/>
    <n v="5"/>
    <s v="Golf"/>
    <x v="4"/>
    <s v="Jacksonville"/>
    <s v="North Carolina"/>
    <n v="28540"/>
    <s v="United States"/>
    <s v="South of  USA "/>
    <n v="29"/>
    <s v="Shop By Sport"/>
    <n v="627"/>
    <s v="Under Armour Girls' Toddler Spine Surge Runni"/>
    <n v="39.990001679999999"/>
    <n v="34.198098313835338"/>
    <n v="2"/>
    <n v="12"/>
    <n v="79.980003359999998"/>
    <n v="67.980003359999998"/>
    <s v="TRANSFER"/>
    <s v="Not Cash Payment"/>
  </r>
  <r>
    <n v="32151"/>
    <d v="2016-04-14T00:00:00"/>
    <e v="#N/A"/>
    <n v="4"/>
    <d v="2016-04-20T00:00:00"/>
    <n v="0"/>
    <s v="Standard Class"/>
    <s v="Other"/>
    <n v="24"/>
    <n v="9307"/>
    <n v="5"/>
    <s v="Golf"/>
    <x v="4"/>
    <s v="New York City"/>
    <s v="New York"/>
    <n v="10035"/>
    <s v="United States"/>
    <s v="East of USA"/>
    <n v="24"/>
    <s v="Women's Apparel"/>
    <n v="502"/>
    <s v="Nike Men's Dri-FIT Victory Golf Polo"/>
    <n v="50"/>
    <n v="43.678035218757444"/>
    <n v="2"/>
    <n v="17"/>
    <n v="100"/>
    <n v="83"/>
    <s v="TRANSFER"/>
    <s v="Not Cash Payment"/>
  </r>
  <r>
    <n v="35595"/>
    <d v="2016-03-06T00:00:00"/>
    <e v="#N/A"/>
    <n v="4"/>
    <d v="2016-03-10T00:00:00"/>
    <n v="1"/>
    <s v="Standard Class"/>
    <s v="Other"/>
    <n v="24"/>
    <n v="3995"/>
    <n v="5"/>
    <s v="Golf"/>
    <x v="4"/>
    <s v="Tallahassee"/>
    <s v="Florida"/>
    <n v="32303"/>
    <s v="United States"/>
    <s v="South of  USA "/>
    <n v="24"/>
    <s v="Women's Apparel"/>
    <n v="502"/>
    <s v="Nike Men's Dri-FIT Victory Golf Polo"/>
    <n v="50"/>
    <n v="43.678035218757444"/>
    <n v="2"/>
    <n v="17"/>
    <n v="100"/>
    <n v="83"/>
    <s v="TRANSFER"/>
    <s v="Not Cash Payment"/>
  </r>
  <r>
    <n v="36034"/>
    <d v="2016-09-06T00:00:00"/>
    <e v="#N/A"/>
    <n v="4"/>
    <d v="2016-09-12T00:00:00"/>
    <n v="1"/>
    <s v="Standard Class"/>
    <s v="Other"/>
    <n v="24"/>
    <n v="3485"/>
    <n v="5"/>
    <s v="Golf"/>
    <x v="4"/>
    <s v="Lewiston"/>
    <s v="Maine"/>
    <n v="4240"/>
    <s v="United States"/>
    <s v="East of USA"/>
    <n v="24"/>
    <s v="Women's Apparel"/>
    <n v="502"/>
    <s v="Nike Men's Dri-FIT Victory Golf Polo"/>
    <n v="50"/>
    <n v="43.678035218757444"/>
    <n v="2"/>
    <n v="18"/>
    <n v="100"/>
    <n v="82"/>
    <s v="TRANSFER"/>
    <s v="Not Cash Payment"/>
  </r>
  <r>
    <n v="35296"/>
    <d v="2016-05-30T00:00:00"/>
    <e v="#N/A"/>
    <n v="4"/>
    <d v="2016-06-03T00:00:00"/>
    <n v="0"/>
    <s v="Standard Class"/>
    <s v="Other"/>
    <n v="24"/>
    <n v="5732"/>
    <n v="5"/>
    <s v="Golf"/>
    <x v="4"/>
    <s v="Port Saint Lucie"/>
    <s v="Florida"/>
    <n v="34952"/>
    <s v="United States"/>
    <s v="South of  USA "/>
    <n v="24"/>
    <s v="Women's Apparel"/>
    <n v="502"/>
    <s v="Nike Men's Dri-FIT Victory Golf Polo"/>
    <n v="50"/>
    <n v="43.678035218757444"/>
    <n v="2"/>
    <n v="18"/>
    <n v="100"/>
    <n v="82"/>
    <s v="TRANSFER"/>
    <s v="Not Cash Payment"/>
  </r>
  <r>
    <n v="39317"/>
    <d v="2016-07-27T00:00:00"/>
    <e v="#N/A"/>
    <n v="4"/>
    <d v="2016-08-02T00:00:00"/>
    <n v="0"/>
    <s v="Standard Class"/>
    <s v="Other"/>
    <n v="40"/>
    <n v="8100"/>
    <n v="6"/>
    <s v="Outdoors"/>
    <x v="4"/>
    <s v="Saint Louis"/>
    <s v="Missouri"/>
    <n v="63116"/>
    <s v="United States"/>
    <s v="US Center "/>
    <n v="40"/>
    <s v="Accessories"/>
    <n v="905"/>
    <s v="Team Golf Texas Longhorns Putter Grip"/>
    <n v="24.989999770000001"/>
    <n v="20.52742837007143"/>
    <n v="2"/>
    <n v="1"/>
    <n v="49.979999540000001"/>
    <n v="48.979999540000001"/>
    <s v="TRANSFER"/>
    <s v="Not Cash Payment"/>
  </r>
  <r>
    <n v="32574"/>
    <d v="2016-04-20T00:00:00"/>
    <e v="#N/A"/>
    <n v="4"/>
    <d v="2016-04-26T00:00:00"/>
    <n v="0"/>
    <s v="Standard Class"/>
    <s v="Other"/>
    <n v="17"/>
    <n v="1475"/>
    <n v="4"/>
    <s v="Apparel"/>
    <x v="4"/>
    <s v="Houston"/>
    <s v="Texas"/>
    <n v="77070"/>
    <s v="United States"/>
    <s v="US Center "/>
    <n v="17"/>
    <s v="Cleats"/>
    <n v="365"/>
    <s v="Perfect Fitness Perfect Rip Deck"/>
    <n v="59.990001679999999"/>
    <n v="54.488929209402009"/>
    <n v="2"/>
    <n v="0"/>
    <n v="119.98000336"/>
    <n v="119.98000336"/>
    <s v="TRANSFER"/>
    <s v="Not Cash Payment"/>
  </r>
  <r>
    <n v="36222"/>
    <d v="2016-12-06T00:00:00"/>
    <e v="#N/A"/>
    <n v="4"/>
    <d v="2016-12-12T00:00:00"/>
    <n v="0"/>
    <s v="Standard Class"/>
    <s v="Other"/>
    <n v="17"/>
    <n v="552"/>
    <n v="4"/>
    <s v="Apparel"/>
    <x v="4"/>
    <s v="Lawrence"/>
    <s v="Massachusetts"/>
    <n v="1841"/>
    <s v="United States"/>
    <s v="East of USA"/>
    <n v="17"/>
    <s v="Cleats"/>
    <n v="365"/>
    <s v="Perfect Fitness Perfect Rip Deck"/>
    <n v="59.990001679999999"/>
    <n v="54.488929209402009"/>
    <n v="2"/>
    <n v="2.4000000950000002"/>
    <n v="119.98000336"/>
    <n v="117.580003265"/>
    <s v="TRANSFER"/>
    <s v="Not Cash Payment"/>
  </r>
  <r>
    <n v="48860"/>
    <d v="2016-12-14T00:00:00"/>
    <e v="#N/A"/>
    <n v="4"/>
    <d v="2016-12-20T00:00:00"/>
    <n v="0"/>
    <s v="Standard Class"/>
    <s v="Other"/>
    <n v="17"/>
    <n v="7113"/>
    <n v="4"/>
    <s v="Apparel"/>
    <x v="4"/>
    <s v="Saskatoon"/>
    <s v="Saskatchewan"/>
    <m/>
    <s v="Canada"/>
    <s v="Canada"/>
    <n v="17"/>
    <s v="Cleats"/>
    <n v="365"/>
    <s v="Perfect Fitness Perfect Rip Deck"/>
    <n v="59.990001679999999"/>
    <n v="54.488929209402009"/>
    <n v="2"/>
    <n v="19.200000760000002"/>
    <n v="119.98000336"/>
    <n v="100.78000259999999"/>
    <s v="TRANSFER"/>
    <s v="Not Cash Payment"/>
  </r>
  <r>
    <n v="33121"/>
    <d v="2016-04-28T00:00:00"/>
    <e v="#N/A"/>
    <n v="4"/>
    <d v="2016-05-04T00:00:00"/>
    <n v="0"/>
    <s v="Standard Class"/>
    <s v="Other"/>
    <n v="17"/>
    <n v="10667"/>
    <n v="4"/>
    <s v="Apparel"/>
    <x v="4"/>
    <s v="Redmond"/>
    <s v="Oregon"/>
    <n v="97756"/>
    <s v="United States"/>
    <s v="West of USA "/>
    <n v="17"/>
    <s v="Cleats"/>
    <n v="365"/>
    <s v="Perfect Fitness Perfect Rip Deck"/>
    <n v="59.990001679999999"/>
    <n v="54.488929209402009"/>
    <n v="2"/>
    <n v="30"/>
    <n v="119.98000336"/>
    <n v="89.980003359999998"/>
    <s v="TRANSFER"/>
    <s v="Not Cash Payment"/>
  </r>
  <r>
    <n v="40412"/>
    <d v="2016-12-08T00:00:00"/>
    <e v="#N/A"/>
    <n v="4"/>
    <d v="2016-12-14T00:00:00"/>
    <n v="0"/>
    <s v="Standard Class"/>
    <s v="Other"/>
    <n v="29"/>
    <n v="10643"/>
    <n v="5"/>
    <s v="Golf"/>
    <x v="4"/>
    <s v="Philadelphia"/>
    <s v="Pennsylvania"/>
    <n v="19140"/>
    <s v="United States"/>
    <s v="East of USA"/>
    <n v="29"/>
    <s v="Shop By Sport"/>
    <n v="627"/>
    <s v="Under Armour Girls' Toddler Spine Surge Runni"/>
    <n v="39.990001679999999"/>
    <n v="34.198098313835338"/>
    <n v="2"/>
    <n v="1.6000000240000001"/>
    <n v="79.980003359999998"/>
    <n v="78.380003336000001"/>
    <s v="TRANSFER"/>
    <s v="Not Cash Payment"/>
  </r>
  <r>
    <n v="34814"/>
    <d v="2016-05-23T00:00:00"/>
    <e v="#N/A"/>
    <n v="4"/>
    <d v="2016-05-27T00:00:00"/>
    <n v="0"/>
    <s v="Standard Class"/>
    <s v="Other"/>
    <n v="29"/>
    <n v="2571"/>
    <n v="5"/>
    <s v="Golf"/>
    <x v="4"/>
    <s v="Fayetteville"/>
    <s v="North Carolina"/>
    <n v="28314"/>
    <s v="United States"/>
    <s v="South of  USA "/>
    <n v="29"/>
    <s v="Shop By Sport"/>
    <n v="627"/>
    <s v="Under Armour Girls' Toddler Spine Surge Runni"/>
    <n v="39.990001679999999"/>
    <n v="34.198098313835338"/>
    <n v="2"/>
    <n v="7.1999998090000004"/>
    <n v="79.980003359999998"/>
    <n v="72.780003550999993"/>
    <s v="TRANSFER"/>
    <s v="Not Cash Payment"/>
  </r>
  <r>
    <n v="40412"/>
    <d v="2016-12-08T00:00:00"/>
    <e v="#N/A"/>
    <n v="4"/>
    <d v="2016-12-14T00:00:00"/>
    <n v="0"/>
    <s v="Standard Class"/>
    <s v="Other"/>
    <n v="24"/>
    <n v="10643"/>
    <n v="5"/>
    <s v="Golf"/>
    <x v="4"/>
    <s v="Philadelphia"/>
    <s v="Pennsylvania"/>
    <n v="19140"/>
    <s v="United States"/>
    <s v="East of US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36685"/>
    <d v="2016-06-19T00:00:00"/>
    <e v="#N/A"/>
    <n v="4"/>
    <d v="2016-06-23T00:00:00"/>
    <n v="0"/>
    <s v="Standard Class"/>
    <s v="Other"/>
    <n v="40"/>
    <n v="8650"/>
    <n v="6"/>
    <s v="Outdoors"/>
    <x v="4"/>
    <s v="Los Angeles"/>
    <s v="California"/>
    <n v="90045"/>
    <s v="United States"/>
    <s v="West of USA "/>
    <n v="40"/>
    <s v="Accessories"/>
    <n v="905"/>
    <s v="Team Golf Texas Longhorns Putter Grip"/>
    <n v="24.989999770000001"/>
    <n v="20.52742837007143"/>
    <n v="2"/>
    <n v="0.5"/>
    <n v="49.979999540000001"/>
    <n v="49.479999540000001"/>
    <s v="TRANSFER"/>
    <s v="Not Cash Payment"/>
  </r>
  <r>
    <n v="35823"/>
    <d v="2016-06-06T00:00:00"/>
    <e v="#N/A"/>
    <n v="4"/>
    <d v="2016-06-10T00:00:00"/>
    <n v="0"/>
    <s v="Standard Class"/>
    <s v="Other"/>
    <n v="41"/>
    <n v="5674"/>
    <n v="6"/>
    <s v="Outdoors"/>
    <x v="4"/>
    <s v="Rome"/>
    <s v="New York"/>
    <n v="13440"/>
    <s v="United States"/>
    <s v="East of USA"/>
    <n v="41"/>
    <s v="Trade-In"/>
    <n v="926"/>
    <s v="Glove It Imperial Golf Towel"/>
    <n v="15.989999770000001"/>
    <n v="12.230249713200003"/>
    <n v="2"/>
    <n v="1.7599999900000001"/>
    <n v="31.979999540000001"/>
    <n v="30.219999550000001"/>
    <s v="TRANSFER"/>
    <s v="Not Cash Payment"/>
  </r>
  <r>
    <n v="40412"/>
    <d v="2016-12-08T00:00:00"/>
    <e v="#N/A"/>
    <n v="4"/>
    <d v="2016-12-14T00:00:00"/>
    <n v="0"/>
    <s v="Standard Class"/>
    <s v="Other"/>
    <n v="36"/>
    <n v="10643"/>
    <n v="6"/>
    <s v="Outdoors"/>
    <x v="4"/>
    <s v="Philadelphia"/>
    <s v="Pennsylvania"/>
    <n v="19140"/>
    <s v="United States"/>
    <s v="East of USA"/>
    <n v="36"/>
    <s v="Golf Balls"/>
    <n v="810"/>
    <s v="Glove It Women's Mod Oval Golf Glove"/>
    <n v="19.989999770000001"/>
    <n v="13.40499973"/>
    <n v="2"/>
    <n v="2.7999999519999998"/>
    <n v="39.979999540000001"/>
    <n v="37.179999588000001"/>
    <s v="TRANSFER"/>
    <s v="Not Cash Payment"/>
  </r>
  <r>
    <n v="44910"/>
    <d v="2016-10-17T00:00:00"/>
    <e v="#N/A"/>
    <n v="1"/>
    <d v="2016-10-18T00:00:00"/>
    <n v="1"/>
    <s v="First Class"/>
    <s v="Other"/>
    <n v="7"/>
    <n v="210"/>
    <n v="2"/>
    <s v="Fitness"/>
    <x v="4"/>
    <s v="Toronto"/>
    <s v="Ontario"/>
    <m/>
    <s v="Canada"/>
    <s v="Canada"/>
    <n v="7"/>
    <s v="Hockey"/>
    <n v="135"/>
    <s v="Nike Dri-FIT Crew Sock 6 Pack"/>
    <n v="22"/>
    <n v="19.656208341820829"/>
    <n v="2"/>
    <n v="0"/>
    <n v="44"/>
    <n v="44"/>
    <s v="DEBIT"/>
    <s v="Not Cash Payment"/>
  </r>
  <r>
    <n v="40991"/>
    <d v="2016-08-21T00:00:00"/>
    <e v="#N/A"/>
    <n v="4"/>
    <d v="2016-08-25T00:00:00"/>
    <n v="0"/>
    <s v="Standard Class"/>
    <s v="Other"/>
    <n v="7"/>
    <n v="1153"/>
    <n v="2"/>
    <s v="Fitness"/>
    <x v="4"/>
    <s v="San Francisco"/>
    <s v="California"/>
    <n v="94110"/>
    <s v="United States"/>
    <s v="West of USA "/>
    <n v="7"/>
    <s v="Hockey"/>
    <n v="135"/>
    <s v="Nike Dri-FIT Crew Sock 6 Pack"/>
    <n v="22"/>
    <n v="19.656208341820829"/>
    <n v="1"/>
    <n v="0.87999999500000003"/>
    <n v="22"/>
    <n v="21.120000005000001"/>
    <s v="DEBIT"/>
    <s v="Not Cash Payment"/>
  </r>
  <r>
    <n v="40894"/>
    <d v="2016-08-19T00:00:00"/>
    <e v="#N/A"/>
    <n v="4"/>
    <d v="2016-08-25T00:00:00"/>
    <n v="1"/>
    <s v="Standard Class"/>
    <s v="Other"/>
    <n v="7"/>
    <n v="10499"/>
    <n v="2"/>
    <s v="Fitness"/>
    <x v="4"/>
    <s v="San Jose"/>
    <s v="California"/>
    <n v="95123"/>
    <s v="United States"/>
    <s v="West of USA "/>
    <n v="7"/>
    <s v="Hockey"/>
    <n v="135"/>
    <s v="Nike Dri-FIT Crew Sock 6 Pack"/>
    <n v="22"/>
    <n v="19.656208341820829"/>
    <n v="2"/>
    <n v="1.7599999900000001"/>
    <n v="44"/>
    <n v="42.240000010000003"/>
    <s v="CASH"/>
    <s v="Cash Not Over 200"/>
  </r>
  <r>
    <n v="40774"/>
    <d v="2016-08-18T00:00:00"/>
    <e v="#N/A"/>
    <n v="4"/>
    <d v="2016-08-24T00:00:00"/>
    <n v="1"/>
    <s v="Standard Class"/>
    <s v="Other"/>
    <n v="7"/>
    <n v="7687"/>
    <n v="2"/>
    <s v="Fitness"/>
    <x v="4"/>
    <s v="Chicago"/>
    <s v="Illinois"/>
    <n v="60653"/>
    <s v="United States"/>
    <s v="US Center "/>
    <n v="7"/>
    <s v="Hockey"/>
    <n v="135"/>
    <s v="Nike Dri-FIT Crew Sock 6 Pack"/>
    <n v="22"/>
    <n v="19.656208341820829"/>
    <n v="1"/>
    <n v="1.1000000240000001"/>
    <n v="22"/>
    <n v="20.899999976"/>
    <s v="TRANSFER"/>
    <s v="Not Cash Payment"/>
  </r>
  <r>
    <n v="40278"/>
    <d v="2016-10-08T00:00:00"/>
    <e v="#N/A"/>
    <n v="4"/>
    <d v="2016-10-13T00:00:00"/>
    <n v="0"/>
    <s v="Standard Class"/>
    <s v="Other"/>
    <n v="7"/>
    <n v="7576"/>
    <n v="2"/>
    <s v="Fitness"/>
    <x v="4"/>
    <s v="Chicago"/>
    <s v="Illinois"/>
    <n v="60623"/>
    <s v="United States"/>
    <s v="US Center "/>
    <n v="7"/>
    <s v="Hockey"/>
    <n v="135"/>
    <s v="Nike Dri-FIT Crew Sock 6 Pack"/>
    <n v="22"/>
    <n v="19.656208341820829"/>
    <n v="1"/>
    <n v="1.210000038"/>
    <n v="22"/>
    <n v="20.789999962"/>
    <s v="DEBIT"/>
    <s v="Not Cash Payment"/>
  </r>
  <r>
    <n v="40153"/>
    <d v="2016-09-08T00:00:00"/>
    <e v="#N/A"/>
    <n v="4"/>
    <d v="2016-09-14T00:00:00"/>
    <n v="0"/>
    <s v="Standard Class"/>
    <s v="Other"/>
    <n v="7"/>
    <n v="11187"/>
    <n v="2"/>
    <s v="Fitness"/>
    <x v="4"/>
    <s v="Sacramento"/>
    <s v="California"/>
    <n v="95823"/>
    <s v="United States"/>
    <s v="West of USA "/>
    <n v="7"/>
    <s v="Hockey"/>
    <n v="135"/>
    <s v="Nike Dri-FIT Crew Sock 6 Pack"/>
    <n v="22"/>
    <n v="19.656208341820829"/>
    <n v="3"/>
    <n v="3.2999999519999998"/>
    <n v="66"/>
    <n v="62.700000048"/>
    <s v="DEBIT"/>
    <s v="Not Cash Payment"/>
  </r>
  <r>
    <n v="40035"/>
    <d v="2016-07-08T00:00:00"/>
    <e v="#N/A"/>
    <n v="4"/>
    <d v="2016-07-14T00:00:00"/>
    <n v="1"/>
    <s v="Standard Class"/>
    <s v="Other"/>
    <n v="7"/>
    <n v="9742"/>
    <n v="2"/>
    <s v="Fitness"/>
    <x v="4"/>
    <s v="Philadelphia"/>
    <s v="Pennsylvania"/>
    <n v="19140"/>
    <s v="United States"/>
    <s v="East of USA"/>
    <n v="7"/>
    <s v="Hockey"/>
    <n v="135"/>
    <s v="Nike Dri-FIT Crew Sock 6 Pack"/>
    <n v="22"/>
    <n v="19.656208341820829"/>
    <n v="3"/>
    <n v="3.630000114"/>
    <n v="66"/>
    <n v="62.369999886000002"/>
    <s v="CASH"/>
    <s v="Cash Not Over 200"/>
  </r>
  <r>
    <n v="39991"/>
    <d v="2016-06-08T00:00:00"/>
    <e v="#N/A"/>
    <n v="4"/>
    <d v="2016-06-14T00:00:00"/>
    <n v="0"/>
    <s v="Standard Class"/>
    <s v="Other"/>
    <n v="7"/>
    <n v="3915"/>
    <n v="2"/>
    <s v="Fitness"/>
    <x v="4"/>
    <s v="Grand Rapids"/>
    <s v="Michigan"/>
    <n v="49505"/>
    <s v="United States"/>
    <s v="US Center "/>
    <n v="7"/>
    <s v="Hockey"/>
    <n v="135"/>
    <s v="Nike Dri-FIT Crew Sock 6 Pack"/>
    <n v="22"/>
    <n v="19.656208341820829"/>
    <n v="4"/>
    <n v="17.600000380000001"/>
    <n v="88"/>
    <n v="70.399999620000003"/>
    <s v="TRANSFER"/>
    <s v="Not Cash Payment"/>
  </r>
  <r>
    <n v="39767"/>
    <d v="2016-03-08T00:00:00"/>
    <e v="#N/A"/>
    <n v="4"/>
    <d v="2016-03-14T00:00:00"/>
    <n v="0"/>
    <s v="Standard Class"/>
    <s v="Other"/>
    <n v="7"/>
    <n v="4316"/>
    <n v="2"/>
    <s v="Fitness"/>
    <x v="4"/>
    <s v="Clarksville"/>
    <s v="Tennessee"/>
    <n v="37042"/>
    <s v="United States"/>
    <s v="South of  USA "/>
    <n v="7"/>
    <s v="Hockey"/>
    <n v="135"/>
    <s v="Nike Dri-FIT Crew Sock 6 Pack"/>
    <n v="22"/>
    <n v="19.656208341820829"/>
    <n v="1"/>
    <n v="1.539999962"/>
    <n v="22"/>
    <n v="20.460000038"/>
    <s v="TRANSFER"/>
    <s v="Not Cash Payment"/>
  </r>
  <r>
    <n v="39765"/>
    <d v="2016-03-08T00:00:00"/>
    <e v="#N/A"/>
    <n v="1"/>
    <d v="2016-03-09T00:00:00"/>
    <n v="1"/>
    <s v="First Class"/>
    <s v="Other"/>
    <n v="7"/>
    <n v="10582"/>
    <n v="2"/>
    <s v="Fitness"/>
    <x v="4"/>
    <s v="Noblesville"/>
    <s v="Indiana"/>
    <n v="46060"/>
    <s v="United States"/>
    <s v="US Center "/>
    <n v="7"/>
    <s v="Hockey"/>
    <n v="135"/>
    <s v="Nike Dri-FIT Crew Sock 6 Pack"/>
    <n v="22"/>
    <n v="19.656208341820829"/>
    <n v="4"/>
    <n v="22"/>
    <n v="88"/>
    <n v="66"/>
    <s v="TRANSFER"/>
    <s v="Not Cash Payment"/>
  </r>
  <r>
    <n v="39718"/>
    <d v="2016-02-08T00:00:00"/>
    <e v="#N/A"/>
    <n v="0"/>
    <d v="2016-02-08T00:00:00"/>
    <n v="1"/>
    <s v="Same Day"/>
    <s v="Other"/>
    <n v="7"/>
    <n v="10893"/>
    <n v="2"/>
    <s v="Fitness"/>
    <x v="4"/>
    <s v="Lakewood"/>
    <s v="New Jersey"/>
    <n v="8701"/>
    <s v="United States"/>
    <s v="East of USA"/>
    <n v="7"/>
    <s v="Hockey"/>
    <n v="135"/>
    <s v="Nike Dri-FIT Crew Sock 6 Pack"/>
    <n v="22"/>
    <n v="19.656208341820829"/>
    <n v="3"/>
    <n v="4.6199998860000004"/>
    <n v="66"/>
    <n v="61.380000113999998"/>
    <s v="DEBIT"/>
    <s v="Not Cash Payment"/>
  </r>
  <r>
    <n v="39606"/>
    <d v="2016-01-08T00:00:00"/>
    <e v="#N/A"/>
    <n v="4"/>
    <d v="2016-01-14T00:00:00"/>
    <n v="0"/>
    <s v="Standard Class"/>
    <s v="Other"/>
    <n v="7"/>
    <n v="8744"/>
    <n v="2"/>
    <s v="Fitness"/>
    <x v="4"/>
    <s v="Houston"/>
    <s v="Texas"/>
    <n v="77036"/>
    <s v="United States"/>
    <s v="US Center "/>
    <n v="7"/>
    <s v="Hockey"/>
    <n v="135"/>
    <s v="Nike Dri-FIT Crew Sock 6 Pack"/>
    <n v="22"/>
    <n v="19.656208341820829"/>
    <n v="3"/>
    <n v="5.9400000569999998"/>
    <n v="66"/>
    <n v="60.059999943000001"/>
    <s v="CASH"/>
    <s v="Cash Not Over 200"/>
  </r>
  <r>
    <n v="39562"/>
    <d v="2016-07-31T00:00:00"/>
    <e v="#N/A"/>
    <n v="1"/>
    <d v="2016-08-01T00:00:00"/>
    <n v="1"/>
    <s v="First Class"/>
    <s v="Other"/>
    <n v="7"/>
    <n v="8807"/>
    <n v="2"/>
    <s v="Fitness"/>
    <x v="4"/>
    <s v="New York City"/>
    <s v="New York"/>
    <n v="10035"/>
    <s v="United States"/>
    <s v="East of USA"/>
    <n v="7"/>
    <s v="Hockey"/>
    <n v="135"/>
    <s v="Nike Dri-FIT Crew Sock 6 Pack"/>
    <n v="22"/>
    <n v="19.656208341820829"/>
    <n v="2"/>
    <n v="2.2000000480000002"/>
    <n v="44"/>
    <n v="41.799999952"/>
    <s v="TRANSFER"/>
    <s v="Not Cash Payment"/>
  </r>
  <r>
    <n v="39540"/>
    <d v="2016-07-31T00:00:00"/>
    <e v="#N/A"/>
    <n v="2"/>
    <d v="2016-08-02T00:00:00"/>
    <n v="0"/>
    <s v="Second Class"/>
    <s v="Other"/>
    <n v="7"/>
    <n v="11616"/>
    <n v="2"/>
    <s v="Fitness"/>
    <x v="4"/>
    <s v="San Francisco"/>
    <s v="California"/>
    <n v="94122"/>
    <s v="United States"/>
    <s v="West of USA "/>
    <n v="7"/>
    <s v="Hockey"/>
    <n v="135"/>
    <s v="Nike Dri-FIT Crew Sock 6 Pack"/>
    <n v="22"/>
    <n v="19.656208341820829"/>
    <n v="3"/>
    <n v="6.5999999049999998"/>
    <n v="66"/>
    <n v="59.400000095000003"/>
    <s v="TRANSFER"/>
    <s v="Not Cash Payment"/>
  </r>
  <r>
    <n v="39465"/>
    <d v="2016-07-30T00:00:00"/>
    <e v="#N/A"/>
    <n v="1"/>
    <d v="2016-08-01T00:00:00"/>
    <n v="1"/>
    <s v="First Class"/>
    <s v="Other"/>
    <n v="7"/>
    <n v="711"/>
    <n v="2"/>
    <s v="Fitness"/>
    <x v="4"/>
    <s v="Seattle"/>
    <s v="Washington"/>
    <n v="98105"/>
    <s v="United States"/>
    <s v="West of USA "/>
    <n v="7"/>
    <s v="Hockey"/>
    <n v="135"/>
    <s v="Nike Dri-FIT Crew Sock 6 Pack"/>
    <n v="22"/>
    <n v="19.656208341820829"/>
    <n v="3"/>
    <n v="7.920000076"/>
    <n v="66"/>
    <n v="58.079999923999999"/>
    <s v="CASH"/>
    <s v="Cash Not Over 200"/>
  </r>
  <r>
    <n v="39191"/>
    <d v="2016-07-26T00:00:00"/>
    <e v="#N/A"/>
    <n v="4"/>
    <d v="2016-08-01T00:00:00"/>
    <n v="0"/>
    <s v="Standard Class"/>
    <s v="Other"/>
    <n v="7"/>
    <n v="6499"/>
    <n v="2"/>
    <s v="Fitness"/>
    <x v="4"/>
    <s v="Wheeling"/>
    <s v="West Virginia"/>
    <n v="26003"/>
    <s v="United States"/>
    <s v="East of USA"/>
    <n v="7"/>
    <s v="Hockey"/>
    <n v="135"/>
    <s v="Nike Dri-FIT Crew Sock 6 Pack"/>
    <n v="22"/>
    <n v="19.656208341820829"/>
    <n v="5"/>
    <n v="19.799999239999998"/>
    <n v="110"/>
    <n v="90.200000759999995"/>
    <s v="CASH"/>
    <s v="Cash Not Over 200"/>
  </r>
  <r>
    <n v="39006"/>
    <d v="2016-07-23T00:00:00"/>
    <e v="#N/A"/>
    <n v="0"/>
    <d v="2016-07-23T00:00:00"/>
    <n v="0"/>
    <s v="Same Day"/>
    <s v="Same day - on time"/>
    <n v="7"/>
    <n v="8572"/>
    <n v="2"/>
    <s v="Fitness"/>
    <x v="4"/>
    <s v="Philadelphia"/>
    <s v="Pennsylvania"/>
    <n v="19120"/>
    <s v="United States"/>
    <s v="East of USA"/>
    <n v="7"/>
    <s v="Hockey"/>
    <n v="135"/>
    <s v="Nike Dri-FIT Crew Sock 6 Pack"/>
    <n v="22"/>
    <n v="19.656208341820829"/>
    <n v="1"/>
    <n v="1.980000019"/>
    <n v="22"/>
    <n v="20.019999981000002"/>
    <s v="TRANSFER"/>
    <s v="Not Cash Payment"/>
  </r>
  <r>
    <n v="38776"/>
    <d v="2016-07-20T00:00:00"/>
    <e v="#N/A"/>
    <n v="4"/>
    <d v="2016-07-26T00:00:00"/>
    <n v="0"/>
    <s v="Standard Class"/>
    <s v="Other"/>
    <n v="7"/>
    <n v="7994"/>
    <n v="2"/>
    <s v="Fitness"/>
    <x v="4"/>
    <s v="Henderson"/>
    <s v="Kentucky"/>
    <n v="42420"/>
    <s v="United States"/>
    <s v="South of  USA "/>
    <n v="7"/>
    <s v="Hockey"/>
    <n v="135"/>
    <s v="Nike Dri-FIT Crew Sock 6 Pack"/>
    <n v="22"/>
    <n v="19.656208341820829"/>
    <n v="2"/>
    <n v="2.420000076"/>
    <n v="44"/>
    <n v="41.579999923999999"/>
    <s v="CASH"/>
    <s v="Cash Not Over 200"/>
  </r>
  <r>
    <n v="38466"/>
    <d v="2016-07-15T00:00:00"/>
    <e v="#N/A"/>
    <n v="2"/>
    <d v="2016-07-19T00:00:00"/>
    <n v="0"/>
    <s v="Second Class"/>
    <s v="Other"/>
    <n v="7"/>
    <n v="8478"/>
    <n v="2"/>
    <s v="Fitness"/>
    <x v="4"/>
    <s v="San Francisco"/>
    <s v="California"/>
    <n v="94122"/>
    <s v="United States"/>
    <s v="West of USA "/>
    <n v="7"/>
    <s v="Hockey"/>
    <n v="135"/>
    <s v="Nike Dri-FIT Crew Sock 6 Pack"/>
    <n v="22"/>
    <n v="19.656208341820829"/>
    <n v="5"/>
    <n v="22"/>
    <n v="110"/>
    <n v="88"/>
    <s v="DEBIT"/>
    <s v="Not Cash Payment"/>
  </r>
  <r>
    <n v="38383"/>
    <d v="2016-07-14T00:00:00"/>
    <e v="#N/A"/>
    <n v="4"/>
    <d v="2016-07-20T00:00:00"/>
    <n v="0"/>
    <s v="Standard Class"/>
    <s v="Other"/>
    <n v="7"/>
    <n v="5845"/>
    <n v="2"/>
    <s v="Fitness"/>
    <x v="4"/>
    <s v="Chester"/>
    <s v="Pennsylvania"/>
    <n v="19013"/>
    <s v="United States"/>
    <s v="East of USA"/>
    <n v="7"/>
    <s v="Hockey"/>
    <n v="135"/>
    <s v="Nike Dri-FIT Crew Sock 6 Pack"/>
    <n v="22"/>
    <n v="19.656208341820829"/>
    <n v="1"/>
    <n v="2.2000000480000002"/>
    <n v="22"/>
    <n v="19.799999952"/>
    <s v="DEBIT"/>
    <s v="Not Cash Payment"/>
  </r>
  <r>
    <n v="38303"/>
    <d v="2016-07-13T00:00:00"/>
    <e v="#N/A"/>
    <n v="4"/>
    <d v="2016-07-19T00:00:00"/>
    <n v="0"/>
    <s v="Standard Class"/>
    <s v="Other"/>
    <n v="7"/>
    <n v="9807"/>
    <n v="2"/>
    <s v="Fitness"/>
    <x v="4"/>
    <s v="Chicago"/>
    <s v="Illinois"/>
    <n v="60623"/>
    <s v="United States"/>
    <s v="US Center "/>
    <n v="7"/>
    <s v="Hockey"/>
    <n v="135"/>
    <s v="Nike Dri-FIT Crew Sock 6 Pack"/>
    <n v="22"/>
    <n v="19.656208341820829"/>
    <n v="1"/>
    <n v="2.6400001049999999"/>
    <n v="22"/>
    <n v="19.359999895000001"/>
    <s v="TRANSFER"/>
    <s v="Not Cash Payment"/>
  </r>
  <r>
    <n v="38256"/>
    <d v="2016-12-07T00:00:00"/>
    <e v="#N/A"/>
    <n v="4"/>
    <d v="2016-12-13T00:00:00"/>
    <n v="0"/>
    <s v="Standard Class"/>
    <s v="Other"/>
    <n v="7"/>
    <n v="11757"/>
    <n v="2"/>
    <s v="Fitness"/>
    <x v="4"/>
    <s v="San Francisco"/>
    <s v="California"/>
    <n v="94110"/>
    <s v="United States"/>
    <s v="West of USA "/>
    <n v="7"/>
    <s v="Hockey"/>
    <n v="135"/>
    <s v="Nike Dri-FIT Crew Sock 6 Pack"/>
    <n v="22"/>
    <n v="19.656208341820829"/>
    <n v="2"/>
    <n v="3.079999924"/>
    <n v="44"/>
    <n v="40.920000076000001"/>
    <s v="CASH"/>
    <s v="Cash Not Over 200"/>
  </r>
  <r>
    <n v="38023"/>
    <d v="2016-09-07T00:00:00"/>
    <e v="#N/A"/>
    <n v="4"/>
    <d v="2016-09-13T00:00:00"/>
    <n v="0"/>
    <s v="Standard Class"/>
    <s v="Other"/>
    <n v="7"/>
    <n v="5785"/>
    <n v="2"/>
    <s v="Fitness"/>
    <x v="4"/>
    <s v="Seattle"/>
    <s v="Washington"/>
    <n v="98103"/>
    <s v="United States"/>
    <s v="West of USA "/>
    <n v="7"/>
    <s v="Hockey"/>
    <n v="135"/>
    <s v="Nike Dri-FIT Crew Sock 6 Pack"/>
    <n v="22"/>
    <n v="19.656208341820829"/>
    <n v="2"/>
    <n v="3.960000038"/>
    <n v="44"/>
    <n v="40.039999962000003"/>
    <s v="TRANSFER"/>
    <s v="Not Cash Payment"/>
  </r>
  <r>
    <n v="37702"/>
    <d v="2016-04-07T00:00:00"/>
    <e v="#N/A"/>
    <n v="1"/>
    <d v="2016-04-08T00:00:00"/>
    <n v="1"/>
    <s v="First Class"/>
    <s v="Other"/>
    <n v="7"/>
    <n v="9129"/>
    <n v="2"/>
    <s v="Fitness"/>
    <x v="4"/>
    <s v="Spokane"/>
    <s v="Washington"/>
    <n v="99207"/>
    <s v="United States"/>
    <s v="West of USA "/>
    <n v="7"/>
    <s v="Hockey"/>
    <n v="135"/>
    <s v="Nike Dri-FIT Crew Sock 6 Pack"/>
    <n v="22"/>
    <n v="19.656208341820829"/>
    <n v="1"/>
    <n v="2.8599998950000001"/>
    <n v="22"/>
    <n v="19.140000104999999"/>
    <s v="TRANSFER"/>
    <s v="Not Cash Payment"/>
  </r>
  <r>
    <n v="37565"/>
    <d v="2016-02-07T00:00:00"/>
    <e v="#N/A"/>
    <n v="4"/>
    <d v="2016-02-11T00:00:00"/>
    <n v="1"/>
    <s v="Standard Class"/>
    <s v="Other"/>
    <n v="7"/>
    <n v="9326"/>
    <n v="2"/>
    <s v="Fitness"/>
    <x v="4"/>
    <s v="Cambridge"/>
    <s v="Massachusetts"/>
    <n v="2138"/>
    <s v="United States"/>
    <s v="East of USA"/>
    <n v="7"/>
    <s v="Hockey"/>
    <n v="135"/>
    <s v="Nike Dri-FIT Crew Sock 6 Pack"/>
    <n v="22"/>
    <n v="19.656208341820829"/>
    <n v="3"/>
    <n v="8.5799999239999991"/>
    <n v="66"/>
    <n v="57.420000076000001"/>
    <s v="CASH"/>
    <s v="Cash Not Over 200"/>
  </r>
  <r>
    <n v="37186"/>
    <d v="2016-06-26T00:00:00"/>
    <e v="#N/A"/>
    <n v="4"/>
    <d v="2016-06-30T00:00:00"/>
    <n v="0"/>
    <s v="Standard Class"/>
    <s v="Other"/>
    <n v="7"/>
    <n v="2641"/>
    <n v="2"/>
    <s v="Fitness"/>
    <x v="4"/>
    <s v="Baltimore"/>
    <s v="Maryland"/>
    <n v="21215"/>
    <s v="United States"/>
    <s v="East of USA"/>
    <n v="7"/>
    <s v="Hockey"/>
    <n v="135"/>
    <s v="Nike Dri-FIT Crew Sock 6 Pack"/>
    <n v="22"/>
    <n v="19.656208341820829"/>
    <n v="1"/>
    <n v="3.2999999519999998"/>
    <n v="22"/>
    <n v="18.700000048"/>
    <s v="DEBIT"/>
    <s v="Not Cash Payment"/>
  </r>
  <r>
    <n v="37159"/>
    <d v="2016-06-26T00:00:00"/>
    <e v="#N/A"/>
    <n v="4"/>
    <d v="2016-06-30T00:00:00"/>
    <n v="1"/>
    <s v="Standard Class"/>
    <s v="Other"/>
    <n v="7"/>
    <n v="10245"/>
    <n v="2"/>
    <s v="Fitness"/>
    <x v="4"/>
    <s v="Little Rock"/>
    <s v="Arkansas"/>
    <n v="72209"/>
    <s v="United States"/>
    <s v="South of  USA "/>
    <n v="7"/>
    <s v="Hockey"/>
    <n v="135"/>
    <s v="Nike Dri-FIT Crew Sock 6 Pack"/>
    <n v="22"/>
    <n v="19.656208341820829"/>
    <n v="5"/>
    <n v="27.5"/>
    <n v="110"/>
    <n v="82.5"/>
    <s v="DEBIT"/>
    <s v="Not Cash Payment"/>
  </r>
  <r>
    <n v="36853"/>
    <d v="2016-06-21T00:00:00"/>
    <e v="#N/A"/>
    <n v="4"/>
    <d v="2016-06-27T00:00:00"/>
    <n v="0"/>
    <s v="Standard Class"/>
    <s v="Other"/>
    <n v="7"/>
    <n v="1168"/>
    <n v="2"/>
    <s v="Fitness"/>
    <x v="4"/>
    <s v="Jackson"/>
    <s v="Mississippi"/>
    <n v="39212"/>
    <s v="United States"/>
    <s v="South of  USA "/>
    <n v="7"/>
    <s v="Hockey"/>
    <n v="135"/>
    <s v="Nike Dri-FIT Crew Sock 6 Pack"/>
    <n v="22"/>
    <n v="19.656208341820829"/>
    <n v="5"/>
    <n v="0"/>
    <n v="110"/>
    <n v="110"/>
    <s v="TRANSFER"/>
    <s v="Not Cash Payment"/>
  </r>
  <r>
    <n v="36590"/>
    <d v="2016-06-18T00:00:00"/>
    <e v="#N/A"/>
    <n v="2"/>
    <d v="2016-06-21T00:00:00"/>
    <n v="1"/>
    <s v="Second Class"/>
    <s v="Other"/>
    <n v="7"/>
    <n v="12363"/>
    <n v="2"/>
    <s v="Fitness"/>
    <x v="4"/>
    <s v="Medina"/>
    <s v="Ohio"/>
    <n v="44256"/>
    <s v="United States"/>
    <s v="East of USA"/>
    <n v="7"/>
    <s v="Hockey"/>
    <n v="135"/>
    <s v="Nike Dri-FIT Crew Sock 6 Pack"/>
    <n v="22"/>
    <n v="19.656208341820829"/>
    <n v="5"/>
    <n v="1.1000000240000001"/>
    <n v="110"/>
    <n v="108.899999976"/>
    <s v="DEBIT"/>
    <s v="Not Cash Payment"/>
  </r>
  <r>
    <n v="36412"/>
    <d v="2016-06-15T00:00:00"/>
    <e v="#N/A"/>
    <n v="4"/>
    <d v="2016-06-21T00:00:00"/>
    <n v="0"/>
    <s v="Standard Class"/>
    <s v="Other"/>
    <n v="7"/>
    <n v="7512"/>
    <n v="2"/>
    <s v="Fitness"/>
    <x v="4"/>
    <s v="Philadelphia"/>
    <s v="Pennsylvania"/>
    <n v="19134"/>
    <s v="United States"/>
    <s v="East of USA"/>
    <n v="7"/>
    <s v="Hockey"/>
    <n v="135"/>
    <s v="Nike Dri-FIT Crew Sock 6 Pack"/>
    <n v="22"/>
    <n v="19.656208341820829"/>
    <n v="1"/>
    <n v="3.5199999809999998"/>
    <n v="22"/>
    <n v="18.480000019000002"/>
    <s v="DEBIT"/>
    <s v="Not Cash Payment"/>
  </r>
  <r>
    <n v="36289"/>
    <d v="2016-06-13T00:00:00"/>
    <e v="#N/A"/>
    <n v="2"/>
    <d v="2016-06-15T00:00:00"/>
    <n v="1"/>
    <s v="Second Class"/>
    <s v="Other"/>
    <n v="7"/>
    <n v="10291"/>
    <n v="2"/>
    <s v="Fitness"/>
    <x v="4"/>
    <s v="Memphis"/>
    <s v="Tennessee"/>
    <n v="38109"/>
    <s v="United States"/>
    <s v="South of  USA "/>
    <n v="7"/>
    <s v="Hockey"/>
    <n v="135"/>
    <s v="Nike Dri-FIT Crew Sock 6 Pack"/>
    <n v="22"/>
    <n v="19.656208341820829"/>
    <n v="4"/>
    <n v="0"/>
    <n v="88"/>
    <n v="88"/>
    <s v="TRANSFER"/>
    <s v="Not Cash Payment"/>
  </r>
  <r>
    <n v="36238"/>
    <d v="2016-12-06T00:00:00"/>
    <e v="#N/A"/>
    <n v="2"/>
    <d v="2016-12-08T00:00:00"/>
    <n v="1"/>
    <s v="Second Class"/>
    <s v="Other"/>
    <n v="7"/>
    <n v="11044"/>
    <n v="2"/>
    <s v="Fitness"/>
    <x v="4"/>
    <s v="Wilmington"/>
    <s v="Delaware"/>
    <n v="19805"/>
    <s v="United States"/>
    <s v="East of USA"/>
    <n v="7"/>
    <s v="Hockey"/>
    <n v="135"/>
    <s v="Nike Dri-FIT Crew Sock 6 Pack"/>
    <n v="22"/>
    <n v="19.656208341820829"/>
    <n v="5"/>
    <n v="2.2000000480000002"/>
    <n v="110"/>
    <n v="107.79999995199999"/>
    <s v="DEBIT"/>
    <s v="Not Cash Payment"/>
  </r>
  <r>
    <n v="36141"/>
    <d v="2016-11-06T00:00:00"/>
    <e v="#N/A"/>
    <n v="4"/>
    <d v="2016-11-10T00:00:00"/>
    <n v="0"/>
    <s v="Standard Class"/>
    <s v="Other"/>
    <n v="7"/>
    <n v="1826"/>
    <n v="2"/>
    <s v="Fitness"/>
    <x v="4"/>
    <s v="Los Angeles"/>
    <s v="California"/>
    <n v="90008"/>
    <s v="United States"/>
    <s v="West of USA "/>
    <n v="7"/>
    <s v="Hockey"/>
    <n v="135"/>
    <s v="Nike Dri-FIT Crew Sock 6 Pack"/>
    <n v="22"/>
    <n v="19.656208341820829"/>
    <n v="4"/>
    <n v="0.87999999500000003"/>
    <n v="88"/>
    <n v="87.120000004999994"/>
    <s v="CASH"/>
    <s v="Cash Not Over 200"/>
  </r>
  <r>
    <n v="35746"/>
    <d v="2016-05-06T00:00:00"/>
    <e v="#N/A"/>
    <n v="0"/>
    <d v="2016-05-06T00:00:00"/>
    <n v="0"/>
    <s v="Same Day"/>
    <s v="Same day - on time"/>
    <n v="7"/>
    <n v="1804"/>
    <n v="2"/>
    <s v="Fitness"/>
    <x v="4"/>
    <s v="Los Angeles"/>
    <s v="California"/>
    <n v="90032"/>
    <s v="United States"/>
    <s v="West of USA "/>
    <n v="7"/>
    <s v="Hockey"/>
    <n v="135"/>
    <s v="Nike Dri-FIT Crew Sock 6 Pack"/>
    <n v="22"/>
    <n v="19.656208341820829"/>
    <n v="4"/>
    <n v="1.7599999900000001"/>
    <n v="88"/>
    <n v="86.240000010000003"/>
    <s v="TRANSFER"/>
    <s v="Not Cash Payment"/>
  </r>
  <r>
    <n v="35406"/>
    <d v="2016-05-31T00:00:00"/>
    <e v="#N/A"/>
    <n v="4"/>
    <d v="2016-06-06T00:00:00"/>
    <n v="0"/>
    <s v="Standard Class"/>
    <s v="Other"/>
    <n v="7"/>
    <n v="11551"/>
    <n v="2"/>
    <s v="Fitness"/>
    <x v="4"/>
    <s v="Detroit"/>
    <s v="Michigan"/>
    <n v="48227"/>
    <s v="United States"/>
    <s v="US Center "/>
    <n v="7"/>
    <s v="Hockey"/>
    <n v="135"/>
    <s v="Nike Dri-FIT Crew Sock 6 Pack"/>
    <n v="22"/>
    <n v="19.656208341820829"/>
    <n v="4"/>
    <n v="2.6400001049999999"/>
    <n v="88"/>
    <n v="85.359999895000001"/>
    <s v="DEBIT"/>
    <s v="Not Cash Payment"/>
  </r>
  <r>
    <n v="35370"/>
    <d v="2016-05-31T00:00:00"/>
    <e v="#N/A"/>
    <n v="4"/>
    <d v="2016-06-06T00:00:00"/>
    <n v="1"/>
    <s v="Standard Class"/>
    <s v="Other"/>
    <n v="7"/>
    <n v="11674"/>
    <n v="2"/>
    <s v="Fitness"/>
    <x v="4"/>
    <s v="Broken Arrow"/>
    <s v="Oklahoma"/>
    <n v="74012"/>
    <s v="United States"/>
    <s v="US Center "/>
    <n v="7"/>
    <s v="Hockey"/>
    <n v="135"/>
    <s v="Nike Dri-FIT Crew Sock 6 Pack"/>
    <n v="22"/>
    <n v="19.656208341820829"/>
    <n v="5"/>
    <n v="3.2999999519999998"/>
    <n v="110"/>
    <n v="106.70000004800001"/>
    <s v="CASH"/>
    <s v="Cash Not Over 200"/>
  </r>
  <r>
    <n v="35343"/>
    <d v="2016-05-30T00:00:00"/>
    <e v="#N/A"/>
    <n v="1"/>
    <d v="2016-05-31T00:00:00"/>
    <n v="1"/>
    <s v="First Class"/>
    <s v="Other"/>
    <n v="7"/>
    <n v="1718"/>
    <n v="2"/>
    <s v="Fitness"/>
    <x v="4"/>
    <s v="Chicago"/>
    <s v="Illinois"/>
    <n v="60653"/>
    <s v="United States"/>
    <s v="US Center "/>
    <n v="7"/>
    <s v="Hockey"/>
    <n v="135"/>
    <s v="Nike Dri-FIT Crew Sock 6 Pack"/>
    <n v="22"/>
    <n v="19.656208341820829"/>
    <n v="3"/>
    <n v="9.8999996190000008"/>
    <n v="66"/>
    <n v="56.100000381000001"/>
    <s v="CASH"/>
    <s v="Cash Not Over 200"/>
  </r>
  <r>
    <n v="35193"/>
    <d v="2016-05-28T00:00:00"/>
    <e v="#N/A"/>
    <n v="4"/>
    <d v="2016-06-02T00:00:00"/>
    <n v="0"/>
    <s v="Standard Class"/>
    <s v="Other"/>
    <n v="7"/>
    <n v="614"/>
    <n v="2"/>
    <s v="Fitness"/>
    <x v="4"/>
    <s v="San Antonio"/>
    <s v="Texas"/>
    <n v="78207"/>
    <s v="United States"/>
    <s v="US Center "/>
    <n v="7"/>
    <s v="Hockey"/>
    <n v="135"/>
    <s v="Nike Dri-FIT Crew Sock 6 Pack"/>
    <n v="22"/>
    <n v="19.656208341820829"/>
    <n v="4"/>
    <n v="3.5199999809999998"/>
    <n v="88"/>
    <n v="84.480000019000002"/>
    <s v="CASH"/>
    <s v="Cash Not Over 200"/>
  </r>
  <r>
    <n v="34181"/>
    <d v="2016-05-13T00:00:00"/>
    <e v="#N/A"/>
    <n v="2"/>
    <d v="2016-05-17T00:00:00"/>
    <n v="0"/>
    <s v="Second Class"/>
    <s v="Other"/>
    <n v="7"/>
    <n v="2353"/>
    <n v="2"/>
    <s v="Fitness"/>
    <x v="4"/>
    <s v="San Francisco"/>
    <s v="California"/>
    <n v="94122"/>
    <s v="United States"/>
    <s v="West of USA "/>
    <n v="7"/>
    <s v="Hockey"/>
    <n v="135"/>
    <s v="Nike Dri-FIT Crew Sock 6 Pack"/>
    <n v="22"/>
    <n v="19.656208341820829"/>
    <n v="5"/>
    <n v="4.4000000950000002"/>
    <n v="110"/>
    <n v="105.599999905"/>
    <s v="TRANSFER"/>
    <s v="Not Cash Payment"/>
  </r>
  <r>
    <n v="34137"/>
    <d v="2016-05-13T00:00:00"/>
    <e v="#N/A"/>
    <n v="4"/>
    <d v="2016-05-19T00:00:00"/>
    <n v="0"/>
    <s v="Standard Class"/>
    <s v="Other"/>
    <n v="7"/>
    <n v="7735"/>
    <n v="2"/>
    <s v="Fitness"/>
    <x v="4"/>
    <s v="Chesapeake"/>
    <s v="Virginia"/>
    <n v="23320"/>
    <s v="United States"/>
    <s v="South of  USA "/>
    <n v="7"/>
    <s v="Hockey"/>
    <n v="135"/>
    <s v="Nike Dri-FIT Crew Sock 6 Pack"/>
    <n v="22"/>
    <n v="19.656208341820829"/>
    <n v="2"/>
    <n v="4.4000000950000002"/>
    <n v="44"/>
    <n v="39.599999904999997"/>
    <s v="TRANSFER"/>
    <s v="Not Cash Payment"/>
  </r>
  <r>
    <n v="33989"/>
    <d v="2016-11-05T00:00:00"/>
    <e v="#N/A"/>
    <n v="2"/>
    <d v="2016-11-08T00:00:00"/>
    <n v="1"/>
    <s v="Second Class"/>
    <s v="Other"/>
    <n v="7"/>
    <n v="1445"/>
    <n v="2"/>
    <s v="Fitness"/>
    <x v="4"/>
    <s v="Englewood"/>
    <s v="Colorado"/>
    <n v="80112"/>
    <s v="United States"/>
    <s v="West of USA "/>
    <n v="7"/>
    <s v="Hockey"/>
    <n v="135"/>
    <s v="Nike Dri-FIT Crew Sock 6 Pack"/>
    <n v="22"/>
    <n v="19.656208341820829"/>
    <n v="2"/>
    <n v="5.2800002099999999"/>
    <n v="44"/>
    <n v="38.719999790000003"/>
    <s v="CASH"/>
    <s v="Cash Not Over 200"/>
  </r>
  <r>
    <n v="33884"/>
    <d v="2016-09-05T00:00:00"/>
    <e v="#N/A"/>
    <n v="4"/>
    <d v="2016-09-09T00:00:00"/>
    <n v="1"/>
    <s v="Standard Class"/>
    <s v="Other"/>
    <n v="7"/>
    <n v="6199"/>
    <n v="2"/>
    <s v="Fitness"/>
    <x v="4"/>
    <s v="New York City"/>
    <s v="New York"/>
    <n v="10024"/>
    <s v="United States"/>
    <s v="East of USA"/>
    <n v="7"/>
    <s v="Hockey"/>
    <n v="135"/>
    <s v="Nike Dri-FIT Crew Sock 6 Pack"/>
    <n v="22"/>
    <n v="19.656208341820829"/>
    <n v="5"/>
    <n v="5.5"/>
    <n v="110"/>
    <n v="104.5"/>
    <s v="TRANSFER"/>
    <s v="Not Cash Payment"/>
  </r>
  <r>
    <n v="33847"/>
    <d v="2016-09-05T00:00:00"/>
    <e v="#N/A"/>
    <n v="1"/>
    <d v="2016-09-06T00:00:00"/>
    <n v="1"/>
    <s v="First Class"/>
    <s v="Other"/>
    <n v="7"/>
    <n v="6817"/>
    <n v="2"/>
    <s v="Fitness"/>
    <x v="4"/>
    <s v="Phoenix"/>
    <s v="Arizona"/>
    <n v="85023"/>
    <s v="United States"/>
    <s v="West of USA "/>
    <n v="7"/>
    <s v="Hockey"/>
    <n v="135"/>
    <s v="Nike Dri-FIT Crew Sock 6 Pack"/>
    <n v="22"/>
    <n v="19.656208341820829"/>
    <n v="2"/>
    <n v="5.7199997900000001"/>
    <n v="44"/>
    <n v="38.280000209999997"/>
    <s v="CASH"/>
    <s v="Cash Not Over 200"/>
  </r>
  <r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9">
  <r>
    <n v="44046"/>
    <d v="2016-04-10T00:00:00"/>
    <x v="0"/>
    <n v="2"/>
    <d v="2016-04-12T00:00:00"/>
    <n v="0"/>
    <s v="Second Class"/>
    <s v="Other"/>
    <n v="9"/>
    <n v="5197"/>
    <n v="3"/>
    <s v="Footwear"/>
    <s v="Africa"/>
    <s v="Ugep"/>
    <s v="Cross River"/>
    <m/>
    <s v="Nigeria"/>
    <s v="West Africa"/>
    <n v="9"/>
    <x v="0"/>
    <n v="191"/>
    <s v="Nike Men's Free 5.0+ Running Shoe"/>
    <n v="99.989997860000003"/>
    <n v="95.114003926871064"/>
    <n v="3"/>
    <n v="36"/>
    <n v="299.96999357999999"/>
    <n v="263.96999357999999"/>
    <x v="0"/>
    <x v="0"/>
  </r>
  <r>
    <n v="46414"/>
    <d v="2016-08-11T00:00:00"/>
    <x v="1"/>
    <n v="2"/>
    <d v="2016-08-15T00:00:00"/>
    <n v="1"/>
    <s v="Second Class"/>
    <s v="Other"/>
    <n v="29"/>
    <n v="1535"/>
    <n v="5"/>
    <s v="Golf"/>
    <s v="Africa"/>
    <s v="Kinshasa"/>
    <s v="Kinshasa"/>
    <m/>
    <s v="Democratic Republic of the Congo"/>
    <s v="Central Africa"/>
    <n v="29"/>
    <x v="1"/>
    <n v="627"/>
    <s v="Under Armour Girls' Toddler Spine Surge Runni"/>
    <n v="39.990001679999999"/>
    <n v="34.198098313835338"/>
    <n v="3"/>
    <n v="6"/>
    <n v="119.97000503999999"/>
    <n v="113.97000503999999"/>
    <x v="0"/>
    <x v="1"/>
  </r>
  <r>
    <n v="46599"/>
    <d v="2016-11-11T00:00:00"/>
    <x v="2"/>
    <n v="2"/>
    <d v="2016-11-15T00:00:00"/>
    <n v="1"/>
    <s v="Second Class"/>
    <s v="Other"/>
    <n v="41"/>
    <n v="6122"/>
    <n v="6"/>
    <s v="Outdoors"/>
    <s v="Africa"/>
    <s v="Dakar"/>
    <s v="Dakar"/>
    <m/>
    <s v="Senegal"/>
    <s v="West Africa"/>
    <n v="41"/>
    <x v="2"/>
    <n v="917"/>
    <s v="Glove It Women's Mod Oval 3-Zip Carry All Gol"/>
    <n v="21.989999770000001"/>
    <n v="20.391999720066668"/>
    <n v="3"/>
    <n v="1.980000019"/>
    <n v="65.969999310000006"/>
    <n v="63.989999291000004"/>
    <x v="0"/>
    <x v="1"/>
  </r>
  <r>
    <n v="48434"/>
    <d v="2016-08-12T00:00:00"/>
    <x v="2"/>
    <n v="2"/>
    <d v="2016-08-16T00:00:00"/>
    <n v="1"/>
    <s v="Second Class"/>
    <s v="Other"/>
    <n v="37"/>
    <n v="9451"/>
    <n v="6"/>
    <s v="Outdoors"/>
    <s v="Africa"/>
    <s v="Casablanca"/>
    <s v="Grand Casablanca"/>
    <m/>
    <s v="Morocco"/>
    <s v="North Africa"/>
    <n v="37"/>
    <x v="3"/>
    <n v="828"/>
    <s v="Bridgestone e6 Straight Distance NFL San Dieg"/>
    <n v="31.989999770000001"/>
    <n v="24.284221986666665"/>
    <n v="3"/>
    <n v="16.309999470000001"/>
    <n v="95.969999310000006"/>
    <n v="79.659999840000012"/>
    <x v="0"/>
    <x v="1"/>
  </r>
  <r>
    <n v="51050"/>
    <d v="2017-01-15T00:00:00"/>
    <x v="0"/>
    <n v="2"/>
    <d v="2017-01-17T00:00:00"/>
    <n v="1"/>
    <s v="Second Class"/>
    <s v="Other"/>
    <n v="9"/>
    <n v="1840"/>
    <n v="3"/>
    <s v="Footwear"/>
    <s v="Africa"/>
    <s v="Kuito"/>
    <s v="Bayelsa"/>
    <m/>
    <s v="Angola"/>
    <s v="Central Africa"/>
    <n v="9"/>
    <x v="0"/>
    <n v="191"/>
    <s v="Nike Men's Free 5.0+ Running Shoe"/>
    <n v="99.989997860000003"/>
    <n v="95.114003926871064"/>
    <n v="1"/>
    <n v="13"/>
    <n v="99.989997860000003"/>
    <n v="86.989997860000003"/>
    <x v="1"/>
    <x v="2"/>
  </r>
  <r>
    <n v="45680"/>
    <d v="2016-10-28T00:00:00"/>
    <x v="2"/>
    <n v="2"/>
    <d v="2016-11-01T00:00:00"/>
    <n v="1"/>
    <s v="Second Class"/>
    <s v="Other"/>
    <n v="18"/>
    <n v="6757"/>
    <n v="4"/>
    <s v="Apparel"/>
    <s v="Africa"/>
    <s v="Khartoum"/>
    <s v="Khartoum"/>
    <m/>
    <s v="Sudan"/>
    <s v="North Africa"/>
    <n v="18"/>
    <x v="4"/>
    <n v="403"/>
    <s v="Nike Men's CJ Elite 2 TD Football Cleat"/>
    <n v="129.9900055"/>
    <n v="110.80340837177086"/>
    <n v="1"/>
    <n v="2.5999999049999998"/>
    <n v="129.9900055"/>
    <n v="127.39000559499999"/>
    <x v="1"/>
    <x v="2"/>
  </r>
  <r>
    <n v="42992"/>
    <d v="2016-09-19T00:00:00"/>
    <x v="3"/>
    <n v="2"/>
    <d v="2016-09-21T00:00:00"/>
    <n v="1"/>
    <s v="Second Class"/>
    <s v="Other"/>
    <n v="18"/>
    <n v="3972"/>
    <n v="4"/>
    <s v="Apparel"/>
    <s v="Africa"/>
    <s v="Hargeisa"/>
    <s v="Woqooyi Galbeed"/>
    <m/>
    <s v="Somalia"/>
    <s v="East Afric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41304"/>
    <d v="2016-08-25T00:00:00"/>
    <x v="1"/>
    <n v="2"/>
    <d v="2016-08-29T00:00:00"/>
    <n v="1"/>
    <s v="Second Class"/>
    <s v="Other"/>
    <n v="18"/>
    <n v="9316"/>
    <n v="4"/>
    <s v="Apparel"/>
    <s v="Africa"/>
    <s v="Kenitra"/>
    <s v="Gharb-Chrarda-Beni Hssen"/>
    <m/>
    <s v="Morocco"/>
    <s v="North Africa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45680"/>
    <d v="2016-10-28T00:00:00"/>
    <x v="2"/>
    <n v="2"/>
    <d v="2016-11-01T00:00:00"/>
    <n v="1"/>
    <s v="Second Class"/>
    <s v="Other"/>
    <n v="17"/>
    <n v="6757"/>
    <n v="4"/>
    <s v="Apparel"/>
    <s v="Africa"/>
    <s v="Khartoum"/>
    <s v="Khartoum"/>
    <m/>
    <s v="Sudan"/>
    <s v="North Africa"/>
    <n v="17"/>
    <x v="5"/>
    <n v="365"/>
    <s v="Perfect Fitness Perfect Rip Deck"/>
    <n v="59.990001679999999"/>
    <n v="54.488929209402009"/>
    <n v="1"/>
    <n v="10.80000019"/>
    <n v="59.990001679999999"/>
    <n v="49.19000149"/>
    <x v="1"/>
    <x v="2"/>
  </r>
  <r>
    <n v="44253"/>
    <d v="2016-07-10T00:00:00"/>
    <x v="0"/>
    <n v="2"/>
    <d v="2016-07-12T00:00:00"/>
    <n v="1"/>
    <s v="Second Class"/>
    <s v="Other"/>
    <n v="18"/>
    <n v="11213"/>
    <n v="4"/>
    <s v="Apparel"/>
    <s v="Africa"/>
    <s v="Abidjan"/>
    <s v="Lagunes"/>
    <m/>
    <s v="Ivory Coast"/>
    <s v="West Africa"/>
    <n v="18"/>
    <x v="4"/>
    <n v="403"/>
    <s v="Nike Men's CJ Elite 2 TD Football Cleat"/>
    <n v="129.9900055"/>
    <n v="110.80340837177086"/>
    <n v="1"/>
    <n v="26"/>
    <n v="129.9900055"/>
    <n v="103.9900055"/>
    <x v="1"/>
    <x v="2"/>
  </r>
  <r>
    <n v="46098"/>
    <d v="2016-03-11T00:00:00"/>
    <x v="2"/>
    <n v="2"/>
    <d v="2016-03-15T00:00:00"/>
    <n v="1"/>
    <s v="Second Class"/>
    <s v="Other"/>
    <n v="43"/>
    <n v="3474"/>
    <n v="7"/>
    <s v="Fan Shop"/>
    <s v="Africa"/>
    <s v="Abu Kabir"/>
    <s v="Eastern Province"/>
    <m/>
    <s v="Egypt"/>
    <s v="North Africa"/>
    <n v="43"/>
    <x v="6"/>
    <n v="957"/>
    <s v="Diamondback Women's Serene Classic Comfort Bi"/>
    <n v="299.98001099999999"/>
    <n v="295.0300103351052"/>
    <n v="1"/>
    <n v="3"/>
    <n v="299.98001099999999"/>
    <n v="296.98001099999999"/>
    <x v="1"/>
    <x v="2"/>
  </r>
  <r>
    <n v="41304"/>
    <d v="2016-08-25T00:00:00"/>
    <x v="1"/>
    <n v="2"/>
    <d v="2016-08-29T00:00:00"/>
    <n v="1"/>
    <s v="Second Class"/>
    <s v="Other"/>
    <n v="43"/>
    <n v="9316"/>
    <n v="7"/>
    <s v="Fan Shop"/>
    <s v="Africa"/>
    <s v="Kenitra"/>
    <s v="Gharb-Chrarda-Beni Hssen"/>
    <m/>
    <s v="Morocco"/>
    <s v="North Africa"/>
    <n v="43"/>
    <x v="6"/>
    <n v="957"/>
    <s v="Diamondback Women's Serene Classic Comfort Bi"/>
    <n v="299.98001099999999"/>
    <n v="295.0300103351052"/>
    <n v="1"/>
    <n v="6"/>
    <n v="299.98001099999999"/>
    <n v="293.98001099999999"/>
    <x v="1"/>
    <x v="2"/>
  </r>
  <r>
    <n v="42331"/>
    <d v="2016-09-09T00:00:00"/>
    <x v="2"/>
    <n v="4"/>
    <d v="2016-09-15T00:00:00"/>
    <n v="0"/>
    <s v="Standard Class"/>
    <s v="Other"/>
    <n v="17"/>
    <n v="6246"/>
    <n v="4"/>
    <s v="Apparel"/>
    <s v="Africa"/>
    <s v="Antananarivo"/>
    <s v="Analamanga"/>
    <m/>
    <s v="Madagascar"/>
    <s v="East Africa"/>
    <n v="17"/>
    <x v="5"/>
    <n v="365"/>
    <s v="Perfect Fitness Perfect Rip Deck"/>
    <n v="59.990001679999999"/>
    <n v="54.488929209402009"/>
    <n v="4"/>
    <n v="12"/>
    <n v="239.96000672"/>
    <n v="227.96000672"/>
    <x v="2"/>
    <x v="2"/>
  </r>
  <r>
    <n v="41345"/>
    <d v="2016-08-26T00:00:00"/>
    <x v="2"/>
    <n v="4"/>
    <d v="2016-09-01T00:00:00"/>
    <n v="0"/>
    <s v="Standard Class"/>
    <s v="Other"/>
    <n v="17"/>
    <n v="8741"/>
    <n v="4"/>
    <s v="Apparel"/>
    <s v="Africa"/>
    <s v="Algiers"/>
    <s v="Algiers"/>
    <m/>
    <s v="Algeria"/>
    <s v="North Af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2"/>
    <x v="2"/>
  </r>
  <r>
    <n v="51168"/>
    <d v="2017-01-16T00:00:00"/>
    <x v="3"/>
    <n v="4"/>
    <d v="2017-01-20T00:00:00"/>
    <n v="0"/>
    <s v="Standard Class"/>
    <s v="Other"/>
    <n v="24"/>
    <n v="8050"/>
    <n v="5"/>
    <s v="Golf"/>
    <s v="Africa"/>
    <s v="Monrovia"/>
    <s v="Montserrado"/>
    <m/>
    <s v="Liberia"/>
    <s v="West Africa"/>
    <n v="24"/>
    <x v="7"/>
    <n v="502"/>
    <s v="Nike Men's Dri-FIT Victory Golf Polo"/>
    <n v="50"/>
    <n v="43.678035218757444"/>
    <n v="4"/>
    <n v="0"/>
    <n v="200"/>
    <n v="200"/>
    <x v="2"/>
    <x v="2"/>
  </r>
  <r>
    <n v="51168"/>
    <d v="2017-01-16T00:00:00"/>
    <x v="3"/>
    <n v="4"/>
    <d v="2017-01-20T00:00:00"/>
    <n v="0"/>
    <s v="Standard Class"/>
    <s v="Other"/>
    <n v="29"/>
    <n v="8050"/>
    <n v="5"/>
    <s v="Golf"/>
    <s v="Africa"/>
    <s v="Monrovia"/>
    <s v="Montserrado"/>
    <m/>
    <s v="Liberia"/>
    <s v="West Africa"/>
    <n v="29"/>
    <x v="1"/>
    <n v="627"/>
    <s v="Under Armour Girls' Toddler Spine Surge Runni"/>
    <n v="39.990001679999999"/>
    <n v="34.198098313835338"/>
    <n v="4"/>
    <n v="3.2000000480000002"/>
    <n v="159.96000672"/>
    <n v="156.760006672"/>
    <x v="2"/>
    <x v="2"/>
  </r>
  <r>
    <n v="43599"/>
    <d v="2016-09-28T00:00:00"/>
    <x v="4"/>
    <n v="4"/>
    <d v="2016-10-04T00:00:00"/>
    <n v="0"/>
    <s v="Standard Class"/>
    <s v="Other"/>
    <n v="24"/>
    <n v="5474"/>
    <n v="5"/>
    <s v="Golf"/>
    <s v="Africa"/>
    <s v="Khartoum"/>
    <s v="Khartoum"/>
    <m/>
    <s v="Sudan"/>
    <s v="North Africa"/>
    <n v="24"/>
    <x v="7"/>
    <n v="502"/>
    <s v="Nike Men's Dri-FIT Victory Golf Polo"/>
    <n v="50"/>
    <n v="43.678035218757444"/>
    <n v="4"/>
    <n v="11"/>
    <n v="200"/>
    <n v="189"/>
    <x v="2"/>
    <x v="2"/>
  </r>
  <r>
    <n v="41901"/>
    <d v="2016-03-09T00:00:00"/>
    <x v="4"/>
    <n v="4"/>
    <d v="2016-03-15T00:00:00"/>
    <n v="0"/>
    <s v="Standard Class"/>
    <s v="Other"/>
    <n v="40"/>
    <n v="474"/>
    <n v="6"/>
    <s v="Outdoors"/>
    <s v="Africa"/>
    <s v="Gagnoa"/>
    <s v="Fromager"/>
    <m/>
    <s v="Ivory Coast"/>
    <s v="West Africa"/>
    <n v="40"/>
    <x v="8"/>
    <n v="905"/>
    <s v="Team Golf Texas Longhorns Putter Grip"/>
    <n v="24.989999770000001"/>
    <n v="20.52742837007143"/>
    <n v="4"/>
    <n v="19.989999770000001"/>
    <n v="99.959999080000003"/>
    <n v="79.969999310000006"/>
    <x v="2"/>
    <x v="2"/>
  </r>
  <r>
    <n v="42751"/>
    <d v="2016-09-16T00:00:00"/>
    <x v="2"/>
    <n v="4"/>
    <d v="2016-09-22T00:00:00"/>
    <n v="0"/>
    <s v="Standard Class"/>
    <s v="Other"/>
    <n v="9"/>
    <n v="12255"/>
    <n v="3"/>
    <s v="Footwear"/>
    <s v="Africa"/>
    <s v="Livingstone"/>
    <s v="Meridional"/>
    <m/>
    <s v="Zambia"/>
    <s v="East Africa"/>
    <n v="9"/>
    <x v="0"/>
    <n v="191"/>
    <s v="Nike Men's Free 5.0+ Running Shoe"/>
    <n v="99.989997860000003"/>
    <n v="95.114003926871064"/>
    <n v="4"/>
    <n v="36"/>
    <n v="399.95999144000001"/>
    <n v="363.95999144000001"/>
    <x v="2"/>
    <x v="2"/>
  </r>
  <r>
    <n v="45088"/>
    <d v="2016-10-20T00:00:00"/>
    <x v="1"/>
    <n v="4"/>
    <d v="2016-10-26T00:00:00"/>
    <n v="0"/>
    <s v="Standard Class"/>
    <s v="Other"/>
    <n v="17"/>
    <n v="10288"/>
    <n v="4"/>
    <s v="Apparel"/>
    <s v="Africa"/>
    <s v="Fez"/>
    <s v="Fes-Boulemane"/>
    <m/>
    <s v="Morocco"/>
    <s v="North Africa"/>
    <n v="17"/>
    <x v="5"/>
    <n v="365"/>
    <s v="Perfect Fitness Perfect Rip Deck"/>
    <n v="59.990001679999999"/>
    <n v="54.488929209402009"/>
    <n v="4"/>
    <n v="0"/>
    <n v="239.96000672"/>
    <n v="239.96000672"/>
    <x v="2"/>
    <x v="2"/>
  </r>
  <r>
    <n v="50489"/>
    <d v="2017-07-01T00:00:00"/>
    <x v="5"/>
    <n v="4"/>
    <d v="2017-07-06T00:00:00"/>
    <n v="1"/>
    <s v="Standard Class"/>
    <s v="Other"/>
    <n v="17"/>
    <n v="4717"/>
    <n v="4"/>
    <s v="Apparel"/>
    <s v="Africa"/>
    <s v="Cairo"/>
    <s v="Cairo"/>
    <m/>
    <s v="Egypt"/>
    <s v="North Africa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44409"/>
    <d v="2016-10-10T00:00:00"/>
    <x v="3"/>
    <n v="4"/>
    <d v="2016-10-14T00:00:00"/>
    <n v="1"/>
    <s v="Standard Class"/>
    <s v="Other"/>
    <n v="17"/>
    <n v="4799"/>
    <n v="4"/>
    <s v="Apparel"/>
    <s v="Africa"/>
    <s v="Dakar"/>
    <s v="Dakar"/>
    <m/>
    <s v="Senegal"/>
    <s v="West Africa"/>
    <n v="17"/>
    <x v="5"/>
    <n v="365"/>
    <s v="Perfect Fitness Perfect Rip Deck"/>
    <n v="59.990001679999999"/>
    <n v="54.488929209402009"/>
    <n v="4"/>
    <n v="12"/>
    <n v="239.96000672"/>
    <n v="227.96000672"/>
    <x v="2"/>
    <x v="2"/>
  </r>
  <r>
    <n v="42101"/>
    <d v="2016-06-09T00:00:00"/>
    <x v="1"/>
    <n v="4"/>
    <d v="2016-06-15T00:00:00"/>
    <n v="0"/>
    <s v="Standard Class"/>
    <s v="Other"/>
    <n v="17"/>
    <n v="4533"/>
    <n v="4"/>
    <s v="Apparel"/>
    <s v="Africa"/>
    <s v="Hurghada"/>
    <s v="Red Sea"/>
    <m/>
    <s v="Egypt"/>
    <s v="North Africa"/>
    <n v="17"/>
    <x v="5"/>
    <n v="365"/>
    <s v="Perfect Fitness Perfect Rip Deck"/>
    <n v="59.990001679999999"/>
    <n v="54.488929209402009"/>
    <n v="4"/>
    <n v="13.19999981"/>
    <n v="239.96000672"/>
    <n v="226.76000690999999"/>
    <x v="2"/>
    <x v="2"/>
  </r>
  <r>
    <n v="50424"/>
    <d v="2017-06-01T00:00:00"/>
    <x v="1"/>
    <n v="4"/>
    <d v="2017-06-07T00:00:00"/>
    <n v="1"/>
    <s v="Standard Class"/>
    <s v="Other"/>
    <n v="17"/>
    <n v="12383"/>
    <n v="4"/>
    <s v="Apparel"/>
    <s v="Africa"/>
    <s v="Kenitra"/>
    <s v="Gharb-Chrarda-Beni Hssen"/>
    <m/>
    <s v="Morocco"/>
    <s v="North Africa"/>
    <n v="17"/>
    <x v="5"/>
    <n v="365"/>
    <s v="Perfect Fitness Perfect Rip Deck"/>
    <n v="59.990001679999999"/>
    <n v="54.488929209402009"/>
    <n v="4"/>
    <n v="31.190000529999999"/>
    <n v="239.96000672"/>
    <n v="208.77000619"/>
    <x v="2"/>
    <x v="2"/>
  </r>
  <r>
    <n v="49825"/>
    <d v="2016-12-28T00:00:00"/>
    <x v="4"/>
    <n v="4"/>
    <d v="2017-01-03T00:00:00"/>
    <n v="1"/>
    <s v="Standard Class"/>
    <s v="Other"/>
    <n v="24"/>
    <n v="3518"/>
    <n v="5"/>
    <s v="Golf"/>
    <s v="Africa"/>
    <s v="Abidjan"/>
    <s v="Lagunes"/>
    <m/>
    <s v="Ivory Coast"/>
    <s v="West Africa"/>
    <n v="24"/>
    <x v="7"/>
    <n v="502"/>
    <s v="Nike Men's Dri-FIT Victory Golf Polo"/>
    <n v="50"/>
    <n v="43.678035218757444"/>
    <n v="4"/>
    <n v="0"/>
    <n v="200"/>
    <n v="200"/>
    <x v="2"/>
    <x v="2"/>
  </r>
  <r>
    <n v="41294"/>
    <d v="2016-08-25T00:00:00"/>
    <x v="1"/>
    <n v="4"/>
    <d v="2016-08-31T00:00:00"/>
    <n v="1"/>
    <s v="Standard Class"/>
    <s v="Other"/>
    <n v="24"/>
    <n v="4674"/>
    <n v="5"/>
    <s v="Golf"/>
    <s v="Africa"/>
    <s v="Hurghada"/>
    <s v="Red Sea"/>
    <m/>
    <s v="Egypt"/>
    <s v="North Africa"/>
    <n v="24"/>
    <x v="7"/>
    <n v="502"/>
    <s v="Nike Men's Dri-FIT Victory Golf Polo"/>
    <n v="50"/>
    <n v="43.678035218757444"/>
    <n v="4"/>
    <n v="2"/>
    <n v="200"/>
    <n v="198"/>
    <x v="2"/>
    <x v="2"/>
  </r>
  <r>
    <n v="42023"/>
    <d v="2016-05-09T00:00:00"/>
    <x v="3"/>
    <n v="4"/>
    <d v="2016-05-13T00:00:00"/>
    <n v="0"/>
    <s v="Standard Class"/>
    <s v="Other"/>
    <n v="29"/>
    <n v="8519"/>
    <n v="5"/>
    <s v="Golf"/>
    <s v="Africa"/>
    <s v="Niamey"/>
    <s v="Niamey"/>
    <m/>
    <s v="Niger"/>
    <s v="West Africa"/>
    <n v="29"/>
    <x v="1"/>
    <n v="627"/>
    <s v="Under Armour Girls' Toddler Spine Surge Runni"/>
    <n v="39.990001679999999"/>
    <n v="34.198098313835338"/>
    <n v="4"/>
    <n v="4.8000001909999996"/>
    <n v="159.96000672"/>
    <n v="155.16000652899999"/>
    <x v="2"/>
    <x v="2"/>
  </r>
  <r>
    <n v="47774"/>
    <d v="2016-11-28T00:00:00"/>
    <x v="3"/>
    <n v="4"/>
    <d v="2016-12-02T00:00:00"/>
    <n v="1"/>
    <s v="Standard Class"/>
    <s v="Other"/>
    <n v="29"/>
    <n v="5302"/>
    <n v="5"/>
    <s v="Golf"/>
    <s v="Africa"/>
    <s v="Sale"/>
    <s v="Rabat-Salé-Zemmour-Zaer"/>
    <m/>
    <s v="Morocco"/>
    <s v="North Africa"/>
    <n v="29"/>
    <x v="1"/>
    <n v="627"/>
    <s v="Under Armour Girls' Toddler Spine Surge Runni"/>
    <n v="39.990001679999999"/>
    <n v="34.198098313835338"/>
    <n v="4"/>
    <n v="8.8000001910000005"/>
    <n v="159.96000672"/>
    <n v="151.16000652899999"/>
    <x v="2"/>
    <x v="2"/>
  </r>
  <r>
    <n v="41827"/>
    <d v="2016-02-09T00:00:00"/>
    <x v="6"/>
    <n v="4"/>
    <d v="2016-02-15T00:00:00"/>
    <n v="0"/>
    <s v="Standard Class"/>
    <s v="Other"/>
    <n v="26"/>
    <n v="3594"/>
    <n v="5"/>
    <s v="Golf"/>
    <s v="Africa"/>
    <s v="Pretoria"/>
    <s v="Gauteng"/>
    <m/>
    <s v="South Africa"/>
    <s v="Southern Africa"/>
    <n v="26"/>
    <x v="9"/>
    <n v="564"/>
    <s v="Nike Men's Deutschland Weltmeister Winners Bl"/>
    <n v="30"/>
    <n v="45.158749390000004"/>
    <n v="4"/>
    <n v="8.3999996190000008"/>
    <n v="120"/>
    <n v="111.600000381"/>
    <x v="2"/>
    <x v="2"/>
  </r>
  <r>
    <n v="47193"/>
    <d v="2016-11-19T00:00:00"/>
    <x v="5"/>
    <n v="4"/>
    <d v="2016-11-24T00:00:00"/>
    <n v="0"/>
    <s v="Standard Class"/>
    <s v="Other"/>
    <n v="24"/>
    <n v="9890"/>
    <n v="5"/>
    <s v="Golf"/>
    <s v="Africa"/>
    <s v="Marrakech"/>
    <s v="Marrakech-Tensift-Al Haouz"/>
    <m/>
    <s v="Morocco"/>
    <s v="North Africa"/>
    <n v="24"/>
    <x v="7"/>
    <n v="502"/>
    <s v="Nike Men's Dri-FIT Victory Golf Polo"/>
    <n v="50"/>
    <n v="43.678035218757444"/>
    <n v="4"/>
    <n v="30"/>
    <n v="200"/>
    <n v="170"/>
    <x v="2"/>
    <x v="2"/>
  </r>
  <r>
    <n v="42626"/>
    <d v="2016-09-14T00:00:00"/>
    <x v="4"/>
    <n v="4"/>
    <d v="2016-09-20T00:00:00"/>
    <n v="0"/>
    <s v="Standard Class"/>
    <s v="Other"/>
    <n v="24"/>
    <n v="1410"/>
    <n v="5"/>
    <s v="Golf"/>
    <s v="Africa"/>
    <s v="Bur Sudan"/>
    <s v="Red Sea"/>
    <m/>
    <s v="Sudan"/>
    <s v="North Africa"/>
    <n v="24"/>
    <x v="7"/>
    <n v="502"/>
    <s v="Nike Men's Dri-FIT Victory Golf Polo"/>
    <n v="50"/>
    <n v="43.678035218757444"/>
    <n v="4"/>
    <n v="40"/>
    <n v="200"/>
    <n v="160"/>
    <x v="2"/>
    <x v="2"/>
  </r>
  <r>
    <n v="46199"/>
    <d v="2016-05-11T00:00:00"/>
    <x v="4"/>
    <n v="4"/>
    <d v="2016-05-17T00:00:00"/>
    <n v="1"/>
    <s v="Standard Class"/>
    <s v="Other"/>
    <n v="24"/>
    <n v="7521"/>
    <n v="5"/>
    <s v="Golf"/>
    <s v="Africa"/>
    <s v="Lagos"/>
    <s v="Lagos"/>
    <m/>
    <s v="Nigeria"/>
    <s v="West Africa"/>
    <n v="24"/>
    <x v="7"/>
    <n v="502"/>
    <s v="Nike Men's Dri-FIT Victory Golf Polo"/>
    <n v="50"/>
    <n v="43.678035218757444"/>
    <n v="4"/>
    <n v="50"/>
    <n v="200"/>
    <n v="150"/>
    <x v="2"/>
    <x v="2"/>
  </r>
  <r>
    <n v="48468"/>
    <d v="2016-08-12T00:00:00"/>
    <x v="2"/>
    <n v="4"/>
    <d v="2016-08-18T00:00:00"/>
    <n v="0"/>
    <s v="Standard Class"/>
    <s v="Other"/>
    <n v="40"/>
    <n v="2106"/>
    <n v="6"/>
    <s v="Outdoors"/>
    <s v="Africa"/>
    <s v="Lagos"/>
    <s v="Lagos"/>
    <m/>
    <s v="Nigeria"/>
    <s v="West Africa"/>
    <n v="40"/>
    <x v="8"/>
    <n v="885"/>
    <s v="Team Golf St. Louis Cardinals Putter Grip"/>
    <n v="24.989999770000001"/>
    <n v="29.483249567625002"/>
    <n v="4"/>
    <n v="5.5"/>
    <n v="99.959999080000003"/>
    <n v="94.459999080000003"/>
    <x v="2"/>
    <x v="2"/>
  </r>
  <r>
    <n v="51009"/>
    <d v="2017-01-14T00:00:00"/>
    <x v="5"/>
    <n v="4"/>
    <d v="2017-01-19T00:00:00"/>
    <n v="1"/>
    <s v="Standard Class"/>
    <s v="Other"/>
    <n v="9"/>
    <n v="8144"/>
    <n v="3"/>
    <s v="Footwear"/>
    <s v="Africa"/>
    <s v="Quelimane"/>
    <s v="Zambezia"/>
    <m/>
    <s v="Mozambique"/>
    <s v="East Africa"/>
    <n v="9"/>
    <x v="0"/>
    <n v="191"/>
    <s v="Nike Men's Free 5.0+ Running Shoe"/>
    <n v="99.989997860000003"/>
    <n v="95.114003926871064"/>
    <n v="4"/>
    <n v="4"/>
    <n v="399.95999144000001"/>
    <n v="395.95999144000001"/>
    <x v="2"/>
    <x v="2"/>
  </r>
  <r>
    <n v="46229"/>
    <d v="2016-05-11T00:00:00"/>
    <x v="4"/>
    <n v="4"/>
    <d v="2016-05-17T00:00:00"/>
    <n v="1"/>
    <s v="Standard Class"/>
    <s v="Other"/>
    <n v="9"/>
    <n v="5643"/>
    <n v="3"/>
    <s v="Footwear"/>
    <s v="Africa"/>
    <s v="Port Elizabeth"/>
    <s v="Eastern Cape"/>
    <m/>
    <s v="South Africa"/>
    <s v="Southern Africa"/>
    <n v="9"/>
    <x v="0"/>
    <n v="191"/>
    <s v="Nike Men's Free 5.0+ Running Shoe"/>
    <n v="99.989997860000003"/>
    <n v="95.114003926871064"/>
    <n v="4"/>
    <n v="8"/>
    <n v="399.95999144000001"/>
    <n v="391.95999144000001"/>
    <x v="2"/>
    <x v="2"/>
  </r>
  <r>
    <n v="42882"/>
    <d v="2016-09-17T00:00:00"/>
    <x v="5"/>
    <n v="4"/>
    <d v="2016-09-22T00:00:00"/>
    <n v="0"/>
    <s v="Standard Class"/>
    <s v="Other"/>
    <n v="9"/>
    <n v="2041"/>
    <n v="3"/>
    <s v="Footwear"/>
    <s v="Africa"/>
    <s v="Shinyanga"/>
    <s v="Shinyanga"/>
    <m/>
    <s v="Tanzania"/>
    <s v="East Africa"/>
    <n v="9"/>
    <x v="0"/>
    <n v="191"/>
    <s v="Nike Men's Free 5.0+ Running Shoe"/>
    <n v="99.989997860000003"/>
    <n v="95.114003926871064"/>
    <n v="4"/>
    <n v="20"/>
    <n v="399.95999144000001"/>
    <n v="379.95999144000001"/>
    <x v="2"/>
    <x v="2"/>
  </r>
  <r>
    <n v="46827"/>
    <d v="2016-11-14T00:00:00"/>
    <x v="3"/>
    <n v="4"/>
    <d v="2016-11-18T00:00:00"/>
    <n v="0"/>
    <s v="Standard Class"/>
    <s v="Other"/>
    <n v="9"/>
    <n v="7537"/>
    <n v="3"/>
    <s v="Footwear"/>
    <s v="Africa"/>
    <s v="Kismaayo"/>
    <s v="Jubbada Hoose"/>
    <m/>
    <s v="Somalia"/>
    <s v="East Africa"/>
    <n v="9"/>
    <x v="0"/>
    <n v="191"/>
    <s v="Nike Men's Free 5.0+ Running Shoe"/>
    <n v="99.989997860000003"/>
    <n v="95.114003926871064"/>
    <n v="4"/>
    <n v="36"/>
    <n v="399.95999144000001"/>
    <n v="363.95999144000001"/>
    <x v="2"/>
    <x v="2"/>
  </r>
  <r>
    <n v="48684"/>
    <d v="2016-11-12T00:00:00"/>
    <x v="5"/>
    <n v="4"/>
    <d v="2016-11-17T00:00:00"/>
    <n v="1"/>
    <s v="Standard Class"/>
    <s v="Other"/>
    <n v="9"/>
    <n v="3056"/>
    <n v="3"/>
    <s v="Footwear"/>
    <s v="Africa"/>
    <s v="Butare"/>
    <s v="Meridional"/>
    <m/>
    <s v="Rwanda"/>
    <s v="East Africa"/>
    <n v="9"/>
    <x v="0"/>
    <n v="191"/>
    <s v="Nike Men's Free 5.0+ Running Shoe"/>
    <n v="99.989997860000003"/>
    <n v="95.114003926871064"/>
    <n v="4"/>
    <n v="40"/>
    <n v="399.95999144000001"/>
    <n v="359.95999144000001"/>
    <x v="2"/>
    <x v="2"/>
  </r>
  <r>
    <n v="48684"/>
    <d v="2016-11-12T00:00:00"/>
    <x v="5"/>
    <n v="4"/>
    <d v="2016-11-17T00:00:00"/>
    <n v="1"/>
    <s v="Standard Class"/>
    <s v="Other"/>
    <n v="9"/>
    <n v="3056"/>
    <n v="3"/>
    <s v="Footwear"/>
    <s v="Africa"/>
    <s v="Butare"/>
    <s v="Meridional"/>
    <m/>
    <s v="Rwanda"/>
    <s v="East Africa"/>
    <n v="9"/>
    <x v="0"/>
    <n v="191"/>
    <s v="Nike Men's Free 5.0+ Running Shoe"/>
    <n v="99.989997860000003"/>
    <n v="95.114003926871064"/>
    <n v="4"/>
    <n v="48"/>
    <n v="399.95999144000001"/>
    <n v="351.95999144000001"/>
    <x v="2"/>
    <x v="2"/>
  </r>
  <r>
    <n v="46416"/>
    <d v="2016-08-11T00:00:00"/>
    <x v="1"/>
    <n v="4"/>
    <d v="2016-08-17T00:00:00"/>
    <n v="0"/>
    <s v="Standard Class"/>
    <s v="Other"/>
    <n v="9"/>
    <n v="7967"/>
    <n v="3"/>
    <s v="Footwear"/>
    <s v="Africa"/>
    <s v="Cairo"/>
    <s v="Cairo"/>
    <m/>
    <s v="Egypt"/>
    <s v="North Africa"/>
    <n v="9"/>
    <x v="0"/>
    <n v="191"/>
    <s v="Nike Men's Free 5.0+ Running Shoe"/>
    <n v="99.989997860000003"/>
    <n v="95.114003926871064"/>
    <n v="4"/>
    <n v="48"/>
    <n v="399.95999144000001"/>
    <n v="351.95999144000001"/>
    <x v="2"/>
    <x v="2"/>
  </r>
  <r>
    <n v="47343"/>
    <d v="2016-11-22T00:00:00"/>
    <x v="6"/>
    <n v="4"/>
    <d v="2016-11-28T00:00:00"/>
    <n v="0"/>
    <s v="Standard Class"/>
    <s v="Other"/>
    <n v="9"/>
    <n v="1758"/>
    <n v="3"/>
    <s v="Footwear"/>
    <s v="Africa"/>
    <s v="Newcastle"/>
    <s v="KwaZulu-Natal"/>
    <m/>
    <s v="South Africa"/>
    <s v="Southern Africa"/>
    <n v="9"/>
    <x v="0"/>
    <n v="191"/>
    <s v="Nike Men's Free 5.0+ Running Shoe"/>
    <n v="99.989997860000003"/>
    <n v="95.114003926871064"/>
    <n v="4"/>
    <n v="59.990001679999999"/>
    <n v="399.95999144000001"/>
    <n v="339.96998976000003"/>
    <x v="2"/>
    <x v="2"/>
  </r>
  <r>
    <n v="48608"/>
    <d v="2016-10-12T00:00:00"/>
    <x v="4"/>
    <n v="4"/>
    <d v="2016-10-18T00:00:00"/>
    <n v="0"/>
    <s v="Standard Class"/>
    <s v="Other"/>
    <n v="24"/>
    <n v="4398"/>
    <n v="5"/>
    <s v="Golf"/>
    <s v="Africa"/>
    <s v="Lokossa"/>
    <s v="Mono"/>
    <m/>
    <s v="Benin"/>
    <s v="West Africa"/>
    <n v="24"/>
    <x v="7"/>
    <n v="502"/>
    <s v="Nike Men's Dri-FIT Victory Golf Polo"/>
    <n v="50"/>
    <n v="43.678035218757444"/>
    <n v="5"/>
    <n v="25"/>
    <n v="250"/>
    <n v="225"/>
    <x v="1"/>
    <x v="2"/>
  </r>
  <r>
    <n v="45506"/>
    <d v="2016-10-26T00:00:00"/>
    <x v="4"/>
    <n v="4"/>
    <d v="2016-11-01T00:00:00"/>
    <n v="0"/>
    <s v="Standard Class"/>
    <s v="Other"/>
    <n v="24"/>
    <n v="5687"/>
    <n v="5"/>
    <s v="Golf"/>
    <s v="Africa"/>
    <s v="Ikot Ekpene"/>
    <s v="Akwa Ibom"/>
    <m/>
    <s v="Nigeria"/>
    <s v="West Africa"/>
    <n v="24"/>
    <x v="7"/>
    <n v="502"/>
    <s v="Nike Men's Dri-FIT Victory Golf Polo"/>
    <n v="50"/>
    <n v="43.678035218757444"/>
    <n v="5"/>
    <n v="30"/>
    <n v="250"/>
    <n v="220"/>
    <x v="1"/>
    <x v="2"/>
  </r>
  <r>
    <n v="45027"/>
    <d v="2016-10-19T00:00:00"/>
    <x v="4"/>
    <n v="4"/>
    <d v="2016-10-25T00:00:00"/>
    <n v="0"/>
    <s v="Standard Class"/>
    <s v="Other"/>
    <n v="29"/>
    <n v="8534"/>
    <n v="5"/>
    <s v="Golf"/>
    <s v="Africa"/>
    <s v="Warri"/>
    <s v="Delta"/>
    <m/>
    <s v="Nigeria"/>
    <s v="West Africa"/>
    <n v="29"/>
    <x v="1"/>
    <n v="627"/>
    <s v="Under Armour Girls' Toddler Spine Surge Runni"/>
    <n v="39.990001679999999"/>
    <n v="34.198098313835338"/>
    <n v="5"/>
    <n v="25.989999770000001"/>
    <n v="199.9500084"/>
    <n v="173.96000863"/>
    <x v="1"/>
    <x v="2"/>
  </r>
  <r>
    <n v="46308"/>
    <d v="2016-06-11T00:00:00"/>
    <x v="5"/>
    <n v="4"/>
    <d v="2016-06-16T00:00:00"/>
    <n v="0"/>
    <s v="Standard Class"/>
    <s v="Other"/>
    <n v="29"/>
    <n v="3372"/>
    <n v="5"/>
    <s v="Golf"/>
    <s v="Africa"/>
    <s v="Bandundu"/>
    <s v="Bandundu"/>
    <m/>
    <s v="Democratic Republic of the Congo"/>
    <s v="Central Africa"/>
    <n v="29"/>
    <x v="1"/>
    <n v="627"/>
    <s v="Under Armour Girls' Toddler Spine Surge Runni"/>
    <n v="39.990001679999999"/>
    <n v="34.198098313835338"/>
    <n v="5"/>
    <n v="29.989999770000001"/>
    <n v="199.9500084"/>
    <n v="169.96000863"/>
    <x v="1"/>
    <x v="2"/>
  </r>
  <r>
    <n v="43685"/>
    <d v="2016-09-29T00:00:00"/>
    <x v="1"/>
    <n v="4"/>
    <d v="2016-10-05T00:00:00"/>
    <n v="1"/>
    <s v="Standard Class"/>
    <s v="Other"/>
    <n v="24"/>
    <n v="10927"/>
    <n v="5"/>
    <s v="Golf"/>
    <s v="Africa"/>
    <s v="Lagos"/>
    <s v="Lagos"/>
    <m/>
    <s v="Nigeria"/>
    <s v="West Africa"/>
    <n v="24"/>
    <x v="7"/>
    <n v="502"/>
    <s v="Nike Men's Dri-FIT Victory Golf Polo"/>
    <n v="50"/>
    <n v="43.678035218757444"/>
    <n v="5"/>
    <n v="40"/>
    <n v="250"/>
    <n v="210"/>
    <x v="1"/>
    <x v="2"/>
  </r>
  <r>
    <n v="41893"/>
    <d v="2016-03-09T00:00:00"/>
    <x v="4"/>
    <n v="4"/>
    <d v="2016-03-15T00:00:00"/>
    <n v="0"/>
    <s v="Standard Class"/>
    <s v="Other"/>
    <n v="24"/>
    <n v="3597"/>
    <n v="5"/>
    <s v="Golf"/>
    <s v="Africa"/>
    <s v="Foumban"/>
    <s v="West"/>
    <m/>
    <s v="Cameroon"/>
    <s v="Central Africa"/>
    <n v="24"/>
    <x v="7"/>
    <n v="502"/>
    <s v="Nike Men's Dri-FIT Victory Golf Polo"/>
    <n v="50"/>
    <n v="43.678035218757444"/>
    <n v="5"/>
    <n v="42.5"/>
    <n v="250"/>
    <n v="207.5"/>
    <x v="1"/>
    <x v="2"/>
  </r>
  <r>
    <n v="46339"/>
    <d v="2016-07-11T00:00:00"/>
    <x v="3"/>
    <n v="4"/>
    <d v="2016-07-15T00:00:00"/>
    <n v="1"/>
    <s v="Standard Class"/>
    <s v="Other"/>
    <n v="24"/>
    <n v="2052"/>
    <n v="5"/>
    <s v="Golf"/>
    <s v="Africa"/>
    <s v="Luanda"/>
    <s v="Luanda"/>
    <m/>
    <s v="Angola"/>
    <s v="Central Africa"/>
    <n v="24"/>
    <x v="7"/>
    <n v="502"/>
    <s v="Nike Men's Dri-FIT Victory Golf Polo"/>
    <n v="50"/>
    <n v="43.678035218757444"/>
    <n v="5"/>
    <n v="42.5"/>
    <n v="250"/>
    <n v="207.5"/>
    <x v="1"/>
    <x v="2"/>
  </r>
  <r>
    <n v="46667"/>
    <d v="2016-12-11T00:00:00"/>
    <x v="0"/>
    <n v="4"/>
    <d v="2016-12-15T00:00:00"/>
    <n v="0"/>
    <s v="Standard Class"/>
    <s v="Other"/>
    <n v="24"/>
    <n v="4399"/>
    <n v="5"/>
    <s v="Golf"/>
    <s v="Africa"/>
    <s v="Maiduguri"/>
    <s v="Borno"/>
    <m/>
    <s v="Nigeria"/>
    <s v="West Africa"/>
    <n v="24"/>
    <x v="7"/>
    <n v="502"/>
    <s v="Nike Men's Dri-FIT Victory Golf Polo"/>
    <n v="50"/>
    <n v="43.678035218757444"/>
    <n v="5"/>
    <n v="42.5"/>
    <n v="250"/>
    <n v="207.5"/>
    <x v="1"/>
    <x v="2"/>
  </r>
  <r>
    <n v="47647"/>
    <d v="2016-11-26T00:00:00"/>
    <x v="5"/>
    <n v="4"/>
    <d v="2016-12-01T00:00:00"/>
    <n v="0"/>
    <s v="Standard Class"/>
    <s v="Other"/>
    <n v="24"/>
    <n v="185"/>
    <n v="5"/>
    <s v="Golf"/>
    <s v="Africa"/>
    <s v="Nairobi"/>
    <s v="Nairobi"/>
    <m/>
    <s v="Kenya"/>
    <s v="East Africa"/>
    <n v="24"/>
    <x v="7"/>
    <n v="502"/>
    <s v="Nike Men's Dri-FIT Victory Golf Polo"/>
    <n v="50"/>
    <n v="43.678035218757444"/>
    <n v="5"/>
    <n v="45"/>
    <n v="250"/>
    <n v="205"/>
    <x v="1"/>
    <x v="2"/>
  </r>
  <r>
    <n v="48565"/>
    <d v="2016-09-12T00:00:00"/>
    <x v="3"/>
    <n v="4"/>
    <d v="2016-09-16T00:00:00"/>
    <n v="1"/>
    <s v="Standard Class"/>
    <s v="Other"/>
    <n v="24"/>
    <n v="3441"/>
    <n v="5"/>
    <s v="Golf"/>
    <s v="Africa"/>
    <s v="Kitwe"/>
    <s v="Copperbelt"/>
    <m/>
    <s v="Zambia"/>
    <s v="East Africa"/>
    <n v="24"/>
    <x v="7"/>
    <n v="502"/>
    <s v="Nike Men's Dri-FIT Victory Golf Polo"/>
    <n v="50"/>
    <n v="43.678035218757444"/>
    <n v="5"/>
    <n v="45"/>
    <n v="250"/>
    <n v="205"/>
    <x v="1"/>
    <x v="2"/>
  </r>
  <r>
    <n v="43889"/>
    <d v="2016-02-10T00:00:00"/>
    <x v="4"/>
    <n v="4"/>
    <d v="2016-02-16T00:00:00"/>
    <n v="1"/>
    <s v="Standard Class"/>
    <s v="Other"/>
    <n v="24"/>
    <n v="11947"/>
    <n v="5"/>
    <s v="Golf"/>
    <s v="Africa"/>
    <s v="Lagos"/>
    <s v="Lagos"/>
    <m/>
    <s v="Nigeria"/>
    <s v="West Africa"/>
    <n v="24"/>
    <x v="7"/>
    <n v="502"/>
    <s v="Nike Men's Dri-FIT Victory Golf Polo"/>
    <n v="50"/>
    <n v="43.678035218757444"/>
    <n v="5"/>
    <n v="45"/>
    <n v="250"/>
    <n v="205"/>
    <x v="1"/>
    <x v="2"/>
  </r>
  <r>
    <n v="45138"/>
    <d v="2016-10-20T00:00:00"/>
    <x v="1"/>
    <n v="4"/>
    <d v="2016-10-26T00:00:00"/>
    <n v="0"/>
    <s v="Standard Class"/>
    <s v="Other"/>
    <n v="24"/>
    <n v="1555"/>
    <n v="5"/>
    <s v="Golf"/>
    <s v="Africa"/>
    <s v="Nkongsamba"/>
    <s v="Littoral"/>
    <m/>
    <s v="Cameroon"/>
    <s v="Central Africa"/>
    <n v="24"/>
    <x v="7"/>
    <n v="502"/>
    <s v="Nike Men's Dri-FIT Victory Golf Polo"/>
    <n v="50"/>
    <n v="43.678035218757444"/>
    <n v="5"/>
    <n v="50"/>
    <n v="250"/>
    <n v="200"/>
    <x v="1"/>
    <x v="2"/>
  </r>
  <r>
    <n v="44160"/>
    <d v="2016-06-10T00:00:00"/>
    <x v="2"/>
    <n v="4"/>
    <d v="2016-06-16T00:00:00"/>
    <n v="1"/>
    <s v="Standard Class"/>
    <s v="Other"/>
    <n v="29"/>
    <n v="9399"/>
    <n v="5"/>
    <s v="Golf"/>
    <s v="Africa"/>
    <s v="Mbuji-Mayi"/>
    <s v="Kasai-Oriental"/>
    <m/>
    <s v="Democratic Republic of the Congo"/>
    <s v="Central Africa"/>
    <n v="29"/>
    <x v="1"/>
    <n v="627"/>
    <s v="Under Armour Girls' Toddler Spine Surge Runni"/>
    <n v="39.990001679999999"/>
    <n v="34.198098313835338"/>
    <n v="5"/>
    <n v="49.990001679999999"/>
    <n v="199.9500084"/>
    <n v="149.96000672"/>
    <x v="1"/>
    <x v="2"/>
  </r>
  <r>
    <n v="49214"/>
    <d v="2016-12-19T00:00:00"/>
    <x v="3"/>
    <n v="4"/>
    <d v="2016-12-23T00:00:00"/>
    <n v="1"/>
    <s v="Standard Class"/>
    <s v="Other"/>
    <n v="24"/>
    <n v="2792"/>
    <n v="5"/>
    <s v="Golf"/>
    <s v="Africa"/>
    <s v="Lomé"/>
    <s v="Maritime"/>
    <m/>
    <s v="Togo"/>
    <s v="West Africa"/>
    <n v="24"/>
    <x v="7"/>
    <n v="502"/>
    <s v="Nike Men's Dri-FIT Victory Golf Polo"/>
    <n v="50"/>
    <n v="43.678035218757444"/>
    <n v="5"/>
    <n v="62.5"/>
    <n v="250"/>
    <n v="187.5"/>
    <x v="1"/>
    <x v="2"/>
  </r>
  <r>
    <n v="41825"/>
    <d v="2016-02-09T00:00:00"/>
    <x v="6"/>
    <n v="4"/>
    <d v="2016-02-15T00:00:00"/>
    <n v="1"/>
    <s v="Standard Class"/>
    <s v="Other"/>
    <n v="40"/>
    <n v="10118"/>
    <n v="6"/>
    <s v="Outdoors"/>
    <s v="Africa"/>
    <s v="Pretoria"/>
    <s v="Gauteng"/>
    <m/>
    <s v="South Africa"/>
    <s v="Southern Africa"/>
    <n v="40"/>
    <x v="8"/>
    <n v="906"/>
    <s v="Team Golf Tennessee Volunteers Putter Grip"/>
    <n v="24.989999770000001"/>
    <n v="16.911999892000001"/>
    <n v="5"/>
    <n v="0"/>
    <n v="124.94999885"/>
    <n v="124.94999885"/>
    <x v="1"/>
    <x v="2"/>
  </r>
  <r>
    <n v="44504"/>
    <d v="2016-11-10T00:00:00"/>
    <x v="1"/>
    <n v="4"/>
    <d v="2016-11-16T00:00:00"/>
    <n v="1"/>
    <s v="Standard Class"/>
    <s v="Other"/>
    <n v="40"/>
    <n v="8544"/>
    <n v="6"/>
    <s v="Outdoors"/>
    <s v="Africa"/>
    <s v="Dakar"/>
    <s v="Dakar"/>
    <m/>
    <s v="Senegal"/>
    <s v="West Africa"/>
    <n v="40"/>
    <x v="8"/>
    <n v="885"/>
    <s v="Team Golf St. Louis Cardinals Putter Grip"/>
    <n v="24.989999770000001"/>
    <n v="29.483249567625002"/>
    <n v="5"/>
    <n v="6.25"/>
    <n v="124.94999885"/>
    <n v="118.69999885"/>
    <x v="1"/>
    <x v="2"/>
  </r>
  <r>
    <n v="44496"/>
    <d v="2016-11-10T00:00:00"/>
    <x v="1"/>
    <n v="4"/>
    <d v="2016-11-16T00:00:00"/>
    <n v="0"/>
    <s v="Standard Class"/>
    <s v="Other"/>
    <n v="40"/>
    <n v="4296"/>
    <n v="6"/>
    <s v="Outdoors"/>
    <s v="Africa"/>
    <s v="Mahajanga"/>
    <s v="Boeny"/>
    <m/>
    <s v="Madagascar"/>
    <s v="East Africa"/>
    <n v="40"/>
    <x v="8"/>
    <n v="886"/>
    <s v="Team Golf San Francisco Giants Putter Grip"/>
    <n v="24.989999770000001"/>
    <n v="18.459749817000002"/>
    <n v="5"/>
    <n v="6.8699998860000004"/>
    <n v="124.94999885"/>
    <n v="118.079998964"/>
    <x v="1"/>
    <x v="2"/>
  </r>
  <r>
    <n v="45559"/>
    <d v="2016-10-27T00:00:00"/>
    <x v="1"/>
    <n v="4"/>
    <d v="2016-11-02T00:00:00"/>
    <n v="1"/>
    <s v="Standard Class"/>
    <s v="Other"/>
    <n v="41"/>
    <n v="4391"/>
    <n v="6"/>
    <s v="Outdoors"/>
    <s v="Africa"/>
    <s v="Lomé"/>
    <s v="Maritime"/>
    <m/>
    <s v="Togo"/>
    <s v="West Africa"/>
    <n v="41"/>
    <x v="2"/>
    <n v="926"/>
    <s v="Glove It Imperial Golf Towel"/>
    <n v="15.989999770000001"/>
    <n v="12.230249713200003"/>
    <n v="5"/>
    <n v="5.5999999049999998"/>
    <n v="79.94999885"/>
    <n v="74.349998944999996"/>
    <x v="1"/>
    <x v="2"/>
  </r>
  <r>
    <n v="44074"/>
    <d v="2016-05-10T00:00:00"/>
    <x v="6"/>
    <n v="4"/>
    <d v="2016-05-16T00:00:00"/>
    <n v="1"/>
    <s v="Standard Class"/>
    <s v="Other"/>
    <n v="41"/>
    <n v="2882"/>
    <n v="6"/>
    <s v="Outdoors"/>
    <s v="Africa"/>
    <s v="Kano"/>
    <s v="Kano"/>
    <m/>
    <s v="Nigeria"/>
    <s v="West Africa"/>
    <n v="41"/>
    <x v="2"/>
    <n v="924"/>
    <s v="Glove It Urban Brick Golf Towel"/>
    <n v="15.989999770000001"/>
    <n v="16.143866608000003"/>
    <n v="5"/>
    <n v="12.789999959999999"/>
    <n v="79.94999885"/>
    <n v="67.159998889999997"/>
    <x v="1"/>
    <x v="2"/>
  </r>
  <r>
    <n v="49857"/>
    <d v="2016-12-28T00:00:00"/>
    <x v="4"/>
    <n v="4"/>
    <d v="2017-01-03T00:00:00"/>
    <n v="0"/>
    <s v="Standard Class"/>
    <s v="Other"/>
    <n v="37"/>
    <n v="3283"/>
    <n v="6"/>
    <s v="Outdoors"/>
    <s v="Africa"/>
    <s v="Annaba"/>
    <s v="Annaba"/>
    <m/>
    <s v="Algeria"/>
    <s v="North Africa"/>
    <n v="37"/>
    <x v="3"/>
    <n v="825"/>
    <s v="Bridgestone e6 Straight Distance NFL Tennesse"/>
    <n v="31.989999770000001"/>
    <n v="23.973333102666668"/>
    <n v="5"/>
    <n v="28.790000920000001"/>
    <n v="159.94999885000001"/>
    <n v="131.15999793"/>
    <x v="1"/>
    <x v="2"/>
  </r>
  <r>
    <n v="41786"/>
    <d v="2016-01-09T00:00:00"/>
    <x v="5"/>
    <n v="4"/>
    <d v="2016-01-14T00:00:00"/>
    <n v="0"/>
    <s v="Standard Class"/>
    <s v="Other"/>
    <n v="44"/>
    <n v="397"/>
    <n v="7"/>
    <s v="Fan Shop"/>
    <s v="Africa"/>
    <s v="Casablanca"/>
    <s v="Grand Casablanca"/>
    <m/>
    <s v="Morocco"/>
    <s v="North Africa"/>
    <n v="44"/>
    <x v="10"/>
    <n v="977"/>
    <s v="ENO Atlas Hammock Straps"/>
    <n v="29.989999770000001"/>
    <n v="21.106999969000004"/>
    <n v="5"/>
    <n v="29.989999770000001"/>
    <n v="149.94999885000001"/>
    <n v="119.95999908000002"/>
    <x v="1"/>
    <x v="2"/>
  </r>
  <r>
    <n v="48042"/>
    <d v="2016-02-12T00:00:00"/>
    <x v="2"/>
    <n v="4"/>
    <d v="2016-02-18T00:00:00"/>
    <n v="0"/>
    <s v="Standard Class"/>
    <s v="Other"/>
    <n v="6"/>
    <n v="4104"/>
    <n v="2"/>
    <s v="Fitness"/>
    <s v="Africa"/>
    <s v="Cotonou"/>
    <s v="Littoral"/>
    <m/>
    <s v="Benin"/>
    <s v="West Africa"/>
    <n v="6"/>
    <x v="11"/>
    <n v="116"/>
    <s v="Nike Men's Comfort 2 Slide"/>
    <n v="44.990001679999999"/>
    <n v="30.409585080374999"/>
    <n v="5"/>
    <n v="38.240001679999999"/>
    <n v="224.9500084"/>
    <n v="186.71000672"/>
    <x v="1"/>
    <x v="2"/>
  </r>
  <r>
    <n v="44301"/>
    <d v="2016-08-10T00:00:00"/>
    <x v="4"/>
    <n v="4"/>
    <d v="2016-08-16T00:00:00"/>
    <n v="0"/>
    <s v="Standard Class"/>
    <s v="Other"/>
    <n v="9"/>
    <n v="12214"/>
    <n v="3"/>
    <s v="Footwear"/>
    <s v="Africa"/>
    <s v="Khartoum"/>
    <s v="Khartoum"/>
    <m/>
    <s v="Sudan"/>
    <s v="North Africa"/>
    <n v="9"/>
    <x v="0"/>
    <n v="191"/>
    <s v="Nike Men's Free 5.0+ Running Shoe"/>
    <n v="99.989997860000003"/>
    <n v="95.114003926871064"/>
    <n v="5"/>
    <n v="25"/>
    <n v="499.94998930000003"/>
    <n v="474.94998930000003"/>
    <x v="1"/>
    <x v="2"/>
  </r>
  <r>
    <n v="41591"/>
    <d v="2016-08-30T00:00:00"/>
    <x v="6"/>
    <n v="4"/>
    <d v="2016-09-05T00:00:00"/>
    <n v="0"/>
    <s v="Standard Class"/>
    <s v="Other"/>
    <n v="17"/>
    <n v="10699"/>
    <n v="4"/>
    <s v="Apparel"/>
    <s v="Africa"/>
    <s v="Dar es Salaam"/>
    <s v="Dar es Salaam"/>
    <m/>
    <s v="Tanzania"/>
    <s v="East Africa"/>
    <n v="17"/>
    <x v="5"/>
    <n v="365"/>
    <s v="Perfect Fitness Perfect Rip Deck"/>
    <n v="59.990001679999999"/>
    <n v="54.488929209402009"/>
    <n v="5"/>
    <n v="0"/>
    <n v="299.9500084"/>
    <n v="299.9500084"/>
    <x v="1"/>
    <x v="2"/>
  </r>
  <r>
    <n v="44981"/>
    <d v="2016-10-18T00:00:00"/>
    <x v="6"/>
    <n v="4"/>
    <d v="2016-10-24T00:00:00"/>
    <n v="0"/>
    <s v="Standard Class"/>
    <s v="Other"/>
    <n v="29"/>
    <n v="2091"/>
    <n v="5"/>
    <s v="Golf"/>
    <s v="Africa"/>
    <s v="Cairo"/>
    <s v="Cairo"/>
    <m/>
    <s v="Egypt"/>
    <s v="North Africa"/>
    <n v="29"/>
    <x v="1"/>
    <n v="627"/>
    <s v="Under Armour Girls' Toddler Spine Surge Runni"/>
    <n v="39.990001679999999"/>
    <n v="34.198098313835338"/>
    <n v="5"/>
    <n v="33.990001679999999"/>
    <n v="199.9500084"/>
    <n v="165.96000672"/>
    <x v="1"/>
    <x v="2"/>
  </r>
  <r>
    <n v="41545"/>
    <d v="2016-08-29T00:00:00"/>
    <x v="3"/>
    <n v="4"/>
    <d v="2016-09-02T00:00:00"/>
    <n v="1"/>
    <s v="Standard Class"/>
    <s v="Other"/>
    <n v="24"/>
    <n v="10474"/>
    <n v="5"/>
    <s v="Golf"/>
    <s v="Africa"/>
    <s v="Cape Town"/>
    <s v="Western Cape"/>
    <m/>
    <s v="South Africa"/>
    <s v="Southern Africa"/>
    <n v="24"/>
    <x v="7"/>
    <n v="502"/>
    <s v="Nike Men's Dri-FIT Victory Golf Polo"/>
    <n v="50"/>
    <n v="43.678035218757444"/>
    <n v="5"/>
    <n v="50"/>
    <n v="250"/>
    <n v="200"/>
    <x v="1"/>
    <x v="2"/>
  </r>
  <r>
    <n v="49910"/>
    <d v="2016-12-29T00:00:00"/>
    <x v="1"/>
    <n v="4"/>
    <d v="2017-01-04T00:00:00"/>
    <n v="1"/>
    <s v="Standard Class"/>
    <s v="Other"/>
    <n v="37"/>
    <n v="7504"/>
    <n v="6"/>
    <s v="Outdoors"/>
    <s v="Africa"/>
    <s v="Cape Town"/>
    <s v="Western Cape"/>
    <m/>
    <s v="South Africa"/>
    <s v="Southern Africa"/>
    <n v="37"/>
    <x v="3"/>
    <n v="818"/>
    <s v="Titleist Pro V1x Golf Balls"/>
    <n v="47.990001679999999"/>
    <n v="51.274287170714288"/>
    <n v="5"/>
    <n v="43.189998629999998"/>
    <n v="239.9500084"/>
    <n v="196.76000977000001"/>
    <x v="1"/>
    <x v="2"/>
  </r>
  <r>
    <n v="47262"/>
    <d v="2016-11-20T00:00:00"/>
    <x v="0"/>
    <n v="2"/>
    <d v="2016-11-22T00:00:00"/>
    <n v="1"/>
    <s v="Second Class"/>
    <s v="Other"/>
    <n v="9"/>
    <n v="8133"/>
    <n v="3"/>
    <s v="Footwear"/>
    <s v="Africa"/>
    <s v="Potchefstroom"/>
    <s v="Northwest"/>
    <m/>
    <s v="South Africa"/>
    <s v="Southern Africa"/>
    <n v="9"/>
    <x v="0"/>
    <n v="191"/>
    <s v="Nike Men's Free 5.0+ Running Shoe"/>
    <n v="99.989997860000003"/>
    <n v="95.114003926871064"/>
    <n v="4"/>
    <n v="63.990001679999999"/>
    <n v="399.95999144000001"/>
    <n v="335.96998976000003"/>
    <x v="0"/>
    <x v="0"/>
  </r>
  <r>
    <n v="44771"/>
    <d v="2016-10-15T00:00:00"/>
    <x v="5"/>
    <n v="2"/>
    <d v="2016-10-18T00:00:00"/>
    <n v="0"/>
    <s v="Second Class"/>
    <s v="Other"/>
    <n v="37"/>
    <n v="1429"/>
    <n v="6"/>
    <s v="Outdoors"/>
    <s v="Africa"/>
    <s v="Cape Town"/>
    <s v="Western Cape"/>
    <m/>
    <s v="South Africa"/>
    <s v="Southern Africa"/>
    <n v="37"/>
    <x v="3"/>
    <n v="835"/>
    <s v="Bridgestone e6 Straight Distance NFL Carolina"/>
    <n v="31.989999770000001"/>
    <n v="21.242499350000003"/>
    <n v="4"/>
    <n v="5.1199998860000004"/>
    <n v="127.95999908"/>
    <n v="122.839999194"/>
    <x v="0"/>
    <x v="1"/>
  </r>
  <r>
    <n v="48374"/>
    <d v="2016-07-12T00:00:00"/>
    <x v="6"/>
    <n v="2"/>
    <d v="2016-07-14T00:00:00"/>
    <n v="1"/>
    <s v="Second Class"/>
    <s v="Other"/>
    <n v="9"/>
    <n v="1834"/>
    <n v="3"/>
    <s v="Footwear"/>
    <s v="Africa"/>
    <s v="Kinshasa"/>
    <s v="Kinshasa"/>
    <m/>
    <s v="Democratic Republic of the Congo"/>
    <s v="Central Africa"/>
    <n v="9"/>
    <x v="0"/>
    <n v="191"/>
    <s v="Nike Men's Free 5.0+ Running Shoe"/>
    <n v="99.989997860000003"/>
    <n v="95.114003926871064"/>
    <n v="5"/>
    <n v="64.989997860000003"/>
    <n v="499.94998930000003"/>
    <n v="434.95999144000001"/>
    <x v="0"/>
    <x v="0"/>
  </r>
  <r>
    <n v="48434"/>
    <d v="2016-08-12T00:00:00"/>
    <x v="2"/>
    <n v="2"/>
    <d v="2016-08-16T00:00:00"/>
    <n v="1"/>
    <s v="Second Class"/>
    <s v="Other"/>
    <n v="24"/>
    <n v="9451"/>
    <n v="5"/>
    <s v="Golf"/>
    <s v="Africa"/>
    <s v="Casablanca"/>
    <s v="Grand Casablanca"/>
    <m/>
    <s v="Morocco"/>
    <s v="North Africa"/>
    <n v="24"/>
    <x v="7"/>
    <n v="502"/>
    <s v="Nike Men's Dri-FIT Victory Golf Polo"/>
    <n v="50"/>
    <n v="43.678035218757444"/>
    <n v="5"/>
    <n v="22.5"/>
    <n v="250"/>
    <n v="227.5"/>
    <x v="0"/>
    <x v="0"/>
  </r>
  <r>
    <n v="44425"/>
    <d v="2016-10-10T00:00:00"/>
    <x v="3"/>
    <n v="4"/>
    <d v="2016-10-14T00:00:00"/>
    <n v="1"/>
    <s v="Standard Class"/>
    <s v="Other"/>
    <n v="9"/>
    <n v="3497"/>
    <n v="3"/>
    <s v="Footwear"/>
    <s v="Africa"/>
    <s v="Khouribga"/>
    <s v="Chukotka Autonomous Okrug"/>
    <m/>
    <s v="Morocco"/>
    <s v="North Africa"/>
    <n v="9"/>
    <x v="0"/>
    <n v="191"/>
    <s v="Nike Men's Free 5.0+ Running Shoe"/>
    <n v="99.989997860000003"/>
    <n v="95.114003926871064"/>
    <n v="4"/>
    <n v="67.989997860000003"/>
    <n v="399.95999144000001"/>
    <n v="331.96999357999999"/>
    <x v="2"/>
    <x v="2"/>
  </r>
  <r>
    <n v="49570"/>
    <d v="2016-12-24T00:00:00"/>
    <x v="5"/>
    <n v="4"/>
    <d v="2016-12-29T00:00:00"/>
    <n v="1"/>
    <s v="Standard Class"/>
    <s v="Other"/>
    <n v="9"/>
    <n v="10066"/>
    <n v="3"/>
    <s v="Footwear"/>
    <s v="Africa"/>
    <s v="Lagos"/>
    <s v="Lagos"/>
    <m/>
    <s v="Nigeria"/>
    <s v="West Africa"/>
    <n v="9"/>
    <x v="0"/>
    <n v="191"/>
    <s v="Nike Men's Free 5.0+ Running Shoe"/>
    <n v="99.989997860000003"/>
    <n v="95.114003926871064"/>
    <n v="4"/>
    <n v="67.989997860000003"/>
    <n v="399.95999144000001"/>
    <n v="331.96999357999999"/>
    <x v="2"/>
    <x v="2"/>
  </r>
  <r>
    <n v="42099"/>
    <d v="2016-06-09T00:00:00"/>
    <x v="1"/>
    <n v="4"/>
    <d v="2016-06-15T00:00:00"/>
    <n v="1"/>
    <s v="Standard Class"/>
    <s v="Other"/>
    <n v="17"/>
    <n v="4248"/>
    <n v="4"/>
    <s v="Apparel"/>
    <s v="Africa"/>
    <s v="Hurghada"/>
    <s v="Red Sea"/>
    <m/>
    <s v="Egypt"/>
    <s v="North Africa"/>
    <n v="17"/>
    <x v="5"/>
    <n v="365"/>
    <s v="Perfect Fitness Perfect Rip Deck"/>
    <n v="59.990001679999999"/>
    <n v="54.488929209402009"/>
    <n v="4"/>
    <n v="21.600000380000001"/>
    <n v="239.96000672"/>
    <n v="218.36000633999998"/>
    <x v="2"/>
    <x v="2"/>
  </r>
  <r>
    <n v="47731"/>
    <d v="2016-11-27T00:00:00"/>
    <x v="0"/>
    <n v="4"/>
    <d v="2016-12-01T00:00:00"/>
    <n v="0"/>
    <s v="Standard Class"/>
    <s v="Other"/>
    <n v="17"/>
    <n v="6473"/>
    <n v="4"/>
    <s v="Apparel"/>
    <s v="Africa"/>
    <s v="Accra"/>
    <s v="Greater Accra"/>
    <m/>
    <s v="Ghana"/>
    <s v="West Africa"/>
    <n v="17"/>
    <x v="5"/>
    <n v="365"/>
    <s v="Perfect Fitness Perfect Rip Deck"/>
    <n v="59.990001679999999"/>
    <n v="54.488929209402009"/>
    <n v="4"/>
    <n v="21.600000380000001"/>
    <n v="239.96000672"/>
    <n v="218.36000633999998"/>
    <x v="2"/>
    <x v="2"/>
  </r>
  <r>
    <n v="46062"/>
    <d v="2016-03-11T00:00:00"/>
    <x v="2"/>
    <n v="4"/>
    <d v="2016-03-17T00:00:00"/>
    <n v="0"/>
    <s v="Standard Class"/>
    <s v="Other"/>
    <n v="17"/>
    <n v="12288"/>
    <n v="4"/>
    <s v="Apparel"/>
    <s v="Africa"/>
    <s v="Boghni"/>
    <s v="Tizi Ouzou"/>
    <m/>
    <s v="Algeria"/>
    <s v="North Africa"/>
    <n v="17"/>
    <x v="5"/>
    <n v="365"/>
    <s v="Perfect Fitness Perfect Rip Deck"/>
    <n v="59.990001679999999"/>
    <n v="54.488929209402009"/>
    <n v="4"/>
    <n v="28.799999239999998"/>
    <n v="239.96000672"/>
    <n v="211.16000747999999"/>
    <x v="2"/>
    <x v="2"/>
  </r>
  <r>
    <n v="44938"/>
    <d v="2016-10-17T00:00:00"/>
    <x v="3"/>
    <n v="4"/>
    <d v="2016-10-21T00:00:00"/>
    <n v="0"/>
    <s v="Standard Class"/>
    <s v="Other"/>
    <n v="17"/>
    <n v="7764"/>
    <n v="4"/>
    <s v="Apparel"/>
    <s v="Africa"/>
    <s v="Meknes"/>
    <s v="Meknes-Tafilalet"/>
    <m/>
    <s v="Morocco"/>
    <s v="North Africa"/>
    <n v="17"/>
    <x v="5"/>
    <n v="365"/>
    <s v="Perfect Fitness Perfect Rip Deck"/>
    <n v="59.990001679999999"/>
    <n v="54.488929209402009"/>
    <n v="4"/>
    <n v="28.799999239999998"/>
    <n v="239.96000672"/>
    <n v="211.16000747999999"/>
    <x v="2"/>
    <x v="2"/>
  </r>
  <r>
    <n v="50688"/>
    <d v="2017-09-01T00:00:00"/>
    <x v="2"/>
    <n v="4"/>
    <d v="2017-09-07T00:00:00"/>
    <n v="0"/>
    <s v="Standard Class"/>
    <s v="Other"/>
    <n v="17"/>
    <n v="11720"/>
    <n v="4"/>
    <s v="Apparel"/>
    <s v="Africa"/>
    <s v="Abidjan"/>
    <s v="Lagunes"/>
    <m/>
    <s v="Ivory Coast"/>
    <s v="West Af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2"/>
    <x v="2"/>
  </r>
  <r>
    <n v="49445"/>
    <d v="2016-12-22T00:00:00"/>
    <x v="1"/>
    <n v="4"/>
    <d v="2016-12-28T00:00:00"/>
    <n v="1"/>
    <s v="Standard Class"/>
    <s v="Other"/>
    <n v="17"/>
    <n v="3935"/>
    <n v="4"/>
    <s v="Apparel"/>
    <s v="Africa"/>
    <s v="Thika"/>
    <s v="Central"/>
    <m/>
    <s v="Kenya"/>
    <s v="East Africa"/>
    <n v="17"/>
    <x v="5"/>
    <n v="365"/>
    <s v="Perfect Fitness Perfect Rip Deck"/>
    <n v="59.990001679999999"/>
    <n v="54.488929209402009"/>
    <n v="4"/>
    <n v="38.38999939"/>
    <n v="239.96000672"/>
    <n v="201.57000733000001"/>
    <x v="2"/>
    <x v="2"/>
  </r>
  <r>
    <n v="47938"/>
    <d v="2016-11-30T00:00:00"/>
    <x v="4"/>
    <n v="4"/>
    <d v="2016-12-06T00:00:00"/>
    <n v="0"/>
    <s v="Standard Class"/>
    <s v="Other"/>
    <n v="29"/>
    <n v="8792"/>
    <n v="5"/>
    <s v="Golf"/>
    <s v="Africa"/>
    <s v="Cairo"/>
    <s v="Cairo"/>
    <m/>
    <s v="Egypt"/>
    <s v="North Africa"/>
    <n v="29"/>
    <x v="1"/>
    <n v="627"/>
    <s v="Under Armour Girls' Toddler Spine Surge Runni"/>
    <n v="39.990001679999999"/>
    <n v="34.198098313835338"/>
    <n v="4"/>
    <n v="1.6000000240000001"/>
    <n v="159.96000672"/>
    <n v="158.360006696"/>
    <x v="2"/>
    <x v="2"/>
  </r>
  <r>
    <n v="45249"/>
    <d v="2016-10-22T00:00:00"/>
    <x v="5"/>
    <n v="4"/>
    <d v="2016-10-27T00:00:00"/>
    <n v="1"/>
    <s v="Standard Class"/>
    <s v="Other"/>
    <n v="29"/>
    <n v="10416"/>
    <n v="5"/>
    <s v="Golf"/>
    <s v="Africa"/>
    <s v="Ad Diwem"/>
    <s v="White Nile"/>
    <m/>
    <s v="Sudan"/>
    <s v="North Africa"/>
    <n v="29"/>
    <x v="1"/>
    <n v="627"/>
    <s v="Under Armour Girls' Toddler Spine Surge Runni"/>
    <n v="39.990001679999999"/>
    <n v="34.198098313835338"/>
    <n v="4"/>
    <n v="1.6000000240000001"/>
    <n v="159.96000672"/>
    <n v="158.360006696"/>
    <x v="2"/>
    <x v="2"/>
  </r>
  <r>
    <n v="41874"/>
    <d v="2016-03-09T00:00:00"/>
    <x v="4"/>
    <n v="4"/>
    <d v="2016-03-15T00:00:00"/>
    <n v="1"/>
    <s v="Standard Class"/>
    <s v="Other"/>
    <n v="24"/>
    <n v="424"/>
    <n v="5"/>
    <s v="Golf"/>
    <s v="Africa"/>
    <s v="Abu Kabir"/>
    <s v="Eastern Province"/>
    <m/>
    <s v="Egypt"/>
    <s v="North Africa"/>
    <n v="24"/>
    <x v="7"/>
    <n v="502"/>
    <s v="Nike Men's Dri-FIT Victory Golf Polo"/>
    <n v="50"/>
    <n v="43.678035218757444"/>
    <n v="4"/>
    <n v="6"/>
    <n v="200"/>
    <n v="194"/>
    <x v="2"/>
    <x v="2"/>
  </r>
  <r>
    <n v="41572"/>
    <d v="2016-08-29T00:00:00"/>
    <x v="3"/>
    <n v="4"/>
    <d v="2016-09-02T00:00:00"/>
    <n v="0"/>
    <s v="Standard Class"/>
    <s v="Other"/>
    <n v="24"/>
    <n v="10031"/>
    <n v="5"/>
    <s v="Golf"/>
    <s v="Africa"/>
    <s v="Alexandria"/>
    <s v="Alexandria"/>
    <m/>
    <s v="Egypt"/>
    <s v="North Africa"/>
    <n v="24"/>
    <x v="7"/>
    <n v="502"/>
    <s v="Nike Men's Dri-FIT Victory Golf Polo"/>
    <n v="50"/>
    <n v="43.678035218757444"/>
    <n v="4"/>
    <n v="14"/>
    <n v="200"/>
    <n v="186"/>
    <x v="2"/>
    <x v="2"/>
  </r>
  <r>
    <n v="46062"/>
    <d v="2016-03-11T00:00:00"/>
    <x v="2"/>
    <n v="4"/>
    <d v="2016-03-17T00:00:00"/>
    <n v="0"/>
    <s v="Standard Class"/>
    <s v="Other"/>
    <n v="24"/>
    <n v="12288"/>
    <n v="5"/>
    <s v="Golf"/>
    <s v="Africa"/>
    <s v="Boghni"/>
    <s v="Tizi Ouzou"/>
    <m/>
    <s v="Algeria"/>
    <s v="North Africa"/>
    <n v="24"/>
    <x v="7"/>
    <n v="502"/>
    <s v="Nike Men's Dri-FIT Victory Golf Polo"/>
    <n v="50"/>
    <n v="43.678035218757444"/>
    <n v="4"/>
    <n v="20"/>
    <n v="200"/>
    <n v="180"/>
    <x v="2"/>
    <x v="2"/>
  </r>
  <r>
    <n v="41785"/>
    <d v="2016-01-09T00:00:00"/>
    <x v="5"/>
    <n v="4"/>
    <d v="2016-01-14T00:00:00"/>
    <n v="1"/>
    <s v="Standard Class"/>
    <s v="Other"/>
    <n v="29"/>
    <n v="10819"/>
    <n v="5"/>
    <s v="Golf"/>
    <s v="Africa"/>
    <s v="Casablanca"/>
    <s v="Grand Casablanca"/>
    <m/>
    <s v="Morocco"/>
    <s v="North Africa"/>
    <n v="29"/>
    <x v="1"/>
    <n v="627"/>
    <s v="Under Armour Girls' Toddler Spine Surge Runni"/>
    <n v="39.990001679999999"/>
    <n v="34.198098313835338"/>
    <n v="4"/>
    <n v="20.790000920000001"/>
    <n v="159.96000672"/>
    <n v="139.17000579999998"/>
    <x v="2"/>
    <x v="2"/>
  </r>
  <r>
    <n v="42971"/>
    <d v="2016-09-19T00:00:00"/>
    <x v="3"/>
    <n v="4"/>
    <d v="2016-09-23T00:00:00"/>
    <n v="0"/>
    <s v="Standard Class"/>
    <s v="Other"/>
    <n v="29"/>
    <n v="5418"/>
    <n v="5"/>
    <s v="Golf"/>
    <s v="Africa"/>
    <s v="Sale"/>
    <s v="Rabat-Salé-Zemmour-Zaer"/>
    <m/>
    <s v="Morocco"/>
    <s v="North Africa"/>
    <n v="29"/>
    <x v="1"/>
    <n v="627"/>
    <s v="Under Armour Girls' Toddler Spine Surge Runni"/>
    <n v="39.990001679999999"/>
    <n v="34.198098313835338"/>
    <n v="4"/>
    <n v="20.790000920000001"/>
    <n v="159.96000672"/>
    <n v="139.17000579999998"/>
    <x v="2"/>
    <x v="2"/>
  </r>
  <r>
    <n v="44677"/>
    <d v="2016-10-14T00:00:00"/>
    <x v="2"/>
    <n v="4"/>
    <d v="2016-10-20T00:00:00"/>
    <n v="0"/>
    <s v="Standard Class"/>
    <s v="Other"/>
    <n v="24"/>
    <n v="7272"/>
    <n v="5"/>
    <s v="Golf"/>
    <s v="Africa"/>
    <s v="Kalemie"/>
    <s v="Katanga"/>
    <m/>
    <s v="Democratic Republic of the Congo"/>
    <s v="Central Africa"/>
    <n v="24"/>
    <x v="7"/>
    <n v="502"/>
    <s v="Nike Men's Dri-FIT Victory Golf Polo"/>
    <n v="50"/>
    <n v="43.678035218757444"/>
    <n v="4"/>
    <n v="34"/>
    <n v="200"/>
    <n v="166"/>
    <x v="2"/>
    <x v="2"/>
  </r>
  <r>
    <n v="43266"/>
    <d v="2016-09-23T00:00:00"/>
    <x v="2"/>
    <n v="4"/>
    <d v="2016-09-29T00:00:00"/>
    <n v="0"/>
    <s v="Standard Class"/>
    <s v="Other"/>
    <n v="24"/>
    <n v="5329"/>
    <n v="5"/>
    <s v="Golf"/>
    <s v="Africa"/>
    <s v="Wad Madani"/>
    <s v="Gezira"/>
    <m/>
    <s v="Sudan"/>
    <s v="North Africa"/>
    <n v="24"/>
    <x v="7"/>
    <n v="502"/>
    <s v="Nike Men's Dri-FIT Victory Golf Polo"/>
    <n v="50"/>
    <n v="43.678035218757444"/>
    <n v="4"/>
    <n v="34"/>
    <n v="200"/>
    <n v="166"/>
    <x v="2"/>
    <x v="2"/>
  </r>
  <r>
    <n v="50688"/>
    <d v="2017-09-01T00:00:00"/>
    <x v="2"/>
    <n v="4"/>
    <d v="2017-09-07T00:00:00"/>
    <n v="0"/>
    <s v="Standard Class"/>
    <s v="Other"/>
    <n v="29"/>
    <n v="11720"/>
    <n v="5"/>
    <s v="Golf"/>
    <s v="Africa"/>
    <s v="Abidjan"/>
    <s v="Lagunes"/>
    <m/>
    <s v="Ivory Coast"/>
    <s v="West Africa"/>
    <n v="29"/>
    <x v="1"/>
    <n v="627"/>
    <s v="Under Armour Girls' Toddler Spine Surge Runni"/>
    <n v="39.990001679999999"/>
    <n v="34.198098313835338"/>
    <n v="4"/>
    <n v="27.190000529999999"/>
    <n v="159.96000672"/>
    <n v="132.77000619"/>
    <x v="2"/>
    <x v="2"/>
  </r>
  <r>
    <n v="47917"/>
    <d v="2016-11-30T00:00:00"/>
    <x v="4"/>
    <n v="4"/>
    <d v="2016-12-06T00:00:00"/>
    <n v="0"/>
    <s v="Standard Class"/>
    <s v="Other"/>
    <n v="24"/>
    <n v="7810"/>
    <n v="5"/>
    <s v="Golf"/>
    <s v="Africa"/>
    <s v="Kinshasa"/>
    <s v="Kinshasa"/>
    <m/>
    <s v="Democratic Republic of the Congo"/>
    <s v="Central Africa"/>
    <n v="24"/>
    <x v="7"/>
    <n v="502"/>
    <s v="Nike Men's Dri-FIT Victory Golf Polo"/>
    <n v="50"/>
    <n v="43.678035218757444"/>
    <n v="4"/>
    <n v="36"/>
    <n v="200"/>
    <n v="164"/>
    <x v="2"/>
    <x v="2"/>
  </r>
  <r>
    <n v="48901"/>
    <d v="2016-12-14T00:00:00"/>
    <x v="4"/>
    <n v="4"/>
    <d v="2016-12-20T00:00:00"/>
    <n v="0"/>
    <s v="Standard Class"/>
    <s v="Other"/>
    <n v="36"/>
    <n v="3624"/>
    <n v="6"/>
    <s v="Outdoors"/>
    <s v="Africa"/>
    <s v="Mogadishu"/>
    <s v="Benadir"/>
    <m/>
    <s v="Somalia"/>
    <s v="East Africa"/>
    <n v="36"/>
    <x v="12"/>
    <n v="810"/>
    <s v="Glove It Women's Mod Oval Golf Glove"/>
    <n v="19.989999770000001"/>
    <n v="13.40499973"/>
    <n v="4"/>
    <n v="12.789999959999999"/>
    <n v="79.959999080000003"/>
    <n v="67.16999912"/>
    <x v="2"/>
    <x v="2"/>
  </r>
  <r>
    <n v="44265"/>
    <d v="2016-08-10T00:00:00"/>
    <x v="4"/>
    <n v="4"/>
    <d v="2016-08-16T00:00:00"/>
    <n v="0"/>
    <s v="Standard Class"/>
    <s v="Other"/>
    <n v="6"/>
    <n v="7331"/>
    <n v="2"/>
    <s v="Fitness"/>
    <s v="Africa"/>
    <s v="Luanda"/>
    <s v="Luanda"/>
    <m/>
    <s v="Angola"/>
    <s v="Central Africa"/>
    <n v="6"/>
    <x v="11"/>
    <n v="116"/>
    <s v="Nike Men's Comfort 2 Slide"/>
    <n v="44.990001679999999"/>
    <n v="30.409585080374999"/>
    <n v="4"/>
    <n v="9"/>
    <n v="179.96000672"/>
    <n v="170.96000672"/>
    <x v="2"/>
    <x v="2"/>
  </r>
  <r>
    <n v="41590"/>
    <d v="2016-08-30T00:00:00"/>
    <x v="6"/>
    <n v="4"/>
    <d v="2016-09-05T00:00:00"/>
    <n v="0"/>
    <s v="Standard Class"/>
    <s v="Other"/>
    <n v="9"/>
    <n v="125"/>
    <n v="3"/>
    <s v="Footwear"/>
    <s v="Africa"/>
    <s v="Dar es Salaam"/>
    <s v="Dar es Salaam"/>
    <m/>
    <s v="Tanzania"/>
    <s v="East Africa"/>
    <n v="9"/>
    <x v="0"/>
    <n v="191"/>
    <s v="Nike Men's Free 5.0+ Running Shoe"/>
    <n v="99.989997860000003"/>
    <n v="95.114003926871064"/>
    <n v="4"/>
    <n v="12"/>
    <n v="399.95999144000001"/>
    <n v="387.95999144000001"/>
    <x v="2"/>
    <x v="2"/>
  </r>
  <r>
    <n v="45987"/>
    <d v="2016-02-11T00:00:00"/>
    <x v="1"/>
    <n v="4"/>
    <d v="2016-02-17T00:00:00"/>
    <n v="0"/>
    <s v="Standard Class"/>
    <s v="Other"/>
    <n v="17"/>
    <n v="9419"/>
    <n v="4"/>
    <s v="Apparel"/>
    <s v="Africa"/>
    <s v="Cairo"/>
    <s v="Cairo"/>
    <m/>
    <s v="Egypt"/>
    <s v="North Africa"/>
    <n v="17"/>
    <x v="5"/>
    <n v="365"/>
    <s v="Perfect Fitness Perfect Rip Deck"/>
    <n v="59.990001679999999"/>
    <n v="54.488929209402009"/>
    <n v="4"/>
    <n v="47.990001679999999"/>
    <n v="239.96000672"/>
    <n v="191.97000503999999"/>
    <x v="2"/>
    <x v="2"/>
  </r>
  <r>
    <n v="44452"/>
    <d v="2016-10-10T00:00:00"/>
    <x v="3"/>
    <n v="4"/>
    <d v="2016-10-14T00:00:00"/>
    <n v="0"/>
    <s v="Standard Class"/>
    <s v="Other"/>
    <n v="24"/>
    <n v="1250"/>
    <n v="5"/>
    <s v="Golf"/>
    <s v="Africa"/>
    <s v="Ad Diwem"/>
    <s v="White Nile"/>
    <m/>
    <s v="Sudan"/>
    <s v="North Africa"/>
    <n v="24"/>
    <x v="7"/>
    <n v="502"/>
    <s v="Nike Men's Dri-FIT Victory Golf Polo"/>
    <n v="50"/>
    <n v="43.678035218757444"/>
    <n v="4"/>
    <n v="24"/>
    <n v="200"/>
    <n v="176"/>
    <x v="2"/>
    <x v="2"/>
  </r>
  <r>
    <n v="49218"/>
    <d v="2016-12-19T00:00:00"/>
    <x v="3"/>
    <n v="4"/>
    <d v="2016-12-23T00:00:00"/>
    <n v="0"/>
    <s v="Standard Class"/>
    <s v="Other"/>
    <n v="29"/>
    <n v="7683"/>
    <n v="5"/>
    <s v="Golf"/>
    <s v="Africa"/>
    <s v="Kindia"/>
    <s v="Kindia"/>
    <m/>
    <s v="Guinea"/>
    <s v="West Africa"/>
    <n v="29"/>
    <x v="1"/>
    <n v="627"/>
    <s v="Under Armour Girls' Toddler Spine Surge Runni"/>
    <n v="39.990001679999999"/>
    <n v="34.198098313835338"/>
    <n v="4"/>
    <n v="20.790000920000001"/>
    <n v="159.96000672"/>
    <n v="139.17000579999998"/>
    <x v="2"/>
    <x v="2"/>
  </r>
  <r>
    <n v="47840"/>
    <d v="2016-11-29T00:00:00"/>
    <x v="6"/>
    <n v="4"/>
    <d v="2016-12-05T00:00:00"/>
    <n v="0"/>
    <s v="Standard Class"/>
    <s v="Other"/>
    <n v="26"/>
    <n v="2728"/>
    <n v="5"/>
    <s v="Golf"/>
    <s v="Africa"/>
    <s v="Taza"/>
    <s v="Taza-Al Hoceima-Taounate"/>
    <m/>
    <s v="Morocco"/>
    <s v="North Africa"/>
    <n v="26"/>
    <x v="9"/>
    <n v="565"/>
    <s v="adidas Youth Germany Black/Red Away Match Soc"/>
    <n v="70"/>
    <n v="62.759999940857142"/>
    <n v="4"/>
    <n v="44.799999239999998"/>
    <n v="280"/>
    <n v="235.20000075999999"/>
    <x v="2"/>
    <x v="2"/>
  </r>
  <r>
    <n v="47493"/>
    <d v="2016-11-24T00:00:00"/>
    <x v="1"/>
    <n v="4"/>
    <d v="2016-11-30T00:00:00"/>
    <n v="0"/>
    <s v="Standard Class"/>
    <s v="Other"/>
    <n v="29"/>
    <n v="4612"/>
    <n v="5"/>
    <s v="Golf"/>
    <s v="Africa"/>
    <s v="Dire Dawa"/>
    <s v="Dire Dawa"/>
    <m/>
    <s v="Ethiopia"/>
    <s v="East Africa"/>
    <n v="29"/>
    <x v="1"/>
    <n v="627"/>
    <s v="Under Armour Girls' Toddler Spine Surge Runni"/>
    <n v="39.990001679999999"/>
    <n v="34.198098313835338"/>
    <n v="4"/>
    <n v="28.790000920000001"/>
    <n v="159.96000672"/>
    <n v="131.17000579999998"/>
    <x v="2"/>
    <x v="2"/>
  </r>
  <r>
    <n v="45987"/>
    <d v="2016-02-11T00:00:00"/>
    <x v="1"/>
    <n v="4"/>
    <d v="2016-02-17T00:00:00"/>
    <n v="0"/>
    <s v="Standard Class"/>
    <s v="Other"/>
    <n v="24"/>
    <n v="9419"/>
    <n v="5"/>
    <s v="Golf"/>
    <s v="Africa"/>
    <s v="Cairo"/>
    <s v="Cairo"/>
    <m/>
    <s v="Egypt"/>
    <s v="North Africa"/>
    <n v="24"/>
    <x v="7"/>
    <n v="502"/>
    <s v="Nike Men's Dri-FIT Victory Golf Polo"/>
    <n v="50"/>
    <n v="43.678035218757444"/>
    <n v="4"/>
    <n v="40"/>
    <n v="200"/>
    <n v="160"/>
    <x v="2"/>
    <x v="2"/>
  </r>
  <r>
    <n v="41590"/>
    <d v="2016-08-30T00:00:00"/>
    <x v="6"/>
    <n v="4"/>
    <d v="2016-09-05T00:00:00"/>
    <n v="0"/>
    <s v="Standard Class"/>
    <s v="Other"/>
    <n v="37"/>
    <n v="125"/>
    <n v="6"/>
    <s v="Outdoors"/>
    <s v="Africa"/>
    <s v="Dar es Salaam"/>
    <s v="Dar es Salaam"/>
    <m/>
    <s v="Tanzania"/>
    <s v="East Africa"/>
    <n v="37"/>
    <x v="3"/>
    <n v="821"/>
    <s v="Titleist Pro V1 High Numbers Personalized Gol"/>
    <n v="51.990001679999999"/>
    <n v="36.5500021"/>
    <n v="4"/>
    <n v="2.079999924"/>
    <n v="207.96000672"/>
    <n v="205.880006796"/>
    <x v="2"/>
    <x v="2"/>
  </r>
  <r>
    <n v="46951"/>
    <d v="2016-11-16T00:00:00"/>
    <x v="4"/>
    <n v="4"/>
    <d v="2016-11-22T00:00:00"/>
    <n v="0"/>
    <s v="Standard Class"/>
    <s v="Other"/>
    <n v="24"/>
    <n v="6408"/>
    <n v="5"/>
    <s v="Golf"/>
    <s v="Africa"/>
    <s v="Zaria"/>
    <s v="Kaduna"/>
    <m/>
    <s v="Nigeria"/>
    <s v="West Africa"/>
    <n v="24"/>
    <x v="7"/>
    <n v="502"/>
    <s v="Nike Men's Dri-FIT Victory Golf Polo"/>
    <n v="50"/>
    <n v="43.678035218757444"/>
    <n v="1"/>
    <n v="12.5"/>
    <n v="50"/>
    <n v="37.5"/>
    <x v="0"/>
    <x v="1"/>
  </r>
  <r>
    <n v="46725"/>
    <d v="2016-11-13T00:00:00"/>
    <x v="0"/>
    <n v="4"/>
    <d v="2016-11-17T00:00:00"/>
    <n v="1"/>
    <s v="Standard Class"/>
    <s v="Other"/>
    <n v="9"/>
    <n v="2431"/>
    <n v="3"/>
    <s v="Footwear"/>
    <s v="Africa"/>
    <s v="Kinshasa"/>
    <s v="Kinshasa"/>
    <m/>
    <s v="Democratic Republic of the Congo"/>
    <s v="Central Africa"/>
    <n v="9"/>
    <x v="0"/>
    <n v="191"/>
    <s v="Nike Men's Free 5.0+ Running Shoe"/>
    <n v="99.989997860000003"/>
    <n v="95.114003926871064"/>
    <n v="1"/>
    <n v="25"/>
    <n v="99.989997860000003"/>
    <n v="74.989997860000003"/>
    <x v="0"/>
    <x v="1"/>
  </r>
  <r>
    <n v="45198"/>
    <d v="2016-10-21T00:00:00"/>
    <x v="2"/>
    <n v="4"/>
    <d v="2016-10-27T00:00:00"/>
    <n v="0"/>
    <s v="Standard Class"/>
    <s v="Other"/>
    <n v="18"/>
    <n v="6497"/>
    <n v="4"/>
    <s v="Apparel"/>
    <s v="Africa"/>
    <s v="Luanda"/>
    <s v="Luanda"/>
    <m/>
    <s v="Angola"/>
    <s v="Central Africa"/>
    <n v="18"/>
    <x v="4"/>
    <n v="403"/>
    <s v="Nike Men's CJ Elite 2 TD Football Cleat"/>
    <n v="129.9900055"/>
    <n v="110.80340837177086"/>
    <n v="1"/>
    <n v="0"/>
    <n v="129.9900055"/>
    <n v="129.9900055"/>
    <x v="0"/>
    <x v="1"/>
  </r>
  <r>
    <n v="45418"/>
    <d v="2016-10-24T00:00:00"/>
    <x v="3"/>
    <n v="4"/>
    <d v="2016-10-28T00:00:00"/>
    <n v="0"/>
    <s v="Standard Class"/>
    <s v="Other"/>
    <n v="18"/>
    <n v="9011"/>
    <n v="4"/>
    <s v="Apparel"/>
    <s v="Africa"/>
    <s v="Kampala"/>
    <s v="Kampala"/>
    <m/>
    <s v="Uganda"/>
    <s v="East Africa"/>
    <n v="18"/>
    <x v="4"/>
    <n v="403"/>
    <s v="Nike Men's CJ Elite 2 TD Football Cleat"/>
    <n v="129.9900055"/>
    <n v="110.80340837177086"/>
    <n v="1"/>
    <n v="0"/>
    <n v="129.9900055"/>
    <n v="129.9900055"/>
    <x v="0"/>
    <x v="1"/>
  </r>
  <r>
    <n v="45198"/>
    <d v="2016-10-21T00:00:00"/>
    <x v="2"/>
    <n v="4"/>
    <d v="2016-10-27T00:00:00"/>
    <n v="0"/>
    <s v="Standard Class"/>
    <s v="Other"/>
    <n v="18"/>
    <n v="6497"/>
    <n v="4"/>
    <s v="Apparel"/>
    <s v="Africa"/>
    <s v="Luanda"/>
    <s v="Luanda"/>
    <m/>
    <s v="Angola"/>
    <s v="Central Africa"/>
    <n v="18"/>
    <x v="4"/>
    <n v="403"/>
    <s v="Nike Men's CJ Elite 2 TD Football Cleat"/>
    <n v="129.9900055"/>
    <n v="110.80340837177086"/>
    <n v="1"/>
    <n v="1.2999999520000001"/>
    <n v="129.9900055"/>
    <n v="128.69000554799999"/>
    <x v="0"/>
    <x v="1"/>
  </r>
  <r>
    <n v="42920"/>
    <d v="2016-09-18T00:00:00"/>
    <x v="0"/>
    <n v="4"/>
    <d v="2016-09-22T00:00:00"/>
    <n v="1"/>
    <s v="Standard Class"/>
    <s v="Other"/>
    <n v="18"/>
    <n v="716"/>
    <n v="4"/>
    <s v="Apparel"/>
    <s v="Africa"/>
    <s v="Port Harcourt"/>
    <s v="Rivers"/>
    <m/>
    <s v="Nigeria"/>
    <s v="West Africa"/>
    <n v="18"/>
    <x v="4"/>
    <n v="403"/>
    <s v="Nike Men's CJ Elite 2 TD Football Cleat"/>
    <n v="129.9900055"/>
    <n v="110.80340837177086"/>
    <n v="1"/>
    <n v="2.5999999049999998"/>
    <n v="129.9900055"/>
    <n v="127.39000559499999"/>
    <x v="0"/>
    <x v="1"/>
  </r>
  <r>
    <n v="44485"/>
    <d v="2016-11-10T00:00:00"/>
    <x v="1"/>
    <n v="4"/>
    <d v="2016-11-16T00:00:00"/>
    <n v="1"/>
    <s v="Standard Class"/>
    <s v="Other"/>
    <n v="18"/>
    <n v="7393"/>
    <n v="4"/>
    <s v="Apparel"/>
    <s v="Africa"/>
    <s v="Johannesburg"/>
    <s v="Gauteng"/>
    <m/>
    <s v="South Africa"/>
    <s v="Southern Africa"/>
    <n v="18"/>
    <x v="4"/>
    <n v="403"/>
    <s v="Nike Men's CJ Elite 2 TD Football Cleat"/>
    <n v="129.9900055"/>
    <n v="110.80340837177086"/>
    <n v="1"/>
    <n v="3.9000000950000002"/>
    <n v="129.9900055"/>
    <n v="126.090005405"/>
    <x v="0"/>
    <x v="1"/>
  </r>
  <r>
    <n v="50213"/>
    <d v="2017-02-01T00:00:00"/>
    <x v="4"/>
    <n v="4"/>
    <d v="2017-02-07T00:00:00"/>
    <n v="0"/>
    <s v="Standard Class"/>
    <s v="Other"/>
    <n v="17"/>
    <n v="3405"/>
    <n v="4"/>
    <s v="Apparel"/>
    <s v="Africa"/>
    <s v="Minna"/>
    <s v="Niger"/>
    <m/>
    <s v="Nigeria"/>
    <s v="West Africa"/>
    <n v="17"/>
    <x v="5"/>
    <n v="365"/>
    <s v="Perfect Fitness Perfect Rip Deck"/>
    <n v="59.990001679999999"/>
    <n v="54.488929209402009"/>
    <n v="1"/>
    <n v="1.7999999520000001"/>
    <n v="59.990001679999999"/>
    <n v="58.190001727999999"/>
    <x v="0"/>
    <x v="1"/>
  </r>
  <r>
    <n v="48622"/>
    <d v="2016-10-12T00:00:00"/>
    <x v="4"/>
    <n v="4"/>
    <d v="2016-10-18T00:00:00"/>
    <n v="0"/>
    <s v="Standard Class"/>
    <s v="Other"/>
    <n v="18"/>
    <n v="3150"/>
    <n v="4"/>
    <s v="Apparel"/>
    <s v="Africa"/>
    <s v="Kinshasa"/>
    <s v="Kinshasa"/>
    <m/>
    <s v="Democratic Republic of the Congo"/>
    <s v="Central Africa"/>
    <n v="18"/>
    <x v="4"/>
    <n v="403"/>
    <s v="Nike Men's CJ Elite 2 TD Football Cleat"/>
    <n v="129.9900055"/>
    <n v="110.80340837177086"/>
    <n v="1"/>
    <n v="5.1999998090000004"/>
    <n v="129.9900055"/>
    <n v="124.79000569099999"/>
    <x v="0"/>
    <x v="1"/>
  </r>
  <r>
    <n v="49172"/>
    <d v="2016-12-18T00:00:00"/>
    <x v="0"/>
    <n v="4"/>
    <d v="2016-12-22T00:00:00"/>
    <n v="0"/>
    <s v="Standard Class"/>
    <s v="Other"/>
    <n v="17"/>
    <n v="7687"/>
    <n v="4"/>
    <s v="Apparel"/>
    <s v="Africa"/>
    <s v="Constantina"/>
    <s v="Constantine"/>
    <m/>
    <s v="Algeria"/>
    <s v="North Africa"/>
    <n v="17"/>
    <x v="5"/>
    <n v="365"/>
    <s v="Perfect Fitness Perfect Rip Deck"/>
    <n v="59.990001679999999"/>
    <n v="54.488929209402009"/>
    <n v="1"/>
    <n v="5.4000000950000002"/>
    <n v="59.990001679999999"/>
    <n v="54.590001584999996"/>
    <x v="0"/>
    <x v="1"/>
  </r>
  <r>
    <n v="46907"/>
    <d v="2016-11-15T00:00:00"/>
    <x v="6"/>
    <n v="4"/>
    <d v="2016-11-21T00:00:00"/>
    <n v="0"/>
    <s v="Standard Class"/>
    <s v="Other"/>
    <n v="18"/>
    <n v="2324"/>
    <n v="4"/>
    <s v="Apparel"/>
    <s v="Africa"/>
    <s v="Abakaliki"/>
    <s v="Ebonyi"/>
    <m/>
    <s v="Nigeria"/>
    <s v="West Africa"/>
    <n v="18"/>
    <x v="4"/>
    <n v="403"/>
    <s v="Nike Men's CJ Elite 2 TD Football Cleat"/>
    <n v="129.9900055"/>
    <n v="110.80340837177086"/>
    <n v="1"/>
    <n v="19.5"/>
    <n v="129.9900055"/>
    <n v="110.4900055"/>
    <x v="0"/>
    <x v="1"/>
  </r>
  <r>
    <n v="44485"/>
    <d v="2016-11-10T00:00:00"/>
    <x v="1"/>
    <n v="4"/>
    <d v="2016-11-16T00:00:00"/>
    <n v="1"/>
    <s v="Standard Class"/>
    <s v="Other"/>
    <n v="17"/>
    <n v="7393"/>
    <n v="4"/>
    <s v="Apparel"/>
    <s v="Africa"/>
    <s v="Johannesburg"/>
    <s v="Gauteng"/>
    <m/>
    <s v="South Africa"/>
    <s v="Southern Africa"/>
    <n v="17"/>
    <x v="5"/>
    <n v="365"/>
    <s v="Perfect Fitness Perfect Rip Deck"/>
    <n v="59.990001679999999"/>
    <n v="54.488929209402009"/>
    <n v="1"/>
    <n v="9.6000003809999992"/>
    <n v="59.990001679999999"/>
    <n v="50.390001298999998"/>
    <x v="0"/>
    <x v="1"/>
  </r>
  <r>
    <n v="44027"/>
    <d v="2016-04-10T00:00:00"/>
    <x v="0"/>
    <n v="4"/>
    <d v="2016-04-14T00:00:00"/>
    <n v="0"/>
    <s v="Standard Class"/>
    <s v="Other"/>
    <n v="18"/>
    <n v="4594"/>
    <n v="4"/>
    <s v="Apparel"/>
    <s v="Africa"/>
    <s v="Kano"/>
    <s v="Kano"/>
    <m/>
    <s v="Nigeria"/>
    <s v="West Africa"/>
    <n v="18"/>
    <x v="4"/>
    <n v="403"/>
    <s v="Nike Men's CJ Elite 2 TD Football Cleat"/>
    <n v="129.9900055"/>
    <n v="110.80340837177086"/>
    <n v="1"/>
    <n v="20.799999239999998"/>
    <n v="129.9900055"/>
    <n v="109.19000625999999"/>
    <x v="0"/>
    <x v="1"/>
  </r>
  <r>
    <n v="43976"/>
    <d v="2016-03-10T00:00:00"/>
    <x v="1"/>
    <n v="4"/>
    <d v="2016-03-16T00:00:00"/>
    <n v="0"/>
    <s v="Standard Class"/>
    <s v="Other"/>
    <n v="18"/>
    <n v="1171"/>
    <n v="4"/>
    <s v="Apparel"/>
    <s v="Africa"/>
    <s v="Stellenbosch"/>
    <s v="Western Cape"/>
    <m/>
    <s v="South Africa"/>
    <s v="Southern Africa"/>
    <n v="18"/>
    <x v="4"/>
    <n v="403"/>
    <s v="Nike Men's CJ Elite 2 TD Football Cleat"/>
    <n v="129.9900055"/>
    <n v="110.80340837177086"/>
    <n v="1"/>
    <n v="22.100000380000001"/>
    <n v="129.9900055"/>
    <n v="107.89000512"/>
    <x v="0"/>
    <x v="1"/>
  </r>
  <r>
    <n v="41404"/>
    <d v="2016-08-27T00:00:00"/>
    <x v="5"/>
    <n v="4"/>
    <d v="2016-09-01T00:00:00"/>
    <n v="1"/>
    <s v="Standard Class"/>
    <s v="Other"/>
    <n v="18"/>
    <n v="2851"/>
    <n v="4"/>
    <s v="Apparel"/>
    <s v="Africa"/>
    <s v="Casablanca"/>
    <s v="Grand Casablanca"/>
    <m/>
    <s v="Morocco"/>
    <s v="North Africa"/>
    <n v="18"/>
    <x v="4"/>
    <n v="403"/>
    <s v="Nike Men's CJ Elite 2 TD Football Cleat"/>
    <n v="129.9900055"/>
    <n v="110.80340837177086"/>
    <n v="1"/>
    <n v="23.399999619999999"/>
    <n v="129.9900055"/>
    <n v="106.59000587999999"/>
    <x v="0"/>
    <x v="1"/>
  </r>
  <r>
    <n v="46725"/>
    <d v="2016-11-13T00:00:00"/>
    <x v="0"/>
    <n v="4"/>
    <d v="2016-11-17T00:00:00"/>
    <n v="1"/>
    <s v="Standard Class"/>
    <s v="Other"/>
    <n v="18"/>
    <n v="2431"/>
    <n v="4"/>
    <s v="Apparel"/>
    <s v="Africa"/>
    <s v="Kinshasa"/>
    <s v="Kinshasa"/>
    <m/>
    <s v="Democratic Republic of the Congo"/>
    <s v="Central Africa"/>
    <n v="18"/>
    <x v="4"/>
    <n v="403"/>
    <s v="Nike Men's CJ Elite 2 TD Football Cleat"/>
    <n v="129.9900055"/>
    <n v="110.80340837177086"/>
    <n v="1"/>
    <n v="32.5"/>
    <n v="129.9900055"/>
    <n v="97.490005499999995"/>
    <x v="0"/>
    <x v="1"/>
  </r>
  <r>
    <n v="41442"/>
    <d v="2016-08-27T00:00:00"/>
    <x v="5"/>
    <n v="4"/>
    <d v="2016-09-01T00:00:00"/>
    <n v="0"/>
    <s v="Standard Class"/>
    <s v="Other"/>
    <n v="17"/>
    <n v="223"/>
    <n v="4"/>
    <s v="Apparel"/>
    <s v="Africa"/>
    <s v="Abu Kabir"/>
    <s v="Eastern Province"/>
    <m/>
    <s v="Egypt"/>
    <s v="North Africa"/>
    <n v="17"/>
    <x v="5"/>
    <n v="365"/>
    <s v="Perfect Fitness Perfect Rip Deck"/>
    <n v="59.990001679999999"/>
    <n v="54.488929209402009"/>
    <n v="1"/>
    <n v="15"/>
    <n v="59.990001679999999"/>
    <n v="44.990001679999999"/>
    <x v="0"/>
    <x v="1"/>
  </r>
  <r>
    <n v="41640"/>
    <d v="2016-08-30T00:00:00"/>
    <x v="6"/>
    <n v="4"/>
    <d v="2016-09-05T00:00:00"/>
    <n v="1"/>
    <s v="Standard Class"/>
    <s v="Other"/>
    <n v="18"/>
    <n v="9189"/>
    <n v="4"/>
    <s v="Apparel"/>
    <s v="Africa"/>
    <s v="Tangier"/>
    <s v="Tangier-Tétouan"/>
    <m/>
    <s v="Morocco"/>
    <s v="North Africa"/>
    <n v="18"/>
    <x v="4"/>
    <n v="403"/>
    <s v="Nike Men's CJ Elite 2 TD Football Cleat"/>
    <n v="129.9900055"/>
    <n v="110.80340837177086"/>
    <n v="1"/>
    <n v="32.5"/>
    <n v="129.9900055"/>
    <n v="97.490005499999995"/>
    <x v="0"/>
    <x v="1"/>
  </r>
  <r>
    <n v="50000"/>
    <d v="2016-12-30T00:00:00"/>
    <x v="2"/>
    <n v="4"/>
    <d v="2017-01-05T00:00:00"/>
    <n v="1"/>
    <s v="Standard Class"/>
    <s v="Other"/>
    <n v="17"/>
    <n v="6827"/>
    <n v="4"/>
    <s v="Apparel"/>
    <s v="Africa"/>
    <s v="Maseru"/>
    <s v="Maseru"/>
    <m/>
    <s v="Lesotho"/>
    <s v="Southern Africa"/>
    <n v="17"/>
    <x v="5"/>
    <n v="365"/>
    <s v="Perfect Fitness Perfect Rip Deck"/>
    <n v="59.990001679999999"/>
    <n v="54.488929209402009"/>
    <n v="1"/>
    <n v="15"/>
    <n v="59.990001679999999"/>
    <n v="44.990001679999999"/>
    <x v="0"/>
    <x v="1"/>
  </r>
  <r>
    <n v="47908"/>
    <d v="2016-11-30T00:00:00"/>
    <x v="4"/>
    <n v="4"/>
    <d v="2016-12-06T00:00:00"/>
    <n v="0"/>
    <s v="Standard Class"/>
    <s v="Other"/>
    <n v="24"/>
    <n v="6944"/>
    <n v="5"/>
    <s v="Golf"/>
    <s v="Africa"/>
    <s v="Dakar"/>
    <s v="Dakar"/>
    <m/>
    <s v="Senegal"/>
    <s v="West Africa"/>
    <n v="24"/>
    <x v="7"/>
    <n v="502"/>
    <s v="Nike Men's Dri-FIT Victory Golf Polo"/>
    <n v="50"/>
    <n v="43.678035218757444"/>
    <n v="1"/>
    <n v="3.5"/>
    <n v="50"/>
    <n v="46.5"/>
    <x v="0"/>
    <x v="1"/>
  </r>
  <r>
    <n v="44485"/>
    <d v="2016-11-10T00:00:00"/>
    <x v="1"/>
    <n v="4"/>
    <d v="2016-11-16T00:00:00"/>
    <n v="1"/>
    <s v="Standard Class"/>
    <s v="Other"/>
    <n v="24"/>
    <n v="7393"/>
    <n v="5"/>
    <s v="Golf"/>
    <s v="Africa"/>
    <s v="Johannesburg"/>
    <s v="Gauteng"/>
    <m/>
    <s v="South Africa"/>
    <s v="Southern Africa"/>
    <n v="24"/>
    <x v="7"/>
    <n v="502"/>
    <s v="Nike Men's Dri-FIT Victory Golf Polo"/>
    <n v="50"/>
    <n v="43.678035218757444"/>
    <n v="1"/>
    <n v="6"/>
    <n v="50"/>
    <n v="44"/>
    <x v="0"/>
    <x v="1"/>
  </r>
  <r>
    <n v="41322"/>
    <d v="2016-08-26T00:00:00"/>
    <x v="2"/>
    <n v="4"/>
    <d v="2016-09-01T00:00:00"/>
    <n v="0"/>
    <s v="Standard Class"/>
    <s v="Other"/>
    <n v="37"/>
    <n v="2924"/>
    <n v="6"/>
    <s v="Outdoors"/>
    <s v="Africa"/>
    <s v="Soweto"/>
    <s v="Gauteng"/>
    <m/>
    <s v="South Africa"/>
    <s v="Southern Africa"/>
    <n v="37"/>
    <x v="3"/>
    <n v="825"/>
    <s v="Bridgestone e6 Straight Distance NFL Tennesse"/>
    <n v="31.989999770000001"/>
    <n v="23.973333102666668"/>
    <n v="1"/>
    <n v="0.31999999299999998"/>
    <n v="31.989999770000001"/>
    <n v="31.669999777000001"/>
    <x v="0"/>
    <x v="1"/>
  </r>
  <r>
    <n v="50419"/>
    <d v="2017-05-01T00:00:00"/>
    <x v="3"/>
    <n v="4"/>
    <d v="2017-05-05T00:00:00"/>
    <n v="1"/>
    <s v="Standard Class"/>
    <s v="Other"/>
    <n v="40"/>
    <n v="3546"/>
    <n v="6"/>
    <s v="Outdoors"/>
    <s v="Africa"/>
    <s v="Antananarivo"/>
    <s v="Analamanga"/>
    <m/>
    <s v="Madagascar"/>
    <s v="East Africa"/>
    <n v="40"/>
    <x v="8"/>
    <n v="897"/>
    <s v="Team Golf New England Patriots Putter Grip"/>
    <n v="24.989999770000001"/>
    <n v="31.600000078500003"/>
    <n v="1"/>
    <n v="2.25"/>
    <n v="24.989999770000001"/>
    <n v="22.739999770000001"/>
    <x v="0"/>
    <x v="1"/>
  </r>
  <r>
    <n v="50364"/>
    <d v="2017-05-01T00:00:00"/>
    <x v="3"/>
    <n v="4"/>
    <d v="2017-05-05T00:00:00"/>
    <n v="1"/>
    <s v="Standard Class"/>
    <s v="Other"/>
    <n v="43"/>
    <n v="9082"/>
    <n v="7"/>
    <s v="Fan Shop"/>
    <s v="Africa"/>
    <s v="Lagos"/>
    <s v="Lagos"/>
    <m/>
    <s v="Nigeria"/>
    <s v="West Africa"/>
    <n v="43"/>
    <x v="6"/>
    <n v="957"/>
    <s v="Diamondback Women's Serene Classic Comfort Bi"/>
    <n v="299.98001099999999"/>
    <n v="295.0300103351052"/>
    <n v="1"/>
    <n v="9"/>
    <n v="299.98001099999999"/>
    <n v="290.98001099999999"/>
    <x v="0"/>
    <x v="0"/>
  </r>
  <r>
    <n v="42920"/>
    <d v="2016-09-18T00:00:00"/>
    <x v="0"/>
    <n v="4"/>
    <d v="2016-09-22T00:00:00"/>
    <n v="1"/>
    <s v="Standard Class"/>
    <s v="Other"/>
    <n v="43"/>
    <n v="716"/>
    <n v="7"/>
    <s v="Fan Shop"/>
    <s v="Africa"/>
    <s v="Port Harcourt"/>
    <s v="Rivers"/>
    <m/>
    <s v="Nigeria"/>
    <s v="West Africa"/>
    <n v="43"/>
    <x v="6"/>
    <n v="957"/>
    <s v="Diamondback Women's Serene Classic Comfort Bi"/>
    <n v="299.98001099999999"/>
    <n v="295.0300103351052"/>
    <n v="1"/>
    <n v="12"/>
    <n v="299.98001099999999"/>
    <n v="287.98001099999999"/>
    <x v="0"/>
    <x v="0"/>
  </r>
  <r>
    <n v="47908"/>
    <d v="2016-11-30T00:00:00"/>
    <x v="4"/>
    <n v="4"/>
    <d v="2016-12-06T00:00:00"/>
    <n v="0"/>
    <s v="Standard Class"/>
    <s v="Other"/>
    <n v="43"/>
    <n v="6944"/>
    <n v="7"/>
    <s v="Fan Shop"/>
    <s v="Africa"/>
    <s v="Dakar"/>
    <s v="Dakar"/>
    <m/>
    <s v="Senegal"/>
    <s v="West Africa"/>
    <n v="43"/>
    <x v="6"/>
    <n v="957"/>
    <s v="Diamondback Women's Serene Classic Comfort Bi"/>
    <n v="299.98001099999999"/>
    <n v="295.0300103351052"/>
    <n v="1"/>
    <n v="21"/>
    <n v="299.98001099999999"/>
    <n v="278.98001099999999"/>
    <x v="0"/>
    <x v="0"/>
  </r>
  <r>
    <n v="46907"/>
    <d v="2016-11-15T00:00:00"/>
    <x v="6"/>
    <n v="4"/>
    <d v="2016-11-21T00:00:00"/>
    <n v="0"/>
    <s v="Standard Class"/>
    <s v="Other"/>
    <n v="43"/>
    <n v="2324"/>
    <n v="7"/>
    <s v="Fan Shop"/>
    <s v="Africa"/>
    <s v="Abakaliki"/>
    <s v="Ebonyi"/>
    <m/>
    <s v="Nigeria"/>
    <s v="West Africa"/>
    <n v="43"/>
    <x v="6"/>
    <n v="957"/>
    <s v="Diamondback Women's Serene Classic Comfort Bi"/>
    <n v="299.98001099999999"/>
    <n v="295.0300103351052"/>
    <n v="1"/>
    <n v="21"/>
    <n v="299.98001099999999"/>
    <n v="278.98001099999999"/>
    <x v="0"/>
    <x v="0"/>
  </r>
  <r>
    <n v="42712"/>
    <d v="2016-09-15T00:00:00"/>
    <x v="1"/>
    <n v="4"/>
    <d v="2016-09-21T00:00:00"/>
    <n v="0"/>
    <s v="Standard Class"/>
    <s v="Other"/>
    <n v="43"/>
    <n v="11782"/>
    <n v="7"/>
    <s v="Fan Shop"/>
    <s v="Africa"/>
    <s v="Antananarivo"/>
    <s v="Analamanga"/>
    <m/>
    <s v="Madagascar"/>
    <s v="East Africa"/>
    <n v="43"/>
    <x v="6"/>
    <n v="957"/>
    <s v="Diamondback Women's Serene Classic Comfort Bi"/>
    <n v="299.98001099999999"/>
    <n v="295.0300103351052"/>
    <n v="1"/>
    <n v="36"/>
    <n v="299.98001099999999"/>
    <n v="263.98001099999999"/>
    <x v="0"/>
    <x v="0"/>
  </r>
  <r>
    <n v="51110"/>
    <d v="2017-01-16T00:00:00"/>
    <x v="3"/>
    <n v="4"/>
    <d v="2017-01-20T00:00:00"/>
    <n v="1"/>
    <s v="Standard Class"/>
    <s v="Other"/>
    <n v="43"/>
    <n v="8511"/>
    <n v="7"/>
    <s v="Fan Shop"/>
    <s v="Africa"/>
    <s v="Dar es Salaam"/>
    <s v="Dar es Salaam"/>
    <m/>
    <s v="Tanzania"/>
    <s v="East Africa"/>
    <n v="43"/>
    <x v="6"/>
    <n v="957"/>
    <s v="Diamondback Women's Serene Classic Comfort Bi"/>
    <n v="299.98001099999999"/>
    <n v="295.0300103351052"/>
    <n v="1"/>
    <n v="39"/>
    <n v="299.98001099999999"/>
    <n v="260.98001099999999"/>
    <x v="0"/>
    <x v="0"/>
  </r>
  <r>
    <n v="41404"/>
    <d v="2016-08-27T00:00:00"/>
    <x v="5"/>
    <n v="4"/>
    <d v="2016-09-01T00:00:00"/>
    <n v="1"/>
    <s v="Standard Class"/>
    <s v="Other"/>
    <n v="43"/>
    <n v="2851"/>
    <n v="7"/>
    <s v="Fan Shop"/>
    <s v="Africa"/>
    <s v="Casablanca"/>
    <s v="Grand Casablanca"/>
    <m/>
    <s v="Morocco"/>
    <s v="North Africa"/>
    <n v="43"/>
    <x v="6"/>
    <n v="957"/>
    <s v="Diamondback Women's Serene Classic Comfort Bi"/>
    <n v="299.98001099999999"/>
    <n v="295.0300103351052"/>
    <n v="1"/>
    <n v="45"/>
    <n v="299.98001099999999"/>
    <n v="254.98001099999999"/>
    <x v="0"/>
    <x v="0"/>
  </r>
  <r>
    <n v="44485"/>
    <d v="2016-11-10T00:00:00"/>
    <x v="1"/>
    <n v="4"/>
    <d v="2016-11-16T00:00:00"/>
    <n v="1"/>
    <s v="Standard Class"/>
    <s v="Other"/>
    <n v="43"/>
    <n v="7393"/>
    <n v="7"/>
    <s v="Fan Shop"/>
    <s v="Africa"/>
    <s v="Johannesburg"/>
    <s v="Gauteng"/>
    <m/>
    <s v="South Africa"/>
    <s v="Southern Africa"/>
    <n v="43"/>
    <x v="6"/>
    <n v="957"/>
    <s v="Diamondback Women's Serene Classic Comfort Bi"/>
    <n v="299.98001099999999"/>
    <n v="295.0300103351052"/>
    <n v="1"/>
    <n v="51"/>
    <n v="299.98001099999999"/>
    <n v="248.98001099999999"/>
    <x v="0"/>
    <x v="0"/>
  </r>
  <r>
    <n v="45418"/>
    <d v="2016-10-24T00:00:00"/>
    <x v="3"/>
    <n v="4"/>
    <d v="2016-10-28T00:00:00"/>
    <n v="0"/>
    <s v="Standard Class"/>
    <s v="Other"/>
    <n v="43"/>
    <n v="9011"/>
    <n v="7"/>
    <s v="Fan Shop"/>
    <s v="Africa"/>
    <s v="Kampala"/>
    <s v="Kampala"/>
    <m/>
    <s v="Uganda"/>
    <s v="East Africa"/>
    <n v="43"/>
    <x v="6"/>
    <n v="957"/>
    <s v="Diamondback Women's Serene Classic Comfort Bi"/>
    <n v="299.98001099999999"/>
    <n v="295.0300103351052"/>
    <n v="1"/>
    <n v="54"/>
    <n v="299.98001099999999"/>
    <n v="245.98001099999999"/>
    <x v="0"/>
    <x v="0"/>
  </r>
  <r>
    <n v="45418"/>
    <d v="2016-10-24T00:00:00"/>
    <x v="3"/>
    <n v="4"/>
    <d v="2016-10-28T00:00:00"/>
    <n v="0"/>
    <s v="Standard Class"/>
    <s v="Other"/>
    <n v="43"/>
    <n v="9011"/>
    <n v="7"/>
    <s v="Fan Shop"/>
    <s v="Africa"/>
    <s v="Kampala"/>
    <s v="Kampala"/>
    <m/>
    <s v="Uganda"/>
    <s v="East Africa"/>
    <n v="43"/>
    <x v="6"/>
    <n v="957"/>
    <s v="Diamondback Women's Serene Classic Comfort Bi"/>
    <n v="299.98001099999999"/>
    <n v="295.0300103351052"/>
    <n v="1"/>
    <n v="60"/>
    <n v="299.98001099999999"/>
    <n v="239.98001099999999"/>
    <x v="0"/>
    <x v="0"/>
  </r>
  <r>
    <n v="46495"/>
    <d v="2016-09-11T00:00:00"/>
    <x v="0"/>
    <n v="1"/>
    <d v="2016-09-12T00:00:00"/>
    <n v="1"/>
    <s v="First Class"/>
    <s v="Other"/>
    <n v="18"/>
    <n v="10610"/>
    <n v="4"/>
    <s v="Apparel"/>
    <s v="Africa"/>
    <s v="Cape Town"/>
    <s v="Western Cape"/>
    <m/>
    <s v="South Africa"/>
    <s v="Southern Africa"/>
    <n v="18"/>
    <x v="4"/>
    <n v="403"/>
    <s v="Nike Men's CJ Elite 2 TD Football Cleat"/>
    <n v="129.9900055"/>
    <n v="110.80340837177086"/>
    <n v="1"/>
    <n v="5.1999998090000004"/>
    <n v="129.9900055"/>
    <n v="124.79000569099999"/>
    <x v="0"/>
    <x v="1"/>
  </r>
  <r>
    <n v="50236"/>
    <d v="2017-03-01T00:00:00"/>
    <x v="4"/>
    <n v="1"/>
    <d v="2017-03-02T00:00:00"/>
    <n v="1"/>
    <s v="First Class"/>
    <s v="Other"/>
    <n v="18"/>
    <n v="10046"/>
    <n v="4"/>
    <s v="Apparel"/>
    <s v="Africa"/>
    <s v="Fayún"/>
    <s v="Fayoum"/>
    <m/>
    <s v="Egypt"/>
    <s v="North Africa"/>
    <n v="18"/>
    <x v="4"/>
    <n v="403"/>
    <s v="Nike Men's CJ Elite 2 TD Football Cleat"/>
    <n v="129.9900055"/>
    <n v="110.80340837177086"/>
    <n v="1"/>
    <n v="7.1500000950000002"/>
    <n v="129.9900055"/>
    <n v="122.840005405"/>
    <x v="0"/>
    <x v="1"/>
  </r>
  <r>
    <n v="48978"/>
    <d v="2016-12-15T00:00:00"/>
    <x v="1"/>
    <n v="4"/>
    <d v="2016-12-21T00:00:00"/>
    <n v="0"/>
    <s v="Standard Class"/>
    <s v="Other"/>
    <n v="17"/>
    <n v="4429"/>
    <n v="4"/>
    <s v="Apparel"/>
    <s v="Africa"/>
    <s v="Edea"/>
    <s v="Littoral"/>
    <m/>
    <s v="Cameroon"/>
    <s v="Central Africa"/>
    <n v="17"/>
    <x v="5"/>
    <n v="365"/>
    <s v="Perfect Fitness Perfect Rip Deck"/>
    <n v="59.990001679999999"/>
    <n v="54.488929209402009"/>
    <n v="3"/>
    <n v="0"/>
    <n v="179.97000503999999"/>
    <n v="179.97000503999999"/>
    <x v="2"/>
    <x v="2"/>
  </r>
  <r>
    <n v="50002"/>
    <d v="2016-12-30T00:00:00"/>
    <x v="2"/>
    <n v="4"/>
    <d v="2017-01-05T00:00:00"/>
    <n v="0"/>
    <s v="Standard Class"/>
    <s v="Other"/>
    <n v="17"/>
    <n v="8037"/>
    <n v="4"/>
    <s v="Apparel"/>
    <s v="Africa"/>
    <s v="Mogadishu"/>
    <s v="Benadir"/>
    <m/>
    <s v="Somalia"/>
    <s v="East Africa"/>
    <n v="17"/>
    <x v="5"/>
    <n v="365"/>
    <s v="Perfect Fitness Perfect Rip Deck"/>
    <n v="59.990001679999999"/>
    <n v="54.488929209402009"/>
    <n v="3"/>
    <n v="16.200000760000002"/>
    <n v="179.97000503999999"/>
    <n v="163.77000427999999"/>
    <x v="2"/>
    <x v="2"/>
  </r>
  <r>
    <n v="50002"/>
    <d v="2016-12-30T00:00:00"/>
    <x v="2"/>
    <n v="4"/>
    <d v="2017-01-05T00:00:00"/>
    <n v="0"/>
    <s v="Standard Class"/>
    <s v="Other"/>
    <n v="17"/>
    <n v="8037"/>
    <n v="4"/>
    <s v="Apparel"/>
    <s v="Africa"/>
    <s v="Mogadishu"/>
    <s v="Benadir"/>
    <m/>
    <s v="Somalia"/>
    <s v="East Africa"/>
    <n v="17"/>
    <x v="5"/>
    <n v="365"/>
    <s v="Perfect Fitness Perfect Rip Deck"/>
    <n v="59.990001679999999"/>
    <n v="54.488929209402009"/>
    <n v="3"/>
    <n v="18"/>
    <n v="179.97000503999999"/>
    <n v="161.97000503999999"/>
    <x v="2"/>
    <x v="2"/>
  </r>
  <r>
    <n v="47208"/>
    <d v="2016-11-20T00:00:00"/>
    <x v="0"/>
    <n v="4"/>
    <d v="2016-11-24T00:00:00"/>
    <n v="0"/>
    <s v="Standard Class"/>
    <s v="Other"/>
    <n v="24"/>
    <n v="9352"/>
    <n v="5"/>
    <s v="Golf"/>
    <s v="Africa"/>
    <s v="Minna"/>
    <s v="Niger"/>
    <m/>
    <s v="Nigeria"/>
    <s v="West Africa"/>
    <n v="24"/>
    <x v="7"/>
    <n v="502"/>
    <s v="Nike Men's Dri-FIT Victory Golf Polo"/>
    <n v="50"/>
    <n v="43.678035218757444"/>
    <n v="3"/>
    <n v="10.5"/>
    <n v="150"/>
    <n v="139.5"/>
    <x v="2"/>
    <x v="2"/>
  </r>
  <r>
    <n v="43689"/>
    <d v="2016-09-29T00:00:00"/>
    <x v="1"/>
    <n v="4"/>
    <d v="2016-10-05T00:00:00"/>
    <n v="1"/>
    <s v="Standard Class"/>
    <s v="Other"/>
    <n v="9"/>
    <n v="10081"/>
    <n v="3"/>
    <s v="Footwear"/>
    <s v="Africa"/>
    <s v="Pretoria"/>
    <s v="Gauteng"/>
    <m/>
    <s v="South Africa"/>
    <s v="Southern Africa"/>
    <n v="9"/>
    <x v="0"/>
    <n v="191"/>
    <s v="Nike Men's Free 5.0+ Running Shoe"/>
    <n v="99.989997860000003"/>
    <n v="95.114003926871064"/>
    <n v="3"/>
    <n v="48"/>
    <n v="299.96999357999999"/>
    <n v="251.96999357999999"/>
    <x v="2"/>
    <x v="2"/>
  </r>
  <r>
    <n v="43681"/>
    <d v="2016-09-29T00:00:00"/>
    <x v="1"/>
    <n v="4"/>
    <d v="2016-10-05T00:00:00"/>
    <n v="0"/>
    <s v="Standard Class"/>
    <s v="Other"/>
    <n v="9"/>
    <n v="9432"/>
    <n v="3"/>
    <s v="Footwear"/>
    <s v="Africa"/>
    <s v="Cairo"/>
    <s v="Cairo"/>
    <m/>
    <s v="Egypt"/>
    <s v="North Africa"/>
    <n v="9"/>
    <x v="0"/>
    <n v="191"/>
    <s v="Nike Men's Free 5.0+ Running Shoe"/>
    <n v="99.989997860000003"/>
    <n v="95.114003926871064"/>
    <n v="3"/>
    <n v="50.990001679999999"/>
    <n v="299.96999357999999"/>
    <n v="248.97999189999999"/>
    <x v="2"/>
    <x v="2"/>
  </r>
  <r>
    <n v="44895"/>
    <d v="2016-10-17T00:00:00"/>
    <x v="3"/>
    <n v="4"/>
    <d v="2016-10-21T00:00:00"/>
    <n v="1"/>
    <s v="Standard Class"/>
    <s v="Other"/>
    <n v="17"/>
    <n v="695"/>
    <n v="4"/>
    <s v="Apparel"/>
    <s v="Africa"/>
    <s v="Chitungwiza"/>
    <s v="Harare"/>
    <m/>
    <s v="Zimbabwe"/>
    <s v="East Africa"/>
    <n v="17"/>
    <x v="5"/>
    <n v="365"/>
    <s v="Perfect Fitness Perfect Rip Deck"/>
    <n v="59.990001679999999"/>
    <n v="54.488929209402009"/>
    <n v="3"/>
    <n v="0"/>
    <n v="179.97000503999999"/>
    <n v="179.97000503999999"/>
    <x v="2"/>
    <x v="2"/>
  </r>
  <r>
    <n v="50365"/>
    <d v="2017-05-01T00:00:00"/>
    <x v="3"/>
    <n v="4"/>
    <d v="2017-05-05T00:00:00"/>
    <n v="1"/>
    <s v="Standard Class"/>
    <s v="Other"/>
    <n v="17"/>
    <n v="9511"/>
    <n v="4"/>
    <s v="Apparel"/>
    <s v="Africa"/>
    <s v="Lagos"/>
    <s v="Lagos"/>
    <m/>
    <s v="Nigeria"/>
    <s v="West Africa"/>
    <n v="17"/>
    <x v="5"/>
    <n v="365"/>
    <s v="Perfect Fitness Perfect Rip Deck"/>
    <n v="59.990001679999999"/>
    <n v="54.488929209402009"/>
    <n v="3"/>
    <n v="0"/>
    <n v="179.97000503999999"/>
    <n v="179.97000503999999"/>
    <x v="2"/>
    <x v="2"/>
  </r>
  <r>
    <n v="43908"/>
    <d v="2016-02-10T00:00:00"/>
    <x v="4"/>
    <n v="4"/>
    <d v="2016-02-16T00:00:00"/>
    <n v="0"/>
    <s v="Standard Class"/>
    <s v="Other"/>
    <n v="17"/>
    <n v="2035"/>
    <n v="4"/>
    <s v="Apparel"/>
    <s v="Africa"/>
    <s v="Harare"/>
    <s v="Harare"/>
    <m/>
    <s v="Zimbabwe"/>
    <s v="East Africa"/>
    <n v="17"/>
    <x v="5"/>
    <n v="365"/>
    <s v="Perfect Fitness Perfect Rip Deck"/>
    <n v="59.990001679999999"/>
    <n v="54.488929209402009"/>
    <n v="3"/>
    <n v="23.399999619999999"/>
    <n v="179.97000503999999"/>
    <n v="156.57000542"/>
    <x v="2"/>
    <x v="2"/>
  </r>
  <r>
    <n v="50437"/>
    <d v="2017-06-01T00:00:00"/>
    <x v="1"/>
    <n v="4"/>
    <d v="2017-06-07T00:00:00"/>
    <n v="0"/>
    <s v="Standard Class"/>
    <s v="Other"/>
    <n v="26"/>
    <n v="6492"/>
    <n v="5"/>
    <s v="Golf"/>
    <s v="Africa"/>
    <s v="Khouribga"/>
    <s v="Chukotka Autonomous Okrug"/>
    <m/>
    <s v="Morocco"/>
    <s v="North Africa"/>
    <n v="26"/>
    <x v="9"/>
    <n v="567"/>
    <s v="adidas Men's Germany Black Crest Away Tee"/>
    <n v="25"/>
    <n v="17.922466723766668"/>
    <n v="3"/>
    <n v="2.25"/>
    <n v="75"/>
    <n v="72.75"/>
    <x v="2"/>
    <x v="2"/>
  </r>
  <r>
    <n v="50566"/>
    <d v="2017-08-01T00:00:00"/>
    <x v="6"/>
    <n v="4"/>
    <d v="2017-08-07T00:00:00"/>
    <n v="0"/>
    <s v="Standard Class"/>
    <s v="Other"/>
    <n v="24"/>
    <n v="9112"/>
    <n v="5"/>
    <s v="Golf"/>
    <s v="Africa"/>
    <s v="Kinshasa"/>
    <s v="Kinshasa"/>
    <m/>
    <s v="Democratic Republic of the Congo"/>
    <s v="Central Africa"/>
    <n v="24"/>
    <x v="7"/>
    <n v="502"/>
    <s v="Nike Men's Dri-FIT Victory Golf Polo"/>
    <n v="50"/>
    <n v="43.678035218757444"/>
    <n v="3"/>
    <n v="8.25"/>
    <n v="150"/>
    <n v="141.75"/>
    <x v="2"/>
    <x v="2"/>
  </r>
  <r>
    <n v="47468"/>
    <d v="2016-11-23T00:00:00"/>
    <x v="4"/>
    <n v="4"/>
    <d v="2016-11-29T00:00:00"/>
    <n v="0"/>
    <s v="Standard Class"/>
    <s v="Other"/>
    <n v="24"/>
    <n v="7532"/>
    <n v="5"/>
    <s v="Golf"/>
    <s v="Africa"/>
    <s v="Lubumbashi"/>
    <s v="Katanga"/>
    <m/>
    <s v="Democratic Republic of the Congo"/>
    <s v="Central Africa"/>
    <n v="24"/>
    <x v="7"/>
    <n v="502"/>
    <s v="Nike Men's Dri-FIT Victory Golf Polo"/>
    <n v="50"/>
    <n v="43.678035218757444"/>
    <n v="3"/>
    <n v="22.5"/>
    <n v="150"/>
    <n v="127.5"/>
    <x v="2"/>
    <x v="2"/>
  </r>
  <r>
    <n v="43689"/>
    <d v="2016-09-29T00:00:00"/>
    <x v="1"/>
    <n v="4"/>
    <d v="2016-10-05T00:00:00"/>
    <n v="1"/>
    <s v="Standard Class"/>
    <s v="Other"/>
    <n v="29"/>
    <n v="10081"/>
    <n v="5"/>
    <s v="Golf"/>
    <s v="Africa"/>
    <s v="Pretoria"/>
    <s v="Gauteng"/>
    <m/>
    <s v="South Africa"/>
    <s v="Southern Afric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2"/>
    <x v="2"/>
  </r>
  <r>
    <n v="49528"/>
    <d v="2016-12-23T00:00:00"/>
    <x v="2"/>
    <n v="4"/>
    <d v="2016-12-29T00:00:00"/>
    <n v="0"/>
    <s v="Standard Class"/>
    <s v="Other"/>
    <n v="9"/>
    <n v="6950"/>
    <n v="3"/>
    <s v="Footwear"/>
    <s v="Africa"/>
    <s v="Annaba"/>
    <s v="Annaba"/>
    <m/>
    <s v="Algeria"/>
    <s v="North Africa"/>
    <n v="9"/>
    <x v="0"/>
    <n v="191"/>
    <s v="Nike Men's Free 5.0+ Running Shoe"/>
    <n v="99.989997860000003"/>
    <n v="95.114003926871064"/>
    <n v="3"/>
    <n v="39"/>
    <n v="299.96999357999999"/>
    <n v="260.96999357999999"/>
    <x v="2"/>
    <x v="2"/>
  </r>
  <r>
    <n v="44474"/>
    <d v="2016-11-10T00:00:00"/>
    <x v="1"/>
    <n v="4"/>
    <d v="2016-11-16T00:00:00"/>
    <n v="1"/>
    <s v="Standard Class"/>
    <s v="Other"/>
    <n v="9"/>
    <n v="4830"/>
    <n v="3"/>
    <s v="Footwear"/>
    <s v="Africa"/>
    <s v="Djougou"/>
    <s v="Donga"/>
    <m/>
    <s v="Benin"/>
    <s v="West Africa"/>
    <n v="9"/>
    <x v="0"/>
    <n v="191"/>
    <s v="Nike Men's Free 5.0+ Running Shoe"/>
    <n v="99.989997860000003"/>
    <n v="95.114003926871064"/>
    <n v="3"/>
    <n v="53.990001679999999"/>
    <n v="299.96999357999999"/>
    <n v="245.97999189999999"/>
    <x v="2"/>
    <x v="2"/>
  </r>
  <r>
    <n v="41832"/>
    <d v="2016-02-09T00:00:00"/>
    <x v="6"/>
    <n v="4"/>
    <d v="2016-02-15T00:00:00"/>
    <n v="0"/>
    <s v="Standard Class"/>
    <s v="Other"/>
    <n v="17"/>
    <n v="11797"/>
    <n v="4"/>
    <s v="Apparel"/>
    <s v="Africa"/>
    <s v="Pretoria"/>
    <s v="Gauteng"/>
    <m/>
    <s v="South Africa"/>
    <s v="Southern Africa"/>
    <n v="17"/>
    <x v="5"/>
    <n v="365"/>
    <s v="Perfect Fitness Perfect Rip Deck"/>
    <n v="59.990001679999999"/>
    <n v="54.488929209402009"/>
    <n v="3"/>
    <n v="21.600000380000001"/>
    <n v="179.97000503999999"/>
    <n v="158.37000465999998"/>
    <x v="2"/>
    <x v="2"/>
  </r>
  <r>
    <n v="49765"/>
    <d v="2016-12-27T00:00:00"/>
    <x v="6"/>
    <n v="4"/>
    <d v="2017-01-02T00:00:00"/>
    <n v="1"/>
    <s v="Standard Class"/>
    <s v="Other"/>
    <n v="17"/>
    <n v="6967"/>
    <n v="4"/>
    <s v="Apparel"/>
    <s v="Africa"/>
    <s v="Keren"/>
    <s v="Anseba"/>
    <m/>
    <s v="Eritrea"/>
    <s v="East Africa"/>
    <n v="17"/>
    <x v="5"/>
    <n v="365"/>
    <s v="Perfect Fitness Perfect Rip Deck"/>
    <n v="59.990001679999999"/>
    <n v="54.488929209402009"/>
    <n v="3"/>
    <n v="23.399999619999999"/>
    <n v="179.97000503999999"/>
    <n v="156.57000542"/>
    <x v="2"/>
    <x v="2"/>
  </r>
  <r>
    <n v="42885"/>
    <d v="2016-09-18T00:00:00"/>
    <x v="0"/>
    <n v="4"/>
    <d v="2016-09-22T00:00:00"/>
    <n v="1"/>
    <s v="Standard Class"/>
    <s v="Other"/>
    <n v="17"/>
    <n v="2891"/>
    <n v="4"/>
    <s v="Apparel"/>
    <s v="Africa"/>
    <s v="Kinshasa"/>
    <s v="Kinshasa"/>
    <m/>
    <s v="Democratic Republic of the Congo"/>
    <s v="Central Africa"/>
    <n v="17"/>
    <x v="5"/>
    <n v="365"/>
    <s v="Perfect Fitness Perfect Rip Deck"/>
    <n v="59.990001679999999"/>
    <n v="54.488929209402009"/>
    <n v="3"/>
    <n v="27"/>
    <n v="179.97000503999999"/>
    <n v="152.97000503999999"/>
    <x v="2"/>
    <x v="2"/>
  </r>
  <r>
    <n v="50620"/>
    <d v="2017-08-01T00:00:00"/>
    <x v="6"/>
    <n v="4"/>
    <d v="2017-08-07T00:00:00"/>
    <n v="1"/>
    <s v="Standard Class"/>
    <s v="Other"/>
    <n v="17"/>
    <n v="9345"/>
    <n v="4"/>
    <s v="Apparel"/>
    <s v="Africa"/>
    <s v="Kinshasa"/>
    <s v="Kinshasa"/>
    <m/>
    <s v="Democratic Republic of the Congo"/>
    <s v="Central Africa"/>
    <n v="17"/>
    <x v="5"/>
    <n v="365"/>
    <s v="Perfect Fitness Perfect Rip Deck"/>
    <n v="59.990001679999999"/>
    <n v="54.488929209402009"/>
    <n v="3"/>
    <n v="27"/>
    <n v="179.97000503999999"/>
    <n v="152.97000503999999"/>
    <x v="2"/>
    <x v="2"/>
  </r>
  <r>
    <n v="50620"/>
    <d v="2017-08-01T00:00:00"/>
    <x v="6"/>
    <n v="4"/>
    <d v="2017-08-07T00:00:00"/>
    <n v="1"/>
    <s v="Standard Class"/>
    <s v="Other"/>
    <n v="17"/>
    <n v="9345"/>
    <n v="4"/>
    <s v="Apparel"/>
    <s v="Africa"/>
    <s v="Kinshasa"/>
    <s v="Kinshasa"/>
    <m/>
    <s v="Democratic Republic of the Congo"/>
    <s v="Central Africa"/>
    <n v="17"/>
    <x v="5"/>
    <n v="365"/>
    <s v="Perfect Fitness Perfect Rip Deck"/>
    <n v="59.990001679999999"/>
    <n v="54.488929209402009"/>
    <n v="3"/>
    <n v="28.799999239999998"/>
    <n v="179.97000503999999"/>
    <n v="151.17000579999998"/>
    <x v="2"/>
    <x v="2"/>
  </r>
  <r>
    <n v="46636"/>
    <d v="2016-11-11T00:00:00"/>
    <x v="2"/>
    <n v="4"/>
    <d v="2016-11-17T00:00:00"/>
    <n v="0"/>
    <s v="Standard Class"/>
    <s v="Other"/>
    <n v="17"/>
    <n v="3306"/>
    <n v="4"/>
    <s v="Apparel"/>
    <s v="Africa"/>
    <s v="Kinshasa"/>
    <s v="Kinshasa"/>
    <m/>
    <s v="Democratic Republic of the Congo"/>
    <s v="Central Africa"/>
    <n v="17"/>
    <x v="5"/>
    <n v="365"/>
    <s v="Perfect Fitness Perfect Rip Deck"/>
    <n v="59.990001679999999"/>
    <n v="54.488929209402009"/>
    <n v="3"/>
    <n v="32.38999939"/>
    <n v="179.97000503999999"/>
    <n v="147.58000564999998"/>
    <x v="2"/>
    <x v="2"/>
  </r>
  <r>
    <n v="43268"/>
    <d v="2016-09-23T00:00:00"/>
    <x v="2"/>
    <n v="4"/>
    <d v="2016-09-29T00:00:00"/>
    <n v="0"/>
    <s v="Standard Class"/>
    <s v="Other"/>
    <n v="24"/>
    <n v="6670"/>
    <n v="5"/>
    <s v="Golf"/>
    <s v="Africa"/>
    <s v="Wad Madani"/>
    <s v="Gezira"/>
    <m/>
    <s v="Sudan"/>
    <s v="North Africa"/>
    <n v="24"/>
    <x v="7"/>
    <n v="502"/>
    <s v="Nike Men's Dri-FIT Victory Golf Polo"/>
    <n v="50"/>
    <n v="43.678035218757444"/>
    <n v="3"/>
    <n v="6"/>
    <n v="150"/>
    <n v="144"/>
    <x v="2"/>
    <x v="2"/>
  </r>
  <r>
    <n v="48208"/>
    <d v="2016-04-12T00:00:00"/>
    <x v="6"/>
    <n v="4"/>
    <d v="2016-04-18T00:00:00"/>
    <n v="0"/>
    <s v="Standard Class"/>
    <s v="Other"/>
    <n v="29"/>
    <n v="9723"/>
    <n v="5"/>
    <s v="Golf"/>
    <s v="Africa"/>
    <s v="Marrakech"/>
    <s v="Marrakech-Tensift-Al Haouz"/>
    <m/>
    <s v="Morocco"/>
    <s v="North Africa"/>
    <n v="29"/>
    <x v="1"/>
    <n v="627"/>
    <s v="Under Armour Girls' Toddler Spine Surge Runni"/>
    <n v="39.990001679999999"/>
    <n v="34.198098313835338"/>
    <n v="3"/>
    <n v="6.5999999049999998"/>
    <n v="119.97000503999999"/>
    <n v="113.37000513499999"/>
    <x v="2"/>
    <x v="2"/>
  </r>
  <r>
    <n v="43157"/>
    <d v="2016-09-21T00:00:00"/>
    <x v="4"/>
    <n v="4"/>
    <d v="2016-09-27T00:00:00"/>
    <n v="0"/>
    <s v="Standard Class"/>
    <s v="Other"/>
    <n v="24"/>
    <n v="1662"/>
    <n v="5"/>
    <s v="Golf"/>
    <s v="Africa"/>
    <s v="Ouagadougou"/>
    <s v="Centro"/>
    <m/>
    <s v="Burkina Faso"/>
    <s v="West Africa"/>
    <n v="24"/>
    <x v="7"/>
    <n v="502"/>
    <s v="Nike Men's Dri-FIT Victory Golf Polo"/>
    <n v="50"/>
    <n v="43.678035218757444"/>
    <n v="3"/>
    <n v="10.5"/>
    <n v="150"/>
    <n v="139.5"/>
    <x v="2"/>
    <x v="2"/>
  </r>
  <r>
    <n v="48018"/>
    <d v="2016-01-12T00:00:00"/>
    <x v="6"/>
    <n v="4"/>
    <d v="2016-01-18T00:00:00"/>
    <n v="0"/>
    <s v="Standard Class"/>
    <s v="Other"/>
    <n v="24"/>
    <n v="2709"/>
    <n v="5"/>
    <s v="Golf"/>
    <s v="Africa"/>
    <s v="Harare"/>
    <s v="Harare"/>
    <m/>
    <s v="Zimbabwe"/>
    <s v="East Africa"/>
    <n v="24"/>
    <x v="7"/>
    <n v="502"/>
    <s v="Nike Men's Dri-FIT Victory Golf Polo"/>
    <n v="50"/>
    <n v="43.678035218757444"/>
    <n v="3"/>
    <n v="24"/>
    <n v="150"/>
    <n v="126"/>
    <x v="2"/>
    <x v="2"/>
  </r>
  <r>
    <n v="46870"/>
    <d v="2016-11-15T00:00:00"/>
    <x v="6"/>
    <n v="4"/>
    <d v="2016-11-21T00:00:00"/>
    <n v="1"/>
    <s v="Standard Class"/>
    <s v="Other"/>
    <n v="29"/>
    <n v="12101"/>
    <n v="5"/>
    <s v="Golf"/>
    <s v="Africa"/>
    <s v="Bandundu"/>
    <s v="Bandundu"/>
    <m/>
    <s v="Democratic Republic of the Congo"/>
    <s v="Central Afric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2"/>
    <x v="2"/>
  </r>
  <r>
    <n v="45611"/>
    <d v="2016-10-27T00:00:00"/>
    <x v="1"/>
    <n v="4"/>
    <d v="2016-11-02T00:00:00"/>
    <n v="0"/>
    <s v="Standard Class"/>
    <s v="Other"/>
    <n v="24"/>
    <n v="8078"/>
    <n v="5"/>
    <s v="Golf"/>
    <s v="Africa"/>
    <s v="Casablanca"/>
    <s v="Grand Casablanca"/>
    <m/>
    <s v="Morocco"/>
    <s v="North Africa"/>
    <n v="24"/>
    <x v="7"/>
    <n v="502"/>
    <s v="Nike Men's Dri-FIT Victory Golf Polo"/>
    <n v="50"/>
    <n v="43.678035218757444"/>
    <n v="3"/>
    <n v="25.5"/>
    <n v="150"/>
    <n v="124.5"/>
    <x v="2"/>
    <x v="2"/>
  </r>
  <r>
    <n v="42885"/>
    <d v="2016-09-18T00:00:00"/>
    <x v="0"/>
    <n v="4"/>
    <d v="2016-09-22T00:00:00"/>
    <n v="1"/>
    <s v="Standard Class"/>
    <s v="Other"/>
    <n v="41"/>
    <n v="2891"/>
    <n v="6"/>
    <s v="Outdoors"/>
    <s v="Africa"/>
    <s v="Kinshasa"/>
    <s v="Kinshasa"/>
    <m/>
    <s v="Democratic Republic of the Congo"/>
    <s v="Central Africa"/>
    <n v="41"/>
    <x v="2"/>
    <n v="917"/>
    <s v="Glove It Women's Mod Oval 3-Zip Carry All Gol"/>
    <n v="21.989999770000001"/>
    <n v="20.391999720066668"/>
    <n v="3"/>
    <n v="4.6199998860000004"/>
    <n v="65.969999310000006"/>
    <n v="61.349999424000004"/>
    <x v="2"/>
    <x v="2"/>
  </r>
  <r>
    <n v="51248"/>
    <d v="2017-01-18T00:00:00"/>
    <x v="4"/>
    <n v="4"/>
    <d v="2017-01-24T00:00:00"/>
    <n v="0"/>
    <s v="Standard Class"/>
    <s v="Other"/>
    <n v="9"/>
    <n v="2540"/>
    <n v="3"/>
    <s v="Footwear"/>
    <s v="Africa"/>
    <s v="Casablanca"/>
    <s v="Grand Casablanca"/>
    <m/>
    <s v="Morocco"/>
    <s v="North Africa"/>
    <n v="9"/>
    <x v="0"/>
    <n v="191"/>
    <s v="Nike Men's Free 5.0+ Running Shoe"/>
    <n v="99.989997860000003"/>
    <n v="95.114003926871064"/>
    <n v="3"/>
    <n v="45"/>
    <n v="299.96999357999999"/>
    <n v="254.96999357999999"/>
    <x v="2"/>
    <x v="2"/>
  </r>
  <r>
    <n v="48163"/>
    <d v="2016-04-12T00:00:00"/>
    <x v="6"/>
    <n v="4"/>
    <d v="2016-04-18T00:00:00"/>
    <n v="0"/>
    <s v="Standard Class"/>
    <s v="Other"/>
    <n v="17"/>
    <n v="4329"/>
    <n v="4"/>
    <s v="Apparel"/>
    <s v="Africa"/>
    <s v="Dakar"/>
    <s v="Dakar"/>
    <m/>
    <s v="Senegal"/>
    <s v="West Africa"/>
    <n v="17"/>
    <x v="5"/>
    <n v="365"/>
    <s v="Perfect Fitness Perfect Rip Deck"/>
    <n v="59.990001679999999"/>
    <n v="54.488929209402009"/>
    <n v="3"/>
    <n v="7.1999998090000004"/>
    <n v="179.97000503999999"/>
    <n v="172.770005231"/>
    <x v="2"/>
    <x v="2"/>
  </r>
  <r>
    <n v="41569"/>
    <d v="2016-08-29T00:00:00"/>
    <x v="3"/>
    <n v="4"/>
    <d v="2016-09-02T00:00:00"/>
    <n v="0"/>
    <s v="Standard Class"/>
    <s v="Other"/>
    <n v="17"/>
    <n v="8841"/>
    <n v="4"/>
    <s v="Apparel"/>
    <s v="Africa"/>
    <s v="Alexandria"/>
    <s v="Alexandria"/>
    <m/>
    <s v="Egypt"/>
    <s v="North Africa"/>
    <n v="17"/>
    <x v="5"/>
    <n v="365"/>
    <s v="Perfect Fitness Perfect Rip Deck"/>
    <n v="59.990001679999999"/>
    <n v="54.488929209402009"/>
    <n v="3"/>
    <n v="9"/>
    <n v="179.97000503999999"/>
    <n v="170.97000503999999"/>
    <x v="2"/>
    <x v="2"/>
  </r>
  <r>
    <n v="51255"/>
    <d v="2017-01-18T00:00:00"/>
    <x v="4"/>
    <n v="4"/>
    <d v="2017-01-24T00:00:00"/>
    <n v="1"/>
    <s v="Standard Class"/>
    <s v="Other"/>
    <n v="7"/>
    <n v="6248"/>
    <n v="2"/>
    <s v="Fitness"/>
    <s v="Africa"/>
    <s v="Abidjan"/>
    <s v="Lagunes"/>
    <m/>
    <s v="Ivory Coast"/>
    <s v="West Africa"/>
    <n v="7"/>
    <x v="13"/>
    <n v="135"/>
    <s v="Nike Dri-FIT Crew Sock 6 Pack"/>
    <n v="22"/>
    <n v="19.656208341820829"/>
    <n v="4"/>
    <n v="6.1599998469999999"/>
    <n v="88"/>
    <n v="81.840000153000005"/>
    <x v="0"/>
    <x v="1"/>
  </r>
  <r>
    <n v="50813"/>
    <d v="2017-11-01T00:00:00"/>
    <x v="4"/>
    <n v="2"/>
    <d v="2017-11-03T00:00:00"/>
    <n v="1"/>
    <s v="Second Class"/>
    <s v="Other"/>
    <n v="7"/>
    <n v="7832"/>
    <n v="2"/>
    <s v="Fitness"/>
    <s v="Africa"/>
    <s v="Lomé"/>
    <s v="Maritime"/>
    <m/>
    <s v="Togo"/>
    <s v="West Africa"/>
    <n v="7"/>
    <x v="13"/>
    <n v="135"/>
    <s v="Nike Dri-FIT Crew Sock 6 Pack"/>
    <n v="22"/>
    <n v="19.656208341820829"/>
    <n v="1"/>
    <n v="2.8599998950000001"/>
    <n v="22"/>
    <n v="19.140000104999999"/>
    <x v="1"/>
    <x v="2"/>
  </r>
  <r>
    <n v="50607"/>
    <d v="2017-08-01T00:00:00"/>
    <x v="6"/>
    <n v="4"/>
    <d v="2017-08-07T00:00:00"/>
    <n v="0"/>
    <s v="Standard Class"/>
    <s v="Other"/>
    <n v="7"/>
    <n v="1944"/>
    <n v="2"/>
    <s v="Fitness"/>
    <s v="Africa"/>
    <s v="Porto-Novo"/>
    <s v="Ouémé"/>
    <m/>
    <s v="Benin"/>
    <s v="West Africa"/>
    <n v="7"/>
    <x v="13"/>
    <n v="135"/>
    <s v="Nike Dri-FIT Crew Sock 6 Pack"/>
    <n v="22"/>
    <n v="19.656208341820829"/>
    <n v="5"/>
    <n v="7.6999998090000004"/>
    <n v="110"/>
    <n v="102.300000191"/>
    <x v="0"/>
    <x v="1"/>
  </r>
  <r>
    <n v="49413"/>
    <d v="2016-12-22T00:00:00"/>
    <x v="1"/>
    <n v="1"/>
    <d v="2016-12-23T00:00:00"/>
    <n v="1"/>
    <s v="First Class"/>
    <s v="Other"/>
    <n v="7"/>
    <n v="1788"/>
    <n v="2"/>
    <s v="Fitness"/>
    <s v="Africa"/>
    <s v="Ugep"/>
    <s v="Cross River"/>
    <m/>
    <s v="Nigeria"/>
    <s v="West Africa"/>
    <n v="7"/>
    <x v="13"/>
    <n v="135"/>
    <s v="Nike Dri-FIT Crew Sock 6 Pack"/>
    <n v="22"/>
    <n v="19.656208341820829"/>
    <n v="4"/>
    <n v="8.8000001910000005"/>
    <n v="88"/>
    <n v="79.199999809000005"/>
    <x v="1"/>
    <x v="2"/>
  </r>
  <r>
    <n v="49302"/>
    <d v="2016-12-20T00:00:00"/>
    <x v="6"/>
    <n v="4"/>
    <d v="2016-12-26T00:00:00"/>
    <n v="0"/>
    <s v="Standard Class"/>
    <s v="Other"/>
    <n v="7"/>
    <n v="8480"/>
    <n v="2"/>
    <s v="Fitness"/>
    <s v="Africa"/>
    <s v="Cairo"/>
    <s v="Cairo"/>
    <m/>
    <s v="Egypt"/>
    <s v="North Africa"/>
    <n v="7"/>
    <x v="13"/>
    <n v="135"/>
    <s v="Nike Dri-FIT Crew Sock 6 Pack"/>
    <n v="22"/>
    <n v="19.656208341820829"/>
    <n v="5"/>
    <n v="9.8999996190000008"/>
    <n v="110"/>
    <n v="100.100000381"/>
    <x v="1"/>
    <x v="2"/>
  </r>
  <r>
    <n v="49113"/>
    <d v="2016-12-17T00:00:00"/>
    <x v="5"/>
    <n v="2"/>
    <d v="2016-12-20T00:00:00"/>
    <n v="1"/>
    <s v="Second Class"/>
    <s v="Other"/>
    <n v="7"/>
    <n v="7465"/>
    <n v="2"/>
    <s v="Fitness"/>
    <s v="Africa"/>
    <s v="Luanda"/>
    <s v="Luanda"/>
    <m/>
    <s v="Angola"/>
    <s v="Central Africa"/>
    <n v="7"/>
    <x v="13"/>
    <n v="135"/>
    <s v="Nike Dri-FIT Crew Sock 6 Pack"/>
    <n v="22"/>
    <n v="19.656208341820829"/>
    <n v="2"/>
    <n v="6.5999999049999998"/>
    <n v="44"/>
    <n v="37.400000095000003"/>
    <x v="0"/>
    <x v="1"/>
  </r>
  <r>
    <n v="49109"/>
    <d v="2016-12-17T00:00:00"/>
    <x v="5"/>
    <n v="4"/>
    <d v="2016-12-22T00:00:00"/>
    <n v="1"/>
    <s v="Standard Class"/>
    <s v="Other"/>
    <n v="7"/>
    <n v="10173"/>
    <n v="2"/>
    <s v="Fitness"/>
    <s v="Africa"/>
    <s v="Kampala"/>
    <s v="Kampala"/>
    <m/>
    <s v="Uganda"/>
    <s v="East Africa"/>
    <n v="7"/>
    <x v="13"/>
    <n v="135"/>
    <s v="Nike Dri-FIT Crew Sock 6 Pack"/>
    <n v="22"/>
    <n v="19.656208341820829"/>
    <n v="4"/>
    <n v="10.56000042"/>
    <n v="88"/>
    <n v="77.439999580000006"/>
    <x v="2"/>
    <x v="2"/>
  </r>
  <r>
    <n v="48029"/>
    <d v="2016-02-12T00:00:00"/>
    <x v="2"/>
    <n v="2"/>
    <d v="2016-02-16T00:00:00"/>
    <n v="1"/>
    <s v="Second Class"/>
    <s v="Other"/>
    <n v="7"/>
    <n v="3754"/>
    <n v="2"/>
    <s v="Fitness"/>
    <s v="Africa"/>
    <s v="Dar es Salaam"/>
    <s v="Dar es Salaam"/>
    <m/>
    <s v="Tanzania"/>
    <s v="East Africa"/>
    <n v="7"/>
    <x v="13"/>
    <n v="135"/>
    <s v="Nike Dri-FIT Crew Sock 6 Pack"/>
    <n v="22"/>
    <n v="19.656208341820829"/>
    <n v="5"/>
    <n v="13.19999981"/>
    <n v="110"/>
    <n v="96.800000190000006"/>
    <x v="0"/>
    <x v="1"/>
  </r>
  <r>
    <n v="47917"/>
    <d v="2016-11-30T00:00:00"/>
    <x v="4"/>
    <n v="4"/>
    <d v="2016-12-06T00:00:00"/>
    <n v="0"/>
    <s v="Standard Class"/>
    <s v="Other"/>
    <n v="7"/>
    <n v="7810"/>
    <n v="2"/>
    <s v="Fitness"/>
    <s v="Africa"/>
    <s v="Kinshasa"/>
    <s v="Kinshasa"/>
    <m/>
    <s v="Democratic Republic of the Congo"/>
    <s v="Central Africa"/>
    <n v="7"/>
    <x v="13"/>
    <n v="135"/>
    <s v="Nike Dri-FIT Crew Sock 6 Pack"/>
    <n v="22"/>
    <n v="19.656208341820829"/>
    <n v="3"/>
    <n v="13.19999981"/>
    <n v="66"/>
    <n v="52.800000189999999"/>
    <x v="2"/>
    <x v="2"/>
  </r>
  <r>
    <n v="47330"/>
    <d v="2016-11-21T00:00:00"/>
    <x v="3"/>
    <n v="4"/>
    <d v="2016-11-25T00:00:00"/>
    <n v="1"/>
    <s v="Standard Class"/>
    <s v="Other"/>
    <n v="7"/>
    <n v="6370"/>
    <n v="2"/>
    <s v="Fitness"/>
    <s v="Africa"/>
    <s v="Kinshasa"/>
    <s v="Kinshasa"/>
    <m/>
    <s v="Democratic Republic of the Congo"/>
    <s v="Central Africa"/>
    <n v="7"/>
    <x v="13"/>
    <n v="135"/>
    <s v="Nike Dri-FIT Crew Sock 6 Pack"/>
    <n v="22"/>
    <n v="19.656208341820829"/>
    <n v="5"/>
    <n v="14.30000019"/>
    <n v="110"/>
    <n v="95.699999809999994"/>
    <x v="0"/>
    <x v="1"/>
  </r>
  <r>
    <n v="46984"/>
    <d v="2016-11-16T00:00:00"/>
    <x v="4"/>
    <n v="4"/>
    <d v="2016-11-22T00:00:00"/>
    <n v="1"/>
    <s v="Standard Class"/>
    <s v="Other"/>
    <n v="7"/>
    <n v="6374"/>
    <n v="2"/>
    <s v="Fitness"/>
    <s v="Africa"/>
    <s v="Kananga"/>
    <s v="Kasai-Occidental"/>
    <m/>
    <s v="Democratic Republic of the Congo"/>
    <s v="Central Africa"/>
    <n v="7"/>
    <x v="13"/>
    <n v="135"/>
    <s v="Nike Dri-FIT Crew Sock 6 Pack"/>
    <n v="22"/>
    <n v="19.656208341820829"/>
    <n v="1"/>
    <n v="3.7400000100000002"/>
    <n v="22"/>
    <n v="18.259999990000001"/>
    <x v="1"/>
    <x v="2"/>
  </r>
  <r>
    <n v="46687"/>
    <d v="2016-12-11T00:00:00"/>
    <x v="0"/>
    <n v="2"/>
    <d v="2016-12-13T00:00:00"/>
    <n v="1"/>
    <s v="Second Class"/>
    <s v="Other"/>
    <n v="7"/>
    <n v="12355"/>
    <n v="2"/>
    <s v="Fitness"/>
    <s v="Africa"/>
    <s v="Mbandaka"/>
    <s v="Équateur"/>
    <m/>
    <s v="Democratic Republic of the Congo"/>
    <s v="Central Africa"/>
    <n v="7"/>
    <x v="13"/>
    <n v="135"/>
    <s v="Nike Dri-FIT Crew Sock 6 Pack"/>
    <n v="22"/>
    <n v="19.656208341820829"/>
    <n v="4"/>
    <n v="11.43999958"/>
    <n v="88"/>
    <n v="76.560000419999994"/>
    <x v="2"/>
    <x v="2"/>
  </r>
  <r>
    <n v="46443"/>
    <d v="2016-08-11T00:00:00"/>
    <x v="1"/>
    <n v="4"/>
    <d v="2016-08-17T00:00:00"/>
    <n v="0"/>
    <s v="Standard Class"/>
    <s v="Other"/>
    <n v="7"/>
    <n v="9727"/>
    <n v="2"/>
    <s v="Fitness"/>
    <s v="Africa"/>
    <s v="Lagos"/>
    <s v="Lagos"/>
    <m/>
    <s v="Nigeria"/>
    <s v="West Africa"/>
    <n v="7"/>
    <x v="13"/>
    <n v="135"/>
    <s v="Nike Dri-FIT Crew Sock 6 Pack"/>
    <n v="22"/>
    <n v="19.656208341820829"/>
    <n v="3"/>
    <n v="16.5"/>
    <n v="66"/>
    <n v="49.5"/>
    <x v="2"/>
    <x v="2"/>
  </r>
  <r>
    <n v="46292"/>
    <d v="2016-06-11T00:00:00"/>
    <x v="5"/>
    <n v="4"/>
    <d v="2016-06-16T00:00:00"/>
    <n v="0"/>
    <s v="Standard Class"/>
    <s v="Other"/>
    <n v="7"/>
    <n v="1169"/>
    <n v="2"/>
    <s v="Fitness"/>
    <s v="Africa"/>
    <s v="Tamale"/>
    <s v="Northern"/>
    <m/>
    <s v="Ghana"/>
    <s v="West Africa"/>
    <n v="7"/>
    <x v="13"/>
    <n v="135"/>
    <s v="Nike Dri-FIT Crew Sock 6 Pack"/>
    <n v="22"/>
    <n v="19.656208341820829"/>
    <n v="1"/>
    <n v="4.4000000950000002"/>
    <n v="22"/>
    <n v="17.599999905000001"/>
    <x v="0"/>
    <x v="1"/>
  </r>
  <r>
    <n v="45219"/>
    <d v="2016-10-22T00:00:00"/>
    <x v="5"/>
    <n v="4"/>
    <d v="2016-10-27T00:00:00"/>
    <n v="1"/>
    <s v="Standard Class"/>
    <s v="Other"/>
    <n v="7"/>
    <n v="7269"/>
    <n v="2"/>
    <s v="Fitness"/>
    <s v="Africa"/>
    <s v="Abidjan"/>
    <s v="Lagunes"/>
    <m/>
    <s v="Ivory Coast"/>
    <s v="West Africa"/>
    <n v="7"/>
    <x v="13"/>
    <n v="135"/>
    <s v="Nike Dri-FIT Crew Sock 6 Pack"/>
    <n v="22"/>
    <n v="19.656208341820829"/>
    <n v="2"/>
    <n v="11"/>
    <n v="44"/>
    <n v="33"/>
    <x v="1"/>
    <x v="2"/>
  </r>
  <r>
    <n v="44567"/>
    <d v="2016-12-10T00:00:00"/>
    <x v="5"/>
    <n v="4"/>
    <d v="2016-12-15T00:00:00"/>
    <n v="0"/>
    <s v="Standard Class"/>
    <s v="Other"/>
    <n v="7"/>
    <n v="2588"/>
    <n v="2"/>
    <s v="Fitness"/>
    <s v="Africa"/>
    <s v="Rabat"/>
    <s v="Rabat-Salé-Zemmour-Zaer"/>
    <m/>
    <s v="Morocco"/>
    <s v="North Africa"/>
    <n v="7"/>
    <x v="13"/>
    <n v="135"/>
    <s v="Nike Dri-FIT Crew Sock 6 Pack"/>
    <n v="22"/>
    <n v="19.656208341820829"/>
    <n v="2"/>
    <n v="0.439999998"/>
    <n v="44"/>
    <n v="43.560000002000002"/>
    <x v="0"/>
    <x v="1"/>
  </r>
  <r>
    <n v="44504"/>
    <d v="2016-11-10T00:00:00"/>
    <x v="1"/>
    <n v="4"/>
    <d v="2016-11-16T00:00:00"/>
    <n v="1"/>
    <s v="Standard Class"/>
    <s v="Other"/>
    <n v="7"/>
    <n v="8544"/>
    <n v="2"/>
    <s v="Fitness"/>
    <s v="Africa"/>
    <s v="Dakar"/>
    <s v="Dakar"/>
    <m/>
    <s v="Senegal"/>
    <s v="West Africa"/>
    <n v="7"/>
    <x v="13"/>
    <n v="135"/>
    <s v="Nike Dri-FIT Crew Sock 6 Pack"/>
    <n v="22"/>
    <n v="19.656208341820829"/>
    <n v="3"/>
    <n v="0"/>
    <n v="66"/>
    <n v="66"/>
    <x v="1"/>
    <x v="2"/>
  </r>
  <r>
    <n v="44279"/>
    <d v="2016-08-10T00:00:00"/>
    <x v="4"/>
    <n v="4"/>
    <d v="2016-08-16T00:00:00"/>
    <n v="1"/>
    <s v="Standard Class"/>
    <s v="Other"/>
    <n v="7"/>
    <n v="11412"/>
    <n v="2"/>
    <s v="Fitness"/>
    <s v="Africa"/>
    <s v="Kaduna"/>
    <s v="Kaduna"/>
    <m/>
    <s v="Nigeria"/>
    <s v="West Africa"/>
    <n v="7"/>
    <x v="13"/>
    <n v="135"/>
    <s v="Nike Dri-FIT Crew Sock 6 Pack"/>
    <n v="22"/>
    <n v="19.656208341820829"/>
    <n v="4"/>
    <n v="14.079999920000001"/>
    <n v="88"/>
    <n v="73.920000079999994"/>
    <x v="0"/>
    <x v="1"/>
  </r>
  <r>
    <n v="42307"/>
    <d v="2016-09-09T00:00:00"/>
    <x v="2"/>
    <n v="4"/>
    <d v="2016-09-15T00:00:00"/>
    <n v="0"/>
    <s v="Standard Class"/>
    <s v="Other"/>
    <n v="7"/>
    <n v="10428"/>
    <n v="2"/>
    <s v="Fitness"/>
    <s v="Africa"/>
    <s v="Kinshasa"/>
    <s v="Kinshasa"/>
    <m/>
    <s v="Democratic Republic of the Congo"/>
    <s v="Central Africa"/>
    <n v="7"/>
    <x v="13"/>
    <n v="135"/>
    <s v="Nike Dri-FIT Crew Sock 6 Pack"/>
    <n v="22"/>
    <n v="19.656208341820829"/>
    <n v="3"/>
    <n v="1.980000019"/>
    <n v="66"/>
    <n v="64.019999980999998"/>
    <x v="1"/>
    <x v="2"/>
  </r>
  <r>
    <n v="42210"/>
    <d v="2016-08-09T00:00:00"/>
    <x v="6"/>
    <n v="4"/>
    <d v="2016-08-15T00:00:00"/>
    <n v="1"/>
    <s v="Standard Class"/>
    <s v="Other"/>
    <n v="7"/>
    <n v="8663"/>
    <n v="2"/>
    <s v="Fitness"/>
    <s v="Africa"/>
    <s v="Thies Nones"/>
    <s v="Thiès"/>
    <m/>
    <s v="Senegal"/>
    <s v="West Africa"/>
    <n v="7"/>
    <x v="13"/>
    <n v="135"/>
    <s v="Nike Dri-FIT Crew Sock 6 Pack"/>
    <n v="22"/>
    <n v="19.656208341820829"/>
    <n v="2"/>
    <n v="0.87999999500000003"/>
    <n v="44"/>
    <n v="43.120000005000001"/>
    <x v="0"/>
    <x v="1"/>
  </r>
  <r>
    <n v="41735"/>
    <d v="2016-01-09T00:00:00"/>
    <x v="5"/>
    <n v="0"/>
    <d v="2016-01-09T00:00:00"/>
    <n v="0"/>
    <s v="Same Day"/>
    <s v="Same day - on time"/>
    <n v="7"/>
    <n v="7114"/>
    <n v="2"/>
    <s v="Fitness"/>
    <s v="Africa"/>
    <s v="Orán"/>
    <s v="Oran"/>
    <m/>
    <s v="Algeria"/>
    <s v="North Africa"/>
    <n v="7"/>
    <x v="13"/>
    <n v="135"/>
    <s v="Nike Dri-FIT Crew Sock 6 Pack"/>
    <n v="22"/>
    <n v="19.656208341820829"/>
    <n v="2"/>
    <n v="1.3200000519999999"/>
    <n v="44"/>
    <n v="42.679999948000003"/>
    <x v="1"/>
    <x v="2"/>
  </r>
  <r>
    <n v="41304"/>
    <d v="2016-08-25T00:00:00"/>
    <x v="1"/>
    <n v="2"/>
    <d v="2016-08-29T00:00:00"/>
    <n v="1"/>
    <s v="Second Class"/>
    <s v="Other"/>
    <n v="7"/>
    <n v="9316"/>
    <n v="2"/>
    <s v="Fitness"/>
    <s v="Africa"/>
    <s v="Kenitra"/>
    <s v="Gharb-Chrarda-Beni Hssen"/>
    <m/>
    <s v="Morocco"/>
    <s v="North Africa"/>
    <n v="7"/>
    <x v="13"/>
    <n v="135"/>
    <s v="Nike Dri-FIT Crew Sock 6 Pack"/>
    <n v="22"/>
    <n v="19.656208341820829"/>
    <n v="4"/>
    <n v="15.84000015"/>
    <n v="88"/>
    <n v="72.159999850000005"/>
    <x v="1"/>
    <x v="2"/>
  </r>
  <r>
    <n v="51048"/>
    <d v="2017-01-15T00:00:00"/>
    <x v="0"/>
    <n v="4"/>
    <d v="2017-01-19T00:00:00"/>
    <n v="0"/>
    <s v="Standard Class"/>
    <s v="Other"/>
    <n v="7"/>
    <n v="5884"/>
    <n v="2"/>
    <s v="Fitness"/>
    <s v="Africa"/>
    <s v="Kuito"/>
    <s v="Bayelsa"/>
    <m/>
    <s v="Angola"/>
    <s v="Central Africa"/>
    <n v="7"/>
    <x v="13"/>
    <n v="134"/>
    <s v="Nike Women's Legend V-Neck T-Shirt"/>
    <n v="25"/>
    <n v="23.551858392987498"/>
    <n v="1"/>
    <n v="0.75"/>
    <n v="25"/>
    <n v="24.25"/>
    <x v="1"/>
    <x v="2"/>
  </r>
  <r>
    <n v="50392"/>
    <d v="2017-05-01T00:00:00"/>
    <x v="3"/>
    <n v="4"/>
    <d v="2017-05-05T00:00:00"/>
    <n v="0"/>
    <s v="Standard Class"/>
    <s v="Other"/>
    <n v="7"/>
    <n v="4580"/>
    <n v="2"/>
    <s v="Fitness"/>
    <s v="Africa"/>
    <s v="Port Elizabeth"/>
    <s v="Eastern Cape"/>
    <m/>
    <s v="South Africa"/>
    <s v="Southern Africa"/>
    <n v="7"/>
    <x v="13"/>
    <n v="134"/>
    <s v="Nike Women's Legend V-Neck T-Shirt"/>
    <n v="25"/>
    <n v="23.551858392987498"/>
    <n v="5"/>
    <n v="6.25"/>
    <n v="125"/>
    <n v="118.75"/>
    <x v="0"/>
    <x v="1"/>
  </r>
  <r>
    <n v="50036"/>
    <d v="2016-12-31T00:00:00"/>
    <x v="5"/>
    <n v="4"/>
    <d v="2017-01-05T00:00:00"/>
    <n v="0"/>
    <s v="Standard Class"/>
    <s v="Other"/>
    <n v="7"/>
    <n v="11696"/>
    <n v="2"/>
    <s v="Fitness"/>
    <s v="Africa"/>
    <s v="Kaduna"/>
    <s v="Kaduna"/>
    <m/>
    <s v="Nigeria"/>
    <s v="West Africa"/>
    <n v="7"/>
    <x v="13"/>
    <n v="134"/>
    <s v="Nike Women's Legend V-Neck T-Shirt"/>
    <n v="25"/>
    <n v="23.551858392987498"/>
    <n v="1"/>
    <n v="1"/>
    <n v="25"/>
    <n v="24"/>
    <x v="0"/>
    <x v="1"/>
  </r>
  <r>
    <n v="49416"/>
    <d v="2016-12-22T00:00:00"/>
    <x v="1"/>
    <n v="1"/>
    <d v="2016-12-23T00:00:00"/>
    <n v="1"/>
    <s v="First Class"/>
    <s v="Other"/>
    <n v="7"/>
    <n v="7680"/>
    <n v="2"/>
    <s v="Fitness"/>
    <s v="Africa"/>
    <s v="Kenitra"/>
    <s v="Gharb-Chrarda-Beni Hssen"/>
    <m/>
    <s v="Morocco"/>
    <s v="North Africa"/>
    <n v="7"/>
    <x v="13"/>
    <n v="134"/>
    <s v="Nike Women's Legend V-Neck T-Shirt"/>
    <n v="25"/>
    <n v="23.551858392987498"/>
    <n v="4"/>
    <n v="5"/>
    <n v="100"/>
    <n v="95"/>
    <x v="1"/>
    <x v="2"/>
  </r>
  <r>
    <n v="48888"/>
    <d v="2016-12-14T00:00:00"/>
    <x v="4"/>
    <n v="4"/>
    <d v="2016-12-20T00:00:00"/>
    <n v="0"/>
    <s v="Standard Class"/>
    <s v="Other"/>
    <n v="7"/>
    <n v="9402"/>
    <n v="2"/>
    <s v="Fitness"/>
    <s v="Africa"/>
    <s v="Pretoria"/>
    <s v="Gauteng"/>
    <m/>
    <s v="South Africa"/>
    <s v="Southern Africa"/>
    <n v="7"/>
    <x v="13"/>
    <n v="134"/>
    <s v="Nike Women's Legend V-Neck T-Shirt"/>
    <n v="25"/>
    <n v="23.551858392987498"/>
    <n v="1"/>
    <n v="1.75"/>
    <n v="25"/>
    <n v="23.25"/>
    <x v="0"/>
    <x v="1"/>
  </r>
  <r>
    <n v="48317"/>
    <d v="2016-06-12T00:00:00"/>
    <x v="0"/>
    <n v="2"/>
    <d v="2016-06-14T00:00:00"/>
    <n v="1"/>
    <s v="Second Class"/>
    <s v="Other"/>
    <n v="7"/>
    <n v="10454"/>
    <n v="2"/>
    <s v="Fitness"/>
    <s v="Africa"/>
    <s v="Alexandria"/>
    <s v="Alexandria"/>
    <m/>
    <s v="Egypt"/>
    <s v="North Africa"/>
    <n v="7"/>
    <x v="13"/>
    <n v="134"/>
    <s v="Nike Women's Legend V-Neck T-Shirt"/>
    <n v="25"/>
    <n v="23.551858392987498"/>
    <n v="3"/>
    <n v="4.1300001139999996"/>
    <n v="75"/>
    <n v="70.869999886000002"/>
    <x v="1"/>
    <x v="2"/>
  </r>
  <r>
    <n v="47783"/>
    <d v="2016-11-28T00:00:00"/>
    <x v="3"/>
    <n v="0"/>
    <d v="2016-11-28T00:00:00"/>
    <n v="1"/>
    <s v="Same Day"/>
    <s v="Other"/>
    <n v="7"/>
    <n v="10794"/>
    <n v="2"/>
    <s v="Fitness"/>
    <s v="Africa"/>
    <s v="Hargeisa"/>
    <s v="Woqooyi Galbeed"/>
    <m/>
    <s v="Somalia"/>
    <s v="East Africa"/>
    <n v="7"/>
    <x v="13"/>
    <n v="134"/>
    <s v="Nike Women's Legend V-Neck T-Shirt"/>
    <n v="25"/>
    <n v="23.551858392987498"/>
    <n v="2"/>
    <n v="0"/>
    <n v="50"/>
    <n v="50"/>
    <x v="0"/>
    <x v="1"/>
  </r>
  <r>
    <n v="47734"/>
    <d v="2016-11-27T00:00:00"/>
    <x v="0"/>
    <n v="4"/>
    <d v="2016-12-01T00:00:00"/>
    <n v="1"/>
    <s v="Standard Class"/>
    <s v="Other"/>
    <n v="7"/>
    <n v="10173"/>
    <n v="2"/>
    <s v="Fitness"/>
    <s v="Africa"/>
    <s v="Mwanza"/>
    <s v="Mwanza"/>
    <m/>
    <s v="Tanzania"/>
    <s v="East Africa"/>
    <n v="7"/>
    <x v="13"/>
    <n v="134"/>
    <s v="Nike Women's Legend V-Neck T-Shirt"/>
    <n v="25"/>
    <n v="23.551858392987498"/>
    <n v="2"/>
    <n v="2"/>
    <n v="50"/>
    <n v="48"/>
    <x v="1"/>
    <x v="2"/>
  </r>
  <r>
    <n v="47253"/>
    <d v="2016-11-20T00:00:00"/>
    <x v="0"/>
    <n v="1"/>
    <d v="2016-11-21T00:00:00"/>
    <n v="1"/>
    <s v="First Class"/>
    <s v="Other"/>
    <n v="7"/>
    <n v="7302"/>
    <n v="2"/>
    <s v="Fitness"/>
    <s v="Africa"/>
    <s v="Benghazi"/>
    <s v="Benghazi"/>
    <m/>
    <s v="Libya"/>
    <s v="North Africa"/>
    <n v="7"/>
    <x v="13"/>
    <n v="134"/>
    <s v="Nike Women's Legend V-Neck T-Shirt"/>
    <n v="25"/>
    <n v="23.551858392987498"/>
    <n v="4"/>
    <n v="3"/>
    <n v="100"/>
    <n v="97"/>
    <x v="0"/>
    <x v="1"/>
  </r>
  <r>
    <n v="46701"/>
    <d v="2016-12-11T00:00:00"/>
    <x v="0"/>
    <n v="4"/>
    <d v="2016-12-15T00:00:00"/>
    <n v="0"/>
    <s v="Standard Class"/>
    <s v="Other"/>
    <n v="7"/>
    <n v="3144"/>
    <n v="2"/>
    <s v="Fitness"/>
    <s v="Africa"/>
    <s v="Luanda"/>
    <s v="Luanda"/>
    <m/>
    <s v="Angola"/>
    <s v="Central Africa"/>
    <n v="7"/>
    <x v="13"/>
    <n v="134"/>
    <s v="Nike Women's Legend V-Neck T-Shirt"/>
    <n v="25"/>
    <n v="23.551858392987498"/>
    <n v="4"/>
    <n v="13"/>
    <n v="100"/>
    <n v="87"/>
    <x v="2"/>
    <x v="2"/>
  </r>
  <r>
    <n v="46307"/>
    <d v="2016-06-11T00:00:00"/>
    <x v="5"/>
    <n v="4"/>
    <d v="2016-06-16T00:00:00"/>
    <n v="0"/>
    <s v="Standard Class"/>
    <s v="Other"/>
    <n v="7"/>
    <n v="4098"/>
    <n v="2"/>
    <s v="Fitness"/>
    <s v="Africa"/>
    <s v="Bandundu"/>
    <s v="Bandundu"/>
    <m/>
    <s v="Democratic Republic of the Congo"/>
    <s v="Central Africa"/>
    <n v="7"/>
    <x v="13"/>
    <n v="134"/>
    <s v="Nike Women's Legend V-Neck T-Shirt"/>
    <n v="25"/>
    <n v="23.551858392987498"/>
    <n v="3"/>
    <n v="6.75"/>
    <n v="75"/>
    <n v="68.25"/>
    <x v="2"/>
    <x v="2"/>
  </r>
  <r>
    <n v="46041"/>
    <d v="2016-03-11T00:00:00"/>
    <x v="2"/>
    <n v="2"/>
    <d v="2016-03-15T00:00:00"/>
    <n v="0"/>
    <s v="Second Class"/>
    <s v="Other"/>
    <n v="7"/>
    <n v="11667"/>
    <n v="2"/>
    <s v="Fitness"/>
    <s v="Africa"/>
    <s v="Cairo"/>
    <s v="Cairo"/>
    <m/>
    <s v="Egypt"/>
    <s v="North Africa"/>
    <n v="7"/>
    <x v="13"/>
    <n v="134"/>
    <s v="Nike Women's Legend V-Neck T-Shirt"/>
    <n v="25"/>
    <n v="23.551858392987498"/>
    <n v="1"/>
    <n v="3.75"/>
    <n v="25"/>
    <n v="21.25"/>
    <x v="0"/>
    <x v="1"/>
  </r>
  <r>
    <n v="46495"/>
    <d v="2016-09-11T00:00:00"/>
    <x v="0"/>
    <n v="1"/>
    <d v="2016-09-12T00:00:00"/>
    <n v="1"/>
    <s v="First Class"/>
    <s v="Other"/>
    <n v="9"/>
    <n v="10610"/>
    <n v="3"/>
    <s v="Footwear"/>
    <s v="Africa"/>
    <s v="Cape Town"/>
    <s v="Western Cape"/>
    <m/>
    <s v="South Africa"/>
    <s v="Southern Africa"/>
    <n v="9"/>
    <x v="0"/>
    <n v="191"/>
    <s v="Nike Men's Free 5.0+ Running Shoe"/>
    <n v="99.989997860000003"/>
    <n v="95.114003926871064"/>
    <n v="2"/>
    <n v="30"/>
    <n v="199.97999572000001"/>
    <n v="169.97999572000001"/>
    <x v="0"/>
    <x v="1"/>
  </r>
  <r>
    <n v="50668"/>
    <d v="2017-09-01T00:00:00"/>
    <x v="2"/>
    <n v="1"/>
    <d v="2017-09-04T00:00:00"/>
    <n v="1"/>
    <s v="First Class"/>
    <s v="Other"/>
    <n v="17"/>
    <n v="6448"/>
    <n v="4"/>
    <s v="Apparel"/>
    <s v="Africa"/>
    <s v="Ibadan"/>
    <s v="Oyo"/>
    <m/>
    <s v="Nigeria"/>
    <s v="West Africa"/>
    <n v="17"/>
    <x v="5"/>
    <n v="365"/>
    <s v="Perfect Fitness Perfect Rip Deck"/>
    <n v="59.990001679999999"/>
    <n v="54.488929209402009"/>
    <n v="2"/>
    <n v="21.600000380000001"/>
    <n v="119.98000336"/>
    <n v="98.38000298"/>
    <x v="0"/>
    <x v="1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n v="24"/>
    <x v="7"/>
    <n v="502"/>
    <s v="Nike Men's Dri-FIT Victory Golf Polo"/>
    <n v="50"/>
    <n v="43.678035218757444"/>
    <n v="2"/>
    <n v="4"/>
    <n v="100"/>
    <n v="96"/>
    <x v="0"/>
    <x v="1"/>
  </r>
  <r>
    <n v="45319"/>
    <d v="2016-10-23T00:00:00"/>
    <x v="0"/>
    <n v="1"/>
    <d v="2016-10-24T00:00:00"/>
    <n v="1"/>
    <s v="First Class"/>
    <s v="Other"/>
    <n v="24"/>
    <n v="3298"/>
    <n v="5"/>
    <s v="Golf"/>
    <s v="Africa"/>
    <s v="Katsina"/>
    <s v="Katsina"/>
    <m/>
    <s v="Nigeria"/>
    <s v="West Africa"/>
    <n v="24"/>
    <x v="7"/>
    <n v="502"/>
    <s v="Nike Men's Dri-FIT Victory Golf Polo"/>
    <n v="50"/>
    <n v="43.678035218757444"/>
    <n v="2"/>
    <n v="5"/>
    <n v="100"/>
    <n v="95"/>
    <x v="0"/>
    <x v="1"/>
  </r>
  <r>
    <n v="50236"/>
    <d v="2017-03-01T00:00:00"/>
    <x v="4"/>
    <n v="1"/>
    <d v="2017-03-02T00:00:00"/>
    <n v="1"/>
    <s v="First Class"/>
    <s v="Other"/>
    <n v="13"/>
    <n v="10046"/>
    <n v="3"/>
    <s v="Footwear"/>
    <s v="Africa"/>
    <s v="Fayún"/>
    <s v="Fayoum"/>
    <m/>
    <s v="Egypt"/>
    <s v="North Africa"/>
    <n v="13"/>
    <x v="3"/>
    <n v="282"/>
    <s v="Under Armour Women's Ignite PIP VI Slide"/>
    <n v="31.989999770000001"/>
    <n v="27.763856872771434"/>
    <n v="4"/>
    <n v="21.75"/>
    <n v="127.95999908"/>
    <n v="106.20999908"/>
    <x v="0"/>
    <x v="1"/>
  </r>
  <r>
    <n v="48164"/>
    <d v="2016-04-12T00:00:00"/>
    <x v="6"/>
    <n v="1"/>
    <d v="2016-04-13T00:00:00"/>
    <n v="1"/>
    <s v="First Class"/>
    <s v="Other"/>
    <n v="29"/>
    <n v="2911"/>
    <n v="5"/>
    <s v="Golf"/>
    <s v="Africa"/>
    <s v="Dakar"/>
    <s v="Dakar"/>
    <m/>
    <s v="Senegal"/>
    <s v="West Africa"/>
    <n v="29"/>
    <x v="1"/>
    <n v="627"/>
    <s v="Under Armour Girls' Toddler Spine Surge Runni"/>
    <n v="39.990001679999999"/>
    <n v="34.198098313835338"/>
    <n v="4"/>
    <n v="11.19999981"/>
    <n v="159.96000672"/>
    <n v="148.76000690999999"/>
    <x v="0"/>
    <x v="1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n v="24"/>
    <x v="7"/>
    <n v="502"/>
    <s v="Nike Men's Dri-FIT Victory Golf Polo"/>
    <n v="50"/>
    <n v="43.678035218757444"/>
    <n v="4"/>
    <n v="40"/>
    <n v="200"/>
    <n v="160"/>
    <x v="0"/>
    <x v="1"/>
  </r>
  <r>
    <n v="46461"/>
    <d v="2016-09-11T00:00:00"/>
    <x v="0"/>
    <n v="1"/>
    <d v="2016-09-12T00:00:00"/>
    <n v="1"/>
    <s v="First Class"/>
    <s v="Other"/>
    <n v="24"/>
    <n v="6742"/>
    <n v="5"/>
    <s v="Golf"/>
    <s v="Africa"/>
    <s v="Bur Sudan"/>
    <s v="Red Sea"/>
    <m/>
    <s v="Sudan"/>
    <s v="North Africa"/>
    <n v="24"/>
    <x v="7"/>
    <n v="502"/>
    <s v="Nike Men's Dri-FIT Victory Golf Polo"/>
    <n v="50"/>
    <n v="43.678035218757444"/>
    <n v="5"/>
    <n v="17.5"/>
    <n v="250"/>
    <n v="232.5"/>
    <x v="0"/>
    <x v="0"/>
  </r>
  <r>
    <n v="48164"/>
    <d v="2016-04-12T00:00:00"/>
    <x v="6"/>
    <n v="1"/>
    <d v="2016-04-13T00:00:00"/>
    <n v="1"/>
    <s v="First Class"/>
    <s v="Other"/>
    <n v="29"/>
    <n v="2911"/>
    <n v="5"/>
    <s v="Golf"/>
    <s v="Africa"/>
    <s v="Dakar"/>
    <s v="Dakar"/>
    <m/>
    <s v="Senegal"/>
    <s v="West Africa"/>
    <n v="29"/>
    <x v="1"/>
    <n v="627"/>
    <s v="Under Armour Girls' Toddler Spine Surge Runni"/>
    <n v="39.990001679999999"/>
    <n v="34.198098313835338"/>
    <n v="5"/>
    <n v="31.989999770000001"/>
    <n v="199.9500084"/>
    <n v="167.96000863"/>
    <x v="0"/>
    <x v="1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n v="24"/>
    <x v="7"/>
    <n v="502"/>
    <s v="Nike Men's Dri-FIT Victory Golf Polo"/>
    <n v="50"/>
    <n v="43.678035218757444"/>
    <n v="5"/>
    <n v="50"/>
    <n v="250"/>
    <n v="200"/>
    <x v="0"/>
    <x v="1"/>
  </r>
  <r>
    <n v="45738"/>
    <d v="2016-10-29T00:00:00"/>
    <x v="5"/>
    <n v="0"/>
    <d v="2016-10-29T00:00:00"/>
    <n v="1"/>
    <s v="Same Day"/>
    <s v="Other"/>
    <n v="12"/>
    <n v="9909"/>
    <n v="3"/>
    <s v="Footwear"/>
    <s v="Africa"/>
    <s v="Mwanza"/>
    <s v="Mwanza"/>
    <m/>
    <s v="Tanzania"/>
    <s v="East Africa"/>
    <n v="12"/>
    <x v="14"/>
    <n v="249"/>
    <s v="Under Armour Women's Micro G Skulpt Running S"/>
    <n v="54.97000122"/>
    <n v="38.635001181666667"/>
    <n v="2"/>
    <n v="6.0500001909999996"/>
    <n v="109.94000244"/>
    <n v="103.89000224900001"/>
    <x v="0"/>
    <x v="1"/>
  </r>
  <r>
    <n v="45738"/>
    <d v="2016-10-29T00:00:00"/>
    <x v="5"/>
    <n v="0"/>
    <d v="2016-10-29T00:00:00"/>
    <n v="1"/>
    <s v="Same Day"/>
    <s v="Other"/>
    <n v="17"/>
    <n v="9909"/>
    <n v="4"/>
    <s v="Apparel"/>
    <s v="Africa"/>
    <s v="Mwanza"/>
    <s v="Mwanza"/>
    <m/>
    <s v="Tanzania"/>
    <s v="East Africa"/>
    <n v="17"/>
    <x v="5"/>
    <n v="365"/>
    <s v="Perfect Fitness Perfect Rip Deck"/>
    <n v="59.990001679999999"/>
    <n v="54.488929209402009"/>
    <n v="5"/>
    <n v="21"/>
    <n v="299.9500084"/>
    <n v="278.9500084"/>
    <x v="0"/>
    <x v="0"/>
  </r>
  <r>
    <n v="44854"/>
    <d v="2016-10-16T00:00:00"/>
    <x v="0"/>
    <n v="2"/>
    <d v="2016-10-18T00:00:00"/>
    <n v="1"/>
    <s v="Second Class"/>
    <s v="Other"/>
    <n v="3"/>
    <n v="3731"/>
    <n v="2"/>
    <s v="Fitness"/>
    <s v="Africa"/>
    <s v="Fayún"/>
    <s v="Fayoum"/>
    <m/>
    <s v="Egypt"/>
    <s v="North Africa"/>
    <n v="3"/>
    <x v="15"/>
    <n v="44"/>
    <s v="adidas Men's F10 Messi TRX FG Soccer Cleat"/>
    <n v="59.990001679999999"/>
    <n v="57.194418487916671"/>
    <n v="1"/>
    <n v="15"/>
    <n v="59.990001679999999"/>
    <n v="44.990001679999999"/>
    <x v="0"/>
    <x v="1"/>
  </r>
  <r>
    <n v="50812"/>
    <d v="2017-11-01T00:00:00"/>
    <x v="4"/>
    <n v="2"/>
    <d v="2017-11-03T00:00:00"/>
    <n v="1"/>
    <s v="Second Class"/>
    <s v="Other"/>
    <n v="18"/>
    <n v="2205"/>
    <n v="4"/>
    <s v="Apparel"/>
    <s v="Africa"/>
    <s v="Lomé"/>
    <s v="Maritime"/>
    <m/>
    <s v="Togo"/>
    <s v="West Africa"/>
    <n v="18"/>
    <x v="4"/>
    <n v="403"/>
    <s v="Nike Men's CJ Elite 2 TD Football Cleat"/>
    <n v="129.9900055"/>
    <n v="110.80340837177086"/>
    <n v="1"/>
    <n v="3.9000000950000002"/>
    <n v="129.9900055"/>
    <n v="126.090005405"/>
    <x v="0"/>
    <x v="1"/>
  </r>
  <r>
    <n v="42789"/>
    <d v="2016-09-16T00:00:00"/>
    <x v="2"/>
    <n v="2"/>
    <d v="2016-09-20T00:00:00"/>
    <n v="1"/>
    <s v="Second Class"/>
    <s v="Other"/>
    <n v="18"/>
    <n v="2773"/>
    <n v="4"/>
    <s v="Apparel"/>
    <s v="Africa"/>
    <s v="Rabat"/>
    <s v="Rabat-Salé-Zemmour-Zaer"/>
    <m/>
    <s v="Morocco"/>
    <s v="North Africa"/>
    <n v="18"/>
    <x v="4"/>
    <n v="403"/>
    <s v="Nike Men's CJ Elite 2 TD Football Cleat"/>
    <n v="129.9900055"/>
    <n v="110.80340837177086"/>
    <n v="1"/>
    <n v="20.799999239999998"/>
    <n v="129.9900055"/>
    <n v="109.19000625999999"/>
    <x v="0"/>
    <x v="1"/>
  </r>
  <r>
    <n v="44143"/>
    <d v="2016-06-10T00:00:00"/>
    <x v="2"/>
    <n v="2"/>
    <d v="2016-06-14T00:00:00"/>
    <n v="1"/>
    <s v="Second Class"/>
    <s v="Other"/>
    <n v="18"/>
    <n v="8766"/>
    <n v="4"/>
    <s v="Apparel"/>
    <s v="Africa"/>
    <s v="Bulawayo"/>
    <s v="Bulawayo"/>
    <m/>
    <s v="Zimbabwe"/>
    <s v="East Africa"/>
    <n v="18"/>
    <x v="4"/>
    <n v="403"/>
    <s v="Nike Men's CJ Elite 2 TD Football Cleat"/>
    <n v="129.9900055"/>
    <n v="110.80340837177086"/>
    <n v="1"/>
    <n v="32.5"/>
    <n v="129.9900055"/>
    <n v="97.490005499999995"/>
    <x v="0"/>
    <x v="1"/>
  </r>
  <r>
    <n v="50812"/>
    <d v="2017-11-01T00:00:00"/>
    <x v="4"/>
    <n v="2"/>
    <d v="2017-11-03T00:00:00"/>
    <n v="1"/>
    <s v="Second Class"/>
    <s v="Other"/>
    <n v="43"/>
    <n v="2205"/>
    <n v="7"/>
    <s v="Fan Shop"/>
    <s v="Africa"/>
    <s v="Lomé"/>
    <s v="Maritime"/>
    <m/>
    <s v="Togo"/>
    <s v="West Africa"/>
    <n v="43"/>
    <x v="6"/>
    <n v="957"/>
    <s v="Diamondback Women's Serene Classic Comfort Bi"/>
    <n v="299.98001099999999"/>
    <n v="295.0300103351052"/>
    <n v="1"/>
    <n v="15"/>
    <n v="299.98001099999999"/>
    <n v="284.98001099999999"/>
    <x v="0"/>
    <x v="0"/>
  </r>
  <r>
    <n v="50812"/>
    <d v="2017-11-01T00:00:00"/>
    <x v="4"/>
    <n v="2"/>
    <d v="2017-11-03T00:00:00"/>
    <n v="1"/>
    <s v="Second Class"/>
    <s v="Other"/>
    <n v="43"/>
    <n v="2205"/>
    <n v="7"/>
    <s v="Fan Shop"/>
    <s v="Africa"/>
    <s v="Lomé"/>
    <s v="Maritime"/>
    <m/>
    <s v="Togo"/>
    <s v="West Africa"/>
    <n v="43"/>
    <x v="6"/>
    <n v="957"/>
    <s v="Diamondback Women's Serene Classic Comfort Bi"/>
    <n v="299.98001099999999"/>
    <n v="295.0300103351052"/>
    <n v="1"/>
    <n v="16.5"/>
    <n v="299.98001099999999"/>
    <n v="283.48001099999999"/>
    <x v="0"/>
    <x v="0"/>
  </r>
  <r>
    <n v="48365"/>
    <d v="2016-07-12T00:00:00"/>
    <x v="6"/>
    <n v="2"/>
    <d v="2016-07-14T00:00:00"/>
    <n v="1"/>
    <s v="Second Class"/>
    <s v="Other"/>
    <n v="43"/>
    <n v="10948"/>
    <n v="7"/>
    <s v="Fan Shop"/>
    <s v="Africa"/>
    <s v="Malanje"/>
    <s v="Malanje"/>
    <m/>
    <s v="Angola"/>
    <s v="Central Africa"/>
    <n v="43"/>
    <x v="6"/>
    <n v="957"/>
    <s v="Diamondback Women's Serene Classic Comfort Bi"/>
    <n v="299.98001099999999"/>
    <n v="295.0300103351052"/>
    <n v="1"/>
    <n v="45"/>
    <n v="299.98001099999999"/>
    <n v="254.98001099999999"/>
    <x v="0"/>
    <x v="0"/>
  </r>
  <r>
    <n v="44507"/>
    <d v="2016-11-10T00:00:00"/>
    <x v="1"/>
    <n v="4"/>
    <d v="2016-11-16T00:00:00"/>
    <n v="0"/>
    <s v="Standard Class"/>
    <s v="Other"/>
    <n v="7"/>
    <n v="7783"/>
    <n v="2"/>
    <s v="Fitness"/>
    <s v="Africa"/>
    <s v="El Jadida"/>
    <s v="Doukkala-Abda"/>
    <m/>
    <s v="Morocco"/>
    <s v="North Africa"/>
    <n v="7"/>
    <x v="13"/>
    <n v="134"/>
    <s v="Nike Women's Legend V-Neck T-Shirt"/>
    <n v="25"/>
    <n v="23.551858392987498"/>
    <n v="3"/>
    <n v="11.25"/>
    <n v="75"/>
    <n v="63.75"/>
    <x v="1"/>
    <x v="2"/>
  </r>
  <r>
    <n v="44424"/>
    <d v="2016-10-10T00:00:00"/>
    <x v="3"/>
    <n v="1"/>
    <d v="2016-10-11T00:00:00"/>
    <n v="1"/>
    <s v="First Class"/>
    <s v="Other"/>
    <n v="7"/>
    <n v="2360"/>
    <n v="2"/>
    <s v="Fitness"/>
    <s v="Africa"/>
    <s v="Khouribga"/>
    <s v="Chukotka Autonomous Okrug"/>
    <m/>
    <s v="Morocco"/>
    <s v="North Africa"/>
    <n v="7"/>
    <x v="13"/>
    <n v="134"/>
    <s v="Nike Women's Legend V-Neck T-Shirt"/>
    <n v="25"/>
    <n v="23.551858392987498"/>
    <n v="2"/>
    <n v="7.5"/>
    <n v="50"/>
    <n v="42.5"/>
    <x v="0"/>
    <x v="1"/>
  </r>
  <r>
    <n v="43461"/>
    <d v="2016-09-26T00:00:00"/>
    <x v="3"/>
    <n v="4"/>
    <d v="2016-09-30T00:00:00"/>
    <n v="0"/>
    <s v="Standard Class"/>
    <s v="Other"/>
    <n v="7"/>
    <n v="1209"/>
    <n v="2"/>
    <s v="Fitness"/>
    <s v="Africa"/>
    <s v="Port Harcourt"/>
    <s v="Rivers"/>
    <m/>
    <s v="Nigeria"/>
    <s v="West Africa"/>
    <n v="7"/>
    <x v="13"/>
    <n v="134"/>
    <s v="Nike Women's Legend V-Neck T-Shirt"/>
    <n v="25"/>
    <n v="23.551858392987498"/>
    <n v="4"/>
    <n v="16"/>
    <n v="100"/>
    <n v="84"/>
    <x v="2"/>
    <x v="2"/>
  </r>
  <r>
    <n v="42859"/>
    <d v="2016-09-17T00:00:00"/>
    <x v="5"/>
    <n v="4"/>
    <d v="2016-09-22T00:00:00"/>
    <n v="1"/>
    <s v="Standard Class"/>
    <s v="Other"/>
    <n v="7"/>
    <n v="3421"/>
    <n v="2"/>
    <s v="Fitness"/>
    <s v="Africa"/>
    <s v="Lagos"/>
    <s v="Lagos"/>
    <m/>
    <s v="Nigeria"/>
    <s v="West Africa"/>
    <n v="7"/>
    <x v="13"/>
    <n v="134"/>
    <s v="Nike Women's Legend V-Neck T-Shirt"/>
    <n v="25"/>
    <n v="23.551858392987498"/>
    <n v="2"/>
    <n v="2.5"/>
    <n v="50"/>
    <n v="47.5"/>
    <x v="0"/>
    <x v="1"/>
  </r>
  <r>
    <n v="42352"/>
    <d v="2016-10-09T00:00:00"/>
    <x v="0"/>
    <n v="4"/>
    <d v="2016-10-13T00:00:00"/>
    <n v="0"/>
    <s v="Standard Class"/>
    <s v="Other"/>
    <n v="7"/>
    <n v="1303"/>
    <n v="2"/>
    <s v="Fitness"/>
    <s v="Africa"/>
    <s v="Nzérékoré"/>
    <s v="Nzérékoré"/>
    <m/>
    <s v="Guinea"/>
    <s v="West Africa"/>
    <n v="7"/>
    <x v="13"/>
    <n v="134"/>
    <s v="Nike Women's Legend V-Neck T-Shirt"/>
    <n v="25"/>
    <n v="23.551858392987498"/>
    <n v="3"/>
    <n v="13.5"/>
    <n v="75"/>
    <n v="61.5"/>
    <x v="1"/>
    <x v="2"/>
  </r>
  <r>
    <n v="42106"/>
    <d v="2016-06-09T00:00:00"/>
    <x v="1"/>
    <n v="4"/>
    <d v="2016-06-15T00:00:00"/>
    <n v="0"/>
    <s v="Standard Class"/>
    <s v="Other"/>
    <n v="7"/>
    <n v="11307"/>
    <n v="2"/>
    <s v="Fitness"/>
    <s v="Africa"/>
    <s v="Likasi"/>
    <s v="Katanga"/>
    <m/>
    <s v="Democratic Republic of the Congo"/>
    <s v="Central Africa"/>
    <n v="7"/>
    <x v="13"/>
    <n v="134"/>
    <s v="Nike Women's Legend V-Neck T-Shirt"/>
    <n v="25"/>
    <n v="23.551858392987498"/>
    <n v="4"/>
    <n v="2"/>
    <n v="100"/>
    <n v="98"/>
    <x v="1"/>
    <x v="2"/>
  </r>
  <r>
    <n v="41726"/>
    <d v="2016-01-09T00:00:00"/>
    <x v="5"/>
    <n v="4"/>
    <d v="2016-01-14T00:00:00"/>
    <n v="0"/>
    <s v="Standard Class"/>
    <s v="Other"/>
    <n v="7"/>
    <n v="8254"/>
    <n v="2"/>
    <s v="Fitness"/>
    <s v="Africa"/>
    <s v="Cairo"/>
    <s v="Cairo"/>
    <m/>
    <s v="Egypt"/>
    <s v="North Africa"/>
    <n v="7"/>
    <x v="13"/>
    <n v="134"/>
    <s v="Nike Women's Legend V-Neck T-Shirt"/>
    <n v="25"/>
    <n v="23.551858392987498"/>
    <n v="3"/>
    <n v="15"/>
    <n v="75"/>
    <n v="60"/>
    <x v="2"/>
    <x v="2"/>
  </r>
  <r>
    <n v="41711"/>
    <d v="2016-08-31T00:00:00"/>
    <x v="4"/>
    <n v="4"/>
    <d v="2016-09-06T00:00:00"/>
    <n v="0"/>
    <s v="Standard Class"/>
    <s v="Other"/>
    <n v="7"/>
    <n v="11531"/>
    <n v="2"/>
    <s v="Fitness"/>
    <s v="Africa"/>
    <s v="Lagos"/>
    <s v="Lagos"/>
    <m/>
    <s v="Nigeria"/>
    <s v="West Africa"/>
    <n v="7"/>
    <x v="13"/>
    <n v="134"/>
    <s v="Nike Women's Legend V-Neck T-Shirt"/>
    <n v="25"/>
    <n v="23.551858392987498"/>
    <n v="3"/>
    <n v="18.75"/>
    <n v="75"/>
    <n v="56.25"/>
    <x v="2"/>
    <x v="2"/>
  </r>
  <r>
    <n v="46921"/>
    <d v="2016-11-15T00:00:00"/>
    <x v="6"/>
    <n v="1"/>
    <d v="2016-11-16T00:00:00"/>
    <n v="1"/>
    <s v="First Class"/>
    <s v="Other"/>
    <n v="9"/>
    <n v="10731"/>
    <n v="3"/>
    <s v="Footwear"/>
    <s v="Africa"/>
    <s v="Kalemie"/>
    <s v="Katanga"/>
    <m/>
    <s v="Democratic Republic of the Congo"/>
    <s v="Central Africa"/>
    <n v="9"/>
    <x v="0"/>
    <n v="191"/>
    <s v="Nike Men's Free 5.0+ Running Shoe"/>
    <n v="99.989997860000003"/>
    <n v="95.114003926871064"/>
    <n v="1"/>
    <n v="7"/>
    <n v="99.989997860000003"/>
    <n v="92.989997860000003"/>
    <x v="0"/>
    <x v="1"/>
  </r>
  <r>
    <n v="45445"/>
    <d v="2016-10-25T00:00:00"/>
    <x v="6"/>
    <n v="1"/>
    <d v="2016-10-26T00:00:00"/>
    <n v="1"/>
    <s v="First Class"/>
    <s v="Other"/>
    <n v="9"/>
    <n v="1443"/>
    <n v="3"/>
    <s v="Footwear"/>
    <s v="Africa"/>
    <s v="Enugu"/>
    <s v="Enugu"/>
    <m/>
    <s v="Nigeria"/>
    <s v="West Africa"/>
    <n v="9"/>
    <x v="0"/>
    <n v="191"/>
    <s v="Nike Men's Free 5.0+ Running Shoe"/>
    <n v="99.989997860000003"/>
    <n v="95.114003926871064"/>
    <n v="1"/>
    <n v="9"/>
    <n v="99.989997860000003"/>
    <n v="90.989997860000003"/>
    <x v="0"/>
    <x v="1"/>
  </r>
  <r>
    <n v="45575"/>
    <d v="2016-10-27T00:00:00"/>
    <x v="1"/>
    <n v="1"/>
    <d v="2016-10-28T00:00:00"/>
    <n v="1"/>
    <s v="First Class"/>
    <s v="Other"/>
    <n v="18"/>
    <n v="3519"/>
    <n v="4"/>
    <s v="Apparel"/>
    <s v="Africa"/>
    <s v="Mombasa"/>
    <s v="Costa Rica"/>
    <m/>
    <s v="Kenya"/>
    <s v="East Africa"/>
    <n v="18"/>
    <x v="4"/>
    <n v="403"/>
    <s v="Nike Men's CJ Elite 2 TD Football Cleat"/>
    <n v="129.9900055"/>
    <n v="110.80340837177086"/>
    <n v="1"/>
    <n v="1.2999999520000001"/>
    <n v="129.9900055"/>
    <n v="128.69000554799999"/>
    <x v="0"/>
    <x v="1"/>
  </r>
  <r>
    <n v="50395"/>
    <d v="2017-05-01T00:00:00"/>
    <x v="3"/>
    <n v="1"/>
    <d v="2017-05-02T00:00:00"/>
    <n v="1"/>
    <s v="First Class"/>
    <s v="Other"/>
    <n v="18"/>
    <n v="9414"/>
    <n v="4"/>
    <s v="Apparel"/>
    <s v="Africa"/>
    <s v="Port Elizabeth"/>
    <s v="Eastern Cape"/>
    <m/>
    <s v="South Africa"/>
    <s v="Southern Africa"/>
    <n v="18"/>
    <x v="4"/>
    <n v="403"/>
    <s v="Nike Men's CJ Elite 2 TD Football Cleat"/>
    <n v="129.9900055"/>
    <n v="110.80340837177086"/>
    <n v="1"/>
    <n v="7.1500000950000002"/>
    <n v="129.9900055"/>
    <n v="122.840005405"/>
    <x v="0"/>
    <x v="1"/>
  </r>
  <r>
    <n v="42019"/>
    <d v="2016-05-09T00:00:00"/>
    <x v="3"/>
    <n v="1"/>
    <d v="2016-05-10T00:00:00"/>
    <n v="1"/>
    <s v="First Class"/>
    <s v="Other"/>
    <n v="18"/>
    <n v="10954"/>
    <n v="4"/>
    <s v="Apparel"/>
    <s v="Africa"/>
    <s v="Niamey"/>
    <s v="Niamey"/>
    <m/>
    <s v="Niger"/>
    <s v="West Africa"/>
    <n v="18"/>
    <x v="4"/>
    <n v="403"/>
    <s v="Nike Men's CJ Elite 2 TD Football Cleat"/>
    <n v="129.9900055"/>
    <n v="110.80340837177086"/>
    <n v="1"/>
    <n v="7.1500000950000002"/>
    <n v="129.9900055"/>
    <n v="122.840005405"/>
    <x v="0"/>
    <x v="1"/>
  </r>
  <r>
    <n v="49048"/>
    <d v="2016-12-16T00:00:00"/>
    <x v="2"/>
    <n v="1"/>
    <d v="2016-12-19T00:00:00"/>
    <n v="1"/>
    <s v="First Class"/>
    <s v="Other"/>
    <n v="17"/>
    <n v="2131"/>
    <n v="4"/>
    <s v="Apparel"/>
    <s v="Africa"/>
    <s v="Kuito"/>
    <s v="Bayelsa"/>
    <m/>
    <s v="Angola"/>
    <s v="Central Africa"/>
    <n v="17"/>
    <x v="5"/>
    <n v="365"/>
    <s v="Perfect Fitness Perfect Rip Deck"/>
    <n v="59.990001679999999"/>
    <n v="54.488929209402009"/>
    <n v="1"/>
    <n v="5.4000000950000002"/>
    <n v="59.990001679999999"/>
    <n v="54.590001584999996"/>
    <x v="0"/>
    <x v="1"/>
  </r>
  <r>
    <n v="49048"/>
    <d v="2016-12-16T00:00:00"/>
    <x v="2"/>
    <n v="1"/>
    <d v="2016-12-19T00:00:00"/>
    <n v="1"/>
    <s v="First Class"/>
    <s v="Other"/>
    <n v="18"/>
    <n v="2131"/>
    <n v="4"/>
    <s v="Apparel"/>
    <s v="Africa"/>
    <s v="Kuito"/>
    <s v="Bayelsa"/>
    <m/>
    <s v="Angola"/>
    <s v="Central Africa"/>
    <n v="18"/>
    <x v="4"/>
    <n v="403"/>
    <s v="Nike Men's CJ Elite 2 TD Football Cleat"/>
    <n v="129.9900055"/>
    <n v="110.80340837177086"/>
    <n v="1"/>
    <n v="15.600000380000001"/>
    <n v="129.9900055"/>
    <n v="114.39000512"/>
    <x v="0"/>
    <x v="1"/>
  </r>
  <r>
    <n v="49048"/>
    <d v="2016-12-16T00:00:00"/>
    <x v="2"/>
    <n v="1"/>
    <d v="2016-12-19T00:00:00"/>
    <n v="1"/>
    <s v="First Class"/>
    <s v="Other"/>
    <n v="18"/>
    <n v="2131"/>
    <n v="4"/>
    <s v="Apparel"/>
    <s v="Africa"/>
    <s v="Kuito"/>
    <s v="Bayelsa"/>
    <m/>
    <s v="Angola"/>
    <s v="Central Africa"/>
    <n v="18"/>
    <x v="4"/>
    <n v="403"/>
    <s v="Nike Men's CJ Elite 2 TD Football Cleat"/>
    <n v="129.9900055"/>
    <n v="110.80340837177086"/>
    <n v="1"/>
    <n v="16.899999619999999"/>
    <n v="129.9900055"/>
    <n v="113.09000587999999"/>
    <x v="0"/>
    <x v="1"/>
  </r>
  <r>
    <n v="45592"/>
    <d v="2016-10-27T00:00:00"/>
    <x v="1"/>
    <n v="1"/>
    <d v="2016-10-28T00:00:00"/>
    <n v="1"/>
    <s v="First Class"/>
    <s v="Other"/>
    <n v="18"/>
    <n v="3804"/>
    <n v="4"/>
    <s v="Apparel"/>
    <s v="Africa"/>
    <s v="Sohag"/>
    <s v="Sohag"/>
    <m/>
    <s v="Egypt"/>
    <s v="North Africa"/>
    <n v="18"/>
    <x v="4"/>
    <n v="403"/>
    <s v="Nike Men's CJ Elite 2 TD Football Cleat"/>
    <n v="129.9900055"/>
    <n v="110.80340837177086"/>
    <n v="1"/>
    <n v="20.799999239999998"/>
    <n v="129.9900055"/>
    <n v="109.19000625999999"/>
    <x v="0"/>
    <x v="1"/>
  </r>
  <r>
    <n v="45592"/>
    <d v="2016-10-27T00:00:00"/>
    <x v="1"/>
    <n v="1"/>
    <d v="2016-10-28T00:00:00"/>
    <n v="1"/>
    <s v="First Class"/>
    <s v="Other"/>
    <n v="18"/>
    <n v="3804"/>
    <n v="4"/>
    <s v="Apparel"/>
    <s v="Africa"/>
    <s v="Sohag"/>
    <s v="Sohag"/>
    <m/>
    <s v="Egypt"/>
    <s v="North Africa"/>
    <n v="18"/>
    <x v="4"/>
    <n v="403"/>
    <s v="Nike Men's CJ Elite 2 TD Football Cleat"/>
    <n v="129.9900055"/>
    <n v="110.80340837177086"/>
    <n v="1"/>
    <n v="22.100000380000001"/>
    <n v="129.9900055"/>
    <n v="107.89000512"/>
    <x v="0"/>
    <x v="1"/>
  </r>
  <r>
    <n v="42930"/>
    <d v="2016-09-18T00:00:00"/>
    <x v="0"/>
    <n v="1"/>
    <d v="2016-09-19T00:00:00"/>
    <n v="1"/>
    <s v="First Class"/>
    <s v="Other"/>
    <n v="18"/>
    <n v="4276"/>
    <n v="4"/>
    <s v="Apparel"/>
    <s v="Africa"/>
    <s v="Chitungwiza"/>
    <s v="Harare"/>
    <m/>
    <s v="Zimbabwe"/>
    <s v="East Africa"/>
    <n v="18"/>
    <x v="4"/>
    <n v="403"/>
    <s v="Nike Men's CJ Elite 2 TD Football Cleat"/>
    <n v="129.9900055"/>
    <n v="110.80340837177086"/>
    <n v="1"/>
    <n v="23.399999619999999"/>
    <n v="129.9900055"/>
    <n v="106.59000587999999"/>
    <x v="0"/>
    <x v="1"/>
  </r>
  <r>
    <n v="50395"/>
    <d v="2017-05-01T00:00:00"/>
    <x v="3"/>
    <n v="1"/>
    <d v="2017-05-02T00:00:00"/>
    <n v="1"/>
    <s v="First Class"/>
    <s v="Other"/>
    <n v="24"/>
    <n v="9414"/>
    <n v="5"/>
    <s v="Golf"/>
    <s v="Africa"/>
    <s v="Port Elizabeth"/>
    <s v="Eastern Cape"/>
    <m/>
    <s v="South Africa"/>
    <s v="Southern Africa"/>
    <n v="24"/>
    <x v="7"/>
    <n v="502"/>
    <s v="Nike Men's Dri-FIT Victory Golf Polo"/>
    <n v="50"/>
    <n v="43.678035218757444"/>
    <n v="1"/>
    <n v="5"/>
    <n v="50"/>
    <n v="45"/>
    <x v="0"/>
    <x v="1"/>
  </r>
  <r>
    <n v="49703"/>
    <d v="2016-12-26T00:00:00"/>
    <x v="3"/>
    <n v="1"/>
    <d v="2016-12-27T00:00:00"/>
    <n v="1"/>
    <s v="First Class"/>
    <s v="Other"/>
    <n v="41"/>
    <n v="6045"/>
    <n v="6"/>
    <s v="Outdoors"/>
    <s v="Africa"/>
    <s v="Cape Town"/>
    <s v="Western Cape"/>
    <m/>
    <s v="South Africa"/>
    <s v="Southern Africa"/>
    <n v="41"/>
    <x v="2"/>
    <n v="917"/>
    <s v="Glove It Women's Mod Oval 3-Zip Carry All Gol"/>
    <n v="21.989999770000001"/>
    <n v="20.391999720066668"/>
    <n v="1"/>
    <n v="3.7400000100000002"/>
    <n v="21.989999770000001"/>
    <n v="18.249999760000001"/>
    <x v="0"/>
    <x v="1"/>
  </r>
  <r>
    <n v="42930"/>
    <d v="2016-09-18T00:00:00"/>
    <x v="0"/>
    <n v="1"/>
    <d v="2016-09-19T00:00:00"/>
    <n v="1"/>
    <s v="First Class"/>
    <s v="Other"/>
    <n v="43"/>
    <n v="4276"/>
    <n v="7"/>
    <s v="Fan Shop"/>
    <s v="Africa"/>
    <s v="Chitungwiza"/>
    <s v="Harare"/>
    <m/>
    <s v="Zimbabwe"/>
    <s v="East Africa"/>
    <n v="43"/>
    <x v="6"/>
    <n v="957"/>
    <s v="Diamondback Women's Serene Classic Comfort Bi"/>
    <n v="299.98001099999999"/>
    <n v="295.0300103351052"/>
    <n v="1"/>
    <n v="3"/>
    <n v="299.98001099999999"/>
    <n v="296.98001099999999"/>
    <x v="0"/>
    <x v="0"/>
  </r>
  <r>
    <n v="45445"/>
    <d v="2016-10-25T00:00:00"/>
    <x v="6"/>
    <n v="1"/>
    <d v="2016-10-26T00:00:00"/>
    <n v="1"/>
    <s v="First Class"/>
    <s v="Other"/>
    <n v="43"/>
    <n v="1443"/>
    <n v="7"/>
    <s v="Fan Shop"/>
    <s v="Africa"/>
    <s v="Enugu"/>
    <s v="Enugu"/>
    <m/>
    <s v="Nigeria"/>
    <s v="West Africa"/>
    <n v="43"/>
    <x v="6"/>
    <n v="957"/>
    <s v="Diamondback Women's Serene Classic Comfort Bi"/>
    <n v="299.98001099999999"/>
    <n v="295.0300103351052"/>
    <n v="1"/>
    <n v="36"/>
    <n v="299.98001099999999"/>
    <n v="263.98001099999999"/>
    <x v="0"/>
    <x v="0"/>
  </r>
  <r>
    <n v="49048"/>
    <d v="2016-12-16T00:00:00"/>
    <x v="2"/>
    <n v="1"/>
    <d v="2016-12-19T00:00:00"/>
    <n v="1"/>
    <s v="First Class"/>
    <s v="Other"/>
    <n v="43"/>
    <n v="2131"/>
    <n v="7"/>
    <s v="Fan Shop"/>
    <s v="Africa"/>
    <s v="Kuito"/>
    <s v="Bayelsa"/>
    <m/>
    <s v="Angola"/>
    <s v="Central Africa"/>
    <n v="43"/>
    <x v="6"/>
    <n v="957"/>
    <s v="Diamondback Women's Serene Classic Comfort Bi"/>
    <n v="299.98001099999999"/>
    <n v="295.0300103351052"/>
    <n v="1"/>
    <n v="39"/>
    <n v="299.98001099999999"/>
    <n v="260.98001099999999"/>
    <x v="0"/>
    <x v="0"/>
  </r>
  <r>
    <n v="50395"/>
    <d v="2017-05-01T00:00:00"/>
    <x v="3"/>
    <n v="1"/>
    <d v="2017-05-02T00:00:00"/>
    <n v="1"/>
    <s v="First Class"/>
    <s v="Other"/>
    <n v="43"/>
    <n v="9414"/>
    <n v="7"/>
    <s v="Fan Shop"/>
    <s v="Africa"/>
    <s v="Port Elizabeth"/>
    <s v="Eastern Cape"/>
    <m/>
    <s v="South Africa"/>
    <s v="Southern Africa"/>
    <n v="43"/>
    <x v="6"/>
    <n v="957"/>
    <s v="Diamondback Women's Serene Classic Comfort Bi"/>
    <n v="299.98001099999999"/>
    <n v="295.0300103351052"/>
    <n v="1"/>
    <n v="54"/>
    <n v="299.98001099999999"/>
    <n v="245.98001099999999"/>
    <x v="0"/>
    <x v="0"/>
  </r>
  <r>
    <n v="41702"/>
    <d v="2016-08-31T00:00:00"/>
    <x v="4"/>
    <n v="1"/>
    <d v="2016-09-01T00:00:00"/>
    <n v="1"/>
    <s v="First Class"/>
    <s v="Other"/>
    <n v="9"/>
    <n v="4147"/>
    <n v="3"/>
    <s v="Footwear"/>
    <s v="Africa"/>
    <s v="Ibadan"/>
    <s v="Oyo"/>
    <m/>
    <s v="Nigeria"/>
    <s v="West Africa"/>
    <n v="9"/>
    <x v="0"/>
    <n v="191"/>
    <s v="Nike Men's Free 5.0+ Running Shoe"/>
    <n v="99.989997860000003"/>
    <n v="95.114003926871064"/>
    <n v="2"/>
    <n v="0"/>
    <n v="199.97999572000001"/>
    <n v="199.97999572000001"/>
    <x v="0"/>
    <x v="1"/>
  </r>
  <r>
    <n v="45592"/>
    <d v="2016-10-27T00:00:00"/>
    <x v="1"/>
    <n v="1"/>
    <d v="2016-10-28T00:00:00"/>
    <n v="1"/>
    <s v="First Class"/>
    <s v="Other"/>
    <n v="9"/>
    <n v="3804"/>
    <n v="3"/>
    <s v="Footwear"/>
    <s v="Africa"/>
    <s v="Sohag"/>
    <s v="Sohag"/>
    <m/>
    <s v="Egypt"/>
    <s v="North Africa"/>
    <n v="9"/>
    <x v="0"/>
    <n v="191"/>
    <s v="Nike Men's Free 5.0+ Running Shoe"/>
    <n v="99.989997860000003"/>
    <n v="95.114003926871064"/>
    <n v="2"/>
    <n v="18"/>
    <n v="199.97999572000001"/>
    <n v="181.97999572000001"/>
    <x v="0"/>
    <x v="1"/>
  </r>
  <r>
    <n v="45592"/>
    <d v="2016-10-27T00:00:00"/>
    <x v="1"/>
    <n v="1"/>
    <d v="2016-10-28T00:00:00"/>
    <n v="1"/>
    <s v="First Class"/>
    <s v="Other"/>
    <n v="24"/>
    <n v="3804"/>
    <n v="5"/>
    <s v="Golf"/>
    <s v="Africa"/>
    <s v="Sohag"/>
    <s v="Sohag"/>
    <m/>
    <s v="Egypt"/>
    <s v="North Africa"/>
    <n v="24"/>
    <x v="7"/>
    <n v="502"/>
    <s v="Nike Men's Dri-FIT Victory Golf Polo"/>
    <n v="50"/>
    <n v="43.678035218757444"/>
    <n v="2"/>
    <n v="4"/>
    <n v="100"/>
    <n v="96"/>
    <x v="0"/>
    <x v="1"/>
  </r>
  <r>
    <n v="41702"/>
    <d v="2016-08-31T00:00:00"/>
    <x v="4"/>
    <n v="1"/>
    <d v="2016-09-01T00:00:00"/>
    <n v="1"/>
    <s v="First Class"/>
    <s v="Other"/>
    <n v="6"/>
    <n v="4147"/>
    <n v="2"/>
    <s v="Fitness"/>
    <s v="Africa"/>
    <s v="Ibadan"/>
    <s v="Oyo"/>
    <m/>
    <s v="Nigeria"/>
    <s v="West Africa"/>
    <n v="6"/>
    <x v="11"/>
    <n v="116"/>
    <s v="Nike Men's Comfort 2 Slide"/>
    <n v="44.990001679999999"/>
    <n v="30.409585080374999"/>
    <n v="3"/>
    <n v="2.7000000480000002"/>
    <n v="134.97000503999999"/>
    <n v="132.270004992"/>
    <x v="0"/>
    <x v="1"/>
  </r>
  <r>
    <n v="42930"/>
    <d v="2016-09-18T00:00:00"/>
    <x v="0"/>
    <n v="1"/>
    <d v="2016-09-19T00:00:00"/>
    <n v="1"/>
    <s v="First Class"/>
    <s v="Other"/>
    <n v="9"/>
    <n v="4276"/>
    <n v="3"/>
    <s v="Footwear"/>
    <s v="Africa"/>
    <s v="Chitungwiza"/>
    <s v="Harare"/>
    <m/>
    <s v="Zimbabwe"/>
    <s v="East Africa"/>
    <n v="9"/>
    <x v="0"/>
    <n v="191"/>
    <s v="Nike Men's Free 5.0+ Running Shoe"/>
    <n v="99.989997860000003"/>
    <n v="95.114003926871064"/>
    <n v="3"/>
    <n v="3"/>
    <n v="299.96999357999999"/>
    <n v="296.96999357999999"/>
    <x v="0"/>
    <x v="0"/>
  </r>
  <r>
    <n v="41702"/>
    <d v="2016-08-31T00:00:00"/>
    <x v="4"/>
    <n v="1"/>
    <d v="2016-09-01T00:00:00"/>
    <n v="1"/>
    <s v="First Class"/>
    <s v="Other"/>
    <n v="24"/>
    <n v="4147"/>
    <n v="5"/>
    <s v="Golf"/>
    <s v="Africa"/>
    <s v="Ibadan"/>
    <s v="Oyo"/>
    <m/>
    <s v="Nigeria"/>
    <s v="West Africa"/>
    <n v="24"/>
    <x v="7"/>
    <n v="502"/>
    <s v="Nike Men's Dri-FIT Victory Golf Polo"/>
    <n v="50"/>
    <n v="43.678035218757444"/>
    <n v="3"/>
    <n v="8.25"/>
    <n v="150"/>
    <n v="141.75"/>
    <x v="0"/>
    <x v="1"/>
  </r>
  <r>
    <n v="45445"/>
    <d v="2016-10-25T00:00:00"/>
    <x v="6"/>
    <n v="1"/>
    <d v="2016-10-26T00:00:00"/>
    <n v="1"/>
    <s v="First Class"/>
    <s v="Other"/>
    <n v="24"/>
    <n v="1443"/>
    <n v="5"/>
    <s v="Golf"/>
    <s v="Africa"/>
    <s v="Enugu"/>
    <s v="Enugu"/>
    <m/>
    <s v="Nigeria"/>
    <s v="West Africa"/>
    <n v="24"/>
    <x v="7"/>
    <n v="502"/>
    <s v="Nike Men's Dri-FIT Victory Golf Polo"/>
    <n v="50"/>
    <n v="43.678035218757444"/>
    <n v="3"/>
    <n v="13.5"/>
    <n v="150"/>
    <n v="136.5"/>
    <x v="0"/>
    <x v="1"/>
  </r>
  <r>
    <n v="43976"/>
    <d v="2016-03-10T00:00:00"/>
    <x v="1"/>
    <n v="4"/>
    <d v="2016-03-16T00:00:00"/>
    <n v="0"/>
    <s v="Standard Class"/>
    <s v="Other"/>
    <n v="9"/>
    <n v="1171"/>
    <n v="3"/>
    <s v="Footwear"/>
    <s v="Africa"/>
    <s v="Stellenbosch"/>
    <s v="Western Cape"/>
    <m/>
    <s v="South Africa"/>
    <s v="Southern Africa"/>
    <n v="9"/>
    <x v="0"/>
    <n v="191"/>
    <s v="Nike Men's Free 5.0+ Running Shoe"/>
    <n v="99.989997860000003"/>
    <n v="95.114003926871064"/>
    <n v="2"/>
    <n v="0"/>
    <n v="199.97999572000001"/>
    <n v="199.97999572000001"/>
    <x v="0"/>
    <x v="1"/>
  </r>
  <r>
    <n v="51110"/>
    <d v="2017-01-16T00:00:00"/>
    <x v="3"/>
    <n v="4"/>
    <d v="2017-01-20T00:00:00"/>
    <n v="1"/>
    <s v="Standard Class"/>
    <s v="Other"/>
    <n v="17"/>
    <n v="8511"/>
    <n v="4"/>
    <s v="Apparel"/>
    <s v="Africa"/>
    <s v="Dar es Salaam"/>
    <s v="Dar es Salaam"/>
    <m/>
    <s v="Tanzania"/>
    <s v="East Africa"/>
    <n v="17"/>
    <x v="5"/>
    <n v="365"/>
    <s v="Perfect Fitness Perfect Rip Deck"/>
    <n v="59.990001679999999"/>
    <n v="54.488929209402009"/>
    <n v="2"/>
    <n v="6.5999999049999998"/>
    <n v="119.98000336"/>
    <n v="113.38000345499999"/>
    <x v="0"/>
    <x v="1"/>
  </r>
  <r>
    <n v="43976"/>
    <d v="2016-03-10T00:00:00"/>
    <x v="1"/>
    <n v="4"/>
    <d v="2016-03-16T00:00:00"/>
    <n v="0"/>
    <s v="Standard Class"/>
    <s v="Other"/>
    <n v="17"/>
    <n v="1171"/>
    <n v="4"/>
    <s v="Apparel"/>
    <s v="Africa"/>
    <s v="Stellenbosch"/>
    <s v="Western Cape"/>
    <m/>
    <s v="South Africa"/>
    <s v="Southern Africa"/>
    <n v="17"/>
    <x v="5"/>
    <n v="365"/>
    <s v="Perfect Fitness Perfect Rip Deck"/>
    <n v="59.990001679999999"/>
    <n v="54.488929209402009"/>
    <n v="2"/>
    <n v="12"/>
    <n v="119.98000336"/>
    <n v="107.98000336"/>
    <x v="0"/>
    <x v="1"/>
  </r>
  <r>
    <n v="49384"/>
    <d v="2016-12-21T00:00:00"/>
    <x v="4"/>
    <n v="4"/>
    <d v="2016-12-27T00:00:00"/>
    <n v="1"/>
    <s v="Standard Class"/>
    <s v="Other"/>
    <n v="17"/>
    <n v="3358"/>
    <n v="4"/>
    <s v="Apparel"/>
    <s v="Africa"/>
    <s v="Algiers"/>
    <s v="Algiers"/>
    <m/>
    <s v="Algeria"/>
    <s v="North Africa"/>
    <n v="17"/>
    <x v="5"/>
    <n v="365"/>
    <s v="Perfect Fitness Perfect Rip Deck"/>
    <n v="59.990001679999999"/>
    <n v="54.488929209402009"/>
    <n v="2"/>
    <n v="30"/>
    <n v="119.98000336"/>
    <n v="89.980003359999998"/>
    <x v="0"/>
    <x v="1"/>
  </r>
  <r>
    <n v="43976"/>
    <d v="2016-03-10T00:00:00"/>
    <x v="1"/>
    <n v="4"/>
    <d v="2016-03-16T00:00:00"/>
    <n v="0"/>
    <s v="Standard Class"/>
    <s v="Other"/>
    <n v="29"/>
    <n v="1171"/>
    <n v="5"/>
    <s v="Golf"/>
    <s v="Africa"/>
    <s v="Stellenbosch"/>
    <s v="Western Cape"/>
    <m/>
    <s v="South Africa"/>
    <s v="Southern Africa"/>
    <n v="29"/>
    <x v="1"/>
    <n v="627"/>
    <s v="Under Armour Girls' Toddler Spine Surge Runni"/>
    <n v="39.990001679999999"/>
    <n v="34.198098313835338"/>
    <n v="2"/>
    <n v="8"/>
    <n v="79.980003359999998"/>
    <n v="71.980003359999998"/>
    <x v="0"/>
    <x v="1"/>
  </r>
  <r>
    <n v="41322"/>
    <d v="2016-08-26T00:00:00"/>
    <x v="2"/>
    <n v="4"/>
    <d v="2016-09-01T00:00:00"/>
    <n v="0"/>
    <s v="Standard Class"/>
    <s v="Other"/>
    <n v="29"/>
    <n v="2924"/>
    <n v="5"/>
    <s v="Golf"/>
    <s v="Africa"/>
    <s v="Soweto"/>
    <s v="Gauteng"/>
    <m/>
    <s v="South Africa"/>
    <s v="Southern Africa"/>
    <n v="29"/>
    <x v="1"/>
    <n v="627"/>
    <s v="Under Armour Girls' Toddler Spine Surge Runni"/>
    <n v="39.990001679999999"/>
    <n v="34.198098313835338"/>
    <n v="2"/>
    <n v="9.6000003809999992"/>
    <n v="79.980003359999998"/>
    <n v="70.380002978999997"/>
    <x v="0"/>
    <x v="1"/>
  </r>
  <r>
    <n v="45454"/>
    <d v="2016-10-25T00:00:00"/>
    <x v="6"/>
    <n v="4"/>
    <d v="2016-10-31T00:00:00"/>
    <n v="1"/>
    <s v="Standard Class"/>
    <s v="Other"/>
    <n v="24"/>
    <n v="2260"/>
    <n v="5"/>
    <s v="Golf"/>
    <s v="Africa"/>
    <s v="Maputo"/>
    <s v="Maputo City"/>
    <m/>
    <s v="Mozambique"/>
    <s v="East Africa"/>
    <n v="24"/>
    <x v="7"/>
    <n v="502"/>
    <s v="Nike Men's Dri-FIT Victory Golf Polo"/>
    <n v="50"/>
    <n v="43.678035218757444"/>
    <n v="2"/>
    <n v="15"/>
    <n v="100"/>
    <n v="85"/>
    <x v="0"/>
    <x v="1"/>
  </r>
  <r>
    <n v="47908"/>
    <d v="2016-11-30T00:00:00"/>
    <x v="4"/>
    <n v="4"/>
    <d v="2016-12-06T00:00:00"/>
    <n v="0"/>
    <s v="Standard Class"/>
    <s v="Other"/>
    <n v="40"/>
    <n v="6944"/>
    <n v="6"/>
    <s v="Outdoors"/>
    <s v="Africa"/>
    <s v="Dakar"/>
    <s v="Dakar"/>
    <m/>
    <s v="Senegal"/>
    <s v="West Africa"/>
    <n v="40"/>
    <x v="8"/>
    <n v="905"/>
    <s v="Team Golf Texas Longhorns Putter Grip"/>
    <n v="24.989999770000001"/>
    <n v="20.52742837007143"/>
    <n v="2"/>
    <n v="1"/>
    <n v="49.979999540000001"/>
    <n v="48.979999540000001"/>
    <x v="0"/>
    <x v="1"/>
  </r>
  <r>
    <n v="45454"/>
    <d v="2016-10-25T00:00:00"/>
    <x v="6"/>
    <n v="4"/>
    <d v="2016-10-31T00:00:00"/>
    <n v="1"/>
    <s v="Standard Class"/>
    <s v="Other"/>
    <n v="41"/>
    <n v="2260"/>
    <n v="6"/>
    <s v="Outdoors"/>
    <s v="Africa"/>
    <s v="Maputo"/>
    <s v="Maputo City"/>
    <m/>
    <s v="Mozambique"/>
    <s v="East Africa"/>
    <n v="41"/>
    <x v="2"/>
    <n v="924"/>
    <s v="Glove It Urban Brick Golf Towel"/>
    <n v="15.989999770000001"/>
    <n v="16.143866608000003"/>
    <n v="2"/>
    <n v="1.7599999900000001"/>
    <n v="31.979999540000001"/>
    <n v="30.219999550000001"/>
    <x v="0"/>
    <x v="1"/>
  </r>
  <r>
    <n v="49384"/>
    <d v="2016-12-21T00:00:00"/>
    <x v="4"/>
    <n v="4"/>
    <d v="2016-12-27T00:00:00"/>
    <n v="1"/>
    <s v="Standard Class"/>
    <s v="Other"/>
    <n v="37"/>
    <n v="3358"/>
    <n v="6"/>
    <s v="Outdoors"/>
    <s v="Africa"/>
    <s v="Algiers"/>
    <s v="Algiers"/>
    <m/>
    <s v="Algeria"/>
    <s v="North Africa"/>
    <n v="37"/>
    <x v="3"/>
    <n v="818"/>
    <s v="Titleist Pro V1x Golf Balls"/>
    <n v="47.990001679999999"/>
    <n v="51.274287170714288"/>
    <n v="2"/>
    <n v="15.35999966"/>
    <n v="95.980003359999998"/>
    <n v="80.620003699999998"/>
    <x v="0"/>
    <x v="1"/>
  </r>
  <r>
    <n v="42920"/>
    <d v="2016-09-18T00:00:00"/>
    <x v="0"/>
    <n v="4"/>
    <d v="2016-09-22T00:00:00"/>
    <n v="1"/>
    <s v="Standard Class"/>
    <s v="Other"/>
    <n v="36"/>
    <n v="716"/>
    <n v="6"/>
    <s v="Outdoors"/>
    <s v="Africa"/>
    <s v="Port Harcourt"/>
    <s v="Rivers"/>
    <m/>
    <s v="Nigeria"/>
    <s v="West Africa"/>
    <n v="36"/>
    <x v="12"/>
    <n v="804"/>
    <s v="Glove It Women's Imperial Golf Glove"/>
    <n v="19.989999770000001"/>
    <n v="13.643874764125"/>
    <n v="2"/>
    <n v="6.8000001909999996"/>
    <n v="39.979999540000001"/>
    <n v="33.179999348999999"/>
    <x v="0"/>
    <x v="1"/>
  </r>
  <r>
    <n v="46951"/>
    <d v="2016-11-16T00:00:00"/>
    <x v="4"/>
    <n v="4"/>
    <d v="2016-11-22T00:00:00"/>
    <n v="0"/>
    <s v="Standard Class"/>
    <s v="Other"/>
    <n v="29"/>
    <n v="6408"/>
    <n v="5"/>
    <s v="Golf"/>
    <s v="Africa"/>
    <s v="Zaria"/>
    <s v="Kaduna"/>
    <m/>
    <s v="Nigeria"/>
    <s v="West Africa"/>
    <n v="29"/>
    <x v="1"/>
    <n v="642"/>
    <s v="Columbia Men's PFG Anchor Tough T-Shirt"/>
    <n v="30"/>
    <n v="37.315110652333338"/>
    <n v="3"/>
    <n v="22.5"/>
    <n v="90"/>
    <n v="67.5"/>
    <x v="0"/>
    <x v="1"/>
  </r>
  <r>
    <n v="50364"/>
    <d v="2017-05-01T00:00:00"/>
    <x v="3"/>
    <n v="4"/>
    <d v="2017-05-05T00:00:00"/>
    <n v="1"/>
    <s v="Standard Class"/>
    <s v="Other"/>
    <n v="17"/>
    <n v="9082"/>
    <n v="4"/>
    <s v="Apparel"/>
    <s v="Africa"/>
    <s v="Lagos"/>
    <s v="Lagos"/>
    <m/>
    <s v="Nigeria"/>
    <s v="West Africa"/>
    <n v="17"/>
    <x v="5"/>
    <n v="365"/>
    <s v="Perfect Fitness Perfect Rip Deck"/>
    <n v="59.990001679999999"/>
    <n v="54.488929209402009"/>
    <n v="3"/>
    <n v="1.7999999520000001"/>
    <n v="179.97000503999999"/>
    <n v="178.17000508799998"/>
    <x v="0"/>
    <x v="1"/>
  </r>
  <r>
    <n v="42198"/>
    <d v="2016-07-09T00:00:00"/>
    <x v="5"/>
    <n v="4"/>
    <d v="2016-07-14T00:00:00"/>
    <n v="0"/>
    <s v="Standard Class"/>
    <s v="Other"/>
    <n v="17"/>
    <n v="2111"/>
    <n v="4"/>
    <s v="Apparel"/>
    <s v="Africa"/>
    <s v="Orán"/>
    <s v="Oran"/>
    <m/>
    <s v="Algeria"/>
    <s v="North Africa"/>
    <n v="17"/>
    <x v="5"/>
    <n v="365"/>
    <s v="Perfect Fitness Perfect Rip Deck"/>
    <n v="59.990001679999999"/>
    <n v="54.488929209402009"/>
    <n v="3"/>
    <n v="3.5999999049999998"/>
    <n v="179.97000503999999"/>
    <n v="176.37000513499999"/>
    <x v="0"/>
    <x v="1"/>
  </r>
  <r>
    <n v="42198"/>
    <d v="2016-07-09T00:00:00"/>
    <x v="5"/>
    <n v="4"/>
    <d v="2016-07-14T00:00:00"/>
    <n v="0"/>
    <s v="Standard Class"/>
    <s v="Other"/>
    <n v="17"/>
    <n v="2111"/>
    <n v="4"/>
    <s v="Apparel"/>
    <s v="Africa"/>
    <s v="Orán"/>
    <s v="Oran"/>
    <m/>
    <s v="Algeria"/>
    <s v="North Africa"/>
    <n v="17"/>
    <x v="5"/>
    <n v="365"/>
    <s v="Perfect Fitness Perfect Rip Deck"/>
    <n v="59.990001679999999"/>
    <n v="54.488929209402009"/>
    <n v="3"/>
    <n v="5.4000000950000002"/>
    <n v="179.97000503999999"/>
    <n v="174.57000494499999"/>
    <x v="0"/>
    <x v="1"/>
  </r>
  <r>
    <n v="46907"/>
    <d v="2016-11-15T00:00:00"/>
    <x v="6"/>
    <n v="4"/>
    <d v="2016-11-21T00:00:00"/>
    <n v="0"/>
    <s v="Standard Class"/>
    <s v="Other"/>
    <n v="17"/>
    <n v="2324"/>
    <n v="4"/>
    <s v="Apparel"/>
    <s v="Africa"/>
    <s v="Abakaliki"/>
    <s v="Ebonyi"/>
    <m/>
    <s v="Nigeria"/>
    <s v="West Africa"/>
    <n v="17"/>
    <x v="5"/>
    <n v="365"/>
    <s v="Perfect Fitness Perfect Rip Deck"/>
    <n v="59.990001679999999"/>
    <n v="54.488929209402009"/>
    <n v="3"/>
    <n v="7.1999998090000004"/>
    <n v="179.97000503999999"/>
    <n v="172.770005231"/>
    <x v="0"/>
    <x v="1"/>
  </r>
  <r>
    <n v="41322"/>
    <d v="2016-08-26T00:00:00"/>
    <x v="2"/>
    <n v="4"/>
    <d v="2016-09-01T00:00:00"/>
    <n v="0"/>
    <s v="Standard Class"/>
    <s v="Other"/>
    <n v="17"/>
    <n v="2924"/>
    <n v="4"/>
    <s v="Apparel"/>
    <s v="Africa"/>
    <s v="Soweto"/>
    <s v="Gauteng"/>
    <m/>
    <s v="South Africa"/>
    <s v="Southern Africa"/>
    <n v="17"/>
    <x v="5"/>
    <n v="365"/>
    <s v="Perfect Fitness Perfect Rip Deck"/>
    <n v="59.990001679999999"/>
    <n v="54.488929209402009"/>
    <n v="3"/>
    <n v="9"/>
    <n v="179.97000503999999"/>
    <n v="170.97000503999999"/>
    <x v="0"/>
    <x v="1"/>
  </r>
  <r>
    <n v="50213"/>
    <d v="2017-02-01T00:00:00"/>
    <x v="4"/>
    <n v="4"/>
    <d v="2017-02-07T00:00:00"/>
    <n v="0"/>
    <s v="Standard Class"/>
    <s v="Other"/>
    <n v="17"/>
    <n v="3405"/>
    <n v="4"/>
    <s v="Apparel"/>
    <s v="Africa"/>
    <s v="Minna"/>
    <s v="Niger"/>
    <m/>
    <s v="Nigeria"/>
    <s v="West Africa"/>
    <n v="17"/>
    <x v="5"/>
    <n v="365"/>
    <s v="Perfect Fitness Perfect Rip Deck"/>
    <n v="59.990001679999999"/>
    <n v="54.488929209402009"/>
    <n v="3"/>
    <n v="21.600000380000001"/>
    <n v="179.97000503999999"/>
    <n v="158.37000465999998"/>
    <x v="0"/>
    <x v="1"/>
  </r>
  <r>
    <n v="48622"/>
    <d v="2016-10-12T00:00:00"/>
    <x v="4"/>
    <n v="4"/>
    <d v="2016-10-18T00:00:00"/>
    <n v="0"/>
    <s v="Standard Class"/>
    <s v="Other"/>
    <n v="24"/>
    <n v="3150"/>
    <n v="5"/>
    <s v="Golf"/>
    <s v="Africa"/>
    <s v="Kinshasa"/>
    <s v="Kinshasa"/>
    <m/>
    <s v="Democratic Republic of the Congo"/>
    <s v="Central Africa"/>
    <n v="24"/>
    <x v="7"/>
    <n v="502"/>
    <s v="Nike Men's Dri-FIT Victory Golf Polo"/>
    <n v="50"/>
    <n v="43.678035218757444"/>
    <n v="3"/>
    <n v="30"/>
    <n v="150"/>
    <n v="120"/>
    <x v="0"/>
    <x v="1"/>
  </r>
  <r>
    <n v="48622"/>
    <d v="2016-10-12T00:00:00"/>
    <x v="4"/>
    <n v="4"/>
    <d v="2016-10-18T00:00:00"/>
    <n v="0"/>
    <s v="Standard Class"/>
    <s v="Other"/>
    <n v="24"/>
    <n v="3150"/>
    <n v="5"/>
    <s v="Golf"/>
    <s v="Africa"/>
    <s v="Kinshasa"/>
    <s v="Kinshasa"/>
    <m/>
    <s v="Democratic Republic of the Congo"/>
    <s v="Central Africa"/>
    <n v="24"/>
    <x v="7"/>
    <n v="502"/>
    <s v="Nike Men's Dri-FIT Victory Golf Polo"/>
    <n v="50"/>
    <n v="43.678035218757444"/>
    <n v="3"/>
    <n v="37.5"/>
    <n v="150"/>
    <n v="112.5"/>
    <x v="0"/>
    <x v="1"/>
  </r>
  <r>
    <n v="44027"/>
    <d v="2016-04-10T00:00:00"/>
    <x v="0"/>
    <n v="4"/>
    <d v="2016-04-14T00:00:00"/>
    <n v="0"/>
    <s v="Standard Class"/>
    <s v="Other"/>
    <n v="40"/>
    <n v="4594"/>
    <n v="6"/>
    <s v="Outdoors"/>
    <s v="Africa"/>
    <s v="Kano"/>
    <s v="Kano"/>
    <m/>
    <s v="Nigeria"/>
    <s v="West Africa"/>
    <n v="40"/>
    <x v="8"/>
    <n v="893"/>
    <s v="Team Golf Pittsburgh Steelers Putter Grip"/>
    <n v="24.989999770000001"/>
    <n v="19.858499913833334"/>
    <n v="3"/>
    <n v="12"/>
    <n v="74.969999310000006"/>
    <n v="62.969999310000006"/>
    <x v="0"/>
    <x v="1"/>
  </r>
  <r>
    <n v="46745"/>
    <d v="2016-11-13T00:00:00"/>
    <x v="0"/>
    <n v="4"/>
    <d v="2016-11-17T00:00:00"/>
    <n v="1"/>
    <s v="Standard Class"/>
    <s v="Other"/>
    <n v="36"/>
    <n v="9444"/>
    <n v="6"/>
    <s v="Outdoors"/>
    <s v="Africa"/>
    <s v="Maxixe"/>
    <s v="Inhambane"/>
    <m/>
    <s v="Mozambique"/>
    <s v="East Africa"/>
    <n v="36"/>
    <x v="12"/>
    <n v="804"/>
    <s v="Glove It Women's Imperial Golf Glove"/>
    <n v="19.989999770000001"/>
    <n v="13.643874764125"/>
    <n v="4"/>
    <n v="4"/>
    <n v="79.959999080000003"/>
    <n v="75.959999080000003"/>
    <x v="0"/>
    <x v="1"/>
  </r>
  <r>
    <n v="49172"/>
    <d v="2016-12-18T00:00:00"/>
    <x v="0"/>
    <n v="4"/>
    <d v="2016-12-22T00:00:00"/>
    <n v="0"/>
    <s v="Standard Class"/>
    <s v="Other"/>
    <n v="11"/>
    <n v="7687"/>
    <n v="3"/>
    <s v="Footwear"/>
    <s v="Africa"/>
    <s v="Constantina"/>
    <s v="Constantine"/>
    <m/>
    <s v="Algeria"/>
    <s v="North Africa"/>
    <n v="11"/>
    <x v="16"/>
    <n v="235"/>
    <s v="Under Armour Hustle Storm Medium Duffle Bag"/>
    <n v="34.990001679999999"/>
    <n v="25.521801568600001"/>
    <n v="4"/>
    <n v="23.790000920000001"/>
    <n v="139.96000672"/>
    <n v="116.1700058"/>
    <x v="0"/>
    <x v="1"/>
  </r>
  <r>
    <n v="44485"/>
    <d v="2016-11-10T00:00:00"/>
    <x v="1"/>
    <n v="4"/>
    <d v="2016-11-16T00:00:00"/>
    <n v="1"/>
    <s v="Standard Class"/>
    <s v="Other"/>
    <n v="9"/>
    <n v="7393"/>
    <n v="3"/>
    <s v="Footwear"/>
    <s v="Africa"/>
    <s v="Johannesburg"/>
    <s v="Gauteng"/>
    <m/>
    <s v="South Africa"/>
    <s v="Southern Africa"/>
    <n v="9"/>
    <x v="0"/>
    <n v="172"/>
    <s v="Nike Women's Tempo Shorts"/>
    <n v="30"/>
    <n v="34.094166694333332"/>
    <n v="4"/>
    <n v="24"/>
    <n v="120"/>
    <n v="96"/>
    <x v="0"/>
    <x v="1"/>
  </r>
  <r>
    <n v="12827"/>
    <d v="2015-07-07T00:00:00"/>
    <x v="7"/>
    <n v="2"/>
    <d v="2015-07-09T00:00:00"/>
    <n v="1"/>
    <s v="Second Class"/>
    <s v="Other"/>
    <n v="9"/>
    <n v="542"/>
    <n v="3"/>
    <s v="Footwear"/>
    <s v="Europe"/>
    <s v="Dortmund"/>
    <s v="North Rhine-Westphalia"/>
    <m/>
    <s v="Germany"/>
    <s v="Western Europe"/>
    <n v="9"/>
    <x v="0"/>
    <n v="191"/>
    <s v="Nike Men's Free 5.0+ Running Shoe"/>
    <n v="99.989997860000003"/>
    <n v="95.114003926871064"/>
    <n v="3"/>
    <n v="6"/>
    <n v="299.96999357999999"/>
    <n v="293.96999357999999"/>
    <x v="0"/>
    <x v="0"/>
  </r>
  <r>
    <n v="63936"/>
    <d v="2017-07-22T00:00:00"/>
    <x v="5"/>
    <n v="2"/>
    <d v="2017-07-25T00:00:00"/>
    <n v="0"/>
    <s v="Second Class"/>
    <s v="Other"/>
    <n v="9"/>
    <n v="11329"/>
    <n v="3"/>
    <s v="Footwear"/>
    <s v="Europe"/>
    <s v="Drancy"/>
    <s v="Île-de-France"/>
    <m/>
    <s v="France"/>
    <s v="Western Europe"/>
    <n v="9"/>
    <x v="0"/>
    <n v="191"/>
    <s v="Nike Men's Free 5.0+ Running Shoe"/>
    <n v="99.989997860000003"/>
    <n v="95.114003926871064"/>
    <n v="3"/>
    <n v="30"/>
    <n v="299.96999357999999"/>
    <n v="269.96999357999999"/>
    <x v="0"/>
    <x v="0"/>
  </r>
  <r>
    <n v="65030"/>
    <d v="2017-07-08T00:00:00"/>
    <x v="5"/>
    <n v="2"/>
    <d v="2017-07-11T00:00:00"/>
    <n v="1"/>
    <s v="Second Class"/>
    <s v="Other"/>
    <n v="9"/>
    <n v="3570"/>
    <n v="3"/>
    <s v="Footwear"/>
    <s v="Europe"/>
    <s v="Nantes"/>
    <s v="Pays de la Loire"/>
    <m/>
    <s v="France"/>
    <s v="Western Europe"/>
    <n v="9"/>
    <x v="0"/>
    <n v="191"/>
    <s v="Nike Men's Free 5.0+ Running Shoe"/>
    <n v="99.989997860000003"/>
    <n v="95.114003926871064"/>
    <n v="3"/>
    <n v="74.989997860000003"/>
    <n v="299.96999357999999"/>
    <n v="224.97999571999998"/>
    <x v="0"/>
    <x v="0"/>
  </r>
  <r>
    <n v="18108"/>
    <d v="2015-09-22T00:00:00"/>
    <x v="7"/>
    <n v="2"/>
    <d v="2015-09-24T00:00:00"/>
    <n v="1"/>
    <s v="Second Class"/>
    <s v="Other"/>
    <n v="17"/>
    <n v="650"/>
    <n v="4"/>
    <s v="Apparel"/>
    <s v="Europe"/>
    <s v="Groningen"/>
    <s v="Groningen"/>
    <m/>
    <s v="Netherlands"/>
    <s v="Western Europe"/>
    <n v="17"/>
    <x v="5"/>
    <n v="365"/>
    <s v="Perfect Fitness Perfect Rip Deck"/>
    <n v="59.990001679999999"/>
    <n v="54.488929209402009"/>
    <n v="3"/>
    <n v="3.5999999049999998"/>
    <n v="179.97000503999999"/>
    <n v="176.37000513499999"/>
    <x v="0"/>
    <x v="1"/>
  </r>
  <r>
    <n v="62571"/>
    <d v="2017-02-07T00:00:00"/>
    <x v="6"/>
    <n v="2"/>
    <d v="2017-02-09T00:00:00"/>
    <n v="0"/>
    <s v="Second Class"/>
    <s v="Other"/>
    <n v="17"/>
    <n v="9353"/>
    <n v="4"/>
    <s v="Apparel"/>
    <s v="Europe"/>
    <s v="Gateshead"/>
    <s v="England"/>
    <m/>
    <s v="United Kingdom"/>
    <s v="Northern Europe"/>
    <n v="17"/>
    <x v="5"/>
    <n v="365"/>
    <s v="Perfect Fitness Perfect Rip Deck"/>
    <n v="59.990001679999999"/>
    <n v="54.488929209402009"/>
    <n v="3"/>
    <n v="12.600000380000001"/>
    <n v="179.97000503999999"/>
    <n v="167.37000465999998"/>
    <x v="0"/>
    <x v="1"/>
  </r>
  <r>
    <n v="17162"/>
    <d v="2015-08-09T00:00:00"/>
    <x v="7"/>
    <n v="2"/>
    <d v="2015-08-11T00:00:00"/>
    <n v="1"/>
    <s v="Second Class"/>
    <s v="Other"/>
    <n v="17"/>
    <n v="54"/>
    <n v="4"/>
    <s v="Apparel"/>
    <s v="Europe"/>
    <s v="Eastbourne"/>
    <s v="England"/>
    <m/>
    <s v="United Kingdom"/>
    <s v="Northern Europe"/>
    <n v="17"/>
    <x v="5"/>
    <n v="365"/>
    <s v="Perfect Fitness Perfect Rip Deck"/>
    <n v="59.990001679999999"/>
    <n v="54.488929209402009"/>
    <n v="3"/>
    <n v="16.200000760000002"/>
    <n v="179.97000503999999"/>
    <n v="163.77000427999999"/>
    <x v="0"/>
    <x v="1"/>
  </r>
  <r>
    <n v="65922"/>
    <d v="2017-08-20T00:00:00"/>
    <x v="0"/>
    <n v="2"/>
    <d v="2017-08-22T00:00:00"/>
    <n v="1"/>
    <s v="Second Class"/>
    <s v="Other"/>
    <n v="17"/>
    <n v="12151"/>
    <n v="4"/>
    <s v="Apparel"/>
    <s v="Europe"/>
    <s v="Hayange"/>
    <s v="Alsace-Champagne-Ardenne-Lorraine"/>
    <m/>
    <s v="France"/>
    <s v="Western Europe"/>
    <n v="17"/>
    <x v="5"/>
    <n v="365"/>
    <s v="Perfect Fitness Perfect Rip Deck"/>
    <n v="59.990001679999999"/>
    <n v="54.488929209402009"/>
    <n v="3"/>
    <n v="18"/>
    <n v="179.97000503999999"/>
    <n v="161.97000503999999"/>
    <x v="0"/>
    <x v="1"/>
  </r>
  <r>
    <n v="63936"/>
    <d v="2017-07-22T00:00:00"/>
    <x v="5"/>
    <n v="2"/>
    <d v="2017-07-25T00:00:00"/>
    <n v="0"/>
    <s v="Second Class"/>
    <s v="Other"/>
    <n v="24"/>
    <n v="11329"/>
    <n v="5"/>
    <s v="Golf"/>
    <s v="Europe"/>
    <s v="Drancy"/>
    <s v="Île-de-France"/>
    <m/>
    <s v="France"/>
    <s v="Western Europe"/>
    <n v="24"/>
    <x v="7"/>
    <n v="502"/>
    <s v="Nike Men's Dri-FIT Victory Golf Polo"/>
    <n v="50"/>
    <n v="43.678035218757444"/>
    <n v="3"/>
    <n v="10.5"/>
    <n v="150"/>
    <n v="139.5"/>
    <x v="0"/>
    <x v="1"/>
  </r>
  <r>
    <n v="64813"/>
    <d v="2017-04-08T00:00:00"/>
    <x v="5"/>
    <n v="2"/>
    <d v="2017-04-11T00:00:00"/>
    <n v="1"/>
    <s v="Second Class"/>
    <s v="Other"/>
    <n v="29"/>
    <n v="10018"/>
    <n v="5"/>
    <s v="Golf"/>
    <s v="Europe"/>
    <s v="Portsmouth"/>
    <s v="England"/>
    <m/>
    <s v="United Kingdom"/>
    <s v="Northern Europe"/>
    <n v="29"/>
    <x v="1"/>
    <n v="627"/>
    <s v="Under Armour Girls' Toddler Spine Surge Runni"/>
    <n v="39.990001679999999"/>
    <n v="34.198098313835338"/>
    <n v="3"/>
    <n v="12"/>
    <n v="119.97000503999999"/>
    <n v="107.97000503999999"/>
    <x v="0"/>
    <x v="1"/>
  </r>
  <r>
    <n v="67892"/>
    <d v="2017-09-18T00:00:00"/>
    <x v="3"/>
    <n v="2"/>
    <d v="2017-09-20T00:00:00"/>
    <n v="1"/>
    <s v="Second Class"/>
    <s v="Other"/>
    <n v="24"/>
    <n v="3182"/>
    <n v="5"/>
    <s v="Golf"/>
    <s v="Europe"/>
    <s v="Gelsenkirchen"/>
    <s v="North Rhine-Westphalia"/>
    <m/>
    <s v="Germany"/>
    <s v="Western Europe"/>
    <n v="24"/>
    <x v="7"/>
    <n v="502"/>
    <s v="Nike Men's Dri-FIT Victory Golf Polo"/>
    <n v="50"/>
    <n v="43.678035218757444"/>
    <n v="3"/>
    <n v="37.5"/>
    <n v="150"/>
    <n v="112.5"/>
    <x v="0"/>
    <x v="1"/>
  </r>
  <r>
    <n v="12525"/>
    <d v="2015-02-07T00:00:00"/>
    <x v="7"/>
    <n v="2"/>
    <d v="2015-02-10T00:00:00"/>
    <n v="1"/>
    <s v="Second Class"/>
    <s v="Other"/>
    <n v="41"/>
    <n v="4936"/>
    <n v="6"/>
    <s v="Outdoors"/>
    <s v="Europe"/>
    <s v="Nice"/>
    <s v="Provence-Alpes-Côte d'Azur"/>
    <m/>
    <s v="France"/>
    <s v="Western Europe"/>
    <n v="41"/>
    <x v="2"/>
    <n v="917"/>
    <s v="Glove It Women's Mod Oval 3-Zip Carry All Gol"/>
    <n v="21.989999770000001"/>
    <n v="20.391999720066668"/>
    <n v="3"/>
    <n v="10.56000042"/>
    <n v="65.969999310000006"/>
    <n v="55.409998890000004"/>
    <x v="0"/>
    <x v="1"/>
  </r>
  <r>
    <n v="71077"/>
    <d v="2017-03-11T00:00:00"/>
    <x v="5"/>
    <n v="2"/>
    <d v="2017-03-14T00:00:00"/>
    <n v="1"/>
    <s v="Second Class"/>
    <s v="Other"/>
    <n v="65"/>
    <n v="14630"/>
    <n v="10"/>
    <s v="Technology"/>
    <s v="Europe"/>
    <s v="Perugia"/>
    <s v="Umbria"/>
    <m/>
    <s v="Italy"/>
    <s v="Southern Europe"/>
    <n v="65"/>
    <x v="17"/>
    <n v="1352"/>
    <s v="Industrial consumer electronics"/>
    <n v="252.88000489999999"/>
    <n v="203.36417164041666"/>
    <n v="1"/>
    <n v="0"/>
    <n v="252.88000489999999"/>
    <n v="252.88000489999999"/>
    <x v="1"/>
    <x v="2"/>
  </r>
  <r>
    <n v="69703"/>
    <d v="2017-10-14T00:00:00"/>
    <x v="5"/>
    <n v="2"/>
    <d v="2017-10-17T00:00:00"/>
    <n v="1"/>
    <s v="Second Class"/>
    <s v="Other"/>
    <n v="62"/>
    <n v="13256"/>
    <n v="10"/>
    <s v="Technology"/>
    <s v="Europe"/>
    <s v="Nuremberg"/>
    <s v="Bavaria"/>
    <m/>
    <s v="Germany"/>
    <s v="Western Europe"/>
    <n v="62"/>
    <x v="18"/>
    <n v="1349"/>
    <s v="Web Camera"/>
    <n v="452.0400085"/>
    <n v="338.67539386846153"/>
    <n v="1"/>
    <n v="4.5199999809999998"/>
    <n v="452.0400085"/>
    <n v="447.52000851899999"/>
    <x v="1"/>
    <x v="2"/>
  </r>
  <r>
    <n v="71112"/>
    <d v="2017-04-11T00:00:00"/>
    <x v="6"/>
    <n v="2"/>
    <d v="2017-04-13T00:00:00"/>
    <n v="1"/>
    <s v="Second Class"/>
    <s v="Other"/>
    <n v="65"/>
    <n v="14665"/>
    <n v="10"/>
    <s v="Technology"/>
    <s v="Europe"/>
    <s v="Reims"/>
    <s v="Alsace-Champagne-Ardenne-Lorraine"/>
    <m/>
    <s v="France"/>
    <s v="Western Europe"/>
    <n v="65"/>
    <x v="17"/>
    <n v="1352"/>
    <s v="Industrial consumer electronics"/>
    <n v="252.88000489999999"/>
    <n v="203.36417164041666"/>
    <n v="1"/>
    <n v="2.5299999710000001"/>
    <n v="252.88000489999999"/>
    <n v="250.35000492899999"/>
    <x v="1"/>
    <x v="2"/>
  </r>
  <r>
    <n v="69810"/>
    <d v="2017-10-16T00:00:00"/>
    <x v="3"/>
    <n v="2"/>
    <d v="2017-10-18T00:00:00"/>
    <n v="1"/>
    <s v="Second Class"/>
    <s v="Other"/>
    <n v="62"/>
    <n v="13363"/>
    <n v="10"/>
    <s v="Technology"/>
    <s v="Europe"/>
    <s v="Halle"/>
    <s v="Saxony-Anhalt"/>
    <m/>
    <s v="Germany"/>
    <s v="Western Europe"/>
    <n v="62"/>
    <x v="18"/>
    <n v="1349"/>
    <s v="Web Camera"/>
    <n v="452.0400085"/>
    <n v="338.67539386846153"/>
    <n v="1"/>
    <n v="9.0399999619999996"/>
    <n v="452.0400085"/>
    <n v="443.00000853799997"/>
    <x v="1"/>
    <x v="2"/>
  </r>
  <r>
    <n v="71092"/>
    <d v="2017-03-11T00:00:00"/>
    <x v="5"/>
    <n v="2"/>
    <d v="2017-03-14T00:00:00"/>
    <n v="1"/>
    <s v="Second Class"/>
    <s v="Other"/>
    <n v="65"/>
    <n v="14645"/>
    <n v="10"/>
    <s v="Technology"/>
    <s v="Europe"/>
    <s v="Bremerhaven"/>
    <s v="Bremen"/>
    <m/>
    <s v="Germany"/>
    <s v="Western Europe"/>
    <n v="65"/>
    <x v="17"/>
    <n v="1352"/>
    <s v="Industrial consumer electronics"/>
    <n v="252.88000489999999"/>
    <n v="203.36417164041666"/>
    <n v="1"/>
    <n v="7.5900001530000001"/>
    <n v="252.88000489999999"/>
    <n v="245.29000474699998"/>
    <x v="1"/>
    <x v="2"/>
  </r>
  <r>
    <n v="69610"/>
    <d v="2017-10-13T00:00:00"/>
    <x v="2"/>
    <n v="2"/>
    <d v="2017-10-17T00:00:00"/>
    <n v="1"/>
    <s v="Second Class"/>
    <s v="Other"/>
    <n v="62"/>
    <n v="13163"/>
    <n v="10"/>
    <s v="Technology"/>
    <s v="Europe"/>
    <s v="Portici"/>
    <s v="Campania"/>
    <m/>
    <s v="Italy"/>
    <s v="Southern Europe"/>
    <n v="62"/>
    <x v="18"/>
    <n v="1349"/>
    <s v="Web Camera"/>
    <n v="452.0400085"/>
    <n v="338.67539386846153"/>
    <n v="1"/>
    <n v="18.079999919999999"/>
    <n v="452.0400085"/>
    <n v="433.96000858000002"/>
    <x v="1"/>
    <x v="2"/>
  </r>
  <r>
    <n v="71000"/>
    <d v="2017-02-11T00:00:00"/>
    <x v="5"/>
    <n v="2"/>
    <d v="2017-02-14T00:00:00"/>
    <n v="1"/>
    <s v="Second Class"/>
    <s v="Other"/>
    <n v="65"/>
    <n v="14553"/>
    <n v="10"/>
    <s v="Technology"/>
    <s v="Europe"/>
    <s v="Bielefeld"/>
    <s v="North Rhine-Westphalia"/>
    <m/>
    <s v="Germany"/>
    <s v="Western Europe"/>
    <n v="65"/>
    <x v="17"/>
    <n v="1352"/>
    <s v="Industrial consumer electronics"/>
    <n v="252.88000489999999"/>
    <n v="203.36417164041666"/>
    <n v="1"/>
    <n v="12.64000034"/>
    <n v="252.88000489999999"/>
    <n v="240.24000455999999"/>
    <x v="1"/>
    <x v="2"/>
  </r>
  <r>
    <n v="70734"/>
    <d v="2017-10-29T00:00:00"/>
    <x v="0"/>
    <n v="2"/>
    <d v="2017-10-31T00:00:00"/>
    <n v="1"/>
    <s v="Second Class"/>
    <s v="Other"/>
    <n v="64"/>
    <n v="14287"/>
    <n v="10"/>
    <s v="Technology"/>
    <s v="Europe"/>
    <s v="London"/>
    <s v="England"/>
    <m/>
    <s v="United Kingdom"/>
    <s v="Northern Europe"/>
    <n v="64"/>
    <x v="19"/>
    <n v="1351"/>
    <s v="Dell Laptop"/>
    <n v="1500"/>
    <n v="1293.21250629"/>
    <n v="1"/>
    <n v="82.5"/>
    <n v="1500"/>
    <n v="1417.5"/>
    <x v="1"/>
    <x v="2"/>
  </r>
  <r>
    <n v="69626"/>
    <d v="2017-10-13T00:00:00"/>
    <x v="2"/>
    <n v="2"/>
    <d v="2017-10-17T00:00:00"/>
    <n v="0"/>
    <s v="Second Class"/>
    <s v="Other"/>
    <n v="62"/>
    <n v="13179"/>
    <n v="10"/>
    <s v="Technology"/>
    <s v="Europe"/>
    <s v="Drancy"/>
    <s v="Île-de-France"/>
    <m/>
    <s v="France"/>
    <s v="Western Europe"/>
    <n v="62"/>
    <x v="18"/>
    <n v="1349"/>
    <s v="Web Camera"/>
    <n v="452.0400085"/>
    <n v="338.67539386846153"/>
    <n v="1"/>
    <n v="24.86000061"/>
    <n v="452.0400085"/>
    <n v="427.18000789000001"/>
    <x v="1"/>
    <x v="2"/>
  </r>
  <r>
    <n v="69482"/>
    <d v="2017-11-10T00:00:00"/>
    <x v="2"/>
    <n v="2"/>
    <d v="2017-11-14T00:00:00"/>
    <n v="1"/>
    <s v="Second Class"/>
    <s v="Other"/>
    <n v="62"/>
    <n v="13035"/>
    <n v="10"/>
    <s v="Technology"/>
    <s v="Europe"/>
    <s v="Duisburg"/>
    <s v="North Rhine-Westphalia"/>
    <m/>
    <s v="Germany"/>
    <s v="Western Europe"/>
    <n v="62"/>
    <x v="18"/>
    <n v="1349"/>
    <s v="Web Camera"/>
    <n v="452.0400085"/>
    <n v="338.67539386846153"/>
    <n v="1"/>
    <n v="24.86000061"/>
    <n v="452.0400085"/>
    <n v="427.18000789000001"/>
    <x v="1"/>
    <x v="2"/>
  </r>
  <r>
    <n v="70769"/>
    <d v="2017-10-30T00:00:00"/>
    <x v="3"/>
    <n v="2"/>
    <d v="2017-11-01T00:00:00"/>
    <n v="1"/>
    <s v="Second Class"/>
    <s v="Other"/>
    <n v="64"/>
    <n v="14322"/>
    <n v="10"/>
    <s v="Technology"/>
    <s v="Europe"/>
    <s v="Bradford"/>
    <s v="England"/>
    <m/>
    <s v="United Kingdom"/>
    <s v="Northern Europe"/>
    <n v="64"/>
    <x v="19"/>
    <n v="1351"/>
    <s v="Dell Laptop"/>
    <n v="1500"/>
    <n v="1293.21250629"/>
    <n v="1"/>
    <n v="105"/>
    <n v="1500"/>
    <n v="1395"/>
    <x v="1"/>
    <x v="2"/>
  </r>
  <r>
    <n v="69643"/>
    <d v="2017-10-13T00:00:00"/>
    <x v="2"/>
    <n v="2"/>
    <d v="2017-10-17T00:00:00"/>
    <n v="1"/>
    <s v="Second Class"/>
    <s v="Other"/>
    <n v="62"/>
    <n v="13196"/>
    <n v="10"/>
    <s v="Technology"/>
    <s v="Europe"/>
    <s v="Agrigento"/>
    <s v="Sicily"/>
    <m/>
    <s v="Italy"/>
    <s v="Southern Europe"/>
    <n v="62"/>
    <x v="18"/>
    <n v="1349"/>
    <s v="Web Camera"/>
    <n v="452.0400085"/>
    <n v="338.67539386846153"/>
    <n v="1"/>
    <n v="31.63999939"/>
    <n v="452.0400085"/>
    <n v="420.40000910999998"/>
    <x v="1"/>
    <x v="2"/>
  </r>
  <r>
    <n v="71051"/>
    <d v="2017-03-11T00:00:00"/>
    <x v="5"/>
    <n v="2"/>
    <d v="2017-03-14T00:00:00"/>
    <n v="0"/>
    <s v="Second Class"/>
    <s v="Other"/>
    <n v="65"/>
    <n v="14604"/>
    <n v="10"/>
    <s v="Technology"/>
    <s v="Europe"/>
    <s v="Oldham"/>
    <s v="England"/>
    <m/>
    <s v="United Kingdom"/>
    <s v="Northern Europe"/>
    <n v="65"/>
    <x v="17"/>
    <n v="1352"/>
    <s v="Industrial consumer electronics"/>
    <n v="252.88000489999999"/>
    <n v="203.36417164041666"/>
    <n v="1"/>
    <n v="22.760000229999999"/>
    <n v="252.88000489999999"/>
    <n v="230.12000466999999"/>
    <x v="1"/>
    <x v="2"/>
  </r>
  <r>
    <n v="69408"/>
    <d v="2017-10-10T00:00:00"/>
    <x v="6"/>
    <n v="2"/>
    <d v="2017-10-12T00:00:00"/>
    <n v="1"/>
    <s v="Second Class"/>
    <s v="Other"/>
    <n v="62"/>
    <n v="12961"/>
    <n v="10"/>
    <s v="Technology"/>
    <s v="Europe"/>
    <s v="Palermo"/>
    <s v="Sicily"/>
    <m/>
    <s v="Italy"/>
    <s v="Southern Europe"/>
    <n v="62"/>
    <x v="18"/>
    <n v="1349"/>
    <s v="Web Camera"/>
    <n v="452.0400085"/>
    <n v="338.67539386846153"/>
    <n v="1"/>
    <n v="40.680000309999997"/>
    <n v="452.0400085"/>
    <n v="411.36000819000003"/>
    <x v="1"/>
    <x v="2"/>
  </r>
  <r>
    <n v="71123"/>
    <d v="2017-04-11T00:00:00"/>
    <x v="6"/>
    <n v="2"/>
    <d v="2017-04-13T00:00:00"/>
    <n v="1"/>
    <s v="Second Class"/>
    <s v="Other"/>
    <n v="65"/>
    <n v="14676"/>
    <n v="10"/>
    <s v="Technology"/>
    <s v="Europe"/>
    <s v="Madrid"/>
    <s v="Madrid"/>
    <m/>
    <s v="Spain"/>
    <s v="Southern Europe"/>
    <n v="65"/>
    <x v="17"/>
    <n v="1352"/>
    <s v="Industrial consumer electronics"/>
    <n v="252.88000489999999"/>
    <n v="203.36417164041666"/>
    <n v="1"/>
    <n v="22.760000229999999"/>
    <n v="252.88000489999999"/>
    <n v="230.12000466999999"/>
    <x v="1"/>
    <x v="2"/>
  </r>
  <r>
    <n v="70534"/>
    <d v="2017-10-26T00:00:00"/>
    <x v="1"/>
    <n v="2"/>
    <d v="2017-10-30T00:00:00"/>
    <n v="1"/>
    <s v="Second Class"/>
    <s v="Other"/>
    <n v="64"/>
    <n v="14087"/>
    <n v="10"/>
    <s v="Technology"/>
    <s v="Europe"/>
    <s v="Nancy"/>
    <s v="Alsace-Champagne-Ardenne-Lorraine"/>
    <m/>
    <s v="France"/>
    <s v="Western Europe"/>
    <n v="64"/>
    <x v="19"/>
    <n v="1351"/>
    <s v="Dell Laptop"/>
    <n v="1500"/>
    <n v="1293.21250629"/>
    <n v="1"/>
    <n v="135"/>
    <n v="1500"/>
    <n v="1365"/>
    <x v="1"/>
    <x v="2"/>
  </r>
  <r>
    <n v="69641"/>
    <d v="2017-10-13T00:00:00"/>
    <x v="2"/>
    <n v="2"/>
    <d v="2017-10-17T00:00:00"/>
    <n v="0"/>
    <s v="Second Class"/>
    <s v="Other"/>
    <n v="62"/>
    <n v="13194"/>
    <n v="10"/>
    <s v="Technology"/>
    <s v="Europe"/>
    <s v="Girona"/>
    <s v="Catalonia"/>
    <m/>
    <s v="Spain"/>
    <s v="Southern Europe"/>
    <n v="62"/>
    <x v="18"/>
    <n v="1349"/>
    <s v="Web Camera"/>
    <n v="452.0400085"/>
    <n v="338.67539386846153"/>
    <n v="1"/>
    <n v="45.200000760000002"/>
    <n v="452.0400085"/>
    <n v="406.84000773999998"/>
    <x v="1"/>
    <x v="2"/>
  </r>
  <r>
    <n v="70960"/>
    <d v="2017-01-11T00:00:00"/>
    <x v="4"/>
    <n v="2"/>
    <d v="2017-01-13T00:00:00"/>
    <n v="1"/>
    <s v="Second Class"/>
    <s v="Other"/>
    <n v="65"/>
    <n v="14513"/>
    <n v="10"/>
    <s v="Technology"/>
    <s v="Europe"/>
    <s v="Laon"/>
    <s v="Nord-Pas-de-Calais-Picardie"/>
    <m/>
    <s v="France"/>
    <s v="Western Europe"/>
    <n v="65"/>
    <x v="17"/>
    <n v="1352"/>
    <s v="Industrial consumer electronics"/>
    <n v="252.88000489999999"/>
    <n v="203.36417164041666"/>
    <n v="1"/>
    <n v="25.290000920000001"/>
    <n v="252.88000489999999"/>
    <n v="227.59000397999998"/>
    <x v="1"/>
    <x v="2"/>
  </r>
  <r>
    <n v="69908"/>
    <d v="2017-10-17T00:00:00"/>
    <x v="6"/>
    <n v="2"/>
    <d v="2017-10-19T00:00:00"/>
    <n v="1"/>
    <s v="Second Class"/>
    <s v="Other"/>
    <n v="62"/>
    <n v="13461"/>
    <n v="10"/>
    <s v="Technology"/>
    <s v="Europe"/>
    <s v="Hartlepool"/>
    <s v="England"/>
    <m/>
    <s v="United Kingdom"/>
    <s v="Northern Europe"/>
    <n v="62"/>
    <x v="18"/>
    <n v="1349"/>
    <s v="Web Camera"/>
    <n v="452.0400085"/>
    <n v="338.67539386846153"/>
    <n v="1"/>
    <n v="67.809997559999999"/>
    <n v="452.0400085"/>
    <n v="384.23001094"/>
    <x v="1"/>
    <x v="2"/>
  </r>
  <r>
    <n v="70957"/>
    <d v="2017-01-11T00:00:00"/>
    <x v="4"/>
    <n v="2"/>
    <d v="2017-01-13T00:00:00"/>
    <n v="1"/>
    <s v="Second Class"/>
    <s v="Other"/>
    <n v="65"/>
    <n v="14510"/>
    <n v="10"/>
    <s v="Technology"/>
    <s v="Europe"/>
    <s v="Pontault-Combault"/>
    <s v="Île-de-France"/>
    <m/>
    <s v="France"/>
    <s v="Western Europe"/>
    <n v="65"/>
    <x v="17"/>
    <n v="1352"/>
    <s v="Industrial consumer electronics"/>
    <n v="252.88000489999999"/>
    <n v="203.36417164041666"/>
    <n v="1"/>
    <n v="37.930000309999997"/>
    <n v="252.88000489999999"/>
    <n v="214.95000458999999"/>
    <x v="1"/>
    <x v="2"/>
  </r>
  <r>
    <n v="69637"/>
    <d v="2017-10-13T00:00:00"/>
    <x v="2"/>
    <n v="2"/>
    <d v="2017-10-17T00:00:00"/>
    <n v="1"/>
    <s v="Second Class"/>
    <s v="Other"/>
    <n v="62"/>
    <n v="13190"/>
    <n v="10"/>
    <s v="Technology"/>
    <s v="Europe"/>
    <s v="La Rochelle"/>
    <s v="Aquitaine-Limousin-Poitou-Charentes"/>
    <m/>
    <s v="France"/>
    <s v="Western Europe"/>
    <n v="62"/>
    <x v="18"/>
    <n v="1349"/>
    <s v="Web Camera"/>
    <n v="452.0400085"/>
    <n v="338.67539386846153"/>
    <n v="1"/>
    <n v="72.33000183"/>
    <n v="452.0400085"/>
    <n v="379.71000666999998"/>
    <x v="1"/>
    <x v="2"/>
  </r>
  <r>
    <n v="70955"/>
    <d v="2017-01-11T00:00:00"/>
    <x v="4"/>
    <n v="2"/>
    <d v="2017-01-13T00:00:00"/>
    <n v="1"/>
    <s v="Second Class"/>
    <s v="Other"/>
    <n v="65"/>
    <n v="14508"/>
    <n v="10"/>
    <s v="Technology"/>
    <s v="Europe"/>
    <s v="Edinburgh"/>
    <s v="Scotland"/>
    <m/>
    <s v="United Kingdom"/>
    <s v="Northern Europe"/>
    <n v="65"/>
    <x v="17"/>
    <n v="1352"/>
    <s v="Industrial consumer electronics"/>
    <n v="252.88000489999999"/>
    <n v="203.36417164041666"/>
    <n v="1"/>
    <n v="42.990001679999999"/>
    <n v="252.88000489999999"/>
    <n v="209.89000321999998"/>
    <x v="1"/>
    <x v="2"/>
  </r>
  <r>
    <n v="70919"/>
    <d v="2017-01-11T00:00:00"/>
    <x v="4"/>
    <n v="2"/>
    <d v="2017-01-13T00:00:00"/>
    <n v="1"/>
    <s v="Second Class"/>
    <s v="Other"/>
    <n v="65"/>
    <n v="14472"/>
    <n v="10"/>
    <s v="Technology"/>
    <s v="Europe"/>
    <s v="Acerra"/>
    <s v="Campania"/>
    <m/>
    <s v="Italy"/>
    <s v="Southern Europe"/>
    <n v="65"/>
    <x v="17"/>
    <n v="1352"/>
    <s v="Industrial consumer electronics"/>
    <n v="252.88000489999999"/>
    <n v="203.36417164041666"/>
    <n v="1"/>
    <n v="42.990001679999999"/>
    <n v="252.88000489999999"/>
    <n v="209.89000321999998"/>
    <x v="1"/>
    <x v="2"/>
  </r>
  <r>
    <n v="71009"/>
    <d v="2017-02-11T00:00:00"/>
    <x v="5"/>
    <n v="2"/>
    <d v="2017-02-14T00:00:00"/>
    <n v="1"/>
    <s v="Second Class"/>
    <s v="Other"/>
    <n v="65"/>
    <n v="14562"/>
    <n v="10"/>
    <s v="Technology"/>
    <s v="Europe"/>
    <s v="Hanover"/>
    <s v="Lower Saxony"/>
    <m/>
    <s v="Germany"/>
    <s v="Western Europe"/>
    <n v="65"/>
    <x v="17"/>
    <n v="1352"/>
    <s v="Industrial consumer electronics"/>
    <n v="252.88000489999999"/>
    <n v="203.36417164041666"/>
    <n v="1"/>
    <n v="42.990001679999999"/>
    <n v="252.88000489999999"/>
    <n v="209.89000321999998"/>
    <x v="1"/>
    <x v="2"/>
  </r>
  <r>
    <n v="69653"/>
    <d v="2017-10-13T00:00:00"/>
    <x v="2"/>
    <n v="2"/>
    <d v="2017-10-17T00:00:00"/>
    <n v="1"/>
    <s v="Second Class"/>
    <s v="Other"/>
    <n v="62"/>
    <n v="13206"/>
    <n v="10"/>
    <s v="Technology"/>
    <s v="Europe"/>
    <s v="Manchester"/>
    <s v="England"/>
    <m/>
    <s v="United Kingdom"/>
    <s v="Northern Europe"/>
    <n v="62"/>
    <x v="18"/>
    <n v="1349"/>
    <s v="Web Camera"/>
    <n v="452.0400085"/>
    <n v="338.67539386846153"/>
    <n v="1"/>
    <n v="81.370002749999998"/>
    <n v="452.0400085"/>
    <n v="370.67000574999997"/>
    <x v="1"/>
    <x v="2"/>
  </r>
  <r>
    <n v="69527"/>
    <d v="2017-11-10T00:00:00"/>
    <x v="2"/>
    <n v="2"/>
    <d v="2017-11-14T00:00:00"/>
    <n v="1"/>
    <s v="Second Class"/>
    <s v="Other"/>
    <n v="62"/>
    <n v="13080"/>
    <n v="10"/>
    <s v="Technology"/>
    <s v="Europe"/>
    <s v="Messina"/>
    <s v="Sicily"/>
    <m/>
    <s v="Italy"/>
    <s v="Southern Europe"/>
    <n v="62"/>
    <x v="18"/>
    <n v="1349"/>
    <s v="Web Camera"/>
    <n v="452.0400085"/>
    <n v="338.67539386846153"/>
    <n v="1"/>
    <n v="81.370002749999998"/>
    <n v="452.0400085"/>
    <n v="370.67000574999997"/>
    <x v="1"/>
    <x v="2"/>
  </r>
  <r>
    <n v="71080"/>
    <d v="2017-03-11T00:00:00"/>
    <x v="5"/>
    <n v="2"/>
    <d v="2017-03-14T00:00:00"/>
    <n v="1"/>
    <s v="Second Class"/>
    <s v="Other"/>
    <n v="65"/>
    <n v="14633"/>
    <n v="10"/>
    <s v="Technology"/>
    <s v="Europe"/>
    <s v="Wilhelmshaven"/>
    <s v="Lower Saxony"/>
    <m/>
    <s v="Germany"/>
    <s v="Western Europe"/>
    <n v="65"/>
    <x v="17"/>
    <n v="1352"/>
    <s v="Industrial consumer electronics"/>
    <n v="252.88000489999999"/>
    <n v="203.36417164041666"/>
    <n v="1"/>
    <n v="45.520000459999999"/>
    <n v="252.88000489999999"/>
    <n v="207.36000443999998"/>
    <x v="1"/>
    <x v="2"/>
  </r>
  <r>
    <n v="70544"/>
    <d v="2017-10-26T00:00:00"/>
    <x v="1"/>
    <n v="2"/>
    <d v="2017-10-30T00:00:00"/>
    <n v="1"/>
    <s v="Second Class"/>
    <s v="Other"/>
    <n v="64"/>
    <n v="14097"/>
    <n v="10"/>
    <s v="Technology"/>
    <s v="Europe"/>
    <s v="Letchworth"/>
    <s v="England"/>
    <m/>
    <s v="United Kingdom"/>
    <s v="Northern Europe"/>
    <n v="64"/>
    <x v="19"/>
    <n v="1351"/>
    <s v="Dell Laptop"/>
    <n v="1500"/>
    <n v="1293.21250629"/>
    <n v="1"/>
    <n v="300"/>
    <n v="1500"/>
    <n v="1200"/>
    <x v="1"/>
    <x v="2"/>
  </r>
  <r>
    <n v="69471"/>
    <d v="2017-11-10T00:00:00"/>
    <x v="2"/>
    <n v="2"/>
    <d v="2017-11-14T00:00:00"/>
    <n v="0"/>
    <s v="Second Class"/>
    <s v="Other"/>
    <n v="62"/>
    <n v="13024"/>
    <n v="10"/>
    <s v="Technology"/>
    <s v="Europe"/>
    <s v="Kilwinning"/>
    <s v="Scotland"/>
    <m/>
    <s v="United Kingdom"/>
    <s v="Northern Europe"/>
    <n v="62"/>
    <x v="18"/>
    <n v="1349"/>
    <s v="Web Camera"/>
    <n v="452.0400085"/>
    <n v="338.67539386846153"/>
    <n v="1"/>
    <n v="113.01000209999999"/>
    <n v="452.0400085"/>
    <n v="339.03000639999999"/>
    <x v="1"/>
    <x v="2"/>
  </r>
  <r>
    <n v="68879"/>
    <d v="2017-02-10T00:00:00"/>
    <x v="2"/>
    <n v="2"/>
    <d v="2017-02-14T00:00:00"/>
    <n v="1"/>
    <s v="Second Class"/>
    <s v="Other"/>
    <n v="4"/>
    <n v="778"/>
    <n v="2"/>
    <s v="Fitness"/>
    <s v="Europe"/>
    <s v="Villeneuve-le-Roi"/>
    <s v="Île-de-France"/>
    <m/>
    <s v="France"/>
    <s v="Western Europe"/>
    <n v="4"/>
    <x v="20"/>
    <n v="60"/>
    <s v="SOLE E25 Elliptical"/>
    <n v="999.98999019999997"/>
    <n v="584.19000239999991"/>
    <n v="1"/>
    <n v="10"/>
    <n v="999.98999019999997"/>
    <n v="989.98999019999997"/>
    <x v="1"/>
    <x v="2"/>
  </r>
  <r>
    <n v="67214"/>
    <d v="2017-08-09T00:00:00"/>
    <x v="4"/>
    <n v="2"/>
    <d v="2017-08-11T00:00:00"/>
    <n v="1"/>
    <s v="Second Class"/>
    <s v="Other"/>
    <n v="2"/>
    <n v="7146"/>
    <n v="2"/>
    <s v="Fitness"/>
    <s v="Europe"/>
    <s v="Barakaldo"/>
    <s v="Basque Country"/>
    <m/>
    <s v="Spain"/>
    <s v="Southern Europe"/>
    <n v="2"/>
    <x v="21"/>
    <n v="24"/>
    <s v="Elevation Training Mask 2.0"/>
    <n v="79.989997860000003"/>
    <n v="71.369997974"/>
    <n v="1"/>
    <n v="1.6000000240000001"/>
    <n v="79.989997860000003"/>
    <n v="78.389997836000006"/>
    <x v="1"/>
    <x v="2"/>
  </r>
  <r>
    <n v="17810"/>
    <d v="2015-09-17T00:00:00"/>
    <x v="7"/>
    <n v="2"/>
    <d v="2015-09-21T00:00:00"/>
    <n v="1"/>
    <s v="Second Class"/>
    <s v="Other"/>
    <n v="3"/>
    <n v="6365"/>
    <n v="2"/>
    <s v="Fitness"/>
    <s v="Europe"/>
    <s v="Stockholm"/>
    <s v="Stockholm"/>
    <m/>
    <s v="Sweden"/>
    <s v="Northern Europe"/>
    <n v="3"/>
    <x v="15"/>
    <n v="44"/>
    <s v="adidas Men's F10 Messi TRX FG Soccer Cleat"/>
    <n v="59.990001679999999"/>
    <n v="57.194418487916671"/>
    <n v="1"/>
    <n v="7.8000001909999996"/>
    <n v="59.990001679999999"/>
    <n v="52.190001488999997"/>
    <x v="1"/>
    <x v="2"/>
  </r>
  <r>
    <n v="18793"/>
    <d v="2015-02-10T00:00:00"/>
    <x v="7"/>
    <n v="2"/>
    <d v="2015-02-12T00:00:00"/>
    <n v="1"/>
    <s v="Second Class"/>
    <s v="Other"/>
    <n v="13"/>
    <n v="8422"/>
    <n v="3"/>
    <s v="Footwear"/>
    <s v="Europe"/>
    <s v="Aylesbury"/>
    <s v="England"/>
    <m/>
    <s v="United Kingdom"/>
    <s v="Northern Europe"/>
    <n v="13"/>
    <x v="3"/>
    <n v="278"/>
    <s v="Under Armour Men's Compression EV SL Slide"/>
    <n v="44.990001679999999"/>
    <n v="31.547668386333335"/>
    <n v="1"/>
    <n v="1.7999999520000001"/>
    <n v="44.990001679999999"/>
    <n v="43.190001727999999"/>
    <x v="1"/>
    <x v="2"/>
  </r>
  <r>
    <n v="65109"/>
    <d v="2017-08-08T00:00:00"/>
    <x v="6"/>
    <n v="2"/>
    <d v="2017-08-10T00:00:00"/>
    <n v="1"/>
    <s v="Second Class"/>
    <s v="Other"/>
    <n v="9"/>
    <n v="8524"/>
    <n v="3"/>
    <s v="Footwear"/>
    <s v="Europe"/>
    <s v="Langenhagen"/>
    <s v="Lower Saxony"/>
    <m/>
    <s v="Germany"/>
    <s v="Western Europe"/>
    <n v="9"/>
    <x v="0"/>
    <n v="191"/>
    <s v="Nike Men's Free 5.0+ Running Shoe"/>
    <n v="99.989997860000003"/>
    <n v="95.114003926871064"/>
    <n v="1"/>
    <n v="4"/>
    <n v="99.989997860000003"/>
    <n v="95.989997860000003"/>
    <x v="1"/>
    <x v="2"/>
  </r>
  <r>
    <n v="15673"/>
    <d v="2015-08-17T00:00:00"/>
    <x v="7"/>
    <n v="2"/>
    <d v="2015-08-19T00:00:00"/>
    <n v="1"/>
    <s v="Second Class"/>
    <s v="Other"/>
    <n v="9"/>
    <n v="3784"/>
    <n v="3"/>
    <s v="Footwear"/>
    <s v="Europe"/>
    <s v="Birmingham"/>
    <s v="England"/>
    <m/>
    <s v="United Kingdom"/>
    <s v="Northern Europe"/>
    <n v="9"/>
    <x v="0"/>
    <n v="191"/>
    <s v="Nike Men's Free 5.0+ Running Shoe"/>
    <n v="99.989997860000003"/>
    <n v="95.114003926871064"/>
    <n v="1"/>
    <n v="5"/>
    <n v="99.989997860000003"/>
    <n v="94.989997860000003"/>
    <x v="1"/>
    <x v="2"/>
  </r>
  <r>
    <n v="18183"/>
    <d v="2015-09-23T00:00:00"/>
    <x v="7"/>
    <n v="2"/>
    <d v="2015-09-25T00:00:00"/>
    <n v="1"/>
    <s v="Second Class"/>
    <s v="Other"/>
    <n v="13"/>
    <n v="10519"/>
    <n v="3"/>
    <s v="Footwear"/>
    <s v="Europe"/>
    <s v="Amsterdam"/>
    <s v="North Holland"/>
    <m/>
    <s v="Netherlands"/>
    <s v="Western Europe"/>
    <n v="13"/>
    <x v="3"/>
    <n v="278"/>
    <s v="Under Armour Men's Compression EV SL Slide"/>
    <n v="44.990001679999999"/>
    <n v="31.547668386333335"/>
    <n v="1"/>
    <n v="3.1500000950000002"/>
    <n v="44.990001679999999"/>
    <n v="41.840001584999996"/>
    <x v="1"/>
    <x v="2"/>
  </r>
  <r>
    <n v="20234"/>
    <d v="2015-10-23T00:00:00"/>
    <x v="7"/>
    <n v="2"/>
    <d v="2015-10-27T00:00:00"/>
    <n v="1"/>
    <s v="Second Class"/>
    <s v="Other"/>
    <n v="9"/>
    <n v="7132"/>
    <n v="3"/>
    <s v="Footwear"/>
    <s v="Europe"/>
    <s v="Vienna"/>
    <s v="Vienna"/>
    <m/>
    <s v="Austria"/>
    <s v="Western Europe"/>
    <n v="9"/>
    <x v="0"/>
    <n v="191"/>
    <s v="Nike Men's Free 5.0+ Running Shoe"/>
    <n v="99.989997860000003"/>
    <n v="95.114003926871064"/>
    <n v="1"/>
    <n v="10"/>
    <n v="99.989997860000003"/>
    <n v="89.989997860000003"/>
    <x v="1"/>
    <x v="2"/>
  </r>
  <r>
    <n v="13139"/>
    <d v="2015-11-07T00:00:00"/>
    <x v="7"/>
    <n v="2"/>
    <d v="2015-11-10T00:00:00"/>
    <n v="1"/>
    <s v="Second Class"/>
    <s v="Other"/>
    <n v="9"/>
    <n v="3709"/>
    <n v="3"/>
    <s v="Footwear"/>
    <s v="Europe"/>
    <s v="Vienna"/>
    <s v="Vienna"/>
    <m/>
    <s v="Austria"/>
    <s v="Western Europe"/>
    <n v="9"/>
    <x v="0"/>
    <n v="191"/>
    <s v="Nike Men's Free 5.0+ Running Shoe"/>
    <n v="99.989997860000003"/>
    <n v="95.114003926871064"/>
    <n v="1"/>
    <n v="12"/>
    <n v="99.989997860000003"/>
    <n v="87.989997860000003"/>
    <x v="1"/>
    <x v="2"/>
  </r>
  <r>
    <n v="19590"/>
    <d v="2015-10-13T00:00:00"/>
    <x v="7"/>
    <n v="4"/>
    <d v="2015-10-19T00:00:00"/>
    <n v="1"/>
    <s v="Standard Class"/>
    <s v="Other"/>
    <n v="3"/>
    <n v="7518"/>
    <n v="2"/>
    <s v="Fitness"/>
    <s v="Europe"/>
    <s v="Montpellier"/>
    <s v="Languedoc-Roussillon-Midi-Pyrénées"/>
    <m/>
    <s v="France"/>
    <s v="Western Europe"/>
    <n v="3"/>
    <x v="15"/>
    <n v="44"/>
    <s v="adidas Men's F10 Messi TRX FG Soccer Cleat"/>
    <n v="59.990001679999999"/>
    <n v="57.194418487916671"/>
    <n v="5"/>
    <n v="15"/>
    <n v="299.9500084"/>
    <n v="284.9500084"/>
    <x v="1"/>
    <x v="2"/>
  </r>
  <r>
    <n v="43650"/>
    <d v="2016-09-29T00:00:00"/>
    <x v="1"/>
    <n v="4"/>
    <d v="2016-10-05T00:00:00"/>
    <n v="1"/>
    <s v="Standard Class"/>
    <s v="Other"/>
    <n v="11"/>
    <n v="1738"/>
    <n v="3"/>
    <s v="Footwear"/>
    <s v="Europe"/>
    <s v="Khmelnytskyi"/>
    <s v="Khmelnytskyi Oblast"/>
    <m/>
    <s v="Ukraine"/>
    <s v="Eastern Europe"/>
    <n v="11"/>
    <x v="16"/>
    <n v="235"/>
    <s v="Under Armour Hustle Storm Medium Duffle Bag"/>
    <n v="34.990001679999999"/>
    <n v="25.521801568600001"/>
    <n v="5"/>
    <n v="0"/>
    <n v="174.9500084"/>
    <n v="174.9500084"/>
    <x v="1"/>
    <x v="2"/>
  </r>
  <r>
    <n v="15202"/>
    <d v="2015-10-08T00:00:00"/>
    <x v="7"/>
    <n v="4"/>
    <d v="2015-10-14T00:00:00"/>
    <n v="0"/>
    <s v="Standard Class"/>
    <s v="Other"/>
    <n v="9"/>
    <n v="1622"/>
    <n v="3"/>
    <s v="Footwear"/>
    <s v="Europe"/>
    <s v="Vannes"/>
    <s v="Brittany"/>
    <m/>
    <s v="France"/>
    <s v="Western Europe"/>
    <n v="9"/>
    <x v="0"/>
    <n v="191"/>
    <s v="Nike Men's Free 5.0+ Running Shoe"/>
    <n v="99.989997860000003"/>
    <n v="95.114003926871064"/>
    <n v="5"/>
    <n v="5"/>
    <n v="499.94998930000003"/>
    <n v="494.94998930000003"/>
    <x v="1"/>
    <x v="2"/>
  </r>
  <r>
    <n v="15462"/>
    <d v="2015-08-14T00:00:00"/>
    <x v="7"/>
    <n v="4"/>
    <d v="2015-08-20T00:00:00"/>
    <n v="0"/>
    <s v="Standard Class"/>
    <s v="Other"/>
    <n v="13"/>
    <n v="1325"/>
    <n v="3"/>
    <s v="Footwear"/>
    <s v="Europe"/>
    <s v="Fuenlabrada"/>
    <s v="Madrid"/>
    <m/>
    <s v="Spain"/>
    <s v="Southern Europe"/>
    <n v="13"/>
    <x v="3"/>
    <n v="273"/>
    <s v="Under Armour Kids' Mercenary Slide"/>
    <n v="27.989999770000001"/>
    <n v="22.101999580000001"/>
    <n v="5"/>
    <n v="2.7999999519999998"/>
    <n v="139.94999885000001"/>
    <n v="137.14999889800001"/>
    <x v="1"/>
    <x v="2"/>
  </r>
  <r>
    <n v="15155"/>
    <d v="2015-10-08T00:00:00"/>
    <x v="7"/>
    <n v="4"/>
    <d v="2015-10-14T00:00:00"/>
    <n v="1"/>
    <s v="Standard Class"/>
    <s v="Other"/>
    <n v="9"/>
    <n v="5505"/>
    <n v="3"/>
    <s v="Footwear"/>
    <s v="Europe"/>
    <s v="Villemomble"/>
    <s v="Île-de-France"/>
    <m/>
    <s v="France"/>
    <s v="Western Europe"/>
    <n v="9"/>
    <x v="0"/>
    <n v="191"/>
    <s v="Nike Men's Free 5.0+ Running Shoe"/>
    <n v="99.989997860000003"/>
    <n v="95.114003926871064"/>
    <n v="5"/>
    <n v="10"/>
    <n v="499.94998930000003"/>
    <n v="489.94998930000003"/>
    <x v="1"/>
    <x v="2"/>
  </r>
  <r>
    <n v="64451"/>
    <d v="2017-07-29T00:00:00"/>
    <x v="5"/>
    <n v="4"/>
    <d v="2017-08-03T00:00:00"/>
    <n v="0"/>
    <s v="Standard Class"/>
    <s v="Other"/>
    <n v="9"/>
    <n v="4210"/>
    <n v="3"/>
    <s v="Footwear"/>
    <s v="Europe"/>
    <s v="Montpellier"/>
    <s v="Languedoc-Roussillon-Midi-Pyrénées"/>
    <m/>
    <s v="France"/>
    <s v="Western Europe"/>
    <n v="9"/>
    <x v="0"/>
    <n v="191"/>
    <s v="Nike Men's Free 5.0+ Running Shoe"/>
    <n v="99.989997860000003"/>
    <n v="95.114003926871064"/>
    <n v="5"/>
    <n v="15"/>
    <n v="499.94998930000003"/>
    <n v="484.94998930000003"/>
    <x v="1"/>
    <x v="2"/>
  </r>
  <r>
    <n v="67028"/>
    <d v="2017-05-09T00:00:00"/>
    <x v="6"/>
    <n v="4"/>
    <d v="2017-05-15T00:00:00"/>
    <n v="0"/>
    <s v="Standard Class"/>
    <s v="Other"/>
    <n v="9"/>
    <n v="11229"/>
    <n v="3"/>
    <s v="Footwear"/>
    <s v="Europe"/>
    <s v="Gien"/>
    <s v="Centre-Val de Loire"/>
    <m/>
    <s v="France"/>
    <s v="Western Europe"/>
    <n v="9"/>
    <x v="0"/>
    <n v="191"/>
    <s v="Nike Men's Free 5.0+ Running Shoe"/>
    <n v="99.989997860000003"/>
    <n v="95.114003926871064"/>
    <n v="5"/>
    <n v="15"/>
    <n v="499.94998930000003"/>
    <n v="484.94998930000003"/>
    <x v="1"/>
    <x v="2"/>
  </r>
  <r>
    <n v="62336"/>
    <d v="2017-06-28T00:00:00"/>
    <x v="4"/>
    <n v="4"/>
    <d v="2017-07-04T00:00:00"/>
    <n v="0"/>
    <s v="Standard Class"/>
    <s v="Other"/>
    <n v="9"/>
    <n v="9385"/>
    <n v="3"/>
    <s v="Footwear"/>
    <s v="Europe"/>
    <s v="Neuilly-sur-Seine"/>
    <s v="Île-de-France"/>
    <m/>
    <s v="France"/>
    <s v="Western Europe"/>
    <n v="9"/>
    <x v="0"/>
    <n v="191"/>
    <s v="Nike Men's Free 5.0+ Running Shoe"/>
    <n v="99.989997860000003"/>
    <n v="95.114003926871064"/>
    <n v="5"/>
    <n v="15"/>
    <n v="499.94998930000003"/>
    <n v="484.94998930000003"/>
    <x v="1"/>
    <x v="2"/>
  </r>
  <r>
    <n v="11334"/>
    <d v="2015-06-15T00:00:00"/>
    <x v="7"/>
    <n v="4"/>
    <d v="2015-06-19T00:00:00"/>
    <n v="1"/>
    <s v="Standard Class"/>
    <s v="Other"/>
    <n v="13"/>
    <n v="900"/>
    <n v="3"/>
    <s v="Footwear"/>
    <s v="Europe"/>
    <s v="Viersen"/>
    <s v="North Rhine-Westphalia"/>
    <m/>
    <s v="Germany"/>
    <s v="Western Europe"/>
    <n v="13"/>
    <x v="3"/>
    <n v="282"/>
    <s v="Under Armour Women's Ignite PIP VI Slide"/>
    <n v="31.989999770000001"/>
    <n v="27.763856872771434"/>
    <n v="5"/>
    <n v="4.8000001909999996"/>
    <n v="159.94999885000001"/>
    <n v="155.149998659"/>
    <x v="1"/>
    <x v="2"/>
  </r>
  <r>
    <n v="62885"/>
    <d v="2017-06-07T00:00:00"/>
    <x v="4"/>
    <n v="4"/>
    <d v="2017-06-13T00:00:00"/>
    <n v="1"/>
    <s v="Standard Class"/>
    <s v="Other"/>
    <n v="9"/>
    <n v="6217"/>
    <n v="3"/>
    <s v="Footwear"/>
    <s v="Europe"/>
    <s v="Verona"/>
    <s v="Veneto"/>
    <m/>
    <s v="Italy"/>
    <s v="Southern Europe"/>
    <n v="9"/>
    <x v="0"/>
    <n v="191"/>
    <s v="Nike Men's Free 5.0+ Running Shoe"/>
    <n v="99.989997860000003"/>
    <n v="95.114003926871064"/>
    <n v="5"/>
    <n v="20"/>
    <n v="499.94998930000003"/>
    <n v="479.94998930000003"/>
    <x v="1"/>
    <x v="2"/>
  </r>
  <r>
    <n v="66998"/>
    <d v="2017-05-09T00:00:00"/>
    <x v="6"/>
    <n v="4"/>
    <d v="2017-05-15T00:00:00"/>
    <n v="0"/>
    <s v="Standard Class"/>
    <s v="Other"/>
    <n v="9"/>
    <n v="9466"/>
    <n v="3"/>
    <s v="Footwear"/>
    <s v="Europe"/>
    <s v="Fano"/>
    <s v="Marche"/>
    <m/>
    <s v="Italy"/>
    <s v="Southern Europe"/>
    <n v="9"/>
    <x v="0"/>
    <n v="191"/>
    <s v="Nike Men's Free 5.0+ Running Shoe"/>
    <n v="99.989997860000003"/>
    <n v="95.114003926871064"/>
    <n v="5"/>
    <n v="20"/>
    <n v="499.94998930000003"/>
    <n v="479.94998930000003"/>
    <x v="1"/>
    <x v="2"/>
  </r>
  <r>
    <n v="47002"/>
    <d v="2016-11-17T00:00:00"/>
    <x v="1"/>
    <n v="4"/>
    <d v="2016-11-23T00:00:00"/>
    <n v="0"/>
    <s v="Standard Class"/>
    <s v="Other"/>
    <n v="9"/>
    <n v="4596"/>
    <n v="3"/>
    <s v="Footwear"/>
    <s v="Europe"/>
    <s v="Gdynia"/>
    <s v="Pomerania"/>
    <m/>
    <s v="Poland"/>
    <s v="Eastern Europe"/>
    <n v="9"/>
    <x v="0"/>
    <n v="191"/>
    <s v="Nike Men's Free 5.0+ Running Shoe"/>
    <n v="99.989997860000003"/>
    <n v="95.114003926871064"/>
    <n v="5"/>
    <n v="25"/>
    <n v="499.94998930000003"/>
    <n v="474.94998930000003"/>
    <x v="1"/>
    <x v="2"/>
  </r>
  <r>
    <n v="63445"/>
    <d v="2017-07-15T00:00:00"/>
    <x v="5"/>
    <n v="4"/>
    <d v="2017-07-20T00:00:00"/>
    <n v="1"/>
    <s v="Standard Class"/>
    <s v="Other"/>
    <n v="9"/>
    <n v="5206"/>
    <n v="3"/>
    <s v="Footwear"/>
    <s v="Europe"/>
    <s v="Talavera de la Reina"/>
    <s v="Castilla-La Mancha"/>
    <m/>
    <s v="Spain"/>
    <s v="Southern Europe"/>
    <n v="9"/>
    <x v="0"/>
    <n v="191"/>
    <s v="Nike Men's Free 5.0+ Running Shoe"/>
    <n v="99.989997860000003"/>
    <n v="95.114003926871064"/>
    <n v="5"/>
    <n v="25"/>
    <n v="499.94998930000003"/>
    <n v="474.94998930000003"/>
    <x v="1"/>
    <x v="2"/>
  </r>
  <r>
    <n v="67566"/>
    <d v="2017-09-13T00:00:00"/>
    <x v="4"/>
    <n v="4"/>
    <d v="2017-09-19T00:00:00"/>
    <n v="0"/>
    <s v="Standard Class"/>
    <s v="Other"/>
    <n v="9"/>
    <n v="2823"/>
    <n v="3"/>
    <s v="Footwear"/>
    <s v="Europe"/>
    <s v="Montreuil"/>
    <s v="Île-de-France"/>
    <m/>
    <s v="France"/>
    <s v="Western Europe"/>
    <n v="9"/>
    <x v="0"/>
    <n v="191"/>
    <s v="Nike Men's Free 5.0+ Running Shoe"/>
    <n v="99.989997860000003"/>
    <n v="95.114003926871064"/>
    <n v="5"/>
    <n v="25"/>
    <n v="499.94998930000003"/>
    <n v="474.94998930000003"/>
    <x v="1"/>
    <x v="2"/>
  </r>
  <r>
    <n v="18884"/>
    <d v="2015-03-10T00:00:00"/>
    <x v="7"/>
    <n v="4"/>
    <d v="2015-03-16T00:00:00"/>
    <n v="1"/>
    <s v="Standard Class"/>
    <s v="Other"/>
    <n v="11"/>
    <n v="10408"/>
    <n v="3"/>
    <s v="Footwear"/>
    <s v="Europe"/>
    <s v="Marseille"/>
    <s v="Provence-Alpes-Côte d'Azur"/>
    <m/>
    <s v="France"/>
    <s v="Western Europe"/>
    <n v="11"/>
    <x v="16"/>
    <n v="235"/>
    <s v="Under Armour Hustle Storm Medium Duffle Bag"/>
    <n v="34.990001679999999"/>
    <n v="25.521801568600001"/>
    <n v="5"/>
    <n v="8.75"/>
    <n v="174.9500084"/>
    <n v="166.2000084"/>
    <x v="1"/>
    <x v="2"/>
  </r>
  <r>
    <n v="18845"/>
    <d v="2015-03-10T00:00:00"/>
    <x v="7"/>
    <n v="4"/>
    <d v="2015-03-16T00:00:00"/>
    <n v="1"/>
    <s v="Standard Class"/>
    <s v="Other"/>
    <n v="11"/>
    <n v="11011"/>
    <n v="3"/>
    <s v="Footwear"/>
    <s v="Europe"/>
    <s v="Lisbon"/>
    <s v="Lisbon"/>
    <m/>
    <s v="Portugal"/>
    <s v="Southern Europe"/>
    <n v="11"/>
    <x v="16"/>
    <n v="235"/>
    <s v="Under Armour Hustle Storm Medium Duffle Bag"/>
    <n v="34.990001679999999"/>
    <n v="25.521801568600001"/>
    <n v="5"/>
    <n v="9.6199998860000004"/>
    <n v="174.9500084"/>
    <n v="165.33000851400001"/>
    <x v="1"/>
    <x v="2"/>
  </r>
  <r>
    <n v="66854"/>
    <d v="2017-02-09T00:00:00"/>
    <x v="1"/>
    <n v="4"/>
    <d v="2017-02-15T00:00:00"/>
    <n v="1"/>
    <s v="Standard Class"/>
    <s v="Other"/>
    <n v="16"/>
    <n v="40"/>
    <n v="3"/>
    <s v="Footwear"/>
    <s v="Europe"/>
    <s v="Wolverhampton"/>
    <s v="England"/>
    <m/>
    <s v="United Kingdom"/>
    <s v="Northern Europe"/>
    <n v="16"/>
    <x v="22"/>
    <n v="359"/>
    <s v="Nike Men's Free TR 5.0 TB Training Shoe"/>
    <n v="99.989997860000003"/>
    <n v="65.117997740000007"/>
    <n v="5"/>
    <n v="35"/>
    <n v="499.94998930000003"/>
    <n v="464.94998930000003"/>
    <x v="1"/>
    <x v="2"/>
  </r>
  <r>
    <n v="46955"/>
    <d v="2016-11-16T00:00:00"/>
    <x v="4"/>
    <n v="4"/>
    <d v="2016-11-22T00:00:00"/>
    <n v="1"/>
    <s v="Standard Class"/>
    <s v="Other"/>
    <n v="9"/>
    <n v="11636"/>
    <n v="3"/>
    <s v="Footwear"/>
    <s v="Europe"/>
    <s v="Satu Mare"/>
    <s v="Satu Mare"/>
    <m/>
    <s v="Romania"/>
    <s v="Eastern Europe"/>
    <n v="9"/>
    <x v="0"/>
    <n v="191"/>
    <s v="Nike Men's Free 5.0+ Running Shoe"/>
    <n v="99.989997860000003"/>
    <n v="95.114003926871064"/>
    <n v="5"/>
    <n v="45"/>
    <n v="499.94998930000003"/>
    <n v="454.94998930000003"/>
    <x v="1"/>
    <x v="2"/>
  </r>
  <r>
    <n v="13890"/>
    <d v="2015-07-22T00:00:00"/>
    <x v="7"/>
    <n v="2"/>
    <d v="2015-07-24T00:00:00"/>
    <n v="1"/>
    <s v="Second Class"/>
    <s v="Other"/>
    <n v="9"/>
    <n v="9120"/>
    <n v="3"/>
    <s v="Footwear"/>
    <s v="Europe"/>
    <s v="Wiesbaden"/>
    <s v="Hesse"/>
    <m/>
    <s v="Germany"/>
    <s v="Western Europe"/>
    <n v="9"/>
    <x v="0"/>
    <n v="191"/>
    <s v="Nike Men's Free 5.0+ Running Shoe"/>
    <n v="99.989997860000003"/>
    <n v="95.114003926871064"/>
    <n v="4"/>
    <n v="4"/>
    <n v="399.95999144000001"/>
    <n v="395.95999144000001"/>
    <x v="0"/>
    <x v="0"/>
  </r>
  <r>
    <n v="17071"/>
    <d v="2015-07-09T00:00:00"/>
    <x v="7"/>
    <n v="2"/>
    <d v="2015-07-13T00:00:00"/>
    <n v="0"/>
    <s v="Second Class"/>
    <s v="Other"/>
    <n v="13"/>
    <n v="12221"/>
    <n v="3"/>
    <s v="Footwear"/>
    <s v="Europe"/>
    <s v="Montpellier"/>
    <s v="Languedoc-Roussillon-Midi-Pyrénées"/>
    <m/>
    <s v="France"/>
    <s v="Western Europe"/>
    <n v="13"/>
    <x v="3"/>
    <n v="276"/>
    <s v="Under Armour Women's Ignite Slide"/>
    <n v="31.989999770000001"/>
    <n v="27.113333001333334"/>
    <n v="4"/>
    <n v="1.2799999710000001"/>
    <n v="127.95999908"/>
    <n v="126.67999910900001"/>
    <x v="0"/>
    <x v="1"/>
  </r>
  <r>
    <n v="11321"/>
    <d v="2015-06-15T00:00:00"/>
    <x v="7"/>
    <n v="2"/>
    <d v="2015-06-17T00:00:00"/>
    <n v="0"/>
    <s v="Second Class"/>
    <s v="Other"/>
    <n v="9"/>
    <n v="9415"/>
    <n v="3"/>
    <s v="Footwear"/>
    <s v="Europe"/>
    <s v="Munich"/>
    <s v="Bavaria"/>
    <m/>
    <s v="Germany"/>
    <s v="Western Europe"/>
    <n v="9"/>
    <x v="0"/>
    <n v="191"/>
    <s v="Nike Men's Free 5.0+ Running Shoe"/>
    <n v="99.989997860000003"/>
    <n v="95.114003926871064"/>
    <n v="4"/>
    <n v="8"/>
    <n v="399.95999144000001"/>
    <n v="391.95999144000001"/>
    <x v="0"/>
    <x v="0"/>
  </r>
  <r>
    <n v="64813"/>
    <d v="2017-04-08T00:00:00"/>
    <x v="5"/>
    <n v="2"/>
    <d v="2017-04-11T00:00:00"/>
    <n v="1"/>
    <s v="Second Class"/>
    <s v="Other"/>
    <n v="17"/>
    <n v="10018"/>
    <n v="4"/>
    <s v="Apparel"/>
    <s v="Europe"/>
    <s v="Portsmouth"/>
    <s v="England"/>
    <m/>
    <s v="United Kingdom"/>
    <s v="Northern Europe"/>
    <n v="17"/>
    <x v="5"/>
    <n v="365"/>
    <s v="Perfect Fitness Perfect Rip Deck"/>
    <n v="59.990001679999999"/>
    <n v="54.488929209402009"/>
    <n v="4"/>
    <n v="12"/>
    <n v="239.96000672"/>
    <n v="227.96000672"/>
    <x v="0"/>
    <x v="0"/>
  </r>
  <r>
    <n v="17162"/>
    <d v="2015-08-09T00:00:00"/>
    <x v="7"/>
    <n v="2"/>
    <d v="2015-08-11T00:00:00"/>
    <n v="1"/>
    <s v="Second Class"/>
    <s v="Other"/>
    <n v="17"/>
    <n v="54"/>
    <n v="4"/>
    <s v="Apparel"/>
    <s v="Europe"/>
    <s v="Eastbourne"/>
    <s v="England"/>
    <m/>
    <s v="United Kingdom"/>
    <s v="Northern Europe"/>
    <n v="17"/>
    <x v="5"/>
    <n v="365"/>
    <s v="Perfect Fitness Perfect Rip Deck"/>
    <n v="59.990001679999999"/>
    <n v="54.488929209402009"/>
    <n v="4"/>
    <n v="38.38999939"/>
    <n v="239.96000672"/>
    <n v="201.57000733000001"/>
    <x v="0"/>
    <x v="0"/>
  </r>
  <r>
    <n v="12827"/>
    <d v="2015-07-07T00:00:00"/>
    <x v="7"/>
    <n v="2"/>
    <d v="2015-07-09T00:00:00"/>
    <n v="1"/>
    <s v="Second Class"/>
    <s v="Other"/>
    <n v="17"/>
    <n v="542"/>
    <n v="4"/>
    <s v="Apparel"/>
    <s v="Europe"/>
    <s v="Dortmund"/>
    <s v="North Rhine-Westphalia"/>
    <m/>
    <s v="Germany"/>
    <s v="Western Europe"/>
    <n v="17"/>
    <x v="5"/>
    <n v="365"/>
    <s v="Perfect Fitness Perfect Rip Deck"/>
    <n v="59.990001679999999"/>
    <n v="54.488929209402009"/>
    <n v="4"/>
    <n v="38.38999939"/>
    <n v="239.96000672"/>
    <n v="201.57000733000001"/>
    <x v="0"/>
    <x v="0"/>
  </r>
  <r>
    <n v="11936"/>
    <d v="2015-06-24T00:00:00"/>
    <x v="7"/>
    <n v="2"/>
    <d v="2015-06-26T00:00:00"/>
    <n v="0"/>
    <s v="Second Class"/>
    <s v="Other"/>
    <n v="24"/>
    <n v="724"/>
    <n v="5"/>
    <s v="Golf"/>
    <s v="Europe"/>
    <s v="Bobigny"/>
    <s v="Île-de-France"/>
    <m/>
    <s v="France"/>
    <s v="Western Europe"/>
    <n v="24"/>
    <x v="7"/>
    <n v="502"/>
    <s v="Nike Men's Dri-FIT Victory Golf Polo"/>
    <n v="50"/>
    <n v="43.678035218757444"/>
    <n v="4"/>
    <n v="0"/>
    <n v="200"/>
    <n v="200"/>
    <x v="0"/>
    <x v="1"/>
  </r>
  <r>
    <n v="68337"/>
    <d v="2017-09-24T00:00:00"/>
    <x v="0"/>
    <n v="2"/>
    <d v="2017-09-26T00:00:00"/>
    <n v="1"/>
    <s v="Second Class"/>
    <s v="Other"/>
    <n v="29"/>
    <n v="8897"/>
    <n v="5"/>
    <s v="Golf"/>
    <s v="Europe"/>
    <s v="Lille"/>
    <s v="Nord-Pas-de-Calais-Picardie"/>
    <m/>
    <s v="France"/>
    <s v="Western Europe"/>
    <n v="29"/>
    <x v="1"/>
    <n v="627"/>
    <s v="Under Armour Girls' Toddler Spine Surge Runni"/>
    <n v="39.990001679999999"/>
    <n v="34.198098313835338"/>
    <n v="4"/>
    <n v="3.2000000480000002"/>
    <n v="159.96000672"/>
    <n v="156.760006672"/>
    <x v="0"/>
    <x v="1"/>
  </r>
  <r>
    <n v="45746"/>
    <d v="2016-10-29T00:00:00"/>
    <x v="5"/>
    <n v="2"/>
    <d v="2016-11-01T00:00:00"/>
    <n v="0"/>
    <s v="Second Class"/>
    <s v="Other"/>
    <n v="24"/>
    <n v="7112"/>
    <n v="5"/>
    <s v="Golf"/>
    <s v="Europe"/>
    <s v="Giurgiu"/>
    <s v="Giurgiu"/>
    <m/>
    <s v="Romania"/>
    <s v="Eastern Europe"/>
    <n v="24"/>
    <x v="7"/>
    <n v="502"/>
    <s v="Nike Men's Dri-FIT Victory Golf Polo"/>
    <n v="50"/>
    <n v="43.678035218757444"/>
    <n v="4"/>
    <n v="10"/>
    <n v="200"/>
    <n v="190"/>
    <x v="0"/>
    <x v="1"/>
  </r>
  <r>
    <n v="64813"/>
    <d v="2017-04-08T00:00:00"/>
    <x v="5"/>
    <n v="2"/>
    <d v="2017-04-11T00:00:00"/>
    <n v="1"/>
    <s v="Second Class"/>
    <s v="Other"/>
    <n v="24"/>
    <n v="10018"/>
    <n v="5"/>
    <s v="Golf"/>
    <s v="Europe"/>
    <s v="Portsmouth"/>
    <s v="England"/>
    <m/>
    <s v="United Kingdom"/>
    <s v="Northern Europe"/>
    <n v="24"/>
    <x v="7"/>
    <n v="502"/>
    <s v="Nike Men's Dri-FIT Victory Golf Polo"/>
    <n v="50"/>
    <n v="43.678035218757444"/>
    <n v="4"/>
    <n v="11"/>
    <n v="200"/>
    <n v="189"/>
    <x v="0"/>
    <x v="1"/>
  </r>
  <r>
    <n v="13736"/>
    <d v="2015-07-20T00:00:00"/>
    <x v="7"/>
    <n v="2"/>
    <d v="2015-07-22T00:00:00"/>
    <n v="0"/>
    <s v="Second Class"/>
    <s v="Other"/>
    <n v="24"/>
    <n v="1086"/>
    <n v="5"/>
    <s v="Golf"/>
    <s v="Europe"/>
    <s v="Tamworth"/>
    <s v="England"/>
    <m/>
    <s v="United Kingdom"/>
    <s v="Northern Europe"/>
    <n v="24"/>
    <x v="7"/>
    <n v="502"/>
    <s v="Nike Men's Dri-FIT Victory Golf Polo"/>
    <n v="50"/>
    <n v="43.678035218757444"/>
    <n v="4"/>
    <n v="14"/>
    <n v="200"/>
    <n v="186"/>
    <x v="0"/>
    <x v="1"/>
  </r>
  <r>
    <n v="49622"/>
    <d v="2016-12-25T00:00:00"/>
    <x v="0"/>
    <n v="2"/>
    <d v="2016-12-27T00:00:00"/>
    <n v="1"/>
    <s v="Second Class"/>
    <s v="Other"/>
    <n v="29"/>
    <n v="7112"/>
    <n v="5"/>
    <s v="Golf"/>
    <s v="Europe"/>
    <s v="Lviv"/>
    <s v="Lviv"/>
    <m/>
    <s v="Ukraine"/>
    <s v="Eastern Europe"/>
    <n v="29"/>
    <x v="1"/>
    <n v="627"/>
    <s v="Under Armour Girls' Toddler Spine Surge Runni"/>
    <n v="39.990001679999999"/>
    <n v="34.198098313835338"/>
    <n v="4"/>
    <n v="14.399999619999999"/>
    <n v="159.96000672"/>
    <n v="145.56000710000001"/>
    <x v="0"/>
    <x v="1"/>
  </r>
  <r>
    <n v="19444"/>
    <d v="2015-11-10T00:00:00"/>
    <x v="7"/>
    <n v="2"/>
    <d v="2015-11-12T00:00:00"/>
    <n v="1"/>
    <s v="Second Class"/>
    <s v="Other"/>
    <n v="24"/>
    <n v="2916"/>
    <n v="5"/>
    <s v="Golf"/>
    <s v="Europe"/>
    <s v="London"/>
    <s v="England"/>
    <m/>
    <s v="United Kingdom"/>
    <s v="Northern Europe"/>
    <n v="24"/>
    <x v="7"/>
    <n v="502"/>
    <s v="Nike Men's Dri-FIT Victory Golf Polo"/>
    <n v="50"/>
    <n v="43.678035218757444"/>
    <n v="4"/>
    <n v="20"/>
    <n v="200"/>
    <n v="180"/>
    <x v="0"/>
    <x v="1"/>
  </r>
  <r>
    <n v="63936"/>
    <d v="2017-07-22T00:00:00"/>
    <x v="5"/>
    <n v="2"/>
    <d v="2017-07-25T00:00:00"/>
    <n v="0"/>
    <s v="Second Class"/>
    <s v="Other"/>
    <n v="29"/>
    <n v="11329"/>
    <n v="5"/>
    <s v="Golf"/>
    <s v="Europe"/>
    <s v="Drancy"/>
    <s v="Île-de-France"/>
    <m/>
    <s v="France"/>
    <s v="Western Europe"/>
    <n v="29"/>
    <x v="1"/>
    <n v="627"/>
    <s v="Under Armour Girls' Toddler Spine Surge Runni"/>
    <n v="39.990001679999999"/>
    <n v="34.198098313835338"/>
    <n v="4"/>
    <n v="31.989999770000001"/>
    <n v="159.96000672"/>
    <n v="127.97000695"/>
    <x v="0"/>
    <x v="1"/>
  </r>
  <r>
    <n v="49622"/>
    <d v="2016-12-25T00:00:00"/>
    <x v="0"/>
    <n v="2"/>
    <d v="2016-12-27T00:00:00"/>
    <n v="1"/>
    <s v="Second Class"/>
    <s v="Other"/>
    <n v="40"/>
    <n v="7112"/>
    <n v="6"/>
    <s v="Outdoors"/>
    <s v="Europe"/>
    <s v="Lviv"/>
    <s v="Lviv"/>
    <m/>
    <s v="Ukraine"/>
    <s v="Eastern Europe"/>
    <n v="40"/>
    <x v="8"/>
    <n v="893"/>
    <s v="Team Golf Pittsburgh Steelers Putter Grip"/>
    <n v="24.989999770000001"/>
    <n v="19.858499913833334"/>
    <n v="4"/>
    <n v="14.989999770000001"/>
    <n v="99.959999080000003"/>
    <n v="84.969999310000006"/>
    <x v="0"/>
    <x v="1"/>
  </r>
  <r>
    <n v="17719"/>
    <d v="2015-09-16T00:00:00"/>
    <x v="7"/>
    <n v="2"/>
    <d v="2015-09-18T00:00:00"/>
    <n v="1"/>
    <s v="Second Class"/>
    <s v="Other"/>
    <n v="9"/>
    <n v="2439"/>
    <n v="3"/>
    <s v="Footwear"/>
    <s v="Europe"/>
    <s v="Messina"/>
    <s v="Sicily"/>
    <m/>
    <s v="Italy"/>
    <s v="Southern Europe"/>
    <n v="9"/>
    <x v="0"/>
    <n v="191"/>
    <s v="Nike Men's Free 5.0+ Running Shoe"/>
    <n v="99.989997860000003"/>
    <n v="95.114003926871064"/>
    <n v="5"/>
    <n v="0"/>
    <n v="499.94998930000003"/>
    <n v="499.94998930000003"/>
    <x v="0"/>
    <x v="0"/>
  </r>
  <r>
    <n v="15766"/>
    <d v="2015-08-19T00:00:00"/>
    <x v="7"/>
    <n v="2"/>
    <d v="2015-08-21T00:00:00"/>
    <n v="0"/>
    <s v="Second Class"/>
    <s v="Other"/>
    <n v="9"/>
    <n v="6416"/>
    <n v="3"/>
    <s v="Footwear"/>
    <s v="Europe"/>
    <s v="Brindisi"/>
    <s v="Apulia"/>
    <m/>
    <s v="Italy"/>
    <s v="Southern Europe"/>
    <n v="9"/>
    <x v="0"/>
    <n v="191"/>
    <s v="Nike Men's Free 5.0+ Running Shoe"/>
    <n v="99.989997860000003"/>
    <n v="95.114003926871064"/>
    <n v="5"/>
    <n v="59.990001679999999"/>
    <n v="499.94998930000003"/>
    <n v="439.95998762000005"/>
    <x v="0"/>
    <x v="0"/>
  </r>
  <r>
    <n v="12179"/>
    <d v="2015-06-27T00:00:00"/>
    <x v="7"/>
    <n v="2"/>
    <d v="2015-06-30T00:00:00"/>
    <n v="1"/>
    <s v="Second Class"/>
    <s v="Other"/>
    <n v="17"/>
    <n v="6310"/>
    <n v="4"/>
    <s v="Apparel"/>
    <s v="Europe"/>
    <s v="Hamburg"/>
    <s v="Hamburg"/>
    <m/>
    <s v="Germany"/>
    <s v="Western Europe"/>
    <n v="17"/>
    <x v="5"/>
    <n v="365"/>
    <s v="Perfect Fitness Perfect Rip Deck"/>
    <n v="59.990001679999999"/>
    <n v="54.488929209402009"/>
    <n v="5"/>
    <n v="9"/>
    <n v="299.9500084"/>
    <n v="290.9500084"/>
    <x v="0"/>
    <x v="0"/>
  </r>
  <r>
    <n v="66275"/>
    <d v="2017-08-25T00:00:00"/>
    <x v="2"/>
    <n v="2"/>
    <d v="2017-08-29T00:00:00"/>
    <n v="1"/>
    <s v="Second Class"/>
    <s v="Other"/>
    <n v="17"/>
    <n v="9029"/>
    <n v="4"/>
    <s v="Apparel"/>
    <s v="Europe"/>
    <s v="The Hague"/>
    <s v="South Holland"/>
    <m/>
    <s v="Netherlands"/>
    <s v="Western Europe"/>
    <n v="17"/>
    <x v="5"/>
    <n v="365"/>
    <s v="Perfect Fitness Perfect Rip Deck"/>
    <n v="59.990001679999999"/>
    <n v="54.488929209402009"/>
    <n v="5"/>
    <n v="50.990001679999999"/>
    <n v="299.9500084"/>
    <n v="248.96000672"/>
    <x v="0"/>
    <x v="0"/>
  </r>
  <r>
    <n v="13140"/>
    <d v="2015-11-07T00:00:00"/>
    <x v="7"/>
    <n v="2"/>
    <d v="2015-11-10T00:00:00"/>
    <n v="1"/>
    <s v="Second Class"/>
    <s v="Other"/>
    <n v="17"/>
    <n v="295"/>
    <n v="4"/>
    <s v="Apparel"/>
    <s v="Europe"/>
    <s v="Vienna"/>
    <s v="Vienna"/>
    <m/>
    <s v="Austria"/>
    <s v="Western Europe"/>
    <n v="17"/>
    <x v="5"/>
    <n v="365"/>
    <s v="Perfect Fitness Perfect Rip Deck"/>
    <n v="59.990001679999999"/>
    <n v="54.488929209402009"/>
    <n v="5"/>
    <n v="50.990001679999999"/>
    <n v="299.9500084"/>
    <n v="248.96000672"/>
    <x v="0"/>
    <x v="0"/>
  </r>
  <r>
    <n v="16444"/>
    <d v="2015-08-29T00:00:00"/>
    <x v="7"/>
    <n v="2"/>
    <d v="2015-09-01T00:00:00"/>
    <n v="1"/>
    <s v="Second Class"/>
    <s v="Other"/>
    <n v="17"/>
    <n v="9011"/>
    <n v="4"/>
    <s v="Apparel"/>
    <s v="Europe"/>
    <s v="Duisburg"/>
    <s v="North Rhine-Westphalia"/>
    <m/>
    <s v="Germany"/>
    <s v="Western Europe"/>
    <n v="17"/>
    <x v="5"/>
    <n v="365"/>
    <s v="Perfect Fitness Perfect Rip Deck"/>
    <n v="59.990001679999999"/>
    <n v="54.488929209402009"/>
    <n v="5"/>
    <n v="53.990001679999999"/>
    <n v="299.9500084"/>
    <n v="245.96000672"/>
    <x v="0"/>
    <x v="0"/>
  </r>
  <r>
    <n v="15766"/>
    <d v="2015-08-19T00:00:00"/>
    <x v="7"/>
    <n v="2"/>
    <d v="2015-08-21T00:00:00"/>
    <n v="0"/>
    <s v="Second Class"/>
    <s v="Other"/>
    <n v="26"/>
    <n v="6416"/>
    <n v="5"/>
    <s v="Golf"/>
    <s v="Europe"/>
    <s v="Brindisi"/>
    <s v="Apulia"/>
    <m/>
    <s v="Italy"/>
    <s v="Southern Europe"/>
    <n v="26"/>
    <x v="9"/>
    <n v="572"/>
    <s v="TYR Boys' Team Digi Jammer"/>
    <n v="39.990001679999999"/>
    <n v="30.892751576250003"/>
    <n v="5"/>
    <n v="4"/>
    <n v="199.9500084"/>
    <n v="195.9500084"/>
    <x v="0"/>
    <x v="1"/>
  </r>
  <r>
    <n v="65030"/>
    <d v="2017-07-08T00:00:00"/>
    <x v="5"/>
    <n v="2"/>
    <d v="2017-07-11T00:00:00"/>
    <n v="1"/>
    <s v="Second Class"/>
    <s v="Other"/>
    <n v="24"/>
    <n v="3570"/>
    <n v="5"/>
    <s v="Golf"/>
    <s v="Europe"/>
    <s v="Nantes"/>
    <s v="Pays de la Loire"/>
    <m/>
    <s v="France"/>
    <s v="Western Europe"/>
    <n v="24"/>
    <x v="7"/>
    <n v="502"/>
    <s v="Nike Men's Dri-FIT Victory Golf Polo"/>
    <n v="50"/>
    <n v="43.678035218757444"/>
    <n v="5"/>
    <n v="22.5"/>
    <n v="250"/>
    <n v="227.5"/>
    <x v="0"/>
    <x v="0"/>
  </r>
  <r>
    <n v="14454"/>
    <d v="2015-07-30T00:00:00"/>
    <x v="7"/>
    <n v="2"/>
    <d v="2015-08-03T00:00:00"/>
    <n v="1"/>
    <s v="Second Class"/>
    <s v="Other"/>
    <n v="24"/>
    <n v="1577"/>
    <n v="5"/>
    <s v="Golf"/>
    <s v="Europe"/>
    <s v="Halifax"/>
    <s v="England"/>
    <m/>
    <s v="United Kingdom"/>
    <s v="Northern Europe"/>
    <n v="24"/>
    <x v="7"/>
    <n v="502"/>
    <s v="Nike Men's Dri-FIT Victory Golf Polo"/>
    <n v="50"/>
    <n v="43.678035218757444"/>
    <n v="5"/>
    <n v="25"/>
    <n v="250"/>
    <n v="225"/>
    <x v="0"/>
    <x v="0"/>
  </r>
  <r>
    <n v="13736"/>
    <d v="2015-07-20T00:00:00"/>
    <x v="7"/>
    <n v="2"/>
    <d v="2015-07-22T00:00:00"/>
    <n v="0"/>
    <s v="Second Class"/>
    <s v="Other"/>
    <n v="24"/>
    <n v="1086"/>
    <n v="5"/>
    <s v="Golf"/>
    <s v="Europe"/>
    <s v="Tamworth"/>
    <s v="England"/>
    <m/>
    <s v="United Kingdom"/>
    <s v="Northern Europe"/>
    <n v="24"/>
    <x v="7"/>
    <n v="502"/>
    <s v="Nike Men's Dri-FIT Victory Golf Polo"/>
    <n v="50"/>
    <n v="43.678035218757444"/>
    <n v="5"/>
    <n v="25"/>
    <n v="250"/>
    <n v="225"/>
    <x v="0"/>
    <x v="0"/>
  </r>
  <r>
    <n v="67979"/>
    <d v="2017-09-19T00:00:00"/>
    <x v="6"/>
    <n v="2"/>
    <d v="2017-09-21T00:00:00"/>
    <n v="1"/>
    <s v="Second Class"/>
    <s v="Other"/>
    <n v="29"/>
    <n v="1568"/>
    <n v="5"/>
    <s v="Golf"/>
    <s v="Europe"/>
    <s v="La Rochelle"/>
    <s v="Aquitaine-Limousin-Poitou-Charentes"/>
    <m/>
    <s v="France"/>
    <s v="Western Europe"/>
    <n v="29"/>
    <x v="1"/>
    <n v="627"/>
    <s v="Under Armour Girls' Toddler Spine Surge Runni"/>
    <n v="39.990001679999999"/>
    <n v="34.198098313835338"/>
    <n v="5"/>
    <n v="20"/>
    <n v="199.9500084"/>
    <n v="179.9500084"/>
    <x v="0"/>
    <x v="1"/>
  </r>
  <r>
    <n v="65030"/>
    <d v="2017-07-08T00:00:00"/>
    <x v="5"/>
    <n v="2"/>
    <d v="2017-07-11T00:00:00"/>
    <n v="1"/>
    <s v="Second Class"/>
    <s v="Other"/>
    <n v="24"/>
    <n v="3570"/>
    <n v="5"/>
    <s v="Golf"/>
    <s v="Europe"/>
    <s v="Nantes"/>
    <s v="Pays de la Loire"/>
    <m/>
    <s v="France"/>
    <s v="Western Europe"/>
    <n v="24"/>
    <x v="7"/>
    <n v="502"/>
    <s v="Nike Men's Dri-FIT Victory Golf Polo"/>
    <n v="50"/>
    <n v="43.678035218757444"/>
    <n v="5"/>
    <n v="25"/>
    <n v="250"/>
    <n v="225"/>
    <x v="0"/>
    <x v="0"/>
  </r>
  <r>
    <n v="66275"/>
    <d v="2017-08-25T00:00:00"/>
    <x v="2"/>
    <n v="2"/>
    <d v="2017-08-29T00:00:00"/>
    <n v="1"/>
    <s v="Second Class"/>
    <s v="Other"/>
    <n v="24"/>
    <n v="9029"/>
    <n v="5"/>
    <s v="Golf"/>
    <s v="Europe"/>
    <s v="The Hague"/>
    <s v="South Holland"/>
    <m/>
    <s v="Netherlands"/>
    <s v="Western Europe"/>
    <n v="24"/>
    <x v="7"/>
    <n v="502"/>
    <s v="Nike Men's Dri-FIT Victory Golf Polo"/>
    <n v="50"/>
    <n v="43.678035218757444"/>
    <n v="5"/>
    <n v="37.5"/>
    <n v="250"/>
    <n v="212.5"/>
    <x v="0"/>
    <x v="0"/>
  </r>
  <r>
    <n v="65264"/>
    <d v="2017-10-08T00:00:00"/>
    <x v="0"/>
    <n v="2"/>
    <d v="2017-10-10T00:00:00"/>
    <n v="1"/>
    <s v="Second Class"/>
    <s v="Other"/>
    <n v="24"/>
    <n v="9047"/>
    <n v="5"/>
    <s v="Golf"/>
    <s v="Europe"/>
    <s v="Ratingen"/>
    <s v="North Rhine-Westphalia"/>
    <m/>
    <s v="Germany"/>
    <s v="Western Europe"/>
    <n v="24"/>
    <x v="7"/>
    <n v="502"/>
    <s v="Nike Men's Dri-FIT Victory Golf Polo"/>
    <n v="50"/>
    <n v="43.678035218757444"/>
    <n v="5"/>
    <n v="37.5"/>
    <n v="250"/>
    <n v="212.5"/>
    <x v="0"/>
    <x v="0"/>
  </r>
  <r>
    <n v="11936"/>
    <d v="2015-06-24T00:00:00"/>
    <x v="7"/>
    <n v="2"/>
    <d v="2015-06-26T00:00:00"/>
    <n v="0"/>
    <s v="Second Class"/>
    <s v="Other"/>
    <n v="26"/>
    <n v="724"/>
    <n v="5"/>
    <s v="Golf"/>
    <s v="Europe"/>
    <s v="Bobigny"/>
    <s v="Île-de-France"/>
    <m/>
    <s v="France"/>
    <s v="Western Europe"/>
    <n v="26"/>
    <x v="9"/>
    <n v="565"/>
    <s v="adidas Youth Germany Black/Red Away Match Soc"/>
    <n v="70"/>
    <n v="62.759999940857142"/>
    <n v="5"/>
    <n v="59.5"/>
    <n v="350"/>
    <n v="290.5"/>
    <x v="0"/>
    <x v="0"/>
  </r>
  <r>
    <n v="13890"/>
    <d v="2015-07-22T00:00:00"/>
    <x v="7"/>
    <n v="2"/>
    <d v="2015-07-24T00:00:00"/>
    <n v="1"/>
    <s v="Second Class"/>
    <s v="Other"/>
    <n v="24"/>
    <n v="9120"/>
    <n v="5"/>
    <s v="Golf"/>
    <s v="Europe"/>
    <s v="Wiesbaden"/>
    <s v="Hesse"/>
    <m/>
    <s v="Germany"/>
    <s v="Western Europe"/>
    <n v="24"/>
    <x v="7"/>
    <n v="502"/>
    <s v="Nike Men's Dri-FIT Victory Golf Polo"/>
    <n v="50"/>
    <n v="43.678035218757444"/>
    <n v="5"/>
    <n v="45"/>
    <n v="250"/>
    <n v="205"/>
    <x v="0"/>
    <x v="0"/>
  </r>
  <r>
    <n v="51226"/>
    <d v="2017-01-17T00:00:00"/>
    <x v="6"/>
    <n v="2"/>
    <d v="2017-01-19T00:00:00"/>
    <n v="0"/>
    <s v="Second Class"/>
    <s v="Other"/>
    <n v="36"/>
    <n v="7603"/>
    <n v="6"/>
    <s v="Outdoors"/>
    <s v="Europe"/>
    <s v="Galati"/>
    <s v="Galati"/>
    <m/>
    <s v="Romania"/>
    <s v="Eastern Europe"/>
    <n v="36"/>
    <x v="12"/>
    <n v="804"/>
    <s v="Glove It Women's Imperial Golf Glove"/>
    <n v="19.989999770000001"/>
    <n v="13.643874764125"/>
    <n v="5"/>
    <n v="3"/>
    <n v="99.94999885"/>
    <n v="96.94999885"/>
    <x v="0"/>
    <x v="1"/>
  </r>
  <r>
    <n v="67753"/>
    <d v="2017-09-16T00:00:00"/>
    <x v="5"/>
    <n v="2"/>
    <d v="2017-09-19T00:00:00"/>
    <n v="1"/>
    <s v="Second Class"/>
    <s v="Other"/>
    <n v="10"/>
    <n v="1566"/>
    <n v="3"/>
    <s v="Footwear"/>
    <s v="Europe"/>
    <s v="Arnhem"/>
    <s v="Gelderland"/>
    <m/>
    <s v="Netherlands"/>
    <s v="Western Europe"/>
    <n v="10"/>
    <x v="23"/>
    <n v="203"/>
    <s v="GoPro HERO3+ Black Edition Camera"/>
    <n v="399.98999020000002"/>
    <n v="294.3899917"/>
    <n v="1"/>
    <n v="48"/>
    <n v="399.98999020000002"/>
    <n v="351.98999020000002"/>
    <x v="1"/>
    <x v="2"/>
  </r>
  <r>
    <n v="15421"/>
    <d v="2015-08-14T00:00:00"/>
    <x v="7"/>
    <n v="2"/>
    <d v="2015-08-18T00:00:00"/>
    <n v="0"/>
    <s v="Second Class"/>
    <s v="Other"/>
    <n v="9"/>
    <n v="2918"/>
    <n v="3"/>
    <s v="Footwear"/>
    <s v="Europe"/>
    <s v="Parma"/>
    <s v="Emilia-Romagna"/>
    <m/>
    <s v="Italy"/>
    <s v="Southern Europe"/>
    <n v="9"/>
    <x v="0"/>
    <n v="191"/>
    <s v="Nike Men's Free 5.0+ Running Shoe"/>
    <n v="99.989997860000003"/>
    <n v="95.114003926871064"/>
    <n v="1"/>
    <n v="13"/>
    <n v="99.989997860000003"/>
    <n v="86.989997860000003"/>
    <x v="1"/>
    <x v="2"/>
  </r>
  <r>
    <n v="13225"/>
    <d v="2015-07-13T00:00:00"/>
    <x v="7"/>
    <n v="2"/>
    <d v="2015-07-15T00:00:00"/>
    <n v="1"/>
    <s v="Second Class"/>
    <s v="Other"/>
    <n v="13"/>
    <n v="1491"/>
    <n v="3"/>
    <s v="Footwear"/>
    <s v="Europe"/>
    <s v="Vantaa"/>
    <s v="Uusimaa"/>
    <m/>
    <s v="Finland"/>
    <s v="Northern Europe"/>
    <n v="13"/>
    <x v="3"/>
    <n v="273"/>
    <s v="Under Armour Kids' Mercenary Slide"/>
    <n v="27.989999770000001"/>
    <n v="22.101999580000001"/>
    <n v="1"/>
    <n v="4.4800000190000002"/>
    <n v="27.989999770000001"/>
    <n v="23.509999751000002"/>
    <x v="1"/>
    <x v="2"/>
  </r>
  <r>
    <n v="71362"/>
    <d v="2017-07-11T00:00:00"/>
    <x v="6"/>
    <n v="2"/>
    <d v="2017-07-13T00:00:00"/>
    <n v="1"/>
    <s v="Second Class"/>
    <s v="Other"/>
    <n v="66"/>
    <n v="14915"/>
    <n v="4"/>
    <s v="Apparel"/>
    <s v="Europe"/>
    <s v="Rome"/>
    <s v="Lazio"/>
    <m/>
    <s v="Italy"/>
    <s v="Southern Europe"/>
    <n v="66"/>
    <x v="24"/>
    <n v="1353"/>
    <s v="Porcelain crafts"/>
    <n v="461.48001099999999"/>
    <n v="376.77167767999998"/>
    <n v="1"/>
    <n v="0"/>
    <n v="461.48001099999999"/>
    <n v="461.48001099999999"/>
    <x v="1"/>
    <x v="2"/>
  </r>
  <r>
    <n v="13232"/>
    <d v="2015-07-13T00:00:00"/>
    <x v="7"/>
    <n v="2"/>
    <d v="2015-07-15T00:00:00"/>
    <n v="1"/>
    <s v="Second Class"/>
    <s v="Other"/>
    <n v="18"/>
    <n v="9619"/>
    <n v="4"/>
    <s v="Apparel"/>
    <s v="Europe"/>
    <s v="Vicenza"/>
    <s v="Veneto"/>
    <m/>
    <s v="Italy"/>
    <s v="South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67753"/>
    <d v="2017-09-16T00:00:00"/>
    <x v="5"/>
    <n v="2"/>
    <d v="2017-09-19T00:00:00"/>
    <n v="1"/>
    <s v="Second Class"/>
    <s v="Other"/>
    <n v="17"/>
    <n v="1566"/>
    <n v="4"/>
    <s v="Apparel"/>
    <s v="Europe"/>
    <s v="Arnhem"/>
    <s v="Gelderland"/>
    <m/>
    <s v="Netherlands"/>
    <s v="Western Europe"/>
    <n v="17"/>
    <x v="5"/>
    <n v="364"/>
    <s v="Total Gym 1400"/>
    <n v="299.98999020000002"/>
    <n v="155.98999020000002"/>
    <n v="1"/>
    <n v="0"/>
    <n v="299.98999020000002"/>
    <n v="299.98999020000002"/>
    <x v="1"/>
    <x v="2"/>
  </r>
  <r>
    <n v="68879"/>
    <d v="2017-02-10T00:00:00"/>
    <x v="2"/>
    <n v="2"/>
    <d v="2017-02-14T00:00:00"/>
    <n v="1"/>
    <s v="Second Class"/>
    <s v="Other"/>
    <n v="18"/>
    <n v="778"/>
    <n v="4"/>
    <s v="Apparel"/>
    <s v="Europe"/>
    <s v="Villeneuve-le-Roi"/>
    <s v="Île-de-France"/>
    <m/>
    <s v="France"/>
    <s v="West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65487"/>
    <d v="2017-08-13T00:00:00"/>
    <x v="0"/>
    <n v="2"/>
    <d v="2017-08-15T00:00:00"/>
    <n v="1"/>
    <s v="Second Class"/>
    <s v="Other"/>
    <n v="18"/>
    <n v="2363"/>
    <n v="4"/>
    <s v="Apparel"/>
    <s v="Europe"/>
    <s v="Wattrelos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65105"/>
    <d v="2017-08-08T00:00:00"/>
    <x v="6"/>
    <n v="2"/>
    <d v="2017-08-10T00:00:00"/>
    <n v="1"/>
    <s v="Second Class"/>
    <s v="Other"/>
    <n v="18"/>
    <n v="5898"/>
    <n v="4"/>
    <s v="Apparel"/>
    <s v="Europe"/>
    <s v="Duisburg"/>
    <s v="North Rhine-Westphalia"/>
    <m/>
    <s v="Germany"/>
    <s v="West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14837"/>
    <d v="2015-05-08T00:00:00"/>
    <x v="7"/>
    <n v="2"/>
    <d v="2015-05-12T00:00:00"/>
    <n v="1"/>
    <s v="Second Class"/>
    <s v="Other"/>
    <n v="18"/>
    <n v="1948"/>
    <n v="4"/>
    <s v="Apparel"/>
    <s v="Europe"/>
    <s v="Hamburg"/>
    <s v="Hamburg"/>
    <m/>
    <s v="Germany"/>
    <s v="West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46224"/>
    <d v="2016-05-11T00:00:00"/>
    <x v="4"/>
    <n v="2"/>
    <d v="2016-05-13T00:00:00"/>
    <n v="1"/>
    <s v="Second Class"/>
    <s v="Other"/>
    <n v="17"/>
    <n v="1820"/>
    <n v="4"/>
    <s v="Apparel"/>
    <s v="Europe"/>
    <s v="Yaroslavl"/>
    <s v="Yaroslavl"/>
    <m/>
    <s v="Russia"/>
    <s v="Eastern Europe"/>
    <n v="17"/>
    <x v="5"/>
    <n v="365"/>
    <s v="Perfect Fitness Perfect Rip Deck"/>
    <n v="59.990001679999999"/>
    <n v="54.488929209402009"/>
    <n v="1"/>
    <n v="0.60000002399999997"/>
    <n v="59.990001679999999"/>
    <n v="59.390001655999995"/>
    <x v="1"/>
    <x v="2"/>
  </r>
  <r>
    <n v="71217"/>
    <d v="2017-05-11T00:00:00"/>
    <x v="1"/>
    <n v="2"/>
    <d v="2017-05-15T00:00:00"/>
    <n v="1"/>
    <s v="Second Class"/>
    <s v="Other"/>
    <n v="66"/>
    <n v="14770"/>
    <n v="4"/>
    <s v="Apparel"/>
    <s v="Europe"/>
    <s v="London"/>
    <s v="England"/>
    <m/>
    <s v="United Kingdom"/>
    <s v="Northern Europe"/>
    <n v="66"/>
    <x v="24"/>
    <n v="1353"/>
    <s v="Porcelain crafts"/>
    <n v="461.48001099999999"/>
    <n v="376.77167767999998"/>
    <n v="1"/>
    <n v="4.6100001339999999"/>
    <n v="461.48001099999999"/>
    <n v="456.87001086599997"/>
    <x v="1"/>
    <x v="2"/>
  </r>
  <r>
    <n v="63972"/>
    <d v="2017-07-22T00:00:00"/>
    <x v="5"/>
    <n v="2"/>
    <d v="2017-07-25T00:00:00"/>
    <n v="1"/>
    <s v="Second Class"/>
    <s v="Other"/>
    <n v="18"/>
    <n v="1962"/>
    <n v="4"/>
    <s v="Apparel"/>
    <s v="Europe"/>
    <s v="Hastings"/>
    <s v="England"/>
    <m/>
    <s v="United Kingdom"/>
    <s v="Nor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9200"/>
    <d v="2015-08-10T00:00:00"/>
    <x v="7"/>
    <n v="2"/>
    <d v="2015-08-12T00:00:00"/>
    <n v="1"/>
    <s v="Second Class"/>
    <s v="Other"/>
    <n v="18"/>
    <n v="7175"/>
    <n v="4"/>
    <s v="Apparel"/>
    <s v="Europe"/>
    <s v="Sheffield"/>
    <s v="England"/>
    <m/>
    <s v="United Kingdom"/>
    <s v="Nor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8009"/>
    <d v="2015-09-20T00:00:00"/>
    <x v="7"/>
    <n v="2"/>
    <d v="2015-09-22T00:00:00"/>
    <n v="1"/>
    <s v="Second Class"/>
    <s v="Other"/>
    <n v="18"/>
    <n v="1222"/>
    <n v="4"/>
    <s v="Apparel"/>
    <s v="Europe"/>
    <s v="Lowestoft"/>
    <s v="England"/>
    <m/>
    <s v="United Kingdom"/>
    <s v="Nor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0831"/>
    <d v="2015-08-06T00:00:00"/>
    <x v="7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68107"/>
    <d v="2017-09-21T00:00:00"/>
    <x v="1"/>
    <n v="2"/>
    <d v="2017-09-25T00:00:00"/>
    <n v="1"/>
    <s v="Second Class"/>
    <s v="Other"/>
    <n v="18"/>
    <n v="2217"/>
    <n v="4"/>
    <s v="Apparel"/>
    <s v="Europe"/>
    <s v="San Sebastian"/>
    <s v="Basque Country"/>
    <m/>
    <s v="Spain"/>
    <s v="Sou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5421"/>
    <d v="2015-08-14T00:00:00"/>
    <x v="7"/>
    <n v="2"/>
    <d v="2015-08-18T00:00:00"/>
    <n v="0"/>
    <s v="Second Class"/>
    <s v="Other"/>
    <n v="18"/>
    <n v="2918"/>
    <n v="4"/>
    <s v="Apparel"/>
    <s v="Europe"/>
    <s v="Parma"/>
    <s v="Emilia-Romagna"/>
    <m/>
    <s v="Italy"/>
    <s v="Sou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71271"/>
    <d v="2017-06-11T00:00:00"/>
    <x v="0"/>
    <n v="2"/>
    <d v="2017-06-13T00:00:00"/>
    <n v="0"/>
    <s v="Second Class"/>
    <s v="Other"/>
    <n v="66"/>
    <n v="14824"/>
    <n v="4"/>
    <s v="Apparel"/>
    <s v="Europe"/>
    <s v="Montreuil"/>
    <s v="Île-de-France"/>
    <m/>
    <s v="France"/>
    <s v="Western Europe"/>
    <n v="66"/>
    <x v="24"/>
    <n v="1353"/>
    <s v="Porcelain crafts"/>
    <n v="461.48001099999999"/>
    <n v="376.77167767999998"/>
    <n v="1"/>
    <n v="4.6100001339999999"/>
    <n v="461.48001099999999"/>
    <n v="456.87001086599997"/>
    <x v="1"/>
    <x v="2"/>
  </r>
  <r>
    <n v="68879"/>
    <d v="2017-02-10T00:00:00"/>
    <x v="2"/>
    <n v="2"/>
    <d v="2017-02-14T00:00:00"/>
    <n v="1"/>
    <s v="Second Class"/>
    <s v="Other"/>
    <n v="18"/>
    <n v="778"/>
    <n v="4"/>
    <s v="Apparel"/>
    <s v="Europe"/>
    <s v="Villeneuve-le-Roi"/>
    <s v="Île-de-France"/>
    <m/>
    <s v="France"/>
    <s v="West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65487"/>
    <d v="2017-08-13T00:00:00"/>
    <x v="0"/>
    <n v="2"/>
    <d v="2017-08-15T00:00:00"/>
    <n v="1"/>
    <s v="Second Class"/>
    <s v="Other"/>
    <n v="18"/>
    <n v="2363"/>
    <n v="4"/>
    <s v="Apparel"/>
    <s v="Europe"/>
    <s v="Wattrelos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6953"/>
    <d v="2015-05-09T00:00:00"/>
    <x v="7"/>
    <n v="2"/>
    <d v="2015-05-12T00:00:00"/>
    <n v="1"/>
    <s v="Second Class"/>
    <s v="Other"/>
    <n v="18"/>
    <n v="2078"/>
    <n v="4"/>
    <s v="Apparel"/>
    <s v="Europe"/>
    <s v="Remscheid"/>
    <s v="North Rhine-Westphalia"/>
    <m/>
    <s v="Germany"/>
    <s v="West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49664"/>
    <d v="2016-12-25T00:00:00"/>
    <x v="0"/>
    <n v="2"/>
    <d v="2016-12-27T00:00:00"/>
    <n v="1"/>
    <s v="Second Class"/>
    <s v="Other"/>
    <n v="17"/>
    <n v="10497"/>
    <n v="4"/>
    <s v="Apparel"/>
    <s v="Europe"/>
    <s v="Sterlitamak"/>
    <s v="Bashkortostan"/>
    <m/>
    <s v="Russia"/>
    <s v="Eastern Europe"/>
    <n v="17"/>
    <x v="5"/>
    <n v="365"/>
    <s v="Perfect Fitness Perfect Rip Deck"/>
    <n v="59.990001679999999"/>
    <n v="54.488929209402009"/>
    <n v="1"/>
    <n v="1.2000000479999999"/>
    <n v="59.990001679999999"/>
    <n v="58.790001631999999"/>
    <x v="1"/>
    <x v="2"/>
  </r>
  <r>
    <n v="16446"/>
    <d v="2015-08-29T00:00:00"/>
    <x v="7"/>
    <n v="2"/>
    <d v="2015-09-01T00:00:00"/>
    <n v="0"/>
    <s v="Second Class"/>
    <s v="Other"/>
    <n v="18"/>
    <n v="4695"/>
    <n v="4"/>
    <s v="Apparel"/>
    <s v="Europe"/>
    <s v="Exeter"/>
    <s v="England"/>
    <m/>
    <s v="United Kingdom"/>
    <s v="Northern Europe"/>
    <n v="18"/>
    <x v="4"/>
    <n v="403"/>
    <s v="Nike Men's CJ Elite 2 TD Football Cleat"/>
    <n v="129.9900055"/>
    <n v="110.80340837177086"/>
    <n v="1"/>
    <n v="2.5999999049999998"/>
    <n v="129.9900055"/>
    <n v="127.39000559499999"/>
    <x v="1"/>
    <x v="2"/>
  </r>
  <r>
    <n v="10831"/>
    <d v="2015-08-06T00:00:00"/>
    <x v="7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n v="18"/>
    <x v="4"/>
    <n v="403"/>
    <s v="Nike Men's CJ Elite 2 TD Football Cleat"/>
    <n v="129.9900055"/>
    <n v="110.80340837177086"/>
    <n v="1"/>
    <n v="2.5999999049999998"/>
    <n v="129.9900055"/>
    <n v="127.39000559499999"/>
    <x v="1"/>
    <x v="2"/>
  </r>
  <r>
    <n v="14960"/>
    <d v="2015-07-08T00:00:00"/>
    <x v="7"/>
    <n v="2"/>
    <d v="2015-07-10T00:00:00"/>
    <n v="1"/>
    <s v="Second Class"/>
    <s v="Other"/>
    <n v="17"/>
    <n v="9857"/>
    <n v="4"/>
    <s v="Apparel"/>
    <s v="Europe"/>
    <s v="Nice"/>
    <s v="Provence-Alpes-Côte d'Azur"/>
    <m/>
    <s v="France"/>
    <s v="Western Europe"/>
    <n v="17"/>
    <x v="5"/>
    <n v="365"/>
    <s v="Perfect Fitness Perfect Rip Deck"/>
    <n v="59.990001679999999"/>
    <n v="54.488929209402009"/>
    <n v="1"/>
    <n v="1.2000000479999999"/>
    <n v="59.990001679999999"/>
    <n v="58.790001631999999"/>
    <x v="1"/>
    <x v="2"/>
  </r>
  <r>
    <n v="18005"/>
    <d v="2015-09-20T00:00:00"/>
    <x v="7"/>
    <n v="2"/>
    <d v="2015-09-22T00:00:00"/>
    <n v="1"/>
    <s v="Second Class"/>
    <s v="Other"/>
    <n v="18"/>
    <n v="2168"/>
    <n v="4"/>
    <s v="Apparel"/>
    <s v="Europe"/>
    <s v="Lowestoft"/>
    <s v="England"/>
    <m/>
    <s v="United Kingdom"/>
    <s v="Northern Europe"/>
    <n v="18"/>
    <x v="4"/>
    <n v="403"/>
    <s v="Nike Men's CJ Elite 2 TD Football Cleat"/>
    <n v="129.9900055"/>
    <n v="110.80340837177086"/>
    <n v="1"/>
    <n v="3.9000000950000002"/>
    <n v="129.9900055"/>
    <n v="126.090005405"/>
    <x v="1"/>
    <x v="2"/>
  </r>
  <r>
    <n v="10831"/>
    <d v="2015-08-06T00:00:00"/>
    <x v="7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n v="18"/>
    <x v="4"/>
    <n v="403"/>
    <s v="Nike Men's CJ Elite 2 TD Football Cleat"/>
    <n v="129.9900055"/>
    <n v="110.80340837177086"/>
    <n v="1"/>
    <n v="3.9000000950000002"/>
    <n v="129.9900055"/>
    <n v="126.090005405"/>
    <x v="1"/>
    <x v="2"/>
  </r>
  <r>
    <n v="12804"/>
    <d v="2015-06-07T00:00:00"/>
    <x v="7"/>
    <n v="2"/>
    <d v="2015-06-09T00:00:00"/>
    <n v="1"/>
    <s v="Second Class"/>
    <s v="Other"/>
    <n v="17"/>
    <n v="4078"/>
    <n v="4"/>
    <s v="Apparel"/>
    <s v="Europe"/>
    <s v="Parma"/>
    <s v="Emilia-Romagna"/>
    <m/>
    <s v="Italy"/>
    <s v="Southern Europe"/>
    <n v="17"/>
    <x v="5"/>
    <n v="365"/>
    <s v="Perfect Fitness Perfect Rip Deck"/>
    <n v="59.990001679999999"/>
    <n v="54.488929209402009"/>
    <n v="1"/>
    <n v="1.7999999520000001"/>
    <n v="59.990001679999999"/>
    <n v="58.190001727999999"/>
    <x v="1"/>
    <x v="2"/>
  </r>
  <r>
    <n v="14651"/>
    <d v="2015-02-08T00:00:00"/>
    <x v="7"/>
    <n v="2"/>
    <d v="2015-02-10T00:00:00"/>
    <n v="0"/>
    <s v="Second Class"/>
    <s v="Other"/>
    <n v="18"/>
    <n v="11887"/>
    <n v="4"/>
    <s v="Apparel"/>
    <s v="Europe"/>
    <s v="Pamiers"/>
    <s v="Languedoc-Roussillon-Midi-Pyrénées"/>
    <m/>
    <s v="France"/>
    <s v="Western Europe"/>
    <n v="18"/>
    <x v="4"/>
    <n v="403"/>
    <s v="Nike Men's CJ Elite 2 TD Football Cleat"/>
    <n v="129.9900055"/>
    <n v="110.80340837177086"/>
    <n v="1"/>
    <n v="3.9000000950000002"/>
    <n v="129.9900055"/>
    <n v="126.090005405"/>
    <x v="1"/>
    <x v="2"/>
  </r>
  <r>
    <n v="10990"/>
    <d v="2015-10-06T00:00:00"/>
    <x v="7"/>
    <n v="2"/>
    <d v="2015-10-08T00:00:00"/>
    <n v="1"/>
    <s v="Second Class"/>
    <s v="Other"/>
    <n v="18"/>
    <n v="6588"/>
    <n v="4"/>
    <s v="Apparel"/>
    <s v="Europe"/>
    <s v="Hamburg"/>
    <s v="Hamburg"/>
    <m/>
    <s v="Germany"/>
    <s v="Western Europe"/>
    <n v="18"/>
    <x v="4"/>
    <n v="403"/>
    <s v="Nike Men's CJ Elite 2 TD Football Cleat"/>
    <n v="129.9900055"/>
    <n v="110.80340837177086"/>
    <n v="1"/>
    <n v="3.9000000950000002"/>
    <n v="129.9900055"/>
    <n v="126.090005405"/>
    <x v="1"/>
    <x v="2"/>
  </r>
  <r>
    <n v="65609"/>
    <d v="2017-08-15T00:00:00"/>
    <x v="6"/>
    <n v="2"/>
    <d v="2017-08-17T00:00:00"/>
    <n v="1"/>
    <s v="Second Class"/>
    <s v="Other"/>
    <n v="18"/>
    <n v="7167"/>
    <n v="4"/>
    <s v="Apparel"/>
    <s v="Europe"/>
    <s v="Dordrecht"/>
    <s v="South Holland"/>
    <m/>
    <s v="Netherlands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7878"/>
    <d v="2015-09-18T00:00:00"/>
    <x v="7"/>
    <n v="2"/>
    <d v="2015-09-22T00:00:00"/>
    <n v="1"/>
    <s v="Second Class"/>
    <s v="Other"/>
    <n v="18"/>
    <n v="1459"/>
    <n v="4"/>
    <s v="Apparel"/>
    <s v="Europe"/>
    <s v="Marseille"/>
    <s v="Provence-Alpes-Côte d'Azur"/>
    <m/>
    <s v="France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6998"/>
    <d v="2015-06-09T00:00:00"/>
    <x v="7"/>
    <n v="2"/>
    <d v="2015-06-11T00:00:00"/>
    <n v="1"/>
    <s v="Second Class"/>
    <s v="Other"/>
    <n v="18"/>
    <n v="548"/>
    <n v="4"/>
    <s v="Apparel"/>
    <s v="Europe"/>
    <s v="Amsterdam"/>
    <s v="North Holland"/>
    <m/>
    <s v="Netherlands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3970"/>
    <d v="2015-07-23T00:00:00"/>
    <x v="7"/>
    <n v="2"/>
    <d v="2015-07-27T00:00:00"/>
    <n v="1"/>
    <s v="Second Class"/>
    <s v="Other"/>
    <n v="18"/>
    <n v="5224"/>
    <n v="4"/>
    <s v="Apparel"/>
    <s v="Europe"/>
    <s v="Strasbourg"/>
    <s v="Alsace-Champagne-Ardenne-Lorraine"/>
    <m/>
    <s v="France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0990"/>
    <d v="2015-10-06T00:00:00"/>
    <x v="7"/>
    <n v="2"/>
    <d v="2015-10-08T00:00:00"/>
    <n v="1"/>
    <s v="Second Class"/>
    <s v="Other"/>
    <n v="18"/>
    <n v="6588"/>
    <n v="4"/>
    <s v="Apparel"/>
    <s v="Europe"/>
    <s v="Hamburg"/>
    <s v="Hamburg"/>
    <m/>
    <s v="Germany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3614"/>
    <d v="2015-07-18T00:00:00"/>
    <x v="7"/>
    <n v="2"/>
    <d v="2015-07-21T00:00:00"/>
    <n v="1"/>
    <s v="Second Class"/>
    <s v="Other"/>
    <n v="17"/>
    <n v="2686"/>
    <n v="4"/>
    <s v="Apparel"/>
    <s v="Europe"/>
    <s v="Alphen aan den Rijn"/>
    <s v="South Holland"/>
    <m/>
    <s v="Netherlands"/>
    <s v="Western Europe"/>
    <n v="17"/>
    <x v="5"/>
    <n v="365"/>
    <s v="Perfect Fitness Perfect Rip Deck"/>
    <n v="59.990001679999999"/>
    <n v="54.488929209402009"/>
    <n v="1"/>
    <n v="3"/>
    <n v="59.990001679999999"/>
    <n v="56.990001679999999"/>
    <x v="1"/>
    <x v="2"/>
  </r>
  <r>
    <n v="44388"/>
    <d v="2016-09-10T00:00:00"/>
    <x v="5"/>
    <n v="2"/>
    <d v="2016-09-13T00:00:00"/>
    <n v="1"/>
    <s v="Second Class"/>
    <s v="Other"/>
    <n v="18"/>
    <n v="468"/>
    <n v="4"/>
    <s v="Apparel"/>
    <s v="Europe"/>
    <s v="Lublin"/>
    <s v="Lublin"/>
    <m/>
    <s v="Poland"/>
    <s v="East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13050"/>
    <d v="2015-10-07T00:00:00"/>
    <x v="7"/>
    <n v="2"/>
    <d v="2015-10-09T00:00:00"/>
    <n v="1"/>
    <s v="Second Class"/>
    <s v="Other"/>
    <n v="17"/>
    <n v="8456"/>
    <n v="4"/>
    <s v="Apparel"/>
    <s v="Europe"/>
    <s v="Stockholm"/>
    <s v="Stockholm"/>
    <m/>
    <s v="Sweden"/>
    <s v="Northern Europe"/>
    <n v="17"/>
    <x v="5"/>
    <n v="365"/>
    <s v="Perfect Fitness Perfect Rip Deck"/>
    <n v="59.990001679999999"/>
    <n v="54.488929209402009"/>
    <n v="1"/>
    <n v="3.2999999519999998"/>
    <n v="59.990001679999999"/>
    <n v="56.690001727999999"/>
    <x v="1"/>
    <x v="2"/>
  </r>
  <r>
    <n v="12613"/>
    <d v="2015-04-07T00:00:00"/>
    <x v="7"/>
    <n v="2"/>
    <d v="2015-04-09T00:00:00"/>
    <n v="1"/>
    <s v="Second Class"/>
    <s v="Other"/>
    <n v="18"/>
    <n v="1260"/>
    <n v="4"/>
    <s v="Apparel"/>
    <s v="Europe"/>
    <s v="Dublin"/>
    <s v="Dublin"/>
    <m/>
    <s v="Ireland"/>
    <s v="North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66587"/>
    <d v="2017-08-30T00:00:00"/>
    <x v="4"/>
    <n v="2"/>
    <d v="2017-09-01T00:00:00"/>
    <n v="1"/>
    <s v="Second Class"/>
    <s v="Other"/>
    <n v="18"/>
    <n v="3050"/>
    <n v="4"/>
    <s v="Apparel"/>
    <s v="Europe"/>
    <s v="Madrid"/>
    <s v="Madrid"/>
    <m/>
    <s v="Spain"/>
    <s v="South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62795"/>
    <d v="2017-05-07T00:00:00"/>
    <x v="0"/>
    <n v="2"/>
    <d v="2017-05-09T00:00:00"/>
    <n v="1"/>
    <s v="Second Class"/>
    <s v="Other"/>
    <n v="18"/>
    <n v="10308"/>
    <n v="4"/>
    <s v="Apparel"/>
    <s v="Europe"/>
    <s v="Six-Fours-les-Plages"/>
    <s v="Provence-Alpes-Côte d'Azur"/>
    <m/>
    <s v="France"/>
    <s v="West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18950"/>
    <d v="2015-04-10T00:00:00"/>
    <x v="7"/>
    <n v="2"/>
    <d v="2015-04-14T00:00:00"/>
    <n v="1"/>
    <s v="Second Class"/>
    <s v="Other"/>
    <n v="18"/>
    <n v="6428"/>
    <n v="4"/>
    <s v="Apparel"/>
    <s v="Europe"/>
    <s v="Rennes"/>
    <s v="Brittany"/>
    <m/>
    <s v="France"/>
    <s v="West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19610"/>
    <d v="2015-10-14T00:00:00"/>
    <x v="7"/>
    <n v="2"/>
    <d v="2015-10-16T00:00:00"/>
    <n v="1"/>
    <s v="Second Class"/>
    <s v="Other"/>
    <n v="18"/>
    <n v="387"/>
    <n v="4"/>
    <s v="Apparel"/>
    <s v="Europe"/>
    <s v="Capannori"/>
    <s v="Tuscany"/>
    <m/>
    <s v="Italy"/>
    <s v="Southern Europe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65011"/>
    <d v="2017-06-08T00:00:00"/>
    <x v="1"/>
    <n v="2"/>
    <d v="2017-06-12T00:00:00"/>
    <n v="0"/>
    <s v="Second Class"/>
    <s v="Other"/>
    <n v="18"/>
    <n v="2270"/>
    <n v="4"/>
    <s v="Apparel"/>
    <s v="Europe"/>
    <s v="Reutlingen"/>
    <s v="Baden-Württemberg"/>
    <m/>
    <s v="Germany"/>
    <s v="Western Europe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19380"/>
    <d v="2015-10-10T00:00:00"/>
    <x v="7"/>
    <n v="2"/>
    <d v="2015-10-13T00:00:00"/>
    <n v="1"/>
    <s v="Second Class"/>
    <s v="Other"/>
    <n v="18"/>
    <n v="482"/>
    <n v="4"/>
    <s v="Apparel"/>
    <s v="Europe"/>
    <s v="Palaiseau"/>
    <s v="Île-de-France"/>
    <m/>
    <s v="France"/>
    <s v="Western Europe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65005"/>
    <d v="2017-06-08T00:00:00"/>
    <x v="1"/>
    <n v="2"/>
    <d v="2017-06-12T00:00:00"/>
    <n v="1"/>
    <s v="Second Class"/>
    <s v="Other"/>
    <n v="18"/>
    <n v="1956"/>
    <n v="4"/>
    <s v="Apparel"/>
    <s v="Europe"/>
    <s v="Redditch"/>
    <s v="England"/>
    <m/>
    <s v="United Kingdom"/>
    <s v="Nor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0085"/>
    <d v="2015-10-21T00:00:00"/>
    <x v="7"/>
    <n v="2"/>
    <d v="2015-10-23T00:00:00"/>
    <n v="1"/>
    <s v="Second Class"/>
    <s v="Other"/>
    <n v="18"/>
    <n v="7466"/>
    <n v="4"/>
    <s v="Apparel"/>
    <s v="Europe"/>
    <s v="Leeds"/>
    <s v="England"/>
    <m/>
    <s v="United Kingdom"/>
    <s v="Nor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18245"/>
    <d v="2015-09-24T00:00:00"/>
    <x v="7"/>
    <n v="2"/>
    <d v="2015-09-28T00:00:00"/>
    <n v="1"/>
    <s v="Second Class"/>
    <s v="Other"/>
    <n v="18"/>
    <n v="8224"/>
    <n v="4"/>
    <s v="Apparel"/>
    <s v="Europe"/>
    <s v="Plymouth"/>
    <s v="England"/>
    <m/>
    <s v="United Kingdom"/>
    <s v="Nor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17810"/>
    <d v="2015-09-17T00:00:00"/>
    <x v="7"/>
    <n v="2"/>
    <d v="2015-09-21T00:00:00"/>
    <n v="1"/>
    <s v="Second Class"/>
    <s v="Other"/>
    <n v="18"/>
    <n v="6365"/>
    <n v="4"/>
    <s v="Apparel"/>
    <s v="Europe"/>
    <s v="Stockholm"/>
    <s v="Stockholm"/>
    <m/>
    <s v="Sweden"/>
    <s v="Nor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19817"/>
    <d v="2015-10-17T00:00:00"/>
    <x v="7"/>
    <n v="2"/>
    <d v="2015-10-20T00:00:00"/>
    <n v="1"/>
    <s v="Second Class"/>
    <s v="Other"/>
    <n v="18"/>
    <n v="3490"/>
    <n v="4"/>
    <s v="Apparel"/>
    <s v="Europe"/>
    <s v="Barcelona"/>
    <s v="Catalonia"/>
    <m/>
    <s v="Spain"/>
    <s v="Sou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10444"/>
    <d v="2015-02-06T00:00:00"/>
    <x v="7"/>
    <n v="2"/>
    <d v="2015-02-10T00:00:00"/>
    <n v="1"/>
    <s v="Second Class"/>
    <s v="Other"/>
    <n v="18"/>
    <n v="1596"/>
    <n v="4"/>
    <s v="Apparel"/>
    <s v="Europe"/>
    <s v="Castelldefels"/>
    <s v="Catalonia"/>
    <m/>
    <s v="Spain"/>
    <s v="Sou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64637"/>
    <d v="2017-01-08T00:00:00"/>
    <x v="0"/>
    <n v="2"/>
    <d v="2017-01-10T00:00:00"/>
    <n v="1"/>
    <s v="Second Class"/>
    <s v="Other"/>
    <n v="18"/>
    <n v="9857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15269"/>
    <d v="2015-11-08T00:00:00"/>
    <x v="7"/>
    <n v="2"/>
    <d v="2015-11-10T00:00:00"/>
    <n v="1"/>
    <s v="Second Class"/>
    <s v="Other"/>
    <n v="18"/>
    <n v="3969"/>
    <n v="4"/>
    <s v="Apparel"/>
    <s v="Europe"/>
    <s v="Oslo"/>
    <s v="Oslo"/>
    <m/>
    <s v="Norway"/>
    <s v="Northern Europe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14064"/>
    <d v="2015-07-25T00:00:00"/>
    <x v="7"/>
    <n v="2"/>
    <d v="2015-07-28T00:00:00"/>
    <n v="1"/>
    <s v="Second Class"/>
    <s v="Other"/>
    <n v="18"/>
    <n v="9342"/>
    <n v="4"/>
    <s v="Apparel"/>
    <s v="Europe"/>
    <s v="Birmingham"/>
    <s v="England"/>
    <m/>
    <s v="United Kingdom"/>
    <s v="Northern Europe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14551"/>
    <d v="2015-01-08T00:00:00"/>
    <x v="7"/>
    <n v="2"/>
    <d v="2015-01-12T00:00:00"/>
    <n v="0"/>
    <s v="Second Class"/>
    <s v="Other"/>
    <n v="17"/>
    <n v="2028"/>
    <n v="4"/>
    <s v="Apparel"/>
    <s v="Europe"/>
    <s v="Amsterdam"/>
    <s v="North Holland"/>
    <m/>
    <s v="Netherlands"/>
    <s v="Western Europe"/>
    <n v="17"/>
    <x v="5"/>
    <n v="365"/>
    <s v="Perfect Fitness Perfect Rip Deck"/>
    <n v="59.990001679999999"/>
    <n v="54.488929209402009"/>
    <n v="1"/>
    <n v="6"/>
    <n v="59.990001679999999"/>
    <n v="53.990001679999999"/>
    <x v="1"/>
    <x v="2"/>
  </r>
  <r>
    <n v="12698"/>
    <d v="2015-05-07T00:00:00"/>
    <x v="7"/>
    <n v="2"/>
    <d v="2015-05-11T00:00:00"/>
    <n v="1"/>
    <s v="Second Class"/>
    <s v="Other"/>
    <n v="17"/>
    <n v="3940"/>
    <n v="4"/>
    <s v="Apparel"/>
    <s v="Europe"/>
    <s v="Hautmont"/>
    <s v="Nord-Pas-de-Calais-Picardie"/>
    <m/>
    <s v="France"/>
    <s v="Western Europe"/>
    <n v="17"/>
    <x v="5"/>
    <n v="365"/>
    <s v="Perfect Fitness Perfect Rip Deck"/>
    <n v="59.990001679999999"/>
    <n v="54.488929209402009"/>
    <n v="1"/>
    <n v="6"/>
    <n v="59.990001679999999"/>
    <n v="53.990001679999999"/>
    <x v="1"/>
    <x v="2"/>
  </r>
  <r>
    <n v="47758"/>
    <d v="2016-11-28T00:00:00"/>
    <x v="3"/>
    <n v="2"/>
    <d v="2016-11-30T00:00:00"/>
    <n v="1"/>
    <s v="Second Class"/>
    <s v="Other"/>
    <n v="18"/>
    <n v="8293"/>
    <n v="4"/>
    <s v="Apparel"/>
    <s v="Europe"/>
    <s v="Banská Bystrica"/>
    <s v="Banská Bystrica"/>
    <m/>
    <s v="Slovakia"/>
    <s v="East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68220"/>
    <d v="2017-09-22T00:00:00"/>
    <x v="2"/>
    <n v="2"/>
    <d v="2017-09-26T00:00:00"/>
    <n v="1"/>
    <s v="Second Class"/>
    <s v="Other"/>
    <n v="18"/>
    <n v="9962"/>
    <n v="4"/>
    <s v="Apparel"/>
    <s v="Europe"/>
    <s v="Nacka"/>
    <s v="Stockholm"/>
    <m/>
    <s v="Sweden"/>
    <s v="North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14730"/>
    <d v="2015-04-08T00:00:00"/>
    <x v="7"/>
    <n v="2"/>
    <d v="2015-04-10T00:00:00"/>
    <n v="1"/>
    <s v="Second Class"/>
    <s v="Other"/>
    <n v="18"/>
    <n v="8098"/>
    <n v="4"/>
    <s v="Apparel"/>
    <s v="Europe"/>
    <s v="West Bromwich"/>
    <s v="England"/>
    <m/>
    <s v="United Kingdom"/>
    <s v="North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66411"/>
    <d v="2017-08-27T00:00:00"/>
    <x v="0"/>
    <n v="2"/>
    <d v="2017-08-29T00:00:00"/>
    <n v="0"/>
    <s v="Second Class"/>
    <s v="Other"/>
    <n v="18"/>
    <n v="8348"/>
    <n v="4"/>
    <s v="Apparel"/>
    <s v="Europe"/>
    <s v="Milan"/>
    <s v="Lombardy"/>
    <m/>
    <s v="Italy"/>
    <s v="South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12535"/>
    <d v="2015-02-07T00:00:00"/>
    <x v="7"/>
    <n v="2"/>
    <d v="2015-02-10T00:00:00"/>
    <n v="1"/>
    <s v="Second Class"/>
    <s v="Other"/>
    <n v="18"/>
    <n v="653"/>
    <n v="4"/>
    <s v="Apparel"/>
    <s v="Europe"/>
    <s v="Rome"/>
    <s v="Lazio"/>
    <m/>
    <s v="Italy"/>
    <s v="South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67712"/>
    <d v="2017-09-15T00:00:00"/>
    <x v="2"/>
    <n v="2"/>
    <d v="2017-09-19T00:00:00"/>
    <n v="1"/>
    <s v="Second Class"/>
    <s v="Other"/>
    <n v="18"/>
    <n v="8645"/>
    <n v="4"/>
    <s v="Apparel"/>
    <s v="Europe"/>
    <s v="Lille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18593"/>
    <d v="2015-09-29T00:00:00"/>
    <x v="7"/>
    <n v="2"/>
    <d v="2015-10-01T00:00:00"/>
    <n v="1"/>
    <s v="Second Class"/>
    <s v="Other"/>
    <n v="18"/>
    <n v="1275"/>
    <n v="4"/>
    <s v="Apparel"/>
    <s v="Europe"/>
    <s v="Basingstoke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7909"/>
    <d v="2015-09-19T00:00:00"/>
    <x v="7"/>
    <n v="2"/>
    <d v="2015-09-22T00:00:00"/>
    <n v="1"/>
    <s v="Second Class"/>
    <s v="Other"/>
    <n v="18"/>
    <n v="11189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6302"/>
    <d v="2015-08-26T00:00:00"/>
    <x v="7"/>
    <n v="2"/>
    <d v="2015-08-28T00:00:00"/>
    <n v="1"/>
    <s v="Second Class"/>
    <s v="Other"/>
    <n v="18"/>
    <n v="5988"/>
    <n v="4"/>
    <s v="Apparel"/>
    <s v="Europe"/>
    <s v="Littlehampton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4730"/>
    <d v="2015-04-08T00:00:00"/>
    <x v="7"/>
    <n v="2"/>
    <d v="2015-04-10T00:00:00"/>
    <n v="1"/>
    <s v="Second Class"/>
    <s v="Other"/>
    <n v="18"/>
    <n v="8098"/>
    <n v="4"/>
    <s v="Apparel"/>
    <s v="Europe"/>
    <s v="West Bromwich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3343"/>
    <d v="2015-07-14T00:00:00"/>
    <x v="7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62117"/>
    <d v="2017-06-25T00:00:00"/>
    <x v="0"/>
    <n v="2"/>
    <d v="2017-06-27T00:00:00"/>
    <n v="1"/>
    <s v="Second Class"/>
    <s v="Other"/>
    <n v="17"/>
    <n v="5113"/>
    <n v="4"/>
    <s v="Apparel"/>
    <s v="Europe"/>
    <s v="Seville"/>
    <s v="Andalusia"/>
    <m/>
    <s v="Spain"/>
    <s v="Southern Europe"/>
    <n v="17"/>
    <x v="5"/>
    <n v="365"/>
    <s v="Perfect Fitness Perfect Rip Deck"/>
    <n v="59.990001679999999"/>
    <n v="54.488929209402009"/>
    <n v="1"/>
    <n v="7.8000001909999996"/>
    <n v="59.990001679999999"/>
    <n v="52.190001488999997"/>
    <x v="1"/>
    <x v="2"/>
  </r>
  <r>
    <n v="62637"/>
    <d v="2017-03-07T00:00:00"/>
    <x v="6"/>
    <n v="2"/>
    <d v="2017-03-09T00:00:00"/>
    <n v="1"/>
    <s v="Second Class"/>
    <s v="Other"/>
    <n v="18"/>
    <n v="9726"/>
    <n v="4"/>
    <s v="Apparel"/>
    <s v="Europe"/>
    <s v="Moncalieri"/>
    <s v="Piedmont"/>
    <m/>
    <s v="Italy"/>
    <s v="Sou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67845"/>
    <d v="2017-09-17T00:00:00"/>
    <x v="0"/>
    <n v="2"/>
    <d v="2017-09-19T00:00:00"/>
    <n v="1"/>
    <s v="Second Class"/>
    <s v="Other"/>
    <n v="18"/>
    <n v="482"/>
    <n v="4"/>
    <s v="Apparel"/>
    <s v="Europe"/>
    <s v="Reims"/>
    <s v="Alsace-Champagne-Ardenne-Lorraine"/>
    <m/>
    <s v="France"/>
    <s v="West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67712"/>
    <d v="2017-09-15T00:00:00"/>
    <x v="2"/>
    <n v="2"/>
    <d v="2017-09-19T00:00:00"/>
    <n v="1"/>
    <s v="Second Class"/>
    <s v="Other"/>
    <n v="18"/>
    <n v="8645"/>
    <n v="4"/>
    <s v="Apparel"/>
    <s v="Europe"/>
    <s v="Lille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1209"/>
    <d v="2015-06-13T00:00:00"/>
    <x v="7"/>
    <n v="2"/>
    <d v="2015-06-16T00:00:00"/>
    <n v="1"/>
    <s v="Second Class"/>
    <s v="Other"/>
    <n v="18"/>
    <n v="7202"/>
    <n v="4"/>
    <s v="Apparel"/>
    <s v="Europe"/>
    <s v="Seraing"/>
    <s v="Liège"/>
    <m/>
    <s v="Belgium"/>
    <s v="West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41494"/>
    <d v="2016-08-28T00:00:00"/>
    <x v="0"/>
    <n v="2"/>
    <d v="2016-08-30T00:00:00"/>
    <n v="1"/>
    <s v="Second Class"/>
    <s v="Other"/>
    <n v="17"/>
    <n v="1173"/>
    <n v="4"/>
    <s v="Apparel"/>
    <s v="Europe"/>
    <s v="Kramatorsk"/>
    <s v="Donetsk"/>
    <m/>
    <s v="Ukraine"/>
    <s v="Eastern Europe"/>
    <n v="17"/>
    <x v="5"/>
    <n v="365"/>
    <s v="Perfect Fitness Perfect Rip Deck"/>
    <n v="59.990001679999999"/>
    <n v="54.488929209402009"/>
    <n v="1"/>
    <n v="9"/>
    <n v="59.990001679999999"/>
    <n v="50.990001679999999"/>
    <x v="1"/>
    <x v="2"/>
  </r>
  <r>
    <n v="18593"/>
    <d v="2015-09-29T00:00:00"/>
    <x v="7"/>
    <n v="2"/>
    <d v="2015-10-01T00:00:00"/>
    <n v="1"/>
    <s v="Second Class"/>
    <s v="Other"/>
    <n v="18"/>
    <n v="1275"/>
    <n v="4"/>
    <s v="Apparel"/>
    <s v="Europe"/>
    <s v="Basingstoke"/>
    <s v="England"/>
    <m/>
    <s v="United Kingdom"/>
    <s v="North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3343"/>
    <d v="2015-07-14T00:00:00"/>
    <x v="7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62637"/>
    <d v="2017-03-07T00:00:00"/>
    <x v="6"/>
    <n v="2"/>
    <d v="2017-03-09T00:00:00"/>
    <n v="1"/>
    <s v="Second Class"/>
    <s v="Other"/>
    <n v="18"/>
    <n v="9726"/>
    <n v="4"/>
    <s v="Apparel"/>
    <s v="Europe"/>
    <s v="Moncalieri"/>
    <s v="Piedmont"/>
    <m/>
    <s v="Italy"/>
    <s v="South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70044"/>
    <d v="2017-10-19T00:00:00"/>
    <x v="1"/>
    <n v="2"/>
    <d v="2017-10-23T00:00:00"/>
    <n v="1"/>
    <s v="Second Class"/>
    <s v="Other"/>
    <n v="63"/>
    <n v="13597"/>
    <n v="4"/>
    <s v="Apparel"/>
    <s v="Europe"/>
    <s v="Kiel"/>
    <s v="Schleswig-Holstein"/>
    <m/>
    <s v="Germany"/>
    <s v="Western Europe"/>
    <n v="63"/>
    <x v="25"/>
    <n v="1350"/>
    <s v="Children's heaters"/>
    <n v="357.10000609999997"/>
    <n v="263.94000818499995"/>
    <n v="1"/>
    <n v="53.569999699999997"/>
    <n v="357.10000609999997"/>
    <n v="303.53000639999999"/>
    <x v="1"/>
    <x v="2"/>
  </r>
  <r>
    <n v="67753"/>
    <d v="2017-09-16T00:00:00"/>
    <x v="5"/>
    <n v="2"/>
    <d v="2017-09-19T00:00:00"/>
    <n v="1"/>
    <s v="Second Class"/>
    <s v="Other"/>
    <n v="18"/>
    <n v="1566"/>
    <n v="4"/>
    <s v="Apparel"/>
    <s v="Europe"/>
    <s v="Arnhem"/>
    <s v="Gelderland"/>
    <m/>
    <s v="Netherlands"/>
    <s v="West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6617"/>
    <d v="2015-08-31T00:00:00"/>
    <x v="7"/>
    <n v="2"/>
    <d v="2015-09-02T00:00:00"/>
    <n v="1"/>
    <s v="Second Class"/>
    <s v="Other"/>
    <n v="18"/>
    <n v="4047"/>
    <n v="4"/>
    <s v="Apparel"/>
    <s v="Europe"/>
    <s v="Montreuil"/>
    <s v="Île-de-France"/>
    <m/>
    <s v="France"/>
    <s v="West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4574"/>
    <d v="2015-01-08T00:00:00"/>
    <x v="7"/>
    <n v="2"/>
    <d v="2015-01-12T00:00:00"/>
    <n v="1"/>
    <s v="Second Class"/>
    <s v="Other"/>
    <n v="18"/>
    <n v="6594"/>
    <n v="4"/>
    <s v="Apparel"/>
    <s v="Europe"/>
    <s v="Dortmund"/>
    <s v="North Rhine-Westphalia"/>
    <m/>
    <s v="Germany"/>
    <s v="West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2698"/>
    <d v="2015-05-07T00:00:00"/>
    <x v="7"/>
    <n v="2"/>
    <d v="2015-05-11T00:00:00"/>
    <n v="1"/>
    <s v="Second Class"/>
    <s v="Other"/>
    <n v="18"/>
    <n v="3940"/>
    <n v="4"/>
    <s v="Apparel"/>
    <s v="Europe"/>
    <s v="Hautmont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5599"/>
    <d v="2015-08-16T00:00:00"/>
    <x v="7"/>
    <n v="2"/>
    <d v="2015-08-18T00:00:00"/>
    <n v="1"/>
    <s v="Second Class"/>
    <s v="Other"/>
    <n v="18"/>
    <n v="1186"/>
    <n v="4"/>
    <s v="Apparel"/>
    <s v="Europe"/>
    <s v="Sunderland"/>
    <s v="England"/>
    <m/>
    <s v="United Kingdom"/>
    <s v="North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13343"/>
    <d v="2015-07-14T00:00:00"/>
    <x v="7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20072"/>
    <d v="2015-10-20T00:00:00"/>
    <x v="7"/>
    <n v="2"/>
    <d v="2015-10-22T00:00:00"/>
    <n v="1"/>
    <s v="Second Class"/>
    <s v="Other"/>
    <n v="18"/>
    <n v="4279"/>
    <n v="4"/>
    <s v="Apparel"/>
    <s v="Europe"/>
    <s v="Rome"/>
    <s v="Lazio"/>
    <m/>
    <s v="Italy"/>
    <s v="South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12323"/>
    <d v="2015-06-29T00:00:00"/>
    <x v="7"/>
    <n v="2"/>
    <d v="2015-07-01T00:00:00"/>
    <n v="1"/>
    <s v="Second Class"/>
    <s v="Other"/>
    <n v="17"/>
    <n v="4151"/>
    <n v="4"/>
    <s v="Apparel"/>
    <s v="Europe"/>
    <s v="Augsburg"/>
    <s v="Bavaria"/>
    <m/>
    <s v="Germany"/>
    <s v="Western Europe"/>
    <n v="17"/>
    <x v="5"/>
    <n v="365"/>
    <s v="Perfect Fitness Perfect Rip Deck"/>
    <n v="59.990001679999999"/>
    <n v="54.488929209402009"/>
    <n v="1"/>
    <n v="9.6000003809999992"/>
    <n v="59.990001679999999"/>
    <n v="50.390001298999998"/>
    <x v="1"/>
    <x v="2"/>
  </r>
  <r>
    <n v="71295"/>
    <d v="2017-06-11T00:00:00"/>
    <x v="0"/>
    <n v="2"/>
    <d v="2017-06-13T00:00:00"/>
    <n v="1"/>
    <s v="Second Class"/>
    <s v="Other"/>
    <n v="66"/>
    <n v="14848"/>
    <n v="4"/>
    <s v="Apparel"/>
    <s v="Europe"/>
    <s v="Cognac"/>
    <s v="Aquitaine-Limousin-Poitou-Charentes"/>
    <m/>
    <s v="France"/>
    <s v="Western Europe"/>
    <n v="66"/>
    <x v="24"/>
    <n v="1353"/>
    <s v="Porcelain crafts"/>
    <n v="461.48001099999999"/>
    <n v="376.77167767999998"/>
    <n v="1"/>
    <n v="73.839996339999999"/>
    <n v="461.48001099999999"/>
    <n v="387.64001466000002"/>
    <x v="1"/>
    <x v="2"/>
  </r>
  <r>
    <n v="66351"/>
    <d v="2017-08-26T00:00:00"/>
    <x v="5"/>
    <n v="2"/>
    <d v="2017-08-29T00:00:00"/>
    <n v="0"/>
    <s v="Second Class"/>
    <s v="Other"/>
    <n v="18"/>
    <n v="4697"/>
    <n v="4"/>
    <s v="Apparel"/>
    <s v="Europe"/>
    <s v="Castrop-Rauxel"/>
    <s v="North Rhine-Westphalia"/>
    <m/>
    <s v="Germany"/>
    <s v="West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12698"/>
    <d v="2015-05-07T00:00:00"/>
    <x v="7"/>
    <n v="2"/>
    <d v="2015-05-11T00:00:00"/>
    <n v="1"/>
    <s v="Second Class"/>
    <s v="Other"/>
    <n v="18"/>
    <n v="3940"/>
    <n v="4"/>
    <s v="Apparel"/>
    <s v="Europe"/>
    <s v="Hautmont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44148"/>
    <d v="2016-06-10T00:00:00"/>
    <x v="2"/>
    <n v="2"/>
    <d v="2016-06-14T00:00:00"/>
    <n v="1"/>
    <s v="Second Class"/>
    <s v="Other"/>
    <n v="18"/>
    <n v="5887"/>
    <n v="4"/>
    <s v="Apparel"/>
    <s v="Europe"/>
    <s v="Bytom"/>
    <s v="Silesia"/>
    <m/>
    <s v="Poland"/>
    <s v="Eastern Europe"/>
    <n v="18"/>
    <x v="4"/>
    <n v="403"/>
    <s v="Nike Men's CJ Elite 2 TD Football Cleat"/>
    <n v="129.9900055"/>
    <n v="110.80340837177086"/>
    <n v="1"/>
    <n v="22.100000380000001"/>
    <n v="129.9900055"/>
    <n v="107.89000512"/>
    <x v="1"/>
    <x v="2"/>
  </r>
  <r>
    <n v="64274"/>
    <d v="2017-07-27T00:00:00"/>
    <x v="1"/>
    <n v="4"/>
    <d v="2017-08-02T00:00:00"/>
    <n v="0"/>
    <s v="Standard Class"/>
    <s v="Other"/>
    <n v="9"/>
    <n v="12019"/>
    <n v="3"/>
    <s v="Footwear"/>
    <s v="Europe"/>
    <s v="Groningen"/>
    <s v="Groningen"/>
    <m/>
    <s v="Netherlands"/>
    <s v="Western Europe"/>
    <n v="9"/>
    <x v="0"/>
    <n v="191"/>
    <s v="Nike Men's Free 5.0+ Running Shoe"/>
    <n v="99.989997860000003"/>
    <n v="95.114003926871064"/>
    <n v="4"/>
    <n v="79.989997860000003"/>
    <n v="399.95999144000001"/>
    <n v="319.96999357999999"/>
    <x v="2"/>
    <x v="2"/>
  </r>
  <r>
    <n v="13298"/>
    <d v="2015-07-14T00:00:00"/>
    <x v="7"/>
    <n v="4"/>
    <d v="2015-07-20T00:00:00"/>
    <n v="0"/>
    <s v="Standard Class"/>
    <s v="Other"/>
    <n v="17"/>
    <n v="10549"/>
    <n v="4"/>
    <s v="Apparel"/>
    <s v="Europe"/>
    <s v="Turin"/>
    <s v="Piedmont"/>
    <m/>
    <s v="Italy"/>
    <s v="Southern Europe"/>
    <n v="17"/>
    <x v="5"/>
    <n v="365"/>
    <s v="Perfect Fitness Perfect Rip Deck"/>
    <n v="59.990001679999999"/>
    <n v="54.488929209402009"/>
    <n v="4"/>
    <n v="4.8000001909999996"/>
    <n v="239.96000672"/>
    <n v="235.16000652899999"/>
    <x v="2"/>
    <x v="2"/>
  </r>
  <r>
    <n v="62786"/>
    <d v="2017-05-07T00:00:00"/>
    <x v="0"/>
    <n v="4"/>
    <d v="2017-05-11T00:00:00"/>
    <n v="0"/>
    <s v="Standard Class"/>
    <s v="Other"/>
    <n v="17"/>
    <n v="4909"/>
    <n v="4"/>
    <s v="Apparel"/>
    <s v="Europe"/>
    <s v="Cologne"/>
    <s v="North Rhine-Westphalia"/>
    <m/>
    <s v="Germany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13939"/>
    <d v="2015-07-23T00:00:00"/>
    <x v="7"/>
    <n v="4"/>
    <d v="2015-07-29T00:00:00"/>
    <n v="0"/>
    <s v="Standard Class"/>
    <s v="Other"/>
    <n v="17"/>
    <n v="5854"/>
    <n v="4"/>
    <s v="Apparel"/>
    <s v="Europe"/>
    <s v="Milan"/>
    <s v="Lombardy"/>
    <m/>
    <s v="Italy"/>
    <s v="Southern Europe"/>
    <n v="17"/>
    <x v="5"/>
    <n v="365"/>
    <s v="Perfect Fitness Perfect Rip Deck"/>
    <n v="59.990001679999999"/>
    <n v="54.488929209402009"/>
    <n v="4"/>
    <n v="28.799999239999998"/>
    <n v="239.96000672"/>
    <n v="211.16000747999999"/>
    <x v="2"/>
    <x v="2"/>
  </r>
  <r>
    <n v="46864"/>
    <d v="2016-11-15T00:00:00"/>
    <x v="6"/>
    <n v="4"/>
    <d v="2016-11-21T00:00:00"/>
    <n v="0"/>
    <s v="Standard Class"/>
    <s v="Other"/>
    <n v="17"/>
    <n v="3066"/>
    <n v="4"/>
    <s v="Apparel"/>
    <s v="Europe"/>
    <s v="Uvarovo"/>
    <s v="Tambov"/>
    <m/>
    <s v="Russia"/>
    <s v="Eastern Europe"/>
    <n v="17"/>
    <x v="5"/>
    <n v="365"/>
    <s v="Perfect Fitness Perfect Rip Deck"/>
    <n v="59.990001679999999"/>
    <n v="54.488929209402009"/>
    <n v="4"/>
    <n v="31.190000529999999"/>
    <n v="239.96000672"/>
    <n v="208.77000619"/>
    <x v="2"/>
    <x v="2"/>
  </r>
  <r>
    <n v="16590"/>
    <d v="2015-08-31T00:00:00"/>
    <x v="7"/>
    <n v="4"/>
    <d v="2015-09-04T00:00:00"/>
    <n v="0"/>
    <s v="Standard Class"/>
    <s v="Other"/>
    <n v="17"/>
    <n v="11431"/>
    <n v="4"/>
    <s v="Apparel"/>
    <s v="Europe"/>
    <s v="Southend-on-Sea"/>
    <s v="England"/>
    <m/>
    <s v="United Kingdom"/>
    <s v="Northern Europe"/>
    <n v="17"/>
    <x v="5"/>
    <n v="365"/>
    <s v="Perfect Fitness Perfect Rip Deck"/>
    <n v="59.990001679999999"/>
    <n v="54.488929209402009"/>
    <n v="4"/>
    <n v="43.189998629999998"/>
    <n v="239.96000672"/>
    <n v="196.77000809"/>
    <x v="2"/>
    <x v="2"/>
  </r>
  <r>
    <n v="62840"/>
    <d v="2017-06-07T00:00:00"/>
    <x v="4"/>
    <n v="4"/>
    <d v="2017-06-13T00:00:00"/>
    <n v="0"/>
    <s v="Standard Class"/>
    <s v="Other"/>
    <n v="17"/>
    <n v="9906"/>
    <n v="4"/>
    <s v="Apparel"/>
    <s v="Europe"/>
    <s v="Widnes"/>
    <s v="England"/>
    <m/>
    <s v="United Kingdom"/>
    <s v="Northern Europe"/>
    <n v="17"/>
    <x v="5"/>
    <n v="365"/>
    <s v="Perfect Fitness Perfect Rip Deck"/>
    <n v="59.990001679999999"/>
    <n v="54.488929209402009"/>
    <n v="4"/>
    <n v="59.990001679999999"/>
    <n v="239.96000672"/>
    <n v="179.97000503999999"/>
    <x v="2"/>
    <x v="2"/>
  </r>
  <r>
    <n v="66959"/>
    <d v="2017-04-09T00:00:00"/>
    <x v="0"/>
    <n v="4"/>
    <d v="2017-04-13T00:00:00"/>
    <n v="0"/>
    <s v="Standard Class"/>
    <s v="Other"/>
    <n v="24"/>
    <n v="2048"/>
    <n v="5"/>
    <s v="Golf"/>
    <s v="Europe"/>
    <s v="Strasbourg"/>
    <s v="Alsace-Champagne-Ardenne-Lorraine"/>
    <m/>
    <s v="France"/>
    <s v="Western Europe"/>
    <n v="24"/>
    <x v="7"/>
    <n v="502"/>
    <s v="Nike Men's Dri-FIT Victory Golf Polo"/>
    <n v="50"/>
    <n v="43.678035218757444"/>
    <n v="4"/>
    <n v="2"/>
    <n v="200"/>
    <n v="198"/>
    <x v="2"/>
    <x v="2"/>
  </r>
  <r>
    <n v="63220"/>
    <d v="2017-11-07T00:00:00"/>
    <x v="6"/>
    <n v="4"/>
    <d v="2017-11-13T00:00:00"/>
    <n v="0"/>
    <s v="Standard Class"/>
    <s v="Other"/>
    <n v="29"/>
    <n v="3071"/>
    <n v="5"/>
    <s v="Golf"/>
    <s v="Europe"/>
    <s v="Carpentras"/>
    <s v="Provence-Alpes-Côte d'Azur"/>
    <m/>
    <s v="France"/>
    <s v="Western Europe"/>
    <n v="29"/>
    <x v="1"/>
    <n v="627"/>
    <s v="Under Armour Girls' Toddler Spine Surge Runni"/>
    <n v="39.990001679999999"/>
    <n v="34.198098313835338"/>
    <n v="4"/>
    <n v="8"/>
    <n v="159.96000672"/>
    <n v="151.96000672"/>
    <x v="2"/>
    <x v="2"/>
  </r>
  <r>
    <n v="19642"/>
    <d v="2015-10-14T00:00:00"/>
    <x v="7"/>
    <n v="4"/>
    <d v="2015-10-20T00:00:00"/>
    <n v="0"/>
    <s v="Standard Class"/>
    <s v="Other"/>
    <n v="24"/>
    <n v="11065"/>
    <n v="5"/>
    <s v="Golf"/>
    <s v="Europe"/>
    <s v="Utrecht"/>
    <s v="Utrecht"/>
    <m/>
    <s v="Netherlands"/>
    <s v="Western Europe"/>
    <n v="24"/>
    <x v="7"/>
    <n v="502"/>
    <s v="Nike Men's Dri-FIT Victory Golf Polo"/>
    <n v="50"/>
    <n v="43.678035218757444"/>
    <n v="4"/>
    <n v="11"/>
    <n v="200"/>
    <n v="189"/>
    <x v="2"/>
    <x v="2"/>
  </r>
  <r>
    <n v="65439"/>
    <d v="2017-08-13T00:00:00"/>
    <x v="0"/>
    <n v="4"/>
    <d v="2017-08-17T00:00:00"/>
    <n v="0"/>
    <s v="Standard Class"/>
    <s v="Other"/>
    <n v="24"/>
    <n v="394"/>
    <n v="5"/>
    <s v="Golf"/>
    <s v="Europe"/>
    <s v="Genk"/>
    <s v="Limburg"/>
    <m/>
    <s v="Belgium"/>
    <s v="Western Europe"/>
    <n v="24"/>
    <x v="7"/>
    <n v="502"/>
    <s v="Nike Men's Dri-FIT Victory Golf Polo"/>
    <n v="50"/>
    <n v="43.678035218757444"/>
    <n v="4"/>
    <n v="14"/>
    <n v="200"/>
    <n v="186"/>
    <x v="2"/>
    <x v="2"/>
  </r>
  <r>
    <n v="62840"/>
    <d v="2017-06-07T00:00:00"/>
    <x v="4"/>
    <n v="4"/>
    <d v="2017-06-13T00:00:00"/>
    <n v="0"/>
    <s v="Standard Class"/>
    <s v="Other"/>
    <n v="24"/>
    <n v="9906"/>
    <n v="5"/>
    <s v="Golf"/>
    <s v="Europe"/>
    <s v="Widnes"/>
    <s v="England"/>
    <m/>
    <s v="United Kingdom"/>
    <s v="Northern Europe"/>
    <n v="24"/>
    <x v="7"/>
    <n v="502"/>
    <s v="Nike Men's Dri-FIT Victory Golf Polo"/>
    <n v="50"/>
    <n v="43.678035218757444"/>
    <n v="4"/>
    <n v="20"/>
    <n v="200"/>
    <n v="180"/>
    <x v="2"/>
    <x v="2"/>
  </r>
  <r>
    <n v="17363"/>
    <d v="2015-11-09T00:00:00"/>
    <x v="7"/>
    <n v="4"/>
    <d v="2015-11-13T00:00:00"/>
    <n v="0"/>
    <s v="Standard Class"/>
    <s v="Other"/>
    <n v="24"/>
    <n v="5707"/>
    <n v="5"/>
    <s v="Golf"/>
    <s v="Europe"/>
    <s v="Gloucester"/>
    <s v="England"/>
    <m/>
    <s v="United Kingdom"/>
    <s v="Northern Europe"/>
    <n v="24"/>
    <x v="7"/>
    <n v="502"/>
    <s v="Nike Men's Dri-FIT Victory Golf Polo"/>
    <n v="50"/>
    <n v="43.678035218757444"/>
    <n v="4"/>
    <n v="20"/>
    <n v="200"/>
    <n v="180"/>
    <x v="2"/>
    <x v="2"/>
  </r>
  <r>
    <n v="13298"/>
    <d v="2015-07-14T00:00:00"/>
    <x v="7"/>
    <n v="4"/>
    <d v="2015-07-20T00:00:00"/>
    <n v="0"/>
    <s v="Standard Class"/>
    <s v="Other"/>
    <n v="29"/>
    <n v="10549"/>
    <n v="5"/>
    <s v="Golf"/>
    <s v="Europe"/>
    <s v="Turin"/>
    <s v="Piedmont"/>
    <m/>
    <s v="Italy"/>
    <s v="Southern Europe"/>
    <n v="29"/>
    <x v="1"/>
    <n v="627"/>
    <s v="Under Armour Girls' Toddler Spine Surge Runni"/>
    <n v="39.990001679999999"/>
    <n v="34.198098313835338"/>
    <n v="4"/>
    <n v="16"/>
    <n v="159.96000672"/>
    <n v="143.96000672"/>
    <x v="2"/>
    <x v="2"/>
  </r>
  <r>
    <n v="18237"/>
    <d v="2015-09-24T00:00:00"/>
    <x v="7"/>
    <n v="4"/>
    <d v="2015-09-30T00:00:00"/>
    <n v="0"/>
    <s v="Standard Class"/>
    <s v="Other"/>
    <n v="24"/>
    <n v="2682"/>
    <n v="5"/>
    <s v="Golf"/>
    <s v="Europe"/>
    <s v="Messina"/>
    <s v="Sicily"/>
    <m/>
    <s v="Italy"/>
    <s v="Southern Europe"/>
    <n v="24"/>
    <x v="7"/>
    <n v="502"/>
    <s v="Nike Men's Dri-FIT Victory Golf Polo"/>
    <n v="50"/>
    <n v="43.678035218757444"/>
    <n v="4"/>
    <n v="34"/>
    <n v="200"/>
    <n v="166"/>
    <x v="2"/>
    <x v="2"/>
  </r>
  <r>
    <n v="66958"/>
    <d v="2017-04-09T00:00:00"/>
    <x v="0"/>
    <n v="4"/>
    <d v="2017-04-13T00:00:00"/>
    <n v="0"/>
    <s v="Standard Class"/>
    <s v="Other"/>
    <n v="29"/>
    <n v="467"/>
    <n v="5"/>
    <s v="Golf"/>
    <s v="Europe"/>
    <s v="Helsinki"/>
    <s v="Uusimaa"/>
    <m/>
    <s v="Finland"/>
    <s v="Northern Europe"/>
    <n v="29"/>
    <x v="1"/>
    <n v="627"/>
    <s v="Under Armour Girls' Toddler Spine Surge Runni"/>
    <n v="39.990001679999999"/>
    <n v="34.198098313835338"/>
    <n v="4"/>
    <n v="28.790000920000001"/>
    <n v="159.96000672"/>
    <n v="131.17000579999998"/>
    <x v="2"/>
    <x v="2"/>
  </r>
  <r>
    <n v="66764"/>
    <d v="2017-01-09T00:00:00"/>
    <x v="3"/>
    <n v="4"/>
    <d v="2017-01-13T00:00:00"/>
    <n v="0"/>
    <s v="Standard Class"/>
    <s v="Other"/>
    <n v="24"/>
    <n v="10577"/>
    <n v="5"/>
    <s v="Golf"/>
    <s v="Europe"/>
    <s v="Miramas"/>
    <s v="Provence-Alpes-Côte d'Azur"/>
    <m/>
    <s v="France"/>
    <s v="Western Europe"/>
    <n v="24"/>
    <x v="7"/>
    <n v="502"/>
    <s v="Nike Men's Dri-FIT Victory Golf Polo"/>
    <n v="50"/>
    <n v="43.678035218757444"/>
    <n v="4"/>
    <n v="36"/>
    <n v="200"/>
    <n v="164"/>
    <x v="2"/>
    <x v="2"/>
  </r>
  <r>
    <n v="66764"/>
    <d v="2017-01-09T00:00:00"/>
    <x v="3"/>
    <n v="4"/>
    <d v="2017-01-13T00:00:00"/>
    <n v="0"/>
    <s v="Standard Class"/>
    <s v="Other"/>
    <n v="24"/>
    <n v="10577"/>
    <n v="5"/>
    <s v="Golf"/>
    <s v="Europe"/>
    <s v="Miramas"/>
    <s v="Provence-Alpes-Côte d'Azur"/>
    <m/>
    <s v="France"/>
    <s v="Western Europe"/>
    <n v="24"/>
    <x v="7"/>
    <n v="502"/>
    <s v="Nike Men's Dri-FIT Victory Golf Polo"/>
    <n v="50"/>
    <n v="43.678035218757444"/>
    <n v="4"/>
    <n v="40"/>
    <n v="200"/>
    <n v="160"/>
    <x v="2"/>
    <x v="2"/>
  </r>
  <r>
    <n v="48193"/>
    <d v="2016-04-12T00:00:00"/>
    <x v="7"/>
    <n v="4"/>
    <d v="2016-04-18T00:00:00"/>
    <n v="0"/>
    <s v="Standard Class"/>
    <s v="Other"/>
    <n v="40"/>
    <n v="3471"/>
    <n v="6"/>
    <s v="Outdoors"/>
    <s v="Europe"/>
    <s v="Sofia"/>
    <s v="Sofia City"/>
    <m/>
    <s v="Bulgaria"/>
    <s v="Eastern Europe"/>
    <n v="40"/>
    <x v="8"/>
    <n v="905"/>
    <s v="Team Golf Texas Longhorns Putter Grip"/>
    <n v="24.989999770000001"/>
    <n v="20.52742837007143"/>
    <n v="4"/>
    <n v="10"/>
    <n v="99.959999080000003"/>
    <n v="89.959999080000003"/>
    <x v="2"/>
    <x v="2"/>
  </r>
  <r>
    <n v="15231"/>
    <d v="2015-11-08T00:00:00"/>
    <x v="7"/>
    <n v="4"/>
    <d v="2015-11-12T00:00:00"/>
    <n v="0"/>
    <s v="Standard Class"/>
    <s v="Other"/>
    <n v="5"/>
    <n v="3535"/>
    <n v="2"/>
    <s v="Fitness"/>
    <s v="Europe"/>
    <s v="Granada"/>
    <s v="Andalusia"/>
    <m/>
    <s v="Spain"/>
    <s v="Southern Europe"/>
    <n v="5"/>
    <x v="26"/>
    <n v="93"/>
    <s v="Under Armour Men's Tech II T-Shirt"/>
    <n v="24.989999770000001"/>
    <n v="17.455999691500001"/>
    <n v="4"/>
    <n v="9"/>
    <n v="99.959999080000003"/>
    <n v="90.959999080000003"/>
    <x v="2"/>
    <x v="2"/>
  </r>
  <r>
    <n v="10451"/>
    <d v="2015-02-06T00:00:00"/>
    <x v="7"/>
    <n v="4"/>
    <d v="2015-02-12T00:00:00"/>
    <n v="0"/>
    <s v="Standard Class"/>
    <s v="Other"/>
    <n v="3"/>
    <n v="11715"/>
    <n v="2"/>
    <s v="Fitness"/>
    <s v="Europe"/>
    <s v="Mont-Saint-Aignan"/>
    <s v="Normandy"/>
    <m/>
    <s v="France"/>
    <s v="Western Europe"/>
    <n v="3"/>
    <x v="15"/>
    <n v="44"/>
    <s v="adidas Men's F10 Messi TRX FG Soccer Cleat"/>
    <n v="59.990001679999999"/>
    <n v="57.194418487916671"/>
    <n v="4"/>
    <n v="40.790000919999997"/>
    <n v="239.96000672"/>
    <n v="199.17000580000001"/>
    <x v="2"/>
    <x v="2"/>
  </r>
  <r>
    <n v="10459"/>
    <d v="2015-02-06T00:00:00"/>
    <x v="7"/>
    <n v="4"/>
    <d v="2015-02-12T00:00:00"/>
    <n v="1"/>
    <s v="Standard Class"/>
    <s v="Other"/>
    <n v="9"/>
    <n v="9814"/>
    <n v="3"/>
    <s v="Footwear"/>
    <s v="Europe"/>
    <s v="Berlin"/>
    <s v="Berlin"/>
    <m/>
    <s v="Germany"/>
    <s v="Western Europe"/>
    <n v="9"/>
    <x v="0"/>
    <n v="191"/>
    <s v="Nike Men's Free 5.0+ Running Shoe"/>
    <n v="99.989997860000003"/>
    <n v="95.114003926871064"/>
    <n v="4"/>
    <n v="0"/>
    <n v="399.95999144000001"/>
    <n v="399.95999144000001"/>
    <x v="2"/>
    <x v="2"/>
  </r>
  <r>
    <n v="64222"/>
    <d v="2017-07-26T00:00:00"/>
    <x v="4"/>
    <n v="4"/>
    <d v="2017-08-01T00:00:00"/>
    <n v="0"/>
    <s v="Standard Class"/>
    <s v="Other"/>
    <n v="9"/>
    <n v="4848"/>
    <n v="3"/>
    <s v="Footwear"/>
    <s v="Europe"/>
    <s v="Turin"/>
    <s v="Piedmont"/>
    <m/>
    <s v="Italy"/>
    <s v="Southern Europe"/>
    <n v="9"/>
    <x v="0"/>
    <n v="191"/>
    <s v="Nike Men's Free 5.0+ Running Shoe"/>
    <n v="99.989997860000003"/>
    <n v="95.114003926871064"/>
    <n v="4"/>
    <n v="12"/>
    <n v="399.95999144000001"/>
    <n v="387.95999144000001"/>
    <x v="2"/>
    <x v="2"/>
  </r>
  <r>
    <n v="63907"/>
    <d v="2017-07-21T00:00:00"/>
    <x v="2"/>
    <n v="4"/>
    <d v="2017-07-27T00:00:00"/>
    <n v="0"/>
    <s v="Standard Class"/>
    <s v="Other"/>
    <n v="9"/>
    <n v="569"/>
    <n v="3"/>
    <s v="Footwear"/>
    <s v="Europe"/>
    <s v="Cagliari"/>
    <s v="Sardinia"/>
    <m/>
    <s v="Italy"/>
    <s v="Southern Europe"/>
    <n v="9"/>
    <x v="0"/>
    <n v="191"/>
    <s v="Nike Men's Free 5.0+ Running Shoe"/>
    <n v="99.989997860000003"/>
    <n v="95.114003926871064"/>
    <n v="4"/>
    <n v="16"/>
    <n v="399.95999144000001"/>
    <n v="383.95999144000001"/>
    <x v="2"/>
    <x v="2"/>
  </r>
  <r>
    <n v="19178"/>
    <d v="2015-07-10T00:00:00"/>
    <x v="7"/>
    <n v="4"/>
    <d v="2015-07-16T00:00:00"/>
    <n v="0"/>
    <s v="Standard Class"/>
    <s v="Other"/>
    <n v="9"/>
    <n v="5749"/>
    <n v="3"/>
    <s v="Footwear"/>
    <s v="Europe"/>
    <s v="Milan"/>
    <s v="Lombardy"/>
    <m/>
    <s v="Italy"/>
    <s v="Southern Europe"/>
    <n v="9"/>
    <x v="0"/>
    <n v="191"/>
    <s v="Nike Men's Free 5.0+ Running Shoe"/>
    <n v="99.989997860000003"/>
    <n v="95.114003926871064"/>
    <n v="4"/>
    <n v="20"/>
    <n v="399.95999144000001"/>
    <n v="379.95999144000001"/>
    <x v="2"/>
    <x v="2"/>
  </r>
  <r>
    <n v="67046"/>
    <d v="2017-05-09T00:00:00"/>
    <x v="6"/>
    <n v="4"/>
    <d v="2017-05-15T00:00:00"/>
    <n v="0"/>
    <s v="Standard Class"/>
    <s v="Other"/>
    <n v="9"/>
    <n v="4460"/>
    <n v="3"/>
    <s v="Footwear"/>
    <s v="Europe"/>
    <s v="Erftstadt"/>
    <s v="North Rhine-Westphalia"/>
    <m/>
    <s v="Germany"/>
    <s v="Western Europe"/>
    <n v="9"/>
    <x v="0"/>
    <n v="191"/>
    <s v="Nike Men's Free 5.0+ Running Shoe"/>
    <n v="99.989997860000003"/>
    <n v="95.114003926871064"/>
    <n v="4"/>
    <n v="20"/>
    <n v="399.95999144000001"/>
    <n v="379.95999144000001"/>
    <x v="2"/>
    <x v="2"/>
  </r>
  <r>
    <n v="65312"/>
    <d v="2017-11-08T00:00:00"/>
    <x v="4"/>
    <n v="4"/>
    <d v="2017-11-14T00:00:00"/>
    <n v="0"/>
    <s v="Standard Class"/>
    <s v="Other"/>
    <n v="9"/>
    <n v="6506"/>
    <n v="3"/>
    <s v="Footwear"/>
    <s v="Europe"/>
    <s v="Harrow"/>
    <s v="England"/>
    <m/>
    <s v="United Kingdom"/>
    <s v="Northern Europe"/>
    <n v="9"/>
    <x v="0"/>
    <n v="191"/>
    <s v="Nike Men's Free 5.0+ Running Shoe"/>
    <n v="99.989997860000003"/>
    <n v="95.114003926871064"/>
    <n v="4"/>
    <n v="22"/>
    <n v="399.95999144000001"/>
    <n v="377.95999144000001"/>
    <x v="2"/>
    <x v="2"/>
  </r>
  <r>
    <n v="16436"/>
    <d v="2015-08-28T00:00:00"/>
    <x v="7"/>
    <n v="4"/>
    <d v="2015-09-03T00:00:00"/>
    <n v="0"/>
    <s v="Standard Class"/>
    <s v="Other"/>
    <n v="9"/>
    <n v="6050"/>
    <n v="3"/>
    <s v="Footwear"/>
    <s v="Europe"/>
    <s v="Pescara"/>
    <s v="Abruzzo"/>
    <m/>
    <s v="Italy"/>
    <s v="Southern Europe"/>
    <n v="9"/>
    <x v="0"/>
    <n v="191"/>
    <s v="Nike Men's Free 5.0+ Running Shoe"/>
    <n v="99.989997860000003"/>
    <n v="95.114003926871064"/>
    <n v="4"/>
    <n v="36"/>
    <n v="399.95999144000001"/>
    <n v="363.95999144000001"/>
    <x v="2"/>
    <x v="2"/>
  </r>
  <r>
    <n v="11822"/>
    <d v="2015-06-22T00:00:00"/>
    <x v="7"/>
    <n v="4"/>
    <d v="2015-06-26T00:00:00"/>
    <n v="0"/>
    <s v="Standard Class"/>
    <s v="Other"/>
    <n v="13"/>
    <n v="3246"/>
    <n v="3"/>
    <s v="Footwear"/>
    <s v="Europe"/>
    <s v="Tourcoing"/>
    <s v="Nord-Pas-de-Calais-Picardie"/>
    <m/>
    <s v="France"/>
    <s v="Western Europe"/>
    <n v="13"/>
    <x v="3"/>
    <n v="282"/>
    <s v="Under Armour Women's Ignite PIP VI Slide"/>
    <n v="31.989999770000001"/>
    <n v="27.763856872771434"/>
    <n v="4"/>
    <n v="11.52000046"/>
    <n v="127.95999908"/>
    <n v="116.43999862"/>
    <x v="2"/>
    <x v="2"/>
  </r>
  <r>
    <n v="19528"/>
    <d v="2015-10-13T00:00:00"/>
    <x v="7"/>
    <n v="4"/>
    <d v="2015-10-19T00:00:00"/>
    <n v="0"/>
    <s v="Standard Class"/>
    <s v="Other"/>
    <n v="9"/>
    <n v="2364"/>
    <n v="3"/>
    <s v="Footwear"/>
    <s v="Europe"/>
    <s v="Afragola"/>
    <s v="Campania"/>
    <m/>
    <s v="Italy"/>
    <s v="Southern Europe"/>
    <n v="9"/>
    <x v="0"/>
    <n v="191"/>
    <s v="Nike Men's Free 5.0+ Running Shoe"/>
    <n v="99.989997860000003"/>
    <n v="95.114003926871064"/>
    <n v="4"/>
    <n v="40"/>
    <n v="399.95999144000001"/>
    <n v="359.95999144000001"/>
    <x v="2"/>
    <x v="2"/>
  </r>
  <r>
    <n v="49763"/>
    <d v="2016-12-27T00:00:00"/>
    <x v="6"/>
    <n v="4"/>
    <d v="2017-01-02T00:00:00"/>
    <n v="0"/>
    <s v="Standard Class"/>
    <s v="Other"/>
    <n v="13"/>
    <n v="12216"/>
    <n v="3"/>
    <s v="Footwear"/>
    <s v="Europe"/>
    <s v="Lugansk"/>
    <s v="Luhansk"/>
    <m/>
    <s v="Ukraine"/>
    <s v="Eastern Europe"/>
    <n v="13"/>
    <x v="3"/>
    <n v="278"/>
    <s v="Under Armour Men's Compression EV SL Slide"/>
    <n v="44.990001679999999"/>
    <n v="31.547668386333335"/>
    <n v="4"/>
    <n v="21.600000380000001"/>
    <n v="179.96000672"/>
    <n v="158.36000633999998"/>
    <x v="2"/>
    <x v="2"/>
  </r>
  <r>
    <n v="16013"/>
    <d v="2015-08-22T00:00:00"/>
    <x v="7"/>
    <n v="4"/>
    <d v="2015-08-27T00:00:00"/>
    <n v="0"/>
    <s v="Standard Class"/>
    <s v="Other"/>
    <n v="9"/>
    <n v="4460"/>
    <n v="3"/>
    <s v="Footwear"/>
    <s v="Europe"/>
    <s v="Doncaster"/>
    <s v="England"/>
    <m/>
    <s v="United Kingdom"/>
    <s v="Northern Europe"/>
    <n v="9"/>
    <x v="0"/>
    <n v="191"/>
    <s v="Nike Men's Free 5.0+ Running Shoe"/>
    <n v="99.989997860000003"/>
    <n v="95.114003926871064"/>
    <n v="4"/>
    <n v="48"/>
    <n v="399.95999144000001"/>
    <n v="351.95999144000001"/>
    <x v="2"/>
    <x v="2"/>
  </r>
  <r>
    <n v="17347"/>
    <d v="2015-11-09T00:00:00"/>
    <x v="7"/>
    <n v="4"/>
    <d v="2015-11-13T00:00:00"/>
    <n v="0"/>
    <s v="Standard Class"/>
    <s v="Other"/>
    <n v="9"/>
    <n v="11388"/>
    <n v="3"/>
    <s v="Footwear"/>
    <s v="Europe"/>
    <s v="Bry-sur-Marne"/>
    <s v="Île-de-France"/>
    <m/>
    <s v="France"/>
    <s v="Western Europe"/>
    <n v="9"/>
    <x v="0"/>
    <n v="191"/>
    <s v="Nike Men's Free 5.0+ Running Shoe"/>
    <n v="99.989997860000003"/>
    <n v="95.114003926871064"/>
    <n v="4"/>
    <n v="48"/>
    <n v="399.95999144000001"/>
    <n v="351.95999144000001"/>
    <x v="2"/>
    <x v="2"/>
  </r>
  <r>
    <n v="19496"/>
    <d v="2015-12-10T00:00:00"/>
    <x v="7"/>
    <n v="4"/>
    <d v="2015-12-16T00:00:00"/>
    <n v="0"/>
    <s v="Standard Class"/>
    <s v="Other"/>
    <n v="9"/>
    <n v="7521"/>
    <n v="3"/>
    <s v="Footwear"/>
    <s v="Europe"/>
    <s v="Charleroi"/>
    <s v="Henan"/>
    <m/>
    <s v="Belgium"/>
    <s v="Western Europe"/>
    <n v="9"/>
    <x v="0"/>
    <n v="191"/>
    <s v="Nike Men's Free 5.0+ Running Shoe"/>
    <n v="99.989997860000003"/>
    <n v="95.114003926871064"/>
    <n v="4"/>
    <n v="51.990001679999999"/>
    <n v="399.95999144000001"/>
    <n v="347.96998976000003"/>
    <x v="2"/>
    <x v="2"/>
  </r>
  <r>
    <n v="62789"/>
    <d v="2017-05-07T00:00:00"/>
    <x v="0"/>
    <n v="4"/>
    <d v="2017-05-11T00:00:00"/>
    <n v="1"/>
    <s v="Standard Class"/>
    <s v="Other"/>
    <n v="9"/>
    <n v="1628"/>
    <n v="3"/>
    <s v="Footwear"/>
    <s v="Europe"/>
    <s v="Munich"/>
    <s v="Bavaria"/>
    <m/>
    <s v="Germany"/>
    <s v="Western Europe"/>
    <n v="9"/>
    <x v="0"/>
    <n v="191"/>
    <s v="Nike Men's Free 5.0+ Running Shoe"/>
    <n v="99.989997860000003"/>
    <n v="95.114003926871064"/>
    <n v="4"/>
    <n v="59.990001679999999"/>
    <n v="399.95999144000001"/>
    <n v="339.96998976000003"/>
    <x v="2"/>
    <x v="2"/>
  </r>
  <r>
    <n v="11674"/>
    <d v="2015-06-20T00:00:00"/>
    <x v="7"/>
    <n v="4"/>
    <d v="2015-06-25T00:00:00"/>
    <n v="1"/>
    <s v="Standard Class"/>
    <s v="Other"/>
    <n v="9"/>
    <n v="7222"/>
    <n v="3"/>
    <s v="Footwear"/>
    <s v="Europe"/>
    <s v="Niort"/>
    <s v="Aquitaine-Limousin-Poitou-Charentes"/>
    <m/>
    <s v="France"/>
    <s v="Western Europe"/>
    <n v="9"/>
    <x v="0"/>
    <n v="191"/>
    <s v="Nike Men's Free 5.0+ Running Shoe"/>
    <n v="99.989997860000003"/>
    <n v="95.114003926871064"/>
    <n v="4"/>
    <n v="63.990001679999999"/>
    <n v="399.95999144000001"/>
    <n v="335.96998976000003"/>
    <x v="2"/>
    <x v="2"/>
  </r>
  <r>
    <n v="67866"/>
    <d v="2017-09-17T00:00:00"/>
    <x v="0"/>
    <n v="4"/>
    <d v="2017-09-21T00:00:00"/>
    <n v="0"/>
    <s v="Standard Class"/>
    <s v="Other"/>
    <n v="9"/>
    <n v="5929"/>
    <n v="3"/>
    <s v="Footwear"/>
    <s v="Europe"/>
    <s v="Venice"/>
    <s v="Veneto"/>
    <m/>
    <s v="Italy"/>
    <s v="Southern Europe"/>
    <n v="9"/>
    <x v="0"/>
    <n v="191"/>
    <s v="Nike Men's Free 5.0+ Running Shoe"/>
    <n v="99.989997860000003"/>
    <n v="95.114003926871064"/>
    <n v="4"/>
    <n v="71.989997860000003"/>
    <n v="399.95999144000001"/>
    <n v="327.96999357999999"/>
    <x v="2"/>
    <x v="2"/>
  </r>
  <r>
    <n v="13599"/>
    <d v="2015-07-18T00:00:00"/>
    <x v="7"/>
    <n v="4"/>
    <d v="2015-07-23T00:00:00"/>
    <n v="1"/>
    <s v="Standard Class"/>
    <s v="Other"/>
    <n v="9"/>
    <n v="6123"/>
    <n v="3"/>
    <s v="Footwear"/>
    <s v="Europe"/>
    <s v="Ulm"/>
    <s v="Baden-Württemberg"/>
    <m/>
    <s v="Germany"/>
    <s v="Western Europe"/>
    <n v="9"/>
    <x v="0"/>
    <n v="191"/>
    <s v="Nike Men's Free 5.0+ Running Shoe"/>
    <n v="99.989997860000003"/>
    <n v="95.114003926871064"/>
    <n v="4"/>
    <n v="79.989997860000003"/>
    <n v="399.95999144000001"/>
    <n v="319.96999357999999"/>
    <x v="2"/>
    <x v="2"/>
  </r>
  <r>
    <n v="10384"/>
    <d v="2015-01-06T00:00:00"/>
    <x v="7"/>
    <n v="4"/>
    <d v="2015-01-12T00:00:00"/>
    <n v="1"/>
    <s v="Standard Class"/>
    <s v="Other"/>
    <n v="17"/>
    <n v="587"/>
    <n v="4"/>
    <s v="Apparel"/>
    <s v="Europe"/>
    <s v="Cambridge"/>
    <s v="England"/>
    <m/>
    <s v="United Kingdom"/>
    <s v="Northern Europe"/>
    <n v="17"/>
    <x v="5"/>
    <n v="365"/>
    <s v="Perfect Fitness Perfect Rip Deck"/>
    <n v="59.990001679999999"/>
    <n v="54.488929209402009"/>
    <n v="4"/>
    <n v="0"/>
    <n v="239.96000672"/>
    <n v="239.96000672"/>
    <x v="2"/>
    <x v="2"/>
  </r>
  <r>
    <n v="63115"/>
    <d v="2017-10-07T00:00:00"/>
    <x v="5"/>
    <n v="4"/>
    <d v="2017-10-12T00:00:00"/>
    <n v="1"/>
    <s v="Standard Class"/>
    <s v="Other"/>
    <n v="17"/>
    <n v="1240"/>
    <n v="4"/>
    <s v="Apparel"/>
    <s v="Europe"/>
    <s v="Siegen"/>
    <s v="North Rhine-Westphalia"/>
    <m/>
    <s v="Germany"/>
    <s v="Western Europe"/>
    <n v="17"/>
    <x v="5"/>
    <n v="365"/>
    <s v="Perfect Fitness Perfect Rip Deck"/>
    <n v="59.990001679999999"/>
    <n v="54.488929209402009"/>
    <n v="4"/>
    <n v="0"/>
    <n v="239.96000672"/>
    <n v="239.96000672"/>
    <x v="2"/>
    <x v="2"/>
  </r>
  <r>
    <n v="63516"/>
    <d v="2017-07-16T00:00:00"/>
    <x v="0"/>
    <n v="4"/>
    <d v="2017-07-20T00:00:00"/>
    <n v="0"/>
    <s v="Standard Class"/>
    <s v="Other"/>
    <n v="17"/>
    <n v="8806"/>
    <n v="4"/>
    <s v="Apparel"/>
    <s v="Europe"/>
    <s v="Nantes"/>
    <s v="Pays de la Loire"/>
    <m/>
    <s v="France"/>
    <s v="Western Europe"/>
    <n v="17"/>
    <x v="5"/>
    <n v="365"/>
    <s v="Perfect Fitness Perfect Rip Deck"/>
    <n v="59.990001679999999"/>
    <n v="54.488929209402009"/>
    <n v="4"/>
    <n v="4.8000001909999996"/>
    <n v="239.96000672"/>
    <n v="235.16000652899999"/>
    <x v="2"/>
    <x v="2"/>
  </r>
  <r>
    <n v="62086"/>
    <d v="2017-06-25T00:00:00"/>
    <x v="0"/>
    <n v="4"/>
    <d v="2017-06-29T00:00:00"/>
    <n v="0"/>
    <s v="Standard Class"/>
    <s v="Other"/>
    <n v="17"/>
    <n v="341"/>
    <n v="4"/>
    <s v="Apparel"/>
    <s v="Europe"/>
    <s v="London"/>
    <s v="England"/>
    <m/>
    <s v="United Kingdom"/>
    <s v="Northern Europe"/>
    <n v="17"/>
    <x v="5"/>
    <n v="365"/>
    <s v="Perfect Fitness Perfect Rip Deck"/>
    <n v="59.990001679999999"/>
    <n v="54.488929209402009"/>
    <n v="4"/>
    <n v="7.1999998090000004"/>
    <n v="239.96000672"/>
    <n v="232.760006911"/>
    <x v="2"/>
    <x v="2"/>
  </r>
  <r>
    <n v="62817"/>
    <d v="2017-05-07T00:00:00"/>
    <x v="0"/>
    <n v="4"/>
    <d v="2017-05-11T00:00:00"/>
    <n v="0"/>
    <s v="Standard Class"/>
    <s v="Other"/>
    <n v="17"/>
    <n v="3064"/>
    <n v="4"/>
    <s v="Apparel"/>
    <s v="Europe"/>
    <s v="Las Rozas de Madrid"/>
    <s v="Madrid"/>
    <m/>
    <s v="Spain"/>
    <s v="Southern Europe"/>
    <n v="17"/>
    <x v="5"/>
    <n v="365"/>
    <s v="Perfect Fitness Perfect Rip Deck"/>
    <n v="59.990001679999999"/>
    <n v="54.488929209402009"/>
    <n v="4"/>
    <n v="7.1999998090000004"/>
    <n v="239.96000672"/>
    <n v="232.760006911"/>
    <x v="2"/>
    <x v="2"/>
  </r>
  <r>
    <n v="10856"/>
    <d v="2015-08-06T00:00:00"/>
    <x v="7"/>
    <n v="4"/>
    <d v="2015-08-12T00:00:00"/>
    <n v="0"/>
    <s v="Standard Class"/>
    <s v="Other"/>
    <n v="17"/>
    <n v="10614"/>
    <n v="4"/>
    <s v="Apparel"/>
    <s v="Europe"/>
    <s v="Luton"/>
    <s v="England"/>
    <m/>
    <s v="United Kingdom"/>
    <s v="North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14685"/>
    <d v="2015-03-08T00:00:00"/>
    <x v="7"/>
    <n v="4"/>
    <d v="2015-03-12T00:00:00"/>
    <n v="1"/>
    <s v="Standard Class"/>
    <s v="Other"/>
    <n v="17"/>
    <n v="10563"/>
    <n v="4"/>
    <s v="Apparel"/>
    <s v="Europe"/>
    <s v="Verdun"/>
    <s v="Alsace-Champagne-Ardenne-Lorraine"/>
    <m/>
    <s v="France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66229"/>
    <d v="2017-08-24T00:00:00"/>
    <x v="1"/>
    <n v="4"/>
    <d v="2017-08-30T00:00:00"/>
    <n v="1"/>
    <s v="Standard Class"/>
    <s v="Other"/>
    <n v="17"/>
    <n v="11002"/>
    <n v="4"/>
    <s v="Apparel"/>
    <s v="Europe"/>
    <s v="Conflans-Sainte-Honorine"/>
    <s v="Île-de-France"/>
    <m/>
    <s v="France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14924"/>
    <d v="2015-06-08T00:00:00"/>
    <x v="7"/>
    <n v="4"/>
    <d v="2015-06-12T00:00:00"/>
    <n v="1"/>
    <s v="Standard Class"/>
    <s v="Other"/>
    <n v="17"/>
    <n v="11486"/>
    <n v="4"/>
    <s v="Apparel"/>
    <s v="Europe"/>
    <s v="Munich"/>
    <s v="Bavaria"/>
    <m/>
    <s v="Germany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49839"/>
    <d v="2016-12-28T00:00:00"/>
    <x v="4"/>
    <n v="4"/>
    <d v="2017-01-03T00:00:00"/>
    <n v="1"/>
    <s v="Standard Class"/>
    <s v="Other"/>
    <n v="17"/>
    <n v="1759"/>
    <n v="4"/>
    <s v="Apparel"/>
    <s v="Europe"/>
    <s v="Vienna"/>
    <s v="Vienna"/>
    <m/>
    <s v="Austria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12393"/>
    <d v="2015-06-30T00:00:00"/>
    <x v="7"/>
    <n v="4"/>
    <d v="2015-07-06T00:00:00"/>
    <n v="0"/>
    <s v="Standard Class"/>
    <s v="Other"/>
    <n v="17"/>
    <n v="10659"/>
    <n v="4"/>
    <s v="Apparel"/>
    <s v="Europe"/>
    <s v="Sesto San Giovanni"/>
    <s v="Lombardy"/>
    <m/>
    <s v="Italy"/>
    <s v="Southern Europe"/>
    <n v="17"/>
    <x v="5"/>
    <n v="365"/>
    <s v="Perfect Fitness Perfect Rip Deck"/>
    <n v="59.990001679999999"/>
    <n v="54.488929209402009"/>
    <n v="4"/>
    <n v="13.19999981"/>
    <n v="239.96000672"/>
    <n v="226.76000690999999"/>
    <x v="2"/>
    <x v="2"/>
  </r>
  <r>
    <n v="65898"/>
    <d v="2017-08-19T00:00:00"/>
    <x v="5"/>
    <n v="4"/>
    <d v="2017-08-24T00:00:00"/>
    <n v="0"/>
    <s v="Standard Class"/>
    <s v="Other"/>
    <n v="17"/>
    <n v="8899"/>
    <n v="4"/>
    <s v="Apparel"/>
    <s v="Europe"/>
    <s v="Bondy"/>
    <s v="Île-de-France"/>
    <m/>
    <s v="France"/>
    <s v="Western Europe"/>
    <n v="17"/>
    <x v="5"/>
    <n v="365"/>
    <s v="Perfect Fitness Perfect Rip Deck"/>
    <n v="59.990001679999999"/>
    <n v="54.488929209402009"/>
    <n v="4"/>
    <n v="13.19999981"/>
    <n v="239.96000672"/>
    <n v="226.76000690999999"/>
    <x v="2"/>
    <x v="2"/>
  </r>
  <r>
    <n v="64599"/>
    <d v="2017-07-31T00:00:00"/>
    <x v="3"/>
    <n v="4"/>
    <d v="2017-08-04T00:00:00"/>
    <n v="1"/>
    <s v="Standard Class"/>
    <s v="Other"/>
    <n v="17"/>
    <n v="3315"/>
    <n v="4"/>
    <s v="Apparel"/>
    <s v="Europe"/>
    <s v="Valencia"/>
    <s v="Valencian Community"/>
    <m/>
    <s v="Spain"/>
    <s v="Southern Europe"/>
    <n v="17"/>
    <x v="5"/>
    <n v="365"/>
    <s v="Perfect Fitness Perfect Rip Deck"/>
    <n v="59.990001679999999"/>
    <n v="54.488929209402009"/>
    <n v="4"/>
    <n v="16.799999239999998"/>
    <n v="239.96000672"/>
    <n v="223.16000747999999"/>
    <x v="2"/>
    <x v="2"/>
  </r>
  <r>
    <n v="65370"/>
    <d v="2017-12-08T00:00:00"/>
    <x v="2"/>
    <n v="4"/>
    <d v="2017-12-14T00:00:00"/>
    <n v="1"/>
    <s v="Standard Class"/>
    <s v="Other"/>
    <n v="17"/>
    <n v="10051"/>
    <n v="4"/>
    <s v="Apparel"/>
    <s v="Europe"/>
    <s v="Noisy-le-Grand"/>
    <s v="Île-de-France"/>
    <m/>
    <s v="France"/>
    <s v="Western Europe"/>
    <n v="17"/>
    <x v="5"/>
    <n v="365"/>
    <s v="Perfect Fitness Perfect Rip Deck"/>
    <n v="59.990001679999999"/>
    <n v="54.488929209402009"/>
    <n v="4"/>
    <n v="16.799999239999998"/>
    <n v="239.96000672"/>
    <n v="223.16000747999999"/>
    <x v="2"/>
    <x v="2"/>
  </r>
  <r>
    <n v="19732"/>
    <d v="2015-10-16T00:00:00"/>
    <x v="7"/>
    <n v="4"/>
    <d v="2015-10-22T00:00:00"/>
    <n v="0"/>
    <s v="Standard Class"/>
    <s v="Other"/>
    <n v="17"/>
    <n v="6402"/>
    <n v="4"/>
    <s v="Apparel"/>
    <s v="Europe"/>
    <s v="Elx"/>
    <s v="Valencian Community"/>
    <m/>
    <s v="Spain"/>
    <s v="Southern Europe"/>
    <n v="17"/>
    <x v="5"/>
    <n v="365"/>
    <s v="Perfect Fitness Perfect Rip Deck"/>
    <n v="59.990001679999999"/>
    <n v="54.488929209402009"/>
    <n v="4"/>
    <n v="21.600000380000001"/>
    <n v="239.96000672"/>
    <n v="218.36000633999998"/>
    <x v="2"/>
    <x v="2"/>
  </r>
  <r>
    <n v="5895"/>
    <d v="2015-03-28T00:00:00"/>
    <x v="7"/>
    <n v="2"/>
    <d v="2015-03-31T00:00:00"/>
    <n v="1"/>
    <s v="Second Class"/>
    <s v="Other"/>
    <n v="9"/>
    <n v="8707"/>
    <n v="3"/>
    <s v="Footwear"/>
    <s v="LATAM"/>
    <s v="Petapa"/>
    <s v="Guatemala"/>
    <m/>
    <s v="Guatemala"/>
    <s v="Central America"/>
    <n v="9"/>
    <x v="0"/>
    <n v="191"/>
    <s v="Nike Men's Free 5.0+ Running Shoe"/>
    <n v="99.989997860000003"/>
    <n v="95.114003926871064"/>
    <n v="3"/>
    <n v="0"/>
    <n v="299.96999357999999"/>
    <n v="299.96999357999999"/>
    <x v="0"/>
    <x v="0"/>
  </r>
  <r>
    <n v="56359"/>
    <d v="2017-02-04T00:00:00"/>
    <x v="5"/>
    <n v="2"/>
    <d v="2017-02-07T00:00:00"/>
    <n v="1"/>
    <s v="Second Class"/>
    <s v="Other"/>
    <n v="17"/>
    <n v="1025"/>
    <n v="4"/>
    <s v="Apparel"/>
    <s v="LATAM"/>
    <s v="Mejicanos"/>
    <s v="San Salvador"/>
    <m/>
    <s v="El Salvador"/>
    <s v="Central America"/>
    <n v="17"/>
    <x v="5"/>
    <n v="365"/>
    <s v="Perfect Fitness Perfect Rip Deck"/>
    <n v="59.990001679999999"/>
    <n v="54.488929209402009"/>
    <n v="3"/>
    <n v="1.7999999520000001"/>
    <n v="179.97000503999999"/>
    <n v="178.17000508799998"/>
    <x v="0"/>
    <x v="1"/>
  </r>
  <r>
    <n v="58613"/>
    <d v="2017-05-05T00:00:00"/>
    <x v="2"/>
    <n v="2"/>
    <d v="2017-05-09T00:00:00"/>
    <n v="1"/>
    <s v="Second Class"/>
    <s v="Other"/>
    <n v="17"/>
    <n v="8831"/>
    <n v="4"/>
    <s v="Apparel"/>
    <s v="LATAM"/>
    <s v="David"/>
    <s v="Chiriquí"/>
    <m/>
    <s v="Panama"/>
    <s v="Central America"/>
    <n v="17"/>
    <x v="5"/>
    <n v="365"/>
    <s v="Perfect Fitness Perfect Rip Deck"/>
    <n v="59.990001679999999"/>
    <n v="54.488929209402009"/>
    <n v="3"/>
    <n v="9"/>
    <n v="179.97000503999999"/>
    <n v="170.97000503999999"/>
    <x v="0"/>
    <x v="1"/>
  </r>
  <r>
    <n v="7824"/>
    <d v="2015-04-25T00:00:00"/>
    <x v="7"/>
    <n v="2"/>
    <d v="2015-04-28T00:00:00"/>
    <n v="1"/>
    <s v="Second Class"/>
    <s v="Other"/>
    <n v="17"/>
    <n v="10679"/>
    <n v="4"/>
    <s v="Apparel"/>
    <s v="LATAM"/>
    <s v="Santo Domingo"/>
    <s v="Santo Domingo"/>
    <m/>
    <s v="Dominican Republic"/>
    <s v="Caribbean"/>
    <n v="17"/>
    <x v="5"/>
    <n v="365"/>
    <s v="Perfect Fitness Perfect Rip Deck"/>
    <n v="59.990001679999999"/>
    <n v="54.488929209402009"/>
    <n v="3"/>
    <n v="9.8999996190000008"/>
    <n v="179.97000503999999"/>
    <n v="170.07000542099999"/>
    <x v="0"/>
    <x v="1"/>
  </r>
  <r>
    <n v="7814"/>
    <d v="2015-04-25T00:00:00"/>
    <x v="7"/>
    <n v="2"/>
    <d v="2015-04-28T00:00:00"/>
    <n v="1"/>
    <s v="Second Class"/>
    <s v="Other"/>
    <n v="17"/>
    <n v="5007"/>
    <n v="4"/>
    <s v="Apparel"/>
    <s v="LATAM"/>
    <s v="Cabimas"/>
    <s v="Zulia"/>
    <m/>
    <s v="Venezuela"/>
    <s v="South America"/>
    <n v="17"/>
    <x v="5"/>
    <n v="365"/>
    <s v="Perfect Fitness Perfect Rip Deck"/>
    <n v="59.990001679999999"/>
    <n v="54.488929209402009"/>
    <n v="3"/>
    <n v="12.600000380000001"/>
    <n v="179.97000503999999"/>
    <n v="167.37000465999998"/>
    <x v="0"/>
    <x v="1"/>
  </r>
  <r>
    <n v="7814"/>
    <d v="2015-04-25T00:00:00"/>
    <x v="7"/>
    <n v="2"/>
    <d v="2015-04-28T00:00:00"/>
    <n v="1"/>
    <s v="Second Class"/>
    <s v="Other"/>
    <n v="17"/>
    <n v="5007"/>
    <n v="4"/>
    <s v="Apparel"/>
    <s v="LATAM"/>
    <s v="Cabimas"/>
    <s v="Zulia"/>
    <m/>
    <s v="Venezuela"/>
    <s v="South America"/>
    <n v="17"/>
    <x v="5"/>
    <n v="365"/>
    <s v="Perfect Fitness Perfect Rip Deck"/>
    <n v="59.990001679999999"/>
    <n v="54.488929209402009"/>
    <n v="3"/>
    <n v="16.200000760000002"/>
    <n v="179.97000503999999"/>
    <n v="163.77000427999999"/>
    <x v="0"/>
    <x v="1"/>
  </r>
  <r>
    <n v="60807"/>
    <d v="2017-06-06T00:00:00"/>
    <x v="6"/>
    <n v="2"/>
    <d v="2017-06-08T00:00:00"/>
    <n v="1"/>
    <s v="Second Class"/>
    <s v="Other"/>
    <n v="17"/>
    <n v="9854"/>
    <n v="4"/>
    <s v="Apparel"/>
    <s v="LATAM"/>
    <s v="Santo Domingo"/>
    <s v="Santo Domingo"/>
    <m/>
    <s v="Dominican Republic"/>
    <s v="Caribbean"/>
    <n v="17"/>
    <x v="5"/>
    <n v="365"/>
    <s v="Perfect Fitness Perfect Rip Deck"/>
    <n v="59.990001679999999"/>
    <n v="54.488929209402009"/>
    <n v="3"/>
    <n v="27"/>
    <n v="179.97000503999999"/>
    <n v="152.97000503999999"/>
    <x v="0"/>
    <x v="1"/>
  </r>
  <r>
    <n v="53413"/>
    <d v="2017-02-18T00:00:00"/>
    <x v="5"/>
    <n v="2"/>
    <d v="2017-02-21T00:00:00"/>
    <n v="1"/>
    <s v="Second Class"/>
    <s v="Other"/>
    <n v="17"/>
    <n v="376"/>
    <n v="4"/>
    <s v="Apparel"/>
    <s v="LATAM"/>
    <s v="Dos Quebradas"/>
    <s v="Risaralda"/>
    <m/>
    <s v="Colombia"/>
    <s v="South America"/>
    <n v="17"/>
    <x v="5"/>
    <n v="365"/>
    <s v="Perfect Fitness Perfect Rip Deck"/>
    <n v="59.990001679999999"/>
    <n v="54.488929209402009"/>
    <n v="3"/>
    <n v="27"/>
    <n v="179.97000503999999"/>
    <n v="152.97000503999999"/>
    <x v="0"/>
    <x v="1"/>
  </r>
  <r>
    <n v="7888"/>
    <d v="2015-04-26T00:00:00"/>
    <x v="7"/>
    <n v="2"/>
    <d v="2015-04-28T00:00:00"/>
    <n v="1"/>
    <s v="Second Class"/>
    <s v="Other"/>
    <n v="24"/>
    <n v="5417"/>
    <n v="5"/>
    <s v="Golf"/>
    <s v="LATAM"/>
    <s v="Ilopango"/>
    <s v="San Salvador"/>
    <m/>
    <s v="El Salvador"/>
    <s v="Central America"/>
    <n v="24"/>
    <x v="7"/>
    <n v="502"/>
    <s v="Nike Men's Dri-FIT Victory Golf Polo"/>
    <n v="50"/>
    <n v="43.678035218757444"/>
    <n v="3"/>
    <n v="0"/>
    <n v="150"/>
    <n v="150"/>
    <x v="0"/>
    <x v="1"/>
  </r>
  <r>
    <n v="6783"/>
    <d v="2015-10-04T00:00:00"/>
    <x v="7"/>
    <n v="2"/>
    <d v="2015-10-06T00:00:00"/>
    <n v="1"/>
    <s v="Second Class"/>
    <s v="Other"/>
    <n v="29"/>
    <n v="10759"/>
    <n v="5"/>
    <s v="Golf"/>
    <s v="LATAM"/>
    <s v="Tegucigalpa"/>
    <s v="Francisco Morazán"/>
    <m/>
    <s v="Honduras"/>
    <s v="Central America"/>
    <n v="29"/>
    <x v="1"/>
    <n v="627"/>
    <s v="Under Armour Girls' Toddler Spine Surge Runni"/>
    <n v="39.990001679999999"/>
    <n v="34.198098313835338"/>
    <n v="3"/>
    <n v="4.8000001909999996"/>
    <n v="119.97000503999999"/>
    <n v="115.17000484899999"/>
    <x v="0"/>
    <x v="1"/>
  </r>
  <r>
    <n v="56973"/>
    <d v="2017-11-04T00:00:00"/>
    <x v="5"/>
    <n v="2"/>
    <d v="2017-11-07T00:00:00"/>
    <n v="1"/>
    <s v="Second Class"/>
    <s v="Other"/>
    <n v="24"/>
    <n v="8541"/>
    <n v="5"/>
    <s v="Golf"/>
    <s v="LATAM"/>
    <s v="Juazeiro"/>
    <s v="Bahía"/>
    <m/>
    <s v="Brazil"/>
    <s v="South America"/>
    <n v="24"/>
    <x v="7"/>
    <n v="502"/>
    <s v="Nike Men's Dri-FIT Victory Golf Polo"/>
    <n v="50"/>
    <n v="43.678035218757444"/>
    <n v="3"/>
    <n v="6"/>
    <n v="150"/>
    <n v="144"/>
    <x v="0"/>
    <x v="1"/>
  </r>
  <r>
    <n v="7824"/>
    <d v="2015-04-25T00:00:00"/>
    <x v="7"/>
    <n v="2"/>
    <d v="2015-04-28T00:00:00"/>
    <n v="1"/>
    <s v="Second Class"/>
    <s v="Other"/>
    <n v="24"/>
    <n v="10679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3"/>
    <n v="7.5"/>
    <n v="150"/>
    <n v="142.5"/>
    <x v="0"/>
    <x v="1"/>
  </r>
  <r>
    <n v="55155"/>
    <d v="2017-03-16T00:00:00"/>
    <x v="1"/>
    <n v="2"/>
    <d v="2017-03-20T00:00:00"/>
    <n v="1"/>
    <s v="Second Class"/>
    <s v="Other"/>
    <n v="24"/>
    <n v="3752"/>
    <n v="5"/>
    <s v="Golf"/>
    <s v="LATAM"/>
    <s v="Mexico City"/>
    <s v="Federal District"/>
    <m/>
    <s v="Mexico"/>
    <s v="Central America"/>
    <n v="24"/>
    <x v="7"/>
    <n v="502"/>
    <s v="Nike Men's Dri-FIT Victory Golf Polo"/>
    <n v="50"/>
    <n v="43.678035218757444"/>
    <n v="3"/>
    <n v="10.5"/>
    <n v="150"/>
    <n v="139.5"/>
    <x v="0"/>
    <x v="1"/>
  </r>
  <r>
    <n v="5991"/>
    <d v="2015-03-29T00:00:00"/>
    <x v="7"/>
    <n v="2"/>
    <d v="2015-03-31T00:00:00"/>
    <n v="0"/>
    <s v="Second Class"/>
    <s v="Other"/>
    <n v="24"/>
    <n v="4673"/>
    <n v="5"/>
    <s v="Golf"/>
    <s v="LATAM"/>
    <s v="Tlaquepaque"/>
    <s v="Jalisco"/>
    <m/>
    <s v="Mexico"/>
    <s v="Central America"/>
    <n v="24"/>
    <x v="7"/>
    <n v="502"/>
    <s v="Nike Men's Dri-FIT Victory Golf Polo"/>
    <n v="50"/>
    <n v="43.678035218757444"/>
    <n v="3"/>
    <n v="18"/>
    <n v="150"/>
    <n v="132"/>
    <x v="0"/>
    <x v="1"/>
  </r>
  <r>
    <n v="2263"/>
    <d v="2015-03-02T00:00:00"/>
    <x v="7"/>
    <n v="2"/>
    <d v="2015-03-04T00:00:00"/>
    <n v="1"/>
    <s v="Second Class"/>
    <s v="Other"/>
    <n v="24"/>
    <n v="5367"/>
    <n v="5"/>
    <s v="Golf"/>
    <s v="LATAM"/>
    <s v="Puebla"/>
    <s v="Puebla"/>
    <m/>
    <s v="Mexico"/>
    <s v="Central America"/>
    <n v="24"/>
    <x v="7"/>
    <n v="502"/>
    <s v="Nike Men's Dri-FIT Victory Golf Polo"/>
    <n v="50"/>
    <n v="43.678035218757444"/>
    <n v="3"/>
    <n v="18"/>
    <n v="150"/>
    <n v="132"/>
    <x v="0"/>
    <x v="1"/>
  </r>
  <r>
    <n v="2263"/>
    <d v="2015-03-02T00:00:00"/>
    <x v="7"/>
    <n v="2"/>
    <d v="2015-03-04T00:00:00"/>
    <n v="1"/>
    <s v="Second Class"/>
    <s v="Other"/>
    <n v="24"/>
    <n v="5367"/>
    <n v="5"/>
    <s v="Golf"/>
    <s v="LATAM"/>
    <s v="Puebla"/>
    <s v="Puebla"/>
    <m/>
    <s v="Mexico"/>
    <s v="Central America"/>
    <n v="24"/>
    <x v="7"/>
    <n v="502"/>
    <s v="Nike Men's Dri-FIT Victory Golf Polo"/>
    <n v="50"/>
    <n v="43.678035218757444"/>
    <n v="3"/>
    <n v="19.5"/>
    <n v="150"/>
    <n v="130.5"/>
    <x v="0"/>
    <x v="1"/>
  </r>
  <r>
    <n v="53403"/>
    <d v="2017-02-18T00:00:00"/>
    <x v="5"/>
    <n v="2"/>
    <d v="2017-02-21T00:00:00"/>
    <n v="1"/>
    <s v="Second Class"/>
    <s v="Other"/>
    <n v="24"/>
    <n v="10485"/>
    <n v="5"/>
    <s v="Golf"/>
    <s v="LATAM"/>
    <s v="Mexico City"/>
    <s v="Federal District"/>
    <m/>
    <s v="Mexico"/>
    <s v="Central America"/>
    <n v="24"/>
    <x v="7"/>
    <n v="502"/>
    <s v="Nike Men's Dri-FIT Victory Golf Polo"/>
    <n v="50"/>
    <n v="43.678035218757444"/>
    <n v="3"/>
    <n v="25.5"/>
    <n v="150"/>
    <n v="124.5"/>
    <x v="0"/>
    <x v="1"/>
  </r>
  <r>
    <n v="51298"/>
    <d v="2017-01-18T00:00:00"/>
    <x v="4"/>
    <n v="2"/>
    <d v="2017-01-20T00:00:00"/>
    <n v="1"/>
    <s v="Second Class"/>
    <s v="Other"/>
    <n v="29"/>
    <n v="9272"/>
    <n v="5"/>
    <s v="Golf"/>
    <s v="LATAM"/>
    <s v="São Paulo"/>
    <s v="São Paulo"/>
    <m/>
    <s v="Brazil"/>
    <s v="South Americ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0"/>
    <x v="1"/>
  </r>
  <r>
    <n v="4919"/>
    <d v="2015-03-13T00:00:00"/>
    <x v="7"/>
    <n v="4"/>
    <d v="2015-03-19T00:00:00"/>
    <n v="1"/>
    <s v="Standard Class"/>
    <s v="Other"/>
    <n v="24"/>
    <n v="647"/>
    <n v="5"/>
    <s v="Golf"/>
    <s v="LATAM"/>
    <s v="Montevideo"/>
    <s v="Montevideo"/>
    <m/>
    <s v="Uruguay"/>
    <s v="South America"/>
    <n v="24"/>
    <x v="7"/>
    <n v="502"/>
    <s v="Nike Men's Dri-FIT Victory Golf Polo"/>
    <n v="50"/>
    <n v="43.678035218757444"/>
    <n v="5"/>
    <n v="10"/>
    <n v="250"/>
    <n v="240"/>
    <x v="2"/>
    <x v="2"/>
  </r>
  <r>
    <n v="52640"/>
    <d v="2017-07-02T00:00:00"/>
    <x v="0"/>
    <n v="4"/>
    <d v="2017-07-06T00:00:00"/>
    <n v="1"/>
    <s v="Standard Class"/>
    <s v="Other"/>
    <n v="29"/>
    <n v="6398"/>
    <n v="5"/>
    <s v="Golf"/>
    <s v="LATAM"/>
    <s v="Buenos Aires"/>
    <s v="Buenos Aires"/>
    <m/>
    <s v="Argentina"/>
    <s v="South America"/>
    <n v="29"/>
    <x v="1"/>
    <n v="627"/>
    <s v="Under Armour Girls' Toddler Spine Surge Runni"/>
    <n v="39.990001679999999"/>
    <n v="34.198098313835338"/>
    <n v="5"/>
    <n v="10"/>
    <n v="199.9500084"/>
    <n v="189.9500084"/>
    <x v="2"/>
    <x v="2"/>
  </r>
  <r>
    <n v="6358"/>
    <d v="2015-03-04T00:00:00"/>
    <x v="7"/>
    <n v="4"/>
    <d v="2015-03-10T00:00:00"/>
    <n v="0"/>
    <s v="Standard Class"/>
    <s v="Other"/>
    <n v="29"/>
    <n v="4209"/>
    <n v="5"/>
    <s v="Golf"/>
    <s v="LATAM"/>
    <s v="São Paulo"/>
    <s v="São Paulo"/>
    <m/>
    <s v="Brazil"/>
    <s v="South America"/>
    <n v="29"/>
    <x v="1"/>
    <n v="627"/>
    <s v="Under Armour Girls' Toddler Spine Surge Runni"/>
    <n v="39.990001679999999"/>
    <n v="34.198098313835338"/>
    <n v="5"/>
    <n v="11"/>
    <n v="199.9500084"/>
    <n v="188.9500084"/>
    <x v="2"/>
    <x v="2"/>
  </r>
  <r>
    <n v="57106"/>
    <d v="2017-04-13T00:00:00"/>
    <x v="1"/>
    <n v="4"/>
    <d v="2017-04-19T00:00:00"/>
    <n v="0"/>
    <s v="Standard Class"/>
    <s v="Other"/>
    <n v="24"/>
    <n v="8917"/>
    <n v="5"/>
    <s v="Golf"/>
    <s v="LATAM"/>
    <s v="Barueri"/>
    <s v="São Paulo"/>
    <m/>
    <s v="Brazil"/>
    <s v="South America"/>
    <n v="24"/>
    <x v="7"/>
    <n v="502"/>
    <s v="Nike Men's Dri-FIT Victory Golf Polo"/>
    <n v="50"/>
    <n v="43.678035218757444"/>
    <n v="5"/>
    <n v="13.75"/>
    <n v="250"/>
    <n v="236.25"/>
    <x v="2"/>
    <x v="2"/>
  </r>
  <r>
    <n v="6245"/>
    <d v="2015-02-04T00:00:00"/>
    <x v="7"/>
    <n v="4"/>
    <d v="2015-02-10T00:00:00"/>
    <n v="1"/>
    <s v="Standard Class"/>
    <s v="Other"/>
    <n v="24"/>
    <n v="7784"/>
    <n v="5"/>
    <s v="Golf"/>
    <s v="LATAM"/>
    <s v="Arapongas"/>
    <s v="Paraná"/>
    <m/>
    <s v="Brazil"/>
    <s v="South America"/>
    <n v="24"/>
    <x v="7"/>
    <n v="502"/>
    <s v="Nike Men's Dri-FIT Victory Golf Polo"/>
    <n v="50"/>
    <n v="43.678035218757444"/>
    <n v="5"/>
    <n v="13.75"/>
    <n v="250"/>
    <n v="236.25"/>
    <x v="2"/>
    <x v="2"/>
  </r>
  <r>
    <n v="52166"/>
    <d v="2017-01-31T00:00:00"/>
    <x v="6"/>
    <n v="4"/>
    <d v="2017-02-06T00:00:00"/>
    <n v="0"/>
    <s v="Standard Class"/>
    <s v="Other"/>
    <n v="29"/>
    <n v="1425"/>
    <n v="5"/>
    <s v="Golf"/>
    <s v="LATAM"/>
    <s v="Camagüey"/>
    <s v="Camagüey"/>
    <m/>
    <s v="Cuba"/>
    <s v="Caribbean"/>
    <n v="29"/>
    <x v="1"/>
    <n v="642"/>
    <s v="Columbia Men's PFG Anchor Tough T-Shirt"/>
    <n v="30"/>
    <n v="37.315110652333338"/>
    <n v="5"/>
    <n v="13.5"/>
    <n v="150"/>
    <n v="136.5"/>
    <x v="2"/>
    <x v="2"/>
  </r>
  <r>
    <n v="56172"/>
    <d v="2017-03-30T00:00:00"/>
    <x v="1"/>
    <n v="4"/>
    <d v="2017-04-05T00:00:00"/>
    <n v="0"/>
    <s v="Standard Class"/>
    <s v="Other"/>
    <n v="29"/>
    <n v="2737"/>
    <n v="5"/>
    <s v="Golf"/>
    <s v="LATAM"/>
    <s v="Las Tunas"/>
    <s v="Las Tunas"/>
    <m/>
    <s v="Cuba"/>
    <s v="Caribbean"/>
    <n v="29"/>
    <x v="1"/>
    <n v="627"/>
    <s v="Under Armour Girls' Toddler Spine Surge Runni"/>
    <n v="39.990001679999999"/>
    <n v="34.198098313835338"/>
    <n v="5"/>
    <n v="18"/>
    <n v="199.9500084"/>
    <n v="181.9500084"/>
    <x v="2"/>
    <x v="2"/>
  </r>
  <r>
    <n v="55829"/>
    <d v="2017-03-25T00:00:00"/>
    <x v="5"/>
    <n v="4"/>
    <d v="2017-03-30T00:00:00"/>
    <n v="1"/>
    <s v="Standard Class"/>
    <s v="Other"/>
    <n v="24"/>
    <n v="6428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5"/>
    <n v="25"/>
    <n v="250"/>
    <n v="225"/>
    <x v="2"/>
    <x v="2"/>
  </r>
  <r>
    <n v="52478"/>
    <d v="2017-05-02T00:00:00"/>
    <x v="6"/>
    <n v="4"/>
    <d v="2017-05-08T00:00:00"/>
    <n v="0"/>
    <s v="Standard Class"/>
    <s v="Other"/>
    <n v="24"/>
    <n v="6543"/>
    <n v="5"/>
    <s v="Golf"/>
    <s v="LATAM"/>
    <s v="Tepic"/>
    <s v="Nayarit"/>
    <m/>
    <s v="Mexico"/>
    <s v="Central America"/>
    <n v="24"/>
    <x v="7"/>
    <n v="502"/>
    <s v="Nike Men's Dri-FIT Victory Golf Polo"/>
    <n v="50"/>
    <n v="43.678035218757444"/>
    <n v="5"/>
    <n v="25"/>
    <n v="250"/>
    <n v="225"/>
    <x v="2"/>
    <x v="2"/>
  </r>
  <r>
    <n v="57242"/>
    <d v="2017-04-15T00:00:00"/>
    <x v="5"/>
    <n v="4"/>
    <d v="2017-04-20T00:00:00"/>
    <n v="0"/>
    <s v="Standard Class"/>
    <s v="Other"/>
    <n v="29"/>
    <n v="3990"/>
    <n v="5"/>
    <s v="Golf"/>
    <s v="LATAM"/>
    <s v="San Miguelito"/>
    <s v="Panama"/>
    <m/>
    <s v="Panama"/>
    <s v="Central America"/>
    <n v="29"/>
    <x v="1"/>
    <n v="627"/>
    <s v="Under Armour Girls' Toddler Spine Surge Runni"/>
    <n v="39.990001679999999"/>
    <n v="34.198098313835338"/>
    <n v="5"/>
    <n v="25.989999770000001"/>
    <n v="199.9500084"/>
    <n v="173.96000863"/>
    <x v="2"/>
    <x v="2"/>
  </r>
  <r>
    <n v="3137"/>
    <d v="2015-02-15T00:00:00"/>
    <x v="7"/>
    <n v="4"/>
    <d v="2015-02-19T00:00:00"/>
    <n v="0"/>
    <s v="Standard Class"/>
    <s v="Other"/>
    <n v="24"/>
    <n v="8524"/>
    <n v="5"/>
    <s v="Golf"/>
    <s v="LATAM"/>
    <s v="Ixtapaluca"/>
    <s v="Mexico"/>
    <m/>
    <s v="Mexico"/>
    <s v="Central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60127"/>
    <d v="2017-05-27T00:00:00"/>
    <x v="5"/>
    <n v="4"/>
    <d v="2017-06-01T00:00:00"/>
    <n v="0"/>
    <s v="Standard Class"/>
    <s v="Other"/>
    <n v="24"/>
    <n v="9204"/>
    <n v="5"/>
    <s v="Golf"/>
    <s v="LATAM"/>
    <s v="Maceió"/>
    <s v="Alagoas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3828"/>
    <d v="2015-02-25T00:00:00"/>
    <x v="7"/>
    <n v="4"/>
    <d v="2015-03-03T00:00:00"/>
    <n v="0"/>
    <s v="Standard Class"/>
    <s v="Other"/>
    <n v="29"/>
    <n v="11761"/>
    <n v="5"/>
    <s v="Golf"/>
    <s v="LATAM"/>
    <s v="David"/>
    <s v="Chiriquí"/>
    <m/>
    <s v="Panama"/>
    <s v="Central America"/>
    <n v="29"/>
    <x v="1"/>
    <n v="627"/>
    <s v="Under Armour Girls' Toddler Spine Surge Runni"/>
    <n v="39.990001679999999"/>
    <n v="34.198098313835338"/>
    <n v="5"/>
    <n v="29.989999770000001"/>
    <n v="199.9500084"/>
    <n v="169.96000863"/>
    <x v="2"/>
    <x v="2"/>
  </r>
  <r>
    <n v="60386"/>
    <d v="2017-05-31T00:00:00"/>
    <x v="4"/>
    <n v="4"/>
    <d v="2017-06-06T00:00:00"/>
    <n v="0"/>
    <s v="Standard Class"/>
    <s v="Other"/>
    <n v="24"/>
    <n v="9554"/>
    <n v="5"/>
    <s v="Golf"/>
    <s v="LATAM"/>
    <s v="Belo Horizonte"/>
    <s v="Minas Gerais"/>
    <m/>
    <s v="Brazil"/>
    <s v="South America"/>
    <n v="24"/>
    <x v="7"/>
    <n v="502"/>
    <s v="Nike Men's Dri-FIT Victory Golf Polo"/>
    <n v="50"/>
    <n v="43.678035218757444"/>
    <n v="5"/>
    <n v="37.5"/>
    <n v="250"/>
    <n v="212.5"/>
    <x v="2"/>
    <x v="2"/>
  </r>
  <r>
    <n v="973"/>
    <d v="2015-01-15T00:00:00"/>
    <x v="7"/>
    <n v="4"/>
    <d v="2015-01-21T00:00:00"/>
    <n v="0"/>
    <s v="Standard Class"/>
    <s v="Other"/>
    <n v="29"/>
    <n v="5118"/>
    <n v="5"/>
    <s v="Golf"/>
    <s v="LATAM"/>
    <s v="Santiago de Cuba"/>
    <s v="Santiago de Cuba"/>
    <m/>
    <s v="Cuba"/>
    <s v="Caribbean"/>
    <n v="29"/>
    <x v="1"/>
    <n v="627"/>
    <s v="Under Armour Girls' Toddler Spine Surge Runni"/>
    <n v="39.990001679999999"/>
    <n v="34.198098313835338"/>
    <n v="5"/>
    <n v="31.989999770000001"/>
    <n v="199.9500084"/>
    <n v="167.96000863"/>
    <x v="2"/>
    <x v="2"/>
  </r>
  <r>
    <n v="57999"/>
    <d v="2017-04-26T00:00:00"/>
    <x v="4"/>
    <n v="4"/>
    <d v="2017-05-02T00:00:00"/>
    <n v="1"/>
    <s v="Standard Class"/>
    <s v="Other"/>
    <n v="24"/>
    <n v="5506"/>
    <n v="5"/>
    <s v="Golf"/>
    <s v="LATAM"/>
    <s v="San Pedro Sula"/>
    <s v="Cortés"/>
    <m/>
    <s v="Honduras"/>
    <s v="Central America"/>
    <n v="24"/>
    <x v="7"/>
    <n v="502"/>
    <s v="Nike Men's Dri-FIT Victory Golf Polo"/>
    <n v="50"/>
    <n v="43.678035218757444"/>
    <n v="5"/>
    <n v="42.5"/>
    <n v="250"/>
    <n v="207.5"/>
    <x v="2"/>
    <x v="2"/>
  </r>
  <r>
    <n v="54585"/>
    <d v="2017-07-03T00:00:00"/>
    <x v="3"/>
    <n v="4"/>
    <d v="2017-07-07T00:00:00"/>
    <n v="1"/>
    <s v="Standard Class"/>
    <s v="Other"/>
    <n v="24"/>
    <n v="1423"/>
    <n v="5"/>
    <s v="Golf"/>
    <s v="LATAM"/>
    <s v="Lima"/>
    <s v="Lima (city)"/>
    <m/>
    <s v="Peru"/>
    <s v="South America"/>
    <n v="24"/>
    <x v="7"/>
    <n v="502"/>
    <s v="Nike Men's Dri-FIT Victory Golf Polo"/>
    <n v="50"/>
    <n v="43.678035218757444"/>
    <n v="5"/>
    <n v="42.5"/>
    <n v="250"/>
    <n v="207.5"/>
    <x v="2"/>
    <x v="2"/>
  </r>
  <r>
    <n v="57598"/>
    <d v="2017-04-20T00:00:00"/>
    <x v="1"/>
    <n v="4"/>
    <d v="2017-04-26T00:00:00"/>
    <n v="0"/>
    <s v="Standard Class"/>
    <s v="Other"/>
    <n v="24"/>
    <n v="138"/>
    <n v="5"/>
    <s v="Golf"/>
    <s v="LATAM"/>
    <s v="Holguín"/>
    <s v="Holguín"/>
    <m/>
    <s v="Cuba"/>
    <s v="Caribbean"/>
    <n v="24"/>
    <x v="7"/>
    <n v="502"/>
    <s v="Nike Men's Dri-FIT Victory Golf Polo"/>
    <n v="50"/>
    <n v="43.678035218757444"/>
    <n v="5"/>
    <n v="50"/>
    <n v="250"/>
    <n v="200"/>
    <x v="2"/>
    <x v="2"/>
  </r>
  <r>
    <n v="54274"/>
    <d v="2017-03-03T00:00:00"/>
    <x v="2"/>
    <n v="4"/>
    <d v="2017-03-09T00:00:00"/>
    <n v="1"/>
    <s v="Standard Class"/>
    <s v="Other"/>
    <n v="24"/>
    <n v="6360"/>
    <n v="5"/>
    <s v="Golf"/>
    <s v="LATAM"/>
    <s v="Orizaba"/>
    <s v="Veracruz"/>
    <m/>
    <s v="Mexico"/>
    <s v="Central America"/>
    <n v="24"/>
    <x v="7"/>
    <n v="502"/>
    <s v="Nike Men's Dri-FIT Victory Golf Polo"/>
    <n v="50"/>
    <n v="43.678035218757444"/>
    <n v="5"/>
    <n v="50"/>
    <n v="250"/>
    <n v="200"/>
    <x v="2"/>
    <x v="2"/>
  </r>
  <r>
    <n v="60673"/>
    <d v="2017-04-06T00:00:00"/>
    <x v="1"/>
    <n v="4"/>
    <d v="2017-04-12T00:00:00"/>
    <n v="0"/>
    <s v="Standard Class"/>
    <s v="Other"/>
    <n v="29"/>
    <n v="2053"/>
    <n v="5"/>
    <s v="Golf"/>
    <s v="LATAM"/>
    <s v="Managua"/>
    <s v="Managua"/>
    <m/>
    <s v="Nicaragua"/>
    <s v="Central America"/>
    <n v="29"/>
    <x v="1"/>
    <n v="627"/>
    <s v="Under Armour Girls' Toddler Spine Surge Runni"/>
    <n v="39.990001679999999"/>
    <n v="34.198098313835338"/>
    <n v="5"/>
    <n v="49.990001679999999"/>
    <n v="199.9500084"/>
    <n v="149.96000672"/>
    <x v="2"/>
    <x v="2"/>
  </r>
  <r>
    <n v="59387"/>
    <d v="2017-05-16T00:00:00"/>
    <x v="6"/>
    <n v="4"/>
    <d v="2017-05-22T00:00:00"/>
    <n v="0"/>
    <s v="Standard Class"/>
    <s v="Other"/>
    <n v="24"/>
    <n v="10344"/>
    <n v="5"/>
    <s v="Golf"/>
    <s v="LATAM"/>
    <s v="Villahermosa"/>
    <s v="Tabasco"/>
    <m/>
    <s v="Mexico"/>
    <s v="Central America"/>
    <n v="24"/>
    <x v="7"/>
    <n v="502"/>
    <s v="Nike Men's Dri-FIT Victory Golf Polo"/>
    <n v="50"/>
    <n v="43.678035218757444"/>
    <n v="5"/>
    <n v="62.5"/>
    <n v="250"/>
    <n v="187.5"/>
    <x v="2"/>
    <x v="2"/>
  </r>
  <r>
    <n v="52640"/>
    <d v="2017-07-02T00:00:00"/>
    <x v="0"/>
    <n v="4"/>
    <d v="2017-07-06T00:00:00"/>
    <n v="1"/>
    <s v="Standard Class"/>
    <s v="Other"/>
    <n v="24"/>
    <n v="6398"/>
    <n v="5"/>
    <s v="Golf"/>
    <s v="LATAM"/>
    <s v="Buenos Aires"/>
    <s v="Buenos Aires"/>
    <m/>
    <s v="Argentina"/>
    <s v="South America"/>
    <n v="24"/>
    <x v="7"/>
    <n v="502"/>
    <s v="Nike Men's Dri-FIT Victory Golf Polo"/>
    <n v="50"/>
    <n v="43.678035218757444"/>
    <n v="5"/>
    <n v="62.5"/>
    <n v="250"/>
    <n v="187.5"/>
    <x v="2"/>
    <x v="2"/>
  </r>
  <r>
    <n v="10007"/>
    <d v="2015-05-27T00:00:00"/>
    <x v="7"/>
    <n v="4"/>
    <d v="2015-06-02T00:00:00"/>
    <n v="0"/>
    <s v="Standard Class"/>
    <s v="Other"/>
    <n v="24"/>
    <n v="3375"/>
    <n v="5"/>
    <s v="Golf"/>
    <s v="LATAM"/>
    <s v="Quixadá"/>
    <s v="Ceará"/>
    <m/>
    <s v="Brazil"/>
    <s v="South America"/>
    <n v="24"/>
    <x v="7"/>
    <n v="502"/>
    <s v="Nike Men's Dri-FIT Victory Golf Polo"/>
    <n v="50"/>
    <n v="43.678035218757444"/>
    <n v="5"/>
    <n v="62.5"/>
    <n v="250"/>
    <n v="187.5"/>
    <x v="2"/>
    <x v="2"/>
  </r>
  <r>
    <n v="55984"/>
    <d v="2017-03-28T00:00:00"/>
    <x v="6"/>
    <n v="4"/>
    <d v="2017-04-03T00:00:00"/>
    <n v="1"/>
    <s v="Standard Class"/>
    <s v="Other"/>
    <n v="37"/>
    <n v="1339"/>
    <n v="6"/>
    <s v="Outdoors"/>
    <s v="LATAM"/>
    <s v="Mejicanos"/>
    <s v="San Salvador"/>
    <m/>
    <s v="El Salvador"/>
    <s v="Central America"/>
    <n v="37"/>
    <x v="3"/>
    <n v="818"/>
    <s v="Titleist Pro V1x Golf Balls"/>
    <n v="47.990001679999999"/>
    <n v="51.274287170714288"/>
    <n v="5"/>
    <n v="2.4000000950000002"/>
    <n v="239.9500084"/>
    <n v="237.55000830500001"/>
    <x v="2"/>
    <x v="2"/>
  </r>
  <r>
    <n v="52478"/>
    <d v="2017-05-02T00:00:00"/>
    <x v="6"/>
    <n v="4"/>
    <d v="2017-05-08T00:00:00"/>
    <n v="0"/>
    <s v="Standard Class"/>
    <s v="Other"/>
    <n v="37"/>
    <n v="6543"/>
    <n v="6"/>
    <s v="Outdoors"/>
    <s v="LATAM"/>
    <s v="Tepic"/>
    <s v="Nayarit"/>
    <m/>
    <s v="Mexico"/>
    <s v="Central America"/>
    <n v="37"/>
    <x v="3"/>
    <n v="825"/>
    <s v="Bridgestone e6 Straight Distance NFL Tennesse"/>
    <n v="31.989999770000001"/>
    <n v="23.973333102666668"/>
    <n v="5"/>
    <n v="6.4000000950000002"/>
    <n v="159.94999885000001"/>
    <n v="153.54999875500002"/>
    <x v="2"/>
    <x v="2"/>
  </r>
  <r>
    <n v="58375"/>
    <d v="2017-02-05T00:00:00"/>
    <x v="0"/>
    <n v="4"/>
    <d v="2017-02-09T00:00:00"/>
    <n v="1"/>
    <s v="Standard Class"/>
    <s v="Other"/>
    <n v="38"/>
    <n v="3990"/>
    <n v="6"/>
    <s v="Outdoors"/>
    <s v="LATAM"/>
    <s v="Mixco"/>
    <s v="Guatemala"/>
    <m/>
    <s v="Guatemala"/>
    <s v="Central America"/>
    <n v="38"/>
    <x v="27"/>
    <n v="306"/>
    <s v="Polar FT4 Heart Rate Monitor"/>
    <n v="89.989997860000003"/>
    <n v="105.82799834800001"/>
    <n v="5"/>
    <n v="53.990001679999999"/>
    <n v="449.94998930000003"/>
    <n v="395.95998762000005"/>
    <x v="2"/>
    <x v="2"/>
  </r>
  <r>
    <n v="56448"/>
    <d v="2017-03-04T00:00:00"/>
    <x v="5"/>
    <n v="4"/>
    <d v="2017-03-09T00:00:00"/>
    <n v="0"/>
    <s v="Standard Class"/>
    <s v="Other"/>
    <n v="44"/>
    <n v="7247"/>
    <n v="7"/>
    <s v="Fan Shop"/>
    <s v="LATAM"/>
    <s v="Nueva Gerona"/>
    <s v="Isle of Youth"/>
    <m/>
    <s v="Cuba"/>
    <s v="Caribbean"/>
    <n v="44"/>
    <x v="10"/>
    <n v="977"/>
    <s v="ENO Atlas Hammock Straps"/>
    <n v="29.989999770000001"/>
    <n v="21.106999969000004"/>
    <n v="5"/>
    <n v="25.489999770000001"/>
    <n v="149.94999885000001"/>
    <n v="124.45999908000002"/>
    <x v="2"/>
    <x v="2"/>
  </r>
  <r>
    <n v="8221"/>
    <d v="2015-04-30T00:00:00"/>
    <x v="7"/>
    <n v="4"/>
    <d v="2015-05-06T00:00:00"/>
    <n v="0"/>
    <s v="Standard Class"/>
    <s v="Other"/>
    <n v="3"/>
    <n v="1273"/>
    <n v="2"/>
    <s v="Fitness"/>
    <s v="LATAM"/>
    <s v="Buenos Aires"/>
    <s v="Buenos Aires"/>
    <m/>
    <s v="Argentina"/>
    <s v="South America"/>
    <n v="3"/>
    <x v="15"/>
    <n v="44"/>
    <s v="adidas Men's F10 Messi TRX FG Soccer Cleat"/>
    <n v="59.990001679999999"/>
    <n v="57.194418487916671"/>
    <n v="5"/>
    <n v="15"/>
    <n v="299.9500084"/>
    <n v="284.9500084"/>
    <x v="2"/>
    <x v="2"/>
  </r>
  <r>
    <n v="58034"/>
    <d v="2017-04-27T00:00:00"/>
    <x v="1"/>
    <n v="4"/>
    <d v="2017-05-03T00:00:00"/>
    <n v="1"/>
    <s v="Standard Class"/>
    <s v="Other"/>
    <n v="9"/>
    <n v="6277"/>
    <n v="3"/>
    <s v="Footwear"/>
    <s v="LATAM"/>
    <s v="Chimaltenango"/>
    <s v="Chimaltenango"/>
    <m/>
    <s v="Guatemala"/>
    <s v="Central America"/>
    <n v="9"/>
    <x v="0"/>
    <n v="191"/>
    <s v="Nike Men's Free 5.0+ Running Shoe"/>
    <n v="99.989997860000003"/>
    <n v="95.114003926871064"/>
    <n v="5"/>
    <n v="0"/>
    <n v="499.94998930000003"/>
    <n v="499.94998930000003"/>
    <x v="2"/>
    <x v="2"/>
  </r>
  <r>
    <n v="2203"/>
    <d v="2015-02-02T00:00:00"/>
    <x v="7"/>
    <n v="4"/>
    <d v="2015-02-06T00:00:00"/>
    <n v="0"/>
    <s v="Standard Class"/>
    <s v="Other"/>
    <n v="9"/>
    <n v="7701"/>
    <n v="3"/>
    <s v="Footwear"/>
    <s v="LATAM"/>
    <s v="Villa Nueva"/>
    <s v="Guatemala"/>
    <m/>
    <s v="Guatemala"/>
    <s v="Central America"/>
    <n v="9"/>
    <x v="0"/>
    <n v="191"/>
    <s v="Nike Men's Free 5.0+ Running Shoe"/>
    <n v="99.989997860000003"/>
    <n v="95.114003926871064"/>
    <n v="5"/>
    <n v="5"/>
    <n v="499.94998930000003"/>
    <n v="494.94998930000003"/>
    <x v="2"/>
    <x v="2"/>
  </r>
  <r>
    <n v="53069"/>
    <d v="2017-02-13T00:00:00"/>
    <x v="3"/>
    <n v="4"/>
    <d v="2017-02-17T00:00:00"/>
    <n v="1"/>
    <s v="Standard Class"/>
    <s v="Other"/>
    <n v="9"/>
    <n v="4126"/>
    <n v="3"/>
    <s v="Footwear"/>
    <s v="LATAM"/>
    <s v="Quito"/>
    <s v="Pichincha"/>
    <m/>
    <s v="Ecuador"/>
    <s v="South America"/>
    <n v="9"/>
    <x v="0"/>
    <n v="191"/>
    <s v="Nike Men's Free 5.0+ Running Shoe"/>
    <n v="99.989997860000003"/>
    <n v="95.114003926871064"/>
    <n v="5"/>
    <n v="15"/>
    <n v="499.94998930000003"/>
    <n v="484.94998930000003"/>
    <x v="2"/>
    <x v="2"/>
  </r>
  <r>
    <n v="60146"/>
    <d v="2017-05-27T00:00:00"/>
    <x v="5"/>
    <n v="4"/>
    <d v="2017-06-01T00:00:00"/>
    <n v="0"/>
    <s v="Standard Class"/>
    <s v="Other"/>
    <n v="9"/>
    <n v="9528"/>
    <n v="3"/>
    <s v="Footwear"/>
    <s v="LATAM"/>
    <s v="Managua"/>
    <s v="Managua"/>
    <m/>
    <s v="Nicaragua"/>
    <s v="Central America"/>
    <n v="9"/>
    <x v="0"/>
    <n v="191"/>
    <s v="Nike Men's Free 5.0+ Running Shoe"/>
    <n v="99.989997860000003"/>
    <n v="95.114003926871064"/>
    <n v="5"/>
    <n v="20"/>
    <n v="499.94998930000003"/>
    <n v="479.94998930000003"/>
    <x v="2"/>
    <x v="2"/>
  </r>
  <r>
    <n v="55409"/>
    <d v="2017-03-19T00:00:00"/>
    <x v="0"/>
    <n v="4"/>
    <d v="2017-03-23T00:00:00"/>
    <n v="1"/>
    <s v="Standard Class"/>
    <s v="Other"/>
    <n v="9"/>
    <n v="1853"/>
    <n v="3"/>
    <s v="Footwear"/>
    <s v="LATAM"/>
    <s v="Valle de La Pascua"/>
    <s v="Guárico"/>
    <m/>
    <s v="Venezuela"/>
    <s v="South America"/>
    <n v="9"/>
    <x v="0"/>
    <n v="191"/>
    <s v="Nike Men's Free 5.0+ Running Shoe"/>
    <n v="99.989997860000003"/>
    <n v="95.114003926871064"/>
    <n v="5"/>
    <n v="20"/>
    <n v="499.94998930000003"/>
    <n v="479.94998930000003"/>
    <x v="2"/>
    <x v="2"/>
  </r>
  <r>
    <n v="8678"/>
    <d v="2015-07-05T00:00:00"/>
    <x v="7"/>
    <n v="4"/>
    <d v="2015-07-09T00:00:00"/>
    <n v="0"/>
    <s v="Standard Class"/>
    <s v="Other"/>
    <n v="9"/>
    <n v="11149"/>
    <n v="3"/>
    <s v="Footwear"/>
    <s v="LATAM"/>
    <s v="San Miguelito"/>
    <s v="Panama"/>
    <m/>
    <s v="Panama"/>
    <s v="Central America"/>
    <n v="9"/>
    <x v="0"/>
    <n v="191"/>
    <s v="Nike Men's Free 5.0+ Running Shoe"/>
    <n v="99.989997860000003"/>
    <n v="95.114003926871064"/>
    <n v="5"/>
    <n v="25"/>
    <n v="499.94998930000003"/>
    <n v="474.94998930000003"/>
    <x v="2"/>
    <x v="2"/>
  </r>
  <r>
    <n v="7980"/>
    <d v="2015-04-27T00:00:00"/>
    <x v="7"/>
    <n v="4"/>
    <d v="2015-05-01T00:00:00"/>
    <n v="1"/>
    <s v="Standard Class"/>
    <s v="Other"/>
    <n v="9"/>
    <n v="5828"/>
    <n v="3"/>
    <s v="Footwear"/>
    <s v="LATAM"/>
    <s v="San Miguelito"/>
    <s v="Panama"/>
    <m/>
    <s v="Panama"/>
    <s v="Central America"/>
    <n v="9"/>
    <x v="0"/>
    <n v="191"/>
    <s v="Nike Men's Free 5.0+ Running Shoe"/>
    <n v="99.989997860000003"/>
    <n v="95.114003926871064"/>
    <n v="5"/>
    <n v="25"/>
    <n v="499.94998930000003"/>
    <n v="474.94998930000003"/>
    <x v="2"/>
    <x v="2"/>
  </r>
  <r>
    <n v="57185"/>
    <d v="2017-04-14T00:00:00"/>
    <x v="2"/>
    <n v="4"/>
    <d v="2017-04-20T00:00:00"/>
    <n v="1"/>
    <s v="Standard Class"/>
    <s v="Other"/>
    <n v="9"/>
    <n v="6887"/>
    <n v="3"/>
    <s v="Footwear"/>
    <s v="LATAM"/>
    <s v="Petapa"/>
    <s v="Guatemala"/>
    <m/>
    <s v="Guatemala"/>
    <s v="Central America"/>
    <n v="9"/>
    <x v="0"/>
    <n v="191"/>
    <s v="Nike Men's Free 5.0+ Running Shoe"/>
    <n v="99.989997860000003"/>
    <n v="95.114003926871064"/>
    <n v="5"/>
    <n v="50"/>
    <n v="499.94998930000003"/>
    <n v="449.94998930000003"/>
    <x v="2"/>
    <x v="2"/>
  </r>
  <r>
    <n v="8636"/>
    <d v="2015-07-05T00:00:00"/>
    <x v="7"/>
    <n v="4"/>
    <d v="2015-07-09T00:00:00"/>
    <n v="0"/>
    <s v="Standard Class"/>
    <s v="Other"/>
    <n v="9"/>
    <n v="4781"/>
    <n v="3"/>
    <s v="Footwear"/>
    <s v="LATAM"/>
    <s v="Cotia"/>
    <s v="São Paulo"/>
    <m/>
    <s v="Brazil"/>
    <s v="South America"/>
    <n v="9"/>
    <x v="0"/>
    <n v="191"/>
    <s v="Nike Men's Free 5.0+ Running Shoe"/>
    <n v="99.989997860000003"/>
    <n v="95.114003926871064"/>
    <n v="5"/>
    <n v="50"/>
    <n v="499.94998930000003"/>
    <n v="449.94998930000003"/>
    <x v="2"/>
    <x v="2"/>
  </r>
  <r>
    <n v="61192"/>
    <d v="2017-12-06T00:00:00"/>
    <x v="4"/>
    <n v="4"/>
    <d v="2017-12-12T00:00:00"/>
    <n v="0"/>
    <s v="Standard Class"/>
    <s v="Other"/>
    <n v="12"/>
    <n v="10668"/>
    <n v="3"/>
    <s v="Footwear"/>
    <s v="LATAM"/>
    <s v="Itapecuru Mirim"/>
    <s v="Mara"/>
    <m/>
    <s v="Brazil"/>
    <s v="South America"/>
    <n v="12"/>
    <x v="14"/>
    <n v="251"/>
    <s v="Brooks Women's Ghost 6 Running Shoe"/>
    <n v="89.989997860000003"/>
    <n v="78.177997586000004"/>
    <n v="5"/>
    <n v="112.48999790000001"/>
    <n v="449.94998930000003"/>
    <n v="337.45999140000004"/>
    <x v="2"/>
    <x v="2"/>
  </r>
  <r>
    <n v="55876"/>
    <d v="2017-03-26T00:00:00"/>
    <x v="0"/>
    <n v="4"/>
    <d v="2017-03-30T00:00:00"/>
    <n v="0"/>
    <s v="Standard Class"/>
    <s v="Other"/>
    <n v="17"/>
    <n v="5421"/>
    <n v="4"/>
    <s v="Apparel"/>
    <s v="LATAM"/>
    <s v="León"/>
    <s v="León"/>
    <m/>
    <s v="Nicaragua"/>
    <s v="Central America"/>
    <n v="17"/>
    <x v="5"/>
    <n v="365"/>
    <s v="Perfect Fitness Perfect Rip Deck"/>
    <n v="59.990001679999999"/>
    <n v="54.488929209402009"/>
    <n v="5"/>
    <n v="0"/>
    <n v="299.9500084"/>
    <n v="299.9500084"/>
    <x v="2"/>
    <x v="2"/>
  </r>
  <r>
    <n v="53331"/>
    <d v="2017-02-17T00:00:00"/>
    <x v="2"/>
    <n v="4"/>
    <d v="2017-02-23T00:00:00"/>
    <n v="0"/>
    <s v="Standard Class"/>
    <s v="Other"/>
    <n v="17"/>
    <n v="10200"/>
    <n v="4"/>
    <s v="Apparel"/>
    <s v="LATAM"/>
    <s v="Tlalpan"/>
    <s v="Federal District"/>
    <m/>
    <s v="Mexico"/>
    <s v="Central America"/>
    <n v="17"/>
    <x v="5"/>
    <n v="365"/>
    <s v="Perfect Fitness Perfect Rip Deck"/>
    <n v="59.990001679999999"/>
    <n v="54.488929209402009"/>
    <n v="5"/>
    <n v="3"/>
    <n v="299.9500084"/>
    <n v="296.9500084"/>
    <x v="2"/>
    <x v="2"/>
  </r>
  <r>
    <n v="51725"/>
    <d v="2017-01-25T00:00:00"/>
    <x v="4"/>
    <n v="4"/>
    <d v="2017-01-31T00:00:00"/>
    <n v="1"/>
    <s v="Standard Class"/>
    <s v="Other"/>
    <n v="17"/>
    <n v="11254"/>
    <n v="4"/>
    <s v="Apparel"/>
    <s v="LATAM"/>
    <s v="Apopa"/>
    <s v="San Salvador"/>
    <m/>
    <s v="El Salvador"/>
    <s v="Central America"/>
    <n v="17"/>
    <x v="5"/>
    <n v="365"/>
    <s v="Perfect Fitness Perfect Rip Deck"/>
    <n v="59.990001679999999"/>
    <n v="54.488929209402009"/>
    <n v="5"/>
    <n v="3"/>
    <n v="299.9500084"/>
    <n v="296.9500084"/>
    <x v="2"/>
    <x v="2"/>
  </r>
  <r>
    <n v="52562"/>
    <d v="2017-06-02T00:00:00"/>
    <x v="2"/>
    <n v="4"/>
    <d v="2017-06-08T00:00:00"/>
    <n v="0"/>
    <s v="Standard Class"/>
    <s v="Other"/>
    <n v="17"/>
    <n v="11106"/>
    <n v="4"/>
    <s v="Apparel"/>
    <s v="LATAM"/>
    <s v="Cipolletti"/>
    <s v="Black River"/>
    <m/>
    <s v="Argentina"/>
    <s v="South America"/>
    <n v="17"/>
    <x v="5"/>
    <n v="365"/>
    <s v="Perfect Fitness Perfect Rip Deck"/>
    <n v="59.990001679999999"/>
    <n v="54.488929209402009"/>
    <n v="5"/>
    <n v="6"/>
    <n v="299.9500084"/>
    <n v="293.9500084"/>
    <x v="2"/>
    <x v="2"/>
  </r>
  <r>
    <n v="59754"/>
    <d v="2017-05-22T00:00:00"/>
    <x v="3"/>
    <n v="4"/>
    <d v="2017-05-26T00:00:00"/>
    <n v="1"/>
    <s v="Standard Class"/>
    <s v="Other"/>
    <n v="17"/>
    <n v="8456"/>
    <n v="4"/>
    <s v="Apparel"/>
    <s v="LATAM"/>
    <s v="Mejicanos"/>
    <s v="San Salvador"/>
    <m/>
    <s v="El Salvador"/>
    <s v="Central America"/>
    <n v="17"/>
    <x v="5"/>
    <n v="365"/>
    <s v="Perfect Fitness Perfect Rip Deck"/>
    <n v="59.990001679999999"/>
    <n v="54.488929209402009"/>
    <n v="5"/>
    <n v="9"/>
    <n v="299.9500084"/>
    <n v="290.9500084"/>
    <x v="2"/>
    <x v="2"/>
  </r>
  <r>
    <n v="53574"/>
    <d v="2017-02-21T00:00:00"/>
    <x v="6"/>
    <n v="4"/>
    <d v="2017-02-27T00:00:00"/>
    <n v="1"/>
    <s v="Standard Class"/>
    <s v="Other"/>
    <n v="17"/>
    <n v="6149"/>
    <n v="4"/>
    <s v="Apparel"/>
    <s v="LATAM"/>
    <s v="La Ceiba"/>
    <s v="Atlántida"/>
    <m/>
    <s v="Honduras"/>
    <s v="Central America"/>
    <n v="17"/>
    <x v="5"/>
    <n v="365"/>
    <s v="Perfect Fitness Perfect Rip Deck"/>
    <n v="59.990001679999999"/>
    <n v="54.488929209402009"/>
    <n v="5"/>
    <n v="12"/>
    <n v="299.9500084"/>
    <n v="287.9500084"/>
    <x v="2"/>
    <x v="2"/>
  </r>
  <r>
    <n v="399"/>
    <d v="2015-06-01T00:00:00"/>
    <x v="7"/>
    <n v="4"/>
    <d v="2015-06-05T00:00:00"/>
    <n v="1"/>
    <s v="Standard Class"/>
    <s v="Other"/>
    <n v="17"/>
    <n v="1473"/>
    <n v="4"/>
    <s v="Apparel"/>
    <s v="LATAM"/>
    <s v="Córdoba"/>
    <s v="Veracruz"/>
    <m/>
    <s v="Mexico"/>
    <s v="Central Americ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55002"/>
    <d v="2017-03-13T00:00:00"/>
    <x v="3"/>
    <n v="4"/>
    <d v="2017-03-17T00:00:00"/>
    <n v="0"/>
    <s v="Standard Class"/>
    <s v="Other"/>
    <n v="17"/>
    <n v="7454"/>
    <n v="4"/>
    <s v="Apparel"/>
    <s v="LATAM"/>
    <s v="Guadalajara"/>
    <s v="Jalisco"/>
    <m/>
    <s v="Mexico"/>
    <s v="Central America"/>
    <n v="17"/>
    <x v="5"/>
    <n v="365"/>
    <s v="Perfect Fitness Perfect Rip Deck"/>
    <n v="59.990001679999999"/>
    <n v="54.488929209402009"/>
    <n v="2"/>
    <n v="18"/>
    <n v="119.98000336"/>
    <n v="101.98000336"/>
    <x v="2"/>
    <x v="2"/>
  </r>
  <r>
    <n v="60445"/>
    <d v="2017-01-06T00:00:00"/>
    <x v="2"/>
    <n v="4"/>
    <d v="2017-01-12T00:00:00"/>
    <n v="1"/>
    <s v="Standard Class"/>
    <s v="Other"/>
    <n v="17"/>
    <n v="5138"/>
    <n v="4"/>
    <s v="Apparel"/>
    <s v="LATAM"/>
    <s v="Cúcuta"/>
    <s v="Norte de Santander"/>
    <m/>
    <s v="Colombia"/>
    <s v="South America"/>
    <n v="17"/>
    <x v="5"/>
    <n v="365"/>
    <s v="Perfect Fitness Perfect Rip Deck"/>
    <n v="59.990001679999999"/>
    <n v="54.488929209402009"/>
    <n v="2"/>
    <n v="18"/>
    <n v="119.98000336"/>
    <n v="101.98000336"/>
    <x v="2"/>
    <x v="2"/>
  </r>
  <r>
    <n v="53586"/>
    <d v="2017-02-21T00:00:00"/>
    <x v="6"/>
    <n v="4"/>
    <d v="2017-02-27T00:00:00"/>
    <n v="0"/>
    <s v="Standard Class"/>
    <s v="Other"/>
    <n v="17"/>
    <n v="8696"/>
    <n v="4"/>
    <s v="Apparel"/>
    <s v="LATAM"/>
    <s v="Zacatecas"/>
    <s v="Zacatecas"/>
    <m/>
    <s v="Mexico"/>
    <s v="Central America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56618"/>
    <d v="2017-06-04T00:00:00"/>
    <x v="0"/>
    <n v="4"/>
    <d v="2017-06-08T00:00:00"/>
    <n v="0"/>
    <s v="Standard Class"/>
    <s v="Other"/>
    <n v="17"/>
    <n v="2329"/>
    <n v="4"/>
    <s v="Apparel"/>
    <s v="LATAM"/>
    <s v="Chihuahua"/>
    <s v="Chihuahua"/>
    <m/>
    <s v="Mexico"/>
    <s v="Central America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51865"/>
    <d v="2017-01-27T00:00:00"/>
    <x v="2"/>
    <n v="4"/>
    <d v="2017-02-02T00:00:00"/>
    <n v="1"/>
    <s v="Standard Class"/>
    <s v="Other"/>
    <n v="17"/>
    <n v="12431"/>
    <n v="4"/>
    <s v="Apparel"/>
    <s v="LATAM"/>
    <s v="Brasília"/>
    <s v="Federal District"/>
    <m/>
    <s v="Brazil"/>
    <s v="South America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2937"/>
    <d v="2015-12-02T00:00:00"/>
    <x v="7"/>
    <n v="4"/>
    <d v="2015-12-08T00:00:00"/>
    <n v="0"/>
    <s v="Standard Class"/>
    <s v="Other"/>
    <n v="24"/>
    <n v="10860"/>
    <n v="5"/>
    <s v="Golf"/>
    <s v="LATAM"/>
    <s v="Santarém"/>
    <s v="Pará"/>
    <m/>
    <s v="Brazil"/>
    <s v="South America"/>
    <n v="24"/>
    <x v="7"/>
    <n v="502"/>
    <s v="Nike Men's Dri-FIT Victory Golf Polo"/>
    <n v="50"/>
    <n v="43.678035218757444"/>
    <n v="2"/>
    <n v="0"/>
    <n v="100"/>
    <n v="100"/>
    <x v="2"/>
    <x v="2"/>
  </r>
  <r>
    <n v="54446"/>
    <d v="2017-05-03T00:00:00"/>
    <x v="4"/>
    <n v="4"/>
    <d v="2017-05-09T00:00:00"/>
    <n v="0"/>
    <s v="Standard Class"/>
    <s v="Other"/>
    <n v="24"/>
    <n v="12094"/>
    <n v="5"/>
    <s v="Golf"/>
    <s v="LATAM"/>
    <s v="Joinville"/>
    <s v="Santa Catarina"/>
    <m/>
    <s v="Brazil"/>
    <s v="South America"/>
    <n v="24"/>
    <x v="7"/>
    <n v="502"/>
    <s v="Nike Men's Dri-FIT Victory Golf Polo"/>
    <n v="50"/>
    <n v="43.678035218757444"/>
    <n v="2"/>
    <n v="0"/>
    <n v="100"/>
    <n v="100"/>
    <x v="2"/>
    <x v="2"/>
  </r>
  <r>
    <n v="58623"/>
    <d v="2017-05-05T00:00:00"/>
    <x v="2"/>
    <n v="4"/>
    <d v="2017-05-11T00:00:00"/>
    <n v="0"/>
    <s v="Standard Class"/>
    <s v="Other"/>
    <n v="24"/>
    <n v="5088"/>
    <n v="5"/>
    <s v="Golf"/>
    <s v="LATAM"/>
    <s v="Monterrey"/>
    <s v="Nuevo León"/>
    <m/>
    <s v="Mexico"/>
    <s v="Central America"/>
    <n v="24"/>
    <x v="7"/>
    <n v="502"/>
    <s v="Nike Men's Dri-FIT Victory Golf Polo"/>
    <n v="50"/>
    <n v="43.678035218757444"/>
    <n v="2"/>
    <n v="1"/>
    <n v="100"/>
    <n v="99"/>
    <x v="2"/>
    <x v="2"/>
  </r>
  <r>
    <n v="7411"/>
    <d v="2015-04-19T00:00:00"/>
    <x v="7"/>
    <n v="4"/>
    <d v="2015-04-23T00:00:00"/>
    <n v="0"/>
    <s v="Standard Class"/>
    <s v="Other"/>
    <n v="29"/>
    <n v="2200"/>
    <n v="5"/>
    <s v="Golf"/>
    <s v="LATAM"/>
    <s v="Pitalito"/>
    <s v="Huila"/>
    <m/>
    <s v="Colombia"/>
    <s v="South America"/>
    <n v="29"/>
    <x v="1"/>
    <n v="627"/>
    <s v="Under Armour Girls' Toddler Spine Surge Runni"/>
    <n v="39.990001679999999"/>
    <n v="34.198098313835338"/>
    <n v="2"/>
    <n v="0.80000001200000004"/>
    <n v="79.980003359999998"/>
    <n v="79.180003348"/>
    <x v="2"/>
    <x v="2"/>
  </r>
  <r>
    <n v="5348"/>
    <d v="2015-03-20T00:00:00"/>
    <x v="7"/>
    <n v="4"/>
    <d v="2015-03-26T00:00:00"/>
    <n v="0"/>
    <s v="Standard Class"/>
    <s v="Other"/>
    <n v="24"/>
    <n v="10966"/>
    <n v="5"/>
    <s v="Golf"/>
    <s v="LATAM"/>
    <s v="Puebla"/>
    <s v="Puebla"/>
    <m/>
    <s v="Mexico"/>
    <s v="Central America"/>
    <n v="24"/>
    <x v="7"/>
    <n v="502"/>
    <s v="Nike Men's Dri-FIT Victory Golf Polo"/>
    <n v="50"/>
    <n v="43.678035218757444"/>
    <n v="2"/>
    <n v="3"/>
    <n v="100"/>
    <n v="97"/>
    <x v="2"/>
    <x v="2"/>
  </r>
  <r>
    <n v="59742"/>
    <d v="2017-05-22T00:00:00"/>
    <x v="3"/>
    <n v="4"/>
    <d v="2017-05-26T00:00:00"/>
    <n v="0"/>
    <s v="Standard Class"/>
    <s v="Other"/>
    <n v="24"/>
    <n v="3997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2"/>
    <n v="4"/>
    <n v="100"/>
    <n v="96"/>
    <x v="2"/>
    <x v="2"/>
  </r>
  <r>
    <n v="59498"/>
    <d v="2017-05-18T00:00:00"/>
    <x v="1"/>
    <n v="4"/>
    <d v="2017-05-24T00:00:00"/>
    <n v="0"/>
    <s v="Standard Class"/>
    <s v="Other"/>
    <n v="29"/>
    <n v="8746"/>
    <n v="5"/>
    <s v="Golf"/>
    <s v="LATAM"/>
    <s v="Querétaro"/>
    <s v="Querétaro"/>
    <m/>
    <s v="Mexico"/>
    <s v="Central America"/>
    <n v="29"/>
    <x v="1"/>
    <n v="627"/>
    <s v="Under Armour Girls' Toddler Spine Surge Runni"/>
    <n v="39.990001679999999"/>
    <n v="34.198098313835338"/>
    <n v="2"/>
    <n v="3.2000000480000002"/>
    <n v="79.980003359999998"/>
    <n v="76.780003311999991"/>
    <x v="2"/>
    <x v="2"/>
  </r>
  <r>
    <n v="3459"/>
    <d v="2015-02-20T00:00:00"/>
    <x v="7"/>
    <n v="4"/>
    <d v="2015-02-26T00:00:00"/>
    <n v="1"/>
    <s v="Standard Class"/>
    <s v="Other"/>
    <n v="29"/>
    <n v="3687"/>
    <n v="5"/>
    <s v="Golf"/>
    <s v="LATAM"/>
    <s v="Chaguanas"/>
    <s v="Chaguanas"/>
    <m/>
    <s v="Trinidad and Tobago"/>
    <s v="Caribbean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8470"/>
    <d v="2015-04-05T00:00:00"/>
    <x v="7"/>
    <n v="4"/>
    <d v="2015-04-09T00:00:00"/>
    <n v="1"/>
    <s v="Standard Class"/>
    <s v="Other"/>
    <n v="29"/>
    <n v="9162"/>
    <n v="5"/>
    <s v="Golf"/>
    <s v="LATAM"/>
    <s v="Chimaltenango"/>
    <s v="Chimaltenango"/>
    <m/>
    <s v="Guatemala"/>
    <s v="Central Americ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53455"/>
    <d v="2017-02-19T00:00:00"/>
    <x v="0"/>
    <n v="4"/>
    <d v="2017-02-23T00:00:00"/>
    <n v="1"/>
    <s v="Standard Class"/>
    <s v="Other"/>
    <n v="24"/>
    <n v="8993"/>
    <n v="5"/>
    <s v="Golf"/>
    <s v="LATAM"/>
    <s v="Belo Horizonte"/>
    <s v="Minas Gerais"/>
    <m/>
    <s v="Brazil"/>
    <s v="South America"/>
    <n v="24"/>
    <x v="7"/>
    <n v="502"/>
    <s v="Nike Men's Dri-FIT Victory Golf Polo"/>
    <n v="50"/>
    <n v="43.678035218757444"/>
    <n v="2"/>
    <n v="5"/>
    <n v="100"/>
    <n v="95"/>
    <x v="2"/>
    <x v="2"/>
  </r>
  <r>
    <n v="2014"/>
    <d v="2015-01-30T00:00:00"/>
    <x v="7"/>
    <n v="4"/>
    <d v="2015-02-05T00:00:00"/>
    <n v="1"/>
    <s v="Standard Class"/>
    <s v="Other"/>
    <n v="26"/>
    <n v="5875"/>
    <n v="5"/>
    <s v="Golf"/>
    <s v="LATAM"/>
    <s v="Tlaquepaque"/>
    <s v="Jalisco"/>
    <m/>
    <s v="Mexico"/>
    <s v="Central America"/>
    <n v="26"/>
    <x v="9"/>
    <n v="565"/>
    <s v="adidas Youth Germany Black/Red Away Match Soc"/>
    <n v="70"/>
    <n v="62.759999940857142"/>
    <n v="2"/>
    <n v="7.6999998090000004"/>
    <n v="140"/>
    <n v="132.30000019100001"/>
    <x v="2"/>
    <x v="2"/>
  </r>
  <r>
    <n v="55899"/>
    <d v="2017-03-26T00:00:00"/>
    <x v="0"/>
    <n v="4"/>
    <d v="2017-03-30T00:00:00"/>
    <n v="1"/>
    <s v="Standard Class"/>
    <s v="Other"/>
    <n v="26"/>
    <n v="2502"/>
    <n v="5"/>
    <s v="Golf"/>
    <s v="LATAM"/>
    <s v="San Miguelito"/>
    <s v="Panama"/>
    <m/>
    <s v="Panama"/>
    <s v="Central America"/>
    <n v="26"/>
    <x v="9"/>
    <n v="567"/>
    <s v="adidas Men's Germany Black Crest Away Tee"/>
    <n v="25"/>
    <n v="17.922466723766668"/>
    <n v="2"/>
    <n v="3.5"/>
    <n v="50"/>
    <n v="46.5"/>
    <x v="2"/>
    <x v="2"/>
  </r>
  <r>
    <n v="52582"/>
    <d v="2017-06-02T00:00:00"/>
    <x v="2"/>
    <n v="4"/>
    <d v="2017-06-08T00:00:00"/>
    <n v="0"/>
    <s v="Standard Class"/>
    <s v="Other"/>
    <n v="24"/>
    <n v="9563"/>
    <n v="5"/>
    <s v="Golf"/>
    <s v="LATAM"/>
    <s v="Hermosillo"/>
    <s v="Sonora"/>
    <m/>
    <s v="Mexico"/>
    <s v="Central America"/>
    <n v="24"/>
    <x v="7"/>
    <n v="502"/>
    <s v="Nike Men's Dri-FIT Victory Golf Polo"/>
    <n v="50"/>
    <n v="43.678035218757444"/>
    <n v="2"/>
    <n v="7"/>
    <n v="100"/>
    <n v="93"/>
    <x v="2"/>
    <x v="2"/>
  </r>
  <r>
    <n v="56222"/>
    <d v="2017-03-31T00:00:00"/>
    <x v="2"/>
    <n v="4"/>
    <d v="2017-04-06T00:00:00"/>
    <n v="0"/>
    <s v="Standard Class"/>
    <s v="Other"/>
    <n v="24"/>
    <n v="7259"/>
    <n v="5"/>
    <s v="Golf"/>
    <s v="LATAM"/>
    <s v="Coacalco"/>
    <s v="Mexico"/>
    <m/>
    <s v="Mexico"/>
    <s v="Central America"/>
    <n v="24"/>
    <x v="7"/>
    <n v="502"/>
    <s v="Nike Men's Dri-FIT Victory Golf Polo"/>
    <n v="50"/>
    <n v="43.678035218757444"/>
    <n v="2"/>
    <n v="7"/>
    <n v="100"/>
    <n v="93"/>
    <x v="2"/>
    <x v="2"/>
  </r>
  <r>
    <n v="57829"/>
    <d v="2017-04-24T00:00:00"/>
    <x v="3"/>
    <n v="4"/>
    <d v="2017-04-28T00:00:00"/>
    <n v="1"/>
    <s v="Standard Class"/>
    <s v="Other"/>
    <n v="29"/>
    <n v="3131"/>
    <n v="5"/>
    <s v="Golf"/>
    <s v="LATAM"/>
    <s v="Balneário Camboriú"/>
    <s v="Santa Catarina"/>
    <m/>
    <s v="Brazil"/>
    <s v="South America"/>
    <n v="29"/>
    <x v="1"/>
    <n v="627"/>
    <s v="Under Armour Girls' Toddler Spine Surge Runni"/>
    <n v="39.990001679999999"/>
    <n v="34.198098313835338"/>
    <n v="2"/>
    <n v="7.1999998090000004"/>
    <n v="79.980003359999998"/>
    <n v="72.780003550999993"/>
    <x v="2"/>
    <x v="2"/>
  </r>
  <r>
    <n v="56217"/>
    <d v="2017-03-31T00:00:00"/>
    <x v="2"/>
    <n v="4"/>
    <d v="2017-04-06T00:00:00"/>
    <n v="0"/>
    <s v="Standard Class"/>
    <s v="Other"/>
    <n v="29"/>
    <n v="4140"/>
    <n v="5"/>
    <s v="Golf"/>
    <s v="LATAM"/>
    <s v="Tegucigalpa"/>
    <s v="Francisco Morazán"/>
    <m/>
    <s v="Honduras"/>
    <s v="Central America"/>
    <n v="29"/>
    <x v="1"/>
    <n v="627"/>
    <s v="Under Armour Girls' Toddler Spine Surge Runni"/>
    <n v="39.990001679999999"/>
    <n v="34.198098313835338"/>
    <n v="2"/>
    <n v="8"/>
    <n v="79.980003359999998"/>
    <n v="71.980003359999998"/>
    <x v="2"/>
    <x v="2"/>
  </r>
  <r>
    <n v="5893"/>
    <d v="2015-03-28T00:00:00"/>
    <x v="7"/>
    <n v="4"/>
    <d v="2015-04-02T00:00:00"/>
    <n v="0"/>
    <s v="Standard Class"/>
    <s v="Other"/>
    <n v="29"/>
    <n v="4539"/>
    <n v="5"/>
    <s v="Golf"/>
    <s v="LATAM"/>
    <s v="Petapa"/>
    <s v="Guatemala"/>
    <m/>
    <s v="Guatemala"/>
    <s v="Central America"/>
    <n v="29"/>
    <x v="1"/>
    <n v="627"/>
    <s v="Under Armour Girls' Toddler Spine Surge Runni"/>
    <n v="39.990001679999999"/>
    <n v="34.198098313835338"/>
    <n v="2"/>
    <n v="8"/>
    <n v="79.980003359999998"/>
    <n v="71.980003359999998"/>
    <x v="2"/>
    <x v="2"/>
  </r>
  <r>
    <n v="5528"/>
    <d v="2015-03-22T00:00:00"/>
    <x v="7"/>
    <n v="4"/>
    <d v="2015-03-26T00:00:00"/>
    <n v="0"/>
    <s v="Standard Class"/>
    <s v="Other"/>
    <n v="24"/>
    <n v="6071"/>
    <n v="5"/>
    <s v="Golf"/>
    <s v="LATAM"/>
    <s v="La Ceiba"/>
    <s v="Atlántida"/>
    <m/>
    <s v="Honduras"/>
    <s v="Central America"/>
    <n v="24"/>
    <x v="7"/>
    <n v="502"/>
    <s v="Nike Men's Dri-FIT Victory Golf Polo"/>
    <n v="50"/>
    <n v="43.678035218757444"/>
    <n v="2"/>
    <n v="10"/>
    <n v="100"/>
    <n v="90"/>
    <x v="2"/>
    <x v="2"/>
  </r>
  <r>
    <n v="367"/>
    <d v="2015-06-01T00:00:00"/>
    <x v="7"/>
    <n v="4"/>
    <d v="2015-06-05T00:00:00"/>
    <n v="0"/>
    <s v="Standard Class"/>
    <s v="Other"/>
    <n v="29"/>
    <n v="8730"/>
    <n v="5"/>
    <s v="Golf"/>
    <s v="LATAM"/>
    <s v="Maturín"/>
    <s v="Monagas"/>
    <m/>
    <s v="Venezuela"/>
    <s v="South America"/>
    <n v="29"/>
    <x v="1"/>
    <n v="627"/>
    <s v="Under Armour Girls' Toddler Spine Surge Runni"/>
    <n v="39.990001679999999"/>
    <n v="34.198098313835338"/>
    <n v="2"/>
    <n v="8"/>
    <n v="79.980003359999998"/>
    <n v="71.980003359999998"/>
    <x v="2"/>
    <x v="2"/>
  </r>
  <r>
    <n v="52353"/>
    <d v="2017-03-02T00:00:00"/>
    <x v="1"/>
    <n v="4"/>
    <d v="2017-03-08T00:00:00"/>
    <n v="0"/>
    <s v="Standard Class"/>
    <s v="Other"/>
    <n v="24"/>
    <n v="9634"/>
    <n v="5"/>
    <s v="Golf"/>
    <s v="LATAM"/>
    <s v="Parintins"/>
    <s v="Amazonas"/>
    <m/>
    <s v="Brazil"/>
    <s v="South America"/>
    <n v="24"/>
    <x v="7"/>
    <n v="502"/>
    <s v="Nike Men's Dri-FIT Victory Golf Polo"/>
    <n v="50"/>
    <n v="43.678035218757444"/>
    <n v="2"/>
    <n v="10"/>
    <n v="100"/>
    <n v="90"/>
    <x v="2"/>
    <x v="2"/>
  </r>
  <r>
    <n v="1784"/>
    <d v="2015-01-27T00:00:00"/>
    <x v="7"/>
    <n v="4"/>
    <d v="2015-02-02T00:00:00"/>
    <n v="1"/>
    <s v="Standard Class"/>
    <s v="Other"/>
    <n v="24"/>
    <n v="8010"/>
    <n v="5"/>
    <s v="Golf"/>
    <s v="LATAM"/>
    <s v="São Paulo"/>
    <s v="São Paulo"/>
    <m/>
    <s v="Brazil"/>
    <s v="South America"/>
    <n v="24"/>
    <x v="7"/>
    <n v="502"/>
    <s v="Nike Men's Dri-FIT Victory Golf Polo"/>
    <n v="50"/>
    <n v="43.678035218757444"/>
    <n v="2"/>
    <n v="10"/>
    <n v="100"/>
    <n v="90"/>
    <x v="2"/>
    <x v="2"/>
  </r>
  <r>
    <n v="60317"/>
    <d v="2017-05-30T00:00:00"/>
    <x v="6"/>
    <n v="4"/>
    <d v="2017-06-05T00:00:00"/>
    <n v="0"/>
    <s v="Standard Class"/>
    <s v="Other"/>
    <n v="29"/>
    <n v="3484"/>
    <n v="5"/>
    <s v="Golf"/>
    <s v="LATAM"/>
    <s v="Santiago de Cuba"/>
    <s v="Santiago de Cuba"/>
    <m/>
    <s v="Cuba"/>
    <s v="Caribbean"/>
    <n v="29"/>
    <x v="1"/>
    <n v="627"/>
    <s v="Under Armour Girls' Toddler Spine Surge Runni"/>
    <n v="39.990001679999999"/>
    <n v="34.198098313835338"/>
    <n v="2"/>
    <n v="9.6000003809999992"/>
    <n v="79.980003359999998"/>
    <n v="70.380002978999997"/>
    <x v="2"/>
    <x v="2"/>
  </r>
  <r>
    <n v="6776"/>
    <d v="2015-09-04T00:00:00"/>
    <x v="7"/>
    <n v="4"/>
    <d v="2015-09-10T00:00:00"/>
    <n v="0"/>
    <s v="Standard Class"/>
    <s v="Other"/>
    <n v="24"/>
    <n v="7307"/>
    <n v="5"/>
    <s v="Golf"/>
    <s v="LATAM"/>
    <s v="Puebla"/>
    <s v="Puebla"/>
    <m/>
    <s v="Mexico"/>
    <s v="Central America"/>
    <n v="24"/>
    <x v="7"/>
    <n v="502"/>
    <s v="Nike Men's Dri-FIT Victory Golf Polo"/>
    <n v="50"/>
    <n v="43.678035218757444"/>
    <n v="2"/>
    <n v="12"/>
    <n v="100"/>
    <n v="88"/>
    <x v="2"/>
    <x v="2"/>
  </r>
  <r>
    <n v="4487"/>
    <d v="2015-07-03T00:00:00"/>
    <x v="7"/>
    <n v="4"/>
    <d v="2015-07-09T00:00:00"/>
    <n v="0"/>
    <s v="Standard Class"/>
    <s v="Other"/>
    <n v="24"/>
    <n v="1975"/>
    <n v="5"/>
    <s v="Golf"/>
    <s v="LATAM"/>
    <s v="Mixco"/>
    <s v="Guatemala"/>
    <m/>
    <s v="Guatemala"/>
    <s v="Central America"/>
    <n v="24"/>
    <x v="7"/>
    <n v="502"/>
    <s v="Nike Men's Dri-FIT Victory Golf Polo"/>
    <n v="50"/>
    <n v="43.678035218757444"/>
    <n v="2"/>
    <n v="13"/>
    <n v="100"/>
    <n v="87"/>
    <x v="2"/>
    <x v="2"/>
  </r>
  <r>
    <n v="9681"/>
    <d v="2015-05-22T00:00:00"/>
    <x v="7"/>
    <n v="4"/>
    <d v="2015-05-28T00:00:00"/>
    <n v="0"/>
    <s v="Standard Class"/>
    <s v="Other"/>
    <n v="24"/>
    <n v="629"/>
    <n v="5"/>
    <s v="Golf"/>
    <s v="LATAM"/>
    <s v="Huehuetenango"/>
    <s v="Huehuetenango"/>
    <m/>
    <s v="Guatemala"/>
    <s v="Central America"/>
    <n v="24"/>
    <x v="7"/>
    <n v="502"/>
    <s v="Nike Men's Dri-FIT Victory Golf Polo"/>
    <n v="50"/>
    <n v="43.678035218757444"/>
    <n v="2"/>
    <n v="15"/>
    <n v="100"/>
    <n v="85"/>
    <x v="2"/>
    <x v="2"/>
  </r>
  <r>
    <n v="60868"/>
    <d v="2017-07-06T00:00:00"/>
    <x v="1"/>
    <n v="4"/>
    <d v="2017-07-12T00:00:00"/>
    <n v="0"/>
    <s v="Standard Class"/>
    <s v="Other"/>
    <n v="29"/>
    <n v="11753"/>
    <n v="5"/>
    <s v="Golf"/>
    <s v="LATAM"/>
    <s v="Chinautla"/>
    <s v="Guatemala"/>
    <m/>
    <s v="Guatemala"/>
    <s v="Central America"/>
    <n v="29"/>
    <x v="1"/>
    <n v="627"/>
    <s v="Under Armour Girls' Toddler Spine Surge Runni"/>
    <n v="39.990001679999999"/>
    <n v="34.198098313835338"/>
    <n v="2"/>
    <n v="13.600000380000001"/>
    <n v="79.980003359999998"/>
    <n v="66.38000298"/>
    <x v="2"/>
    <x v="2"/>
  </r>
  <r>
    <n v="53231"/>
    <d v="2017-02-16T00:00:00"/>
    <x v="1"/>
    <n v="4"/>
    <d v="2017-02-22T00:00:00"/>
    <n v="0"/>
    <s v="Standard Class"/>
    <s v="Other"/>
    <n v="26"/>
    <n v="5375"/>
    <n v="5"/>
    <s v="Golf"/>
    <s v="LATAM"/>
    <s v="Apopa"/>
    <s v="San Salvador"/>
    <m/>
    <s v="El Salvador"/>
    <s v="Central America"/>
    <n v="26"/>
    <x v="9"/>
    <n v="572"/>
    <s v="TYR Boys' Team Digi Jammer"/>
    <n v="39.990001679999999"/>
    <n v="30.892751576250003"/>
    <n v="2"/>
    <n v="14.399999619999999"/>
    <n v="79.980003359999998"/>
    <n v="65.580003739999995"/>
    <x v="2"/>
    <x v="2"/>
  </r>
  <r>
    <n v="52601"/>
    <d v="2017-06-02T00:00:00"/>
    <x v="2"/>
    <n v="4"/>
    <d v="2017-06-08T00:00:00"/>
    <n v="0"/>
    <s v="Standard Class"/>
    <s v="Other"/>
    <n v="29"/>
    <n v="1695"/>
    <n v="5"/>
    <s v="Golf"/>
    <s v="LATAM"/>
    <s v="Sorocaba"/>
    <s v="São Paulo"/>
    <m/>
    <s v="Brazil"/>
    <s v="South America"/>
    <n v="29"/>
    <x v="1"/>
    <n v="627"/>
    <s v="Under Armour Girls' Toddler Spine Surge Runni"/>
    <n v="39.990001679999999"/>
    <n v="34.198098313835338"/>
    <n v="2"/>
    <n v="14.399999619999999"/>
    <n v="79.980003359999998"/>
    <n v="65.580003739999995"/>
    <x v="2"/>
    <x v="2"/>
  </r>
  <r>
    <n v="4660"/>
    <d v="2015-10-03T00:00:00"/>
    <x v="7"/>
    <n v="4"/>
    <d v="2015-10-08T00:00:00"/>
    <n v="1"/>
    <s v="Standard Class"/>
    <s v="Other"/>
    <n v="29"/>
    <n v="9884"/>
    <n v="5"/>
    <s v="Golf"/>
    <s v="LATAM"/>
    <s v="San Justo"/>
    <s v="Santa Fe"/>
    <m/>
    <s v="Argentina"/>
    <s v="South America"/>
    <n v="29"/>
    <x v="1"/>
    <n v="627"/>
    <s v="Under Armour Girls' Toddler Spine Surge Runni"/>
    <n v="39.990001679999999"/>
    <n v="34.198098313835338"/>
    <n v="2"/>
    <n v="14.399999619999999"/>
    <n v="79.980003359999998"/>
    <n v="65.580003739999995"/>
    <x v="2"/>
    <x v="2"/>
  </r>
  <r>
    <n v="3539"/>
    <d v="2015-02-21T00:00:00"/>
    <x v="7"/>
    <n v="4"/>
    <d v="2015-02-26T00:00:00"/>
    <n v="1"/>
    <s v="Standard Class"/>
    <s v="Other"/>
    <n v="24"/>
    <n v="8498"/>
    <n v="5"/>
    <s v="Golf"/>
    <s v="LATAM"/>
    <s v="Colombo"/>
    <s v="Paraná"/>
    <m/>
    <s v="Brazil"/>
    <s v="South America"/>
    <n v="24"/>
    <x v="7"/>
    <n v="502"/>
    <s v="Nike Men's Dri-FIT Victory Golf Polo"/>
    <n v="50"/>
    <n v="43.678035218757444"/>
    <n v="2"/>
    <n v="18"/>
    <n v="100"/>
    <n v="82"/>
    <x v="2"/>
    <x v="2"/>
  </r>
  <r>
    <n v="53231"/>
    <d v="2017-02-16T00:00:00"/>
    <x v="1"/>
    <n v="4"/>
    <d v="2017-02-22T00:00:00"/>
    <n v="0"/>
    <s v="Standard Class"/>
    <s v="Other"/>
    <n v="24"/>
    <n v="5375"/>
    <n v="5"/>
    <s v="Golf"/>
    <s v="LATAM"/>
    <s v="Apopa"/>
    <s v="San Salvador"/>
    <m/>
    <s v="El Salvador"/>
    <s v="Central America"/>
    <n v="24"/>
    <x v="7"/>
    <n v="502"/>
    <s v="Nike Men's Dri-FIT Victory Golf Polo"/>
    <n v="50"/>
    <n v="43.678035218757444"/>
    <n v="2"/>
    <n v="20"/>
    <n v="100"/>
    <n v="80"/>
    <x v="2"/>
    <x v="2"/>
  </r>
  <r>
    <n v="54488"/>
    <d v="2017-06-03T00:00:00"/>
    <x v="5"/>
    <n v="4"/>
    <d v="2017-06-08T00:00:00"/>
    <n v="0"/>
    <s v="Standard Class"/>
    <s v="Other"/>
    <n v="24"/>
    <n v="7534"/>
    <n v="5"/>
    <s v="Golf"/>
    <s v="LATAM"/>
    <s v="Itu"/>
    <s v="São Paulo"/>
    <m/>
    <s v="Brazil"/>
    <s v="South America"/>
    <n v="24"/>
    <x v="7"/>
    <n v="502"/>
    <s v="Nike Men's Dri-FIT Victory Golf Polo"/>
    <n v="50"/>
    <n v="43.678035218757444"/>
    <n v="2"/>
    <n v="20"/>
    <n v="100"/>
    <n v="80"/>
    <x v="2"/>
    <x v="2"/>
  </r>
  <r>
    <n v="6776"/>
    <d v="2015-09-04T00:00:00"/>
    <x v="7"/>
    <n v="4"/>
    <d v="2015-09-10T00:00:00"/>
    <n v="0"/>
    <s v="Standard Class"/>
    <s v="Other"/>
    <n v="29"/>
    <n v="7307"/>
    <n v="5"/>
    <s v="Golf"/>
    <s v="LATAM"/>
    <s v="Puebla"/>
    <s v="Puebla"/>
    <m/>
    <s v="Mexico"/>
    <s v="Central America"/>
    <n v="29"/>
    <x v="1"/>
    <n v="627"/>
    <s v="Under Armour Girls' Toddler Spine Surge Runni"/>
    <n v="39.990001679999999"/>
    <n v="34.198098313835338"/>
    <n v="2"/>
    <n v="20"/>
    <n v="79.980003359999998"/>
    <n v="59.980003359999998"/>
    <x v="2"/>
    <x v="2"/>
  </r>
  <r>
    <n v="52549"/>
    <d v="2017-06-02T00:00:00"/>
    <x v="2"/>
    <n v="4"/>
    <d v="2017-06-08T00:00:00"/>
    <n v="1"/>
    <s v="Standard Class"/>
    <s v="Other"/>
    <n v="29"/>
    <n v="123"/>
    <n v="5"/>
    <s v="Golf"/>
    <s v="LATAM"/>
    <s v="Cuernavaca"/>
    <s v="Morelos"/>
    <m/>
    <s v="Mexico"/>
    <s v="Central America"/>
    <n v="29"/>
    <x v="1"/>
    <n v="627"/>
    <s v="Under Armour Girls' Toddler Spine Surge Runni"/>
    <n v="39.990001679999999"/>
    <n v="34.198098313835338"/>
    <n v="2"/>
    <n v="20"/>
    <n v="79.980003359999998"/>
    <n v="59.980003359999998"/>
    <x v="2"/>
    <x v="2"/>
  </r>
  <r>
    <n v="60361"/>
    <d v="2017-05-31T00:00:00"/>
    <x v="4"/>
    <n v="4"/>
    <d v="2017-06-06T00:00:00"/>
    <n v="0"/>
    <s v="Standard Class"/>
    <s v="Other"/>
    <n v="24"/>
    <n v="8498"/>
    <n v="5"/>
    <s v="Golf"/>
    <s v="LATAM"/>
    <s v="Villa Nueva"/>
    <s v="Guatemala"/>
    <m/>
    <s v="Guatemala"/>
    <s v="Central America"/>
    <n v="24"/>
    <x v="7"/>
    <n v="502"/>
    <s v="Nike Men's Dri-FIT Victory Golf Polo"/>
    <n v="50"/>
    <n v="43.678035218757444"/>
    <n v="2"/>
    <n v="25"/>
    <n v="100"/>
    <n v="75"/>
    <x v="2"/>
    <x v="2"/>
  </r>
  <r>
    <n v="8470"/>
    <d v="2015-04-05T00:00:00"/>
    <x v="7"/>
    <n v="4"/>
    <d v="2015-04-09T00:00:00"/>
    <n v="1"/>
    <s v="Standard Class"/>
    <s v="Other"/>
    <n v="37"/>
    <n v="9162"/>
    <n v="6"/>
    <s v="Outdoors"/>
    <s v="LATAM"/>
    <s v="Chimaltenango"/>
    <s v="Chimaltenango"/>
    <m/>
    <s v="Guatemala"/>
    <s v="Central America"/>
    <n v="37"/>
    <x v="3"/>
    <n v="825"/>
    <s v="Bridgestone e6 Straight Distance NFL Tennesse"/>
    <n v="31.989999770000001"/>
    <n v="23.973333102666668"/>
    <n v="2"/>
    <n v="0.63999998599999997"/>
    <n v="63.979999540000001"/>
    <n v="63.339999554000002"/>
    <x v="2"/>
    <x v="2"/>
  </r>
  <r>
    <n v="5712"/>
    <d v="2015-03-25T00:00:00"/>
    <x v="7"/>
    <n v="4"/>
    <d v="2015-03-31T00:00:00"/>
    <n v="0"/>
    <s v="Standard Class"/>
    <s v="Other"/>
    <n v="40"/>
    <n v="8925"/>
    <n v="6"/>
    <s v="Outdoors"/>
    <s v="LATAM"/>
    <s v="Águas Lindas de Goiás"/>
    <s v="Goiás"/>
    <m/>
    <s v="Brazil"/>
    <s v="South America"/>
    <n v="40"/>
    <x v="8"/>
    <n v="905"/>
    <s v="Team Golf Texas Longhorns Putter Grip"/>
    <n v="24.989999770000001"/>
    <n v="20.52742837007143"/>
    <n v="2"/>
    <n v="2.75"/>
    <n v="49.979999540000001"/>
    <n v="47.229999540000001"/>
    <x v="2"/>
    <x v="2"/>
  </r>
  <r>
    <n v="9309"/>
    <d v="2015-05-16T00:00:00"/>
    <x v="7"/>
    <n v="4"/>
    <d v="2015-05-21T00:00:00"/>
    <n v="1"/>
    <s v="Standard Class"/>
    <s v="Other"/>
    <n v="36"/>
    <n v="5981"/>
    <n v="6"/>
    <s v="Outdoors"/>
    <s v="LATAM"/>
    <s v="Vespasiano"/>
    <s v="Minas Gerais"/>
    <m/>
    <s v="Brazil"/>
    <s v="South America"/>
    <n v="36"/>
    <x v="12"/>
    <n v="804"/>
    <s v="Glove It Women's Imperial Golf Glove"/>
    <n v="19.989999770000001"/>
    <n v="13.643874764125"/>
    <n v="2"/>
    <n v="4"/>
    <n v="39.979999540000001"/>
    <n v="35.979999540000001"/>
    <x v="2"/>
    <x v="2"/>
  </r>
  <r>
    <n v="8095"/>
    <d v="2015-04-29T00:00:00"/>
    <x v="7"/>
    <n v="4"/>
    <d v="2015-05-05T00:00:00"/>
    <n v="1"/>
    <s v="Standard Class"/>
    <s v="Other"/>
    <n v="37"/>
    <n v="7347"/>
    <n v="6"/>
    <s v="Outdoors"/>
    <s v="LATAM"/>
    <s v="Bogotá"/>
    <s v="Bogotá"/>
    <m/>
    <s v="Colombia"/>
    <s v="South America"/>
    <n v="37"/>
    <x v="3"/>
    <n v="822"/>
    <s v="Titleist Pro V1x High Numbers Golf Balls"/>
    <n v="47.990001679999999"/>
    <n v="41.802334851666664"/>
    <n v="2"/>
    <n v="11.52000046"/>
    <n v="95.980003359999998"/>
    <n v="84.460002899999992"/>
    <x v="2"/>
    <x v="2"/>
  </r>
  <r>
    <n v="5895"/>
    <d v="2015-03-28T00:00:00"/>
    <x v="7"/>
    <n v="2"/>
    <d v="2015-03-31T00:00:00"/>
    <n v="1"/>
    <s v="Second Class"/>
    <s v="Other"/>
    <n v="24"/>
    <n v="8707"/>
    <n v="5"/>
    <s v="Golf"/>
    <s v="LATAM"/>
    <s v="Petapa"/>
    <s v="Guatemala"/>
    <m/>
    <s v="Guatemala"/>
    <s v="Central America"/>
    <n v="24"/>
    <x v="7"/>
    <n v="502"/>
    <s v="Nike Men's Dri-FIT Victory Golf Polo"/>
    <n v="50"/>
    <n v="43.678035218757444"/>
    <n v="3"/>
    <n v="30"/>
    <n v="150"/>
    <n v="120"/>
    <x v="0"/>
    <x v="1"/>
  </r>
  <r>
    <n v="3130"/>
    <d v="2015-02-15T00:00:00"/>
    <x v="7"/>
    <n v="2"/>
    <d v="2015-02-17T00:00:00"/>
    <n v="1"/>
    <s v="Second Class"/>
    <s v="Other"/>
    <n v="24"/>
    <n v="12069"/>
    <n v="5"/>
    <s v="Golf"/>
    <s v="LATAM"/>
    <s v="Tipitapa"/>
    <s v="Managua"/>
    <m/>
    <s v="Nicaragua"/>
    <s v="Central America"/>
    <n v="24"/>
    <x v="7"/>
    <n v="502"/>
    <s v="Nike Men's Dri-FIT Victory Golf Polo"/>
    <n v="50"/>
    <n v="43.678035218757444"/>
    <n v="3"/>
    <n v="37.5"/>
    <n v="150"/>
    <n v="112.5"/>
    <x v="0"/>
    <x v="1"/>
  </r>
  <r>
    <n v="51911"/>
    <d v="2017-01-27T00:00:00"/>
    <x v="2"/>
    <n v="2"/>
    <d v="2017-01-31T00:00:00"/>
    <n v="0"/>
    <s v="Second Class"/>
    <s v="Other"/>
    <n v="9"/>
    <n v="11339"/>
    <n v="3"/>
    <s v="Footwear"/>
    <s v="LATAM"/>
    <s v="Villa Nueva"/>
    <s v="Guatemala"/>
    <m/>
    <s v="Guatemala"/>
    <s v="Central America"/>
    <n v="9"/>
    <x v="0"/>
    <n v="191"/>
    <s v="Nike Men's Free 5.0+ Running Shoe"/>
    <n v="99.989997860000003"/>
    <n v="95.114003926871064"/>
    <n v="4"/>
    <n v="4"/>
    <n v="399.95999144000001"/>
    <n v="395.95999144000001"/>
    <x v="0"/>
    <x v="0"/>
  </r>
  <r>
    <n v="58239"/>
    <d v="2017-04-30T00:00:00"/>
    <x v="0"/>
    <n v="2"/>
    <d v="2017-05-02T00:00:00"/>
    <n v="1"/>
    <s v="Second Class"/>
    <s v="Other"/>
    <n v="9"/>
    <n v="10166"/>
    <n v="3"/>
    <s v="Footwear"/>
    <s v="LATAM"/>
    <s v="Santo Domingo"/>
    <s v="Santo Domingo"/>
    <m/>
    <s v="Dominican Republic"/>
    <s v="Caribbean"/>
    <n v="9"/>
    <x v="0"/>
    <n v="191"/>
    <s v="Nike Men's Free 5.0+ Running Shoe"/>
    <n v="99.989997860000003"/>
    <n v="95.114003926871064"/>
    <n v="4"/>
    <n v="59.990001679999999"/>
    <n v="399.95999144000001"/>
    <n v="339.96998976000003"/>
    <x v="0"/>
    <x v="0"/>
  </r>
  <r>
    <n v="56678"/>
    <d v="2017-07-04T00:00:00"/>
    <x v="6"/>
    <n v="2"/>
    <d v="2017-07-06T00:00:00"/>
    <n v="1"/>
    <s v="Second Class"/>
    <s v="Other"/>
    <n v="9"/>
    <n v="3091"/>
    <n v="3"/>
    <s v="Footwear"/>
    <s v="LATAM"/>
    <s v="Hidalgo"/>
    <s v="Michoacán"/>
    <m/>
    <s v="Mexico"/>
    <s v="Central America"/>
    <n v="9"/>
    <x v="0"/>
    <n v="191"/>
    <s v="Nike Men's Free 5.0+ Running Shoe"/>
    <n v="99.989997860000003"/>
    <n v="95.114003926871064"/>
    <n v="4"/>
    <n v="63.990001679999999"/>
    <n v="399.95999144000001"/>
    <n v="335.96998976000003"/>
    <x v="0"/>
    <x v="0"/>
  </r>
  <r>
    <n v="53202"/>
    <d v="2017-02-15T00:00:00"/>
    <x v="4"/>
    <n v="2"/>
    <d v="2017-02-17T00:00:00"/>
    <n v="1"/>
    <s v="Second Class"/>
    <s v="Other"/>
    <n v="17"/>
    <n v="5007"/>
    <n v="4"/>
    <s v="Apparel"/>
    <s v="LATAM"/>
    <s v="Irapuato"/>
    <s v="Guanajuato"/>
    <m/>
    <s v="Mexico"/>
    <s v="Central America"/>
    <n v="17"/>
    <x v="5"/>
    <n v="365"/>
    <s v="Perfect Fitness Perfect Rip Deck"/>
    <n v="59.990001679999999"/>
    <n v="54.488929209402009"/>
    <n v="4"/>
    <n v="0"/>
    <n v="239.96000672"/>
    <n v="239.96000672"/>
    <x v="0"/>
    <x v="0"/>
  </r>
  <r>
    <n v="58738"/>
    <d v="2017-07-05T00:00:00"/>
    <x v="4"/>
    <n v="2"/>
    <d v="2017-07-07T00:00:00"/>
    <n v="1"/>
    <s v="Second Class"/>
    <s v="Other"/>
    <n v="17"/>
    <n v="1070"/>
    <n v="4"/>
    <s v="Apparel"/>
    <s v="LATAM"/>
    <s v="Ixtapaluca"/>
    <s v="Mexico"/>
    <m/>
    <s v="Mexico"/>
    <s v="Central Ame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0"/>
    <x v="0"/>
  </r>
  <r>
    <n v="56260"/>
    <d v="2017-01-04T00:00:00"/>
    <x v="4"/>
    <n v="2"/>
    <d v="2017-01-06T00:00:00"/>
    <n v="1"/>
    <s v="Second Class"/>
    <s v="Other"/>
    <n v="17"/>
    <n v="6871"/>
    <n v="4"/>
    <s v="Apparel"/>
    <s v="LATAM"/>
    <s v="Zapopan"/>
    <s v="Jalisco"/>
    <m/>
    <s v="Mexico"/>
    <s v="Central America"/>
    <n v="17"/>
    <x v="5"/>
    <n v="365"/>
    <s v="Perfect Fitness Perfect Rip Deck"/>
    <n v="59.990001679999999"/>
    <n v="54.488929209402009"/>
    <n v="4"/>
    <n v="38.38999939"/>
    <n v="239.96000672"/>
    <n v="201.57000733000001"/>
    <x v="0"/>
    <x v="0"/>
  </r>
  <r>
    <n v="5042"/>
    <d v="2015-03-15T00:00:00"/>
    <x v="7"/>
    <n v="2"/>
    <d v="2015-03-17T00:00:00"/>
    <n v="1"/>
    <s v="Second Class"/>
    <s v="Other"/>
    <n v="24"/>
    <n v="2339"/>
    <n v="5"/>
    <s v="Golf"/>
    <s v="LATAM"/>
    <s v="São Paulo"/>
    <s v="São Paulo"/>
    <m/>
    <s v="Brazil"/>
    <s v="South America"/>
    <n v="24"/>
    <x v="7"/>
    <n v="502"/>
    <s v="Nike Men's Dri-FIT Victory Golf Polo"/>
    <n v="50"/>
    <n v="43.678035218757444"/>
    <n v="4"/>
    <n v="11"/>
    <n v="200"/>
    <n v="189"/>
    <x v="0"/>
    <x v="1"/>
  </r>
  <r>
    <n v="53202"/>
    <d v="2017-02-15T00:00:00"/>
    <x v="4"/>
    <n v="2"/>
    <d v="2017-02-17T00:00:00"/>
    <n v="1"/>
    <s v="Second Class"/>
    <s v="Other"/>
    <n v="29"/>
    <n v="5007"/>
    <n v="5"/>
    <s v="Golf"/>
    <s v="LATAM"/>
    <s v="Irapuato"/>
    <s v="Guanajuato"/>
    <m/>
    <s v="Mexico"/>
    <s v="Central America"/>
    <n v="29"/>
    <x v="1"/>
    <n v="627"/>
    <s v="Under Armour Girls' Toddler Spine Surge Runni"/>
    <n v="39.990001679999999"/>
    <n v="34.198098313835338"/>
    <n v="4"/>
    <n v="23.989999770000001"/>
    <n v="159.96000672"/>
    <n v="135.97000695"/>
    <x v="0"/>
    <x v="1"/>
  </r>
  <r>
    <n v="55511"/>
    <d v="2017-03-21T00:00:00"/>
    <x v="6"/>
    <n v="2"/>
    <d v="2017-03-23T00:00:00"/>
    <n v="0"/>
    <s v="Second Class"/>
    <s v="Other"/>
    <n v="24"/>
    <n v="4232"/>
    <n v="5"/>
    <s v="Golf"/>
    <s v="LATAM"/>
    <s v="Tegucigalpa"/>
    <s v="Francisco Morazán"/>
    <m/>
    <s v="Honduras"/>
    <s v="Central America"/>
    <n v="24"/>
    <x v="7"/>
    <n v="502"/>
    <s v="Nike Men's Dri-FIT Victory Golf Polo"/>
    <n v="50"/>
    <n v="43.678035218757444"/>
    <n v="4"/>
    <n v="30"/>
    <n v="200"/>
    <n v="170"/>
    <x v="0"/>
    <x v="1"/>
  </r>
  <r>
    <n v="54128"/>
    <d v="2017-01-03T00:00:00"/>
    <x v="6"/>
    <n v="2"/>
    <d v="2017-01-05T00:00:00"/>
    <n v="1"/>
    <s v="Second Class"/>
    <s v="Other"/>
    <n v="37"/>
    <n v="8986"/>
    <n v="6"/>
    <s v="Outdoors"/>
    <s v="LATAM"/>
    <s v="Mauá"/>
    <s v="São Paulo"/>
    <m/>
    <s v="Brazil"/>
    <s v="South America"/>
    <n v="37"/>
    <x v="3"/>
    <n v="823"/>
    <s v="Titleist Pro V1x High Numbers Personalized Go"/>
    <n v="51.990001679999999"/>
    <n v="39.25250149"/>
    <n v="4"/>
    <n v="4.1599998469999999"/>
    <n v="207.96000672"/>
    <n v="203.800006873"/>
    <x v="0"/>
    <x v="0"/>
  </r>
  <r>
    <n v="52576"/>
    <d v="2017-06-02T00:00:00"/>
    <x v="2"/>
    <n v="2"/>
    <d v="2017-06-06T00:00:00"/>
    <n v="0"/>
    <s v="Second Class"/>
    <s v="Other"/>
    <n v="24"/>
    <n v="6746"/>
    <n v="5"/>
    <s v="Golf"/>
    <s v="LATAM"/>
    <s v="Lázaro Cárdenas"/>
    <s v="Michoacán"/>
    <m/>
    <s v="Mexico"/>
    <s v="Central America"/>
    <n v="24"/>
    <x v="7"/>
    <n v="502"/>
    <s v="Nike Men's Dri-FIT Victory Golf Polo"/>
    <n v="50"/>
    <n v="43.678035218757444"/>
    <n v="5"/>
    <n v="10"/>
    <n v="250"/>
    <n v="240"/>
    <x v="0"/>
    <x v="0"/>
  </r>
  <r>
    <n v="53202"/>
    <d v="2017-02-15T00:00:00"/>
    <x v="4"/>
    <n v="2"/>
    <d v="2017-02-17T00:00:00"/>
    <n v="1"/>
    <s v="Second Class"/>
    <s v="Other"/>
    <n v="13"/>
    <n v="5007"/>
    <n v="3"/>
    <s v="Footwear"/>
    <s v="LATAM"/>
    <s v="Irapuato"/>
    <s v="Guanajuato"/>
    <m/>
    <s v="Mexico"/>
    <s v="Central America"/>
    <n v="13"/>
    <x v="3"/>
    <n v="282"/>
    <s v="Under Armour Women's Ignite PIP VI Slide"/>
    <n v="31.989999770000001"/>
    <n v="27.763856872771434"/>
    <n v="5"/>
    <n v="1.6000000240000001"/>
    <n v="159.94999885000001"/>
    <n v="158.34999882600002"/>
    <x v="0"/>
    <x v="1"/>
  </r>
  <r>
    <n v="53540"/>
    <d v="2017-02-20T00:00:00"/>
    <x v="3"/>
    <n v="4"/>
    <d v="2017-02-24T00:00:00"/>
    <n v="1"/>
    <s v="Standard Class"/>
    <s v="Other"/>
    <n v="17"/>
    <n v="8524"/>
    <n v="4"/>
    <s v="Apparel"/>
    <s v="LATAM"/>
    <s v="Durango"/>
    <s v="Durango"/>
    <m/>
    <s v="Mexico"/>
    <s v="Central Americ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53069"/>
    <d v="2017-02-13T00:00:00"/>
    <x v="3"/>
    <n v="4"/>
    <d v="2017-02-17T00:00:00"/>
    <n v="1"/>
    <s v="Standard Class"/>
    <s v="Other"/>
    <n v="17"/>
    <n v="4126"/>
    <n v="4"/>
    <s v="Apparel"/>
    <s v="LATAM"/>
    <s v="Quito"/>
    <s v="Pichincha"/>
    <m/>
    <s v="Ecuador"/>
    <s v="South America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57570"/>
    <d v="2017-04-20T00:00:00"/>
    <x v="1"/>
    <n v="4"/>
    <d v="2017-04-26T00:00:00"/>
    <n v="1"/>
    <s v="Standard Class"/>
    <s v="Other"/>
    <n v="17"/>
    <n v="3207"/>
    <n v="4"/>
    <s v="Apparel"/>
    <s v="LATAM"/>
    <s v="Santo Domingo"/>
    <s v="Santo Domingo"/>
    <m/>
    <s v="Dominican Republic"/>
    <s v="Caribbean"/>
    <n v="17"/>
    <x v="5"/>
    <n v="365"/>
    <s v="Perfect Fitness Perfect Rip Deck"/>
    <n v="59.990001679999999"/>
    <n v="54.488929209402009"/>
    <n v="5"/>
    <n v="30"/>
    <n v="299.9500084"/>
    <n v="269.9500084"/>
    <x v="2"/>
    <x v="2"/>
  </r>
  <r>
    <n v="5154"/>
    <d v="2015-03-17T00:00:00"/>
    <x v="7"/>
    <n v="4"/>
    <d v="2015-03-23T00:00:00"/>
    <n v="1"/>
    <s v="Standard Class"/>
    <s v="Other"/>
    <n v="17"/>
    <n v="12310"/>
    <n v="4"/>
    <s v="Apparel"/>
    <s v="LATAM"/>
    <s v="Tegucigalpa"/>
    <s v="Francisco Morazán"/>
    <m/>
    <s v="Honduras"/>
    <s v="Central America"/>
    <n v="17"/>
    <x v="5"/>
    <n v="365"/>
    <s v="Perfect Fitness Perfect Rip Deck"/>
    <n v="59.990001679999999"/>
    <n v="54.488929209402009"/>
    <n v="5"/>
    <n v="35.990001679999999"/>
    <n v="299.9500084"/>
    <n v="263.96000672000002"/>
    <x v="2"/>
    <x v="2"/>
  </r>
  <r>
    <n v="9122"/>
    <d v="2015-05-14T00:00:00"/>
    <x v="7"/>
    <n v="4"/>
    <d v="2015-05-20T00:00:00"/>
    <n v="0"/>
    <s v="Standard Class"/>
    <s v="Other"/>
    <n v="17"/>
    <n v="1222"/>
    <n v="4"/>
    <s v="Apparel"/>
    <s v="LATAM"/>
    <s v="Serra"/>
    <s v="Espírito Santo"/>
    <m/>
    <s v="Brazil"/>
    <s v="South America"/>
    <n v="17"/>
    <x v="5"/>
    <n v="365"/>
    <s v="Perfect Fitness Perfect Rip Deck"/>
    <n v="59.990001679999999"/>
    <n v="54.488929209402009"/>
    <n v="5"/>
    <n v="35.990001679999999"/>
    <n v="299.9500084"/>
    <n v="263.96000672000002"/>
    <x v="2"/>
    <x v="2"/>
  </r>
  <r>
    <n v="4427"/>
    <d v="2015-06-03T00:00:00"/>
    <x v="7"/>
    <n v="4"/>
    <d v="2015-06-09T00:00:00"/>
    <n v="0"/>
    <s v="Standard Class"/>
    <s v="Other"/>
    <n v="17"/>
    <n v="8397"/>
    <n v="4"/>
    <s v="Apparel"/>
    <s v="LATAM"/>
    <s v="Tegucigalpa"/>
    <s v="Francisco Morazán"/>
    <m/>
    <s v="Honduras"/>
    <s v="Central America"/>
    <n v="17"/>
    <x v="5"/>
    <n v="365"/>
    <s v="Perfect Fitness Perfect Rip Deck"/>
    <n v="59.990001679999999"/>
    <n v="54.488929209402009"/>
    <n v="5"/>
    <n v="38.990001679999999"/>
    <n v="299.9500084"/>
    <n v="260.96000672000002"/>
    <x v="2"/>
    <x v="2"/>
  </r>
  <r>
    <n v="9340"/>
    <d v="2015-05-17T00:00:00"/>
    <x v="7"/>
    <n v="4"/>
    <d v="2015-05-21T00:00:00"/>
    <n v="1"/>
    <s v="Standard Class"/>
    <s v="Other"/>
    <n v="17"/>
    <n v="6306"/>
    <n v="4"/>
    <s v="Apparel"/>
    <s v="LATAM"/>
    <s v="Managua"/>
    <s v="Managua"/>
    <m/>
    <s v="Nicaragua"/>
    <s v="Central Americ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9331"/>
    <d v="2015-05-17T00:00:00"/>
    <x v="7"/>
    <n v="4"/>
    <d v="2015-05-21T00:00:00"/>
    <n v="0"/>
    <s v="Standard Class"/>
    <s v="Other"/>
    <n v="17"/>
    <n v="8002"/>
    <n v="4"/>
    <s v="Apparel"/>
    <s v="LATAM"/>
    <s v="Santiago de los Caballeros"/>
    <s v="Santiago Metropolitan Are"/>
    <m/>
    <s v="Dominican Republic"/>
    <s v="Caribbean"/>
    <n v="17"/>
    <x v="5"/>
    <n v="365"/>
    <s v="Perfect Fitness Perfect Rip Deck"/>
    <n v="59.990001679999999"/>
    <n v="54.488929209402009"/>
    <n v="5"/>
    <n v="47.990001679999999"/>
    <n v="299.9500084"/>
    <n v="251.96000672"/>
    <x v="2"/>
    <x v="2"/>
  </r>
  <r>
    <n v="58315"/>
    <d v="2017-01-05T00:00:00"/>
    <x v="1"/>
    <n v="4"/>
    <d v="2017-01-11T00:00:00"/>
    <n v="1"/>
    <s v="Standard Class"/>
    <s v="Other"/>
    <n v="17"/>
    <n v="12382"/>
    <n v="4"/>
    <s v="Apparel"/>
    <s v="LATAM"/>
    <s v="Villa Nueva"/>
    <s v="Guatemala"/>
    <m/>
    <s v="Guatemala"/>
    <s v="Central America"/>
    <n v="17"/>
    <x v="5"/>
    <n v="365"/>
    <s v="Perfect Fitness Perfect Rip Deck"/>
    <n v="59.990001679999999"/>
    <n v="54.488929209402009"/>
    <n v="5"/>
    <n v="50.990001679999999"/>
    <n v="299.9500084"/>
    <n v="248.96000672"/>
    <x v="2"/>
    <x v="2"/>
  </r>
  <r>
    <n v="54572"/>
    <d v="2017-07-03T00:00:00"/>
    <x v="3"/>
    <n v="4"/>
    <d v="2017-07-07T00:00:00"/>
    <n v="0"/>
    <s v="Standard Class"/>
    <s v="Other"/>
    <n v="17"/>
    <n v="7844"/>
    <n v="4"/>
    <s v="Apparel"/>
    <s v="LATAM"/>
    <s v="San Salvador"/>
    <s v="San Salvador"/>
    <m/>
    <s v="El Salvador"/>
    <s v="Central America"/>
    <n v="17"/>
    <x v="5"/>
    <n v="365"/>
    <s v="Perfect Fitness Perfect Rip Deck"/>
    <n v="59.990001679999999"/>
    <n v="54.488929209402009"/>
    <n v="5"/>
    <n v="74.989997860000003"/>
    <n v="299.9500084"/>
    <n v="224.96001053999998"/>
    <x v="2"/>
    <x v="2"/>
  </r>
  <r>
    <n v="51746"/>
    <d v="2017-01-25T00:00:00"/>
    <x v="4"/>
    <n v="4"/>
    <d v="2017-01-31T00:00:00"/>
    <n v="0"/>
    <s v="Standard Class"/>
    <s v="Other"/>
    <n v="29"/>
    <n v="12291"/>
    <n v="5"/>
    <s v="Golf"/>
    <s v="LATAM"/>
    <s v="Pinar del Río"/>
    <s v="Pinar del Río"/>
    <m/>
    <s v="Cuba"/>
    <s v="Caribbean"/>
    <n v="29"/>
    <x v="1"/>
    <n v="627"/>
    <s v="Under Armour Girls' Toddler Spine Surge Runni"/>
    <n v="39.990001679999999"/>
    <n v="34.198098313835338"/>
    <n v="5"/>
    <n v="0"/>
    <n v="199.9500084"/>
    <n v="199.9500084"/>
    <x v="2"/>
    <x v="2"/>
  </r>
  <r>
    <n v="4269"/>
    <d v="2015-04-03T00:00:00"/>
    <x v="7"/>
    <n v="4"/>
    <d v="2015-04-09T00:00:00"/>
    <n v="1"/>
    <s v="Standard Class"/>
    <s v="Other"/>
    <n v="24"/>
    <n v="6523"/>
    <n v="5"/>
    <s v="Golf"/>
    <s v="LATAM"/>
    <s v="Tegucigalpa"/>
    <s v="Francisco Morazán"/>
    <m/>
    <s v="Honduras"/>
    <s v="Central America"/>
    <n v="24"/>
    <x v="7"/>
    <n v="502"/>
    <s v="Nike Men's Dri-FIT Victory Golf Polo"/>
    <n v="50"/>
    <n v="43.678035218757444"/>
    <n v="5"/>
    <n v="0"/>
    <n v="250"/>
    <n v="250"/>
    <x v="2"/>
    <x v="2"/>
  </r>
  <r>
    <n v="61346"/>
    <d v="2017-06-14T00:00:00"/>
    <x v="4"/>
    <n v="4"/>
    <d v="2017-06-20T00:00:00"/>
    <n v="0"/>
    <s v="Standard Class"/>
    <s v="Other"/>
    <n v="29"/>
    <n v="4078"/>
    <n v="5"/>
    <s v="Golf"/>
    <s v="LATAM"/>
    <s v="Araranguá"/>
    <s v="Santa Catarina"/>
    <m/>
    <s v="Brazil"/>
    <s v="South America"/>
    <n v="29"/>
    <x v="1"/>
    <n v="627"/>
    <s v="Under Armour Girls' Toddler Spine Surge Runni"/>
    <n v="39.990001679999999"/>
    <n v="34.198098313835338"/>
    <n v="5"/>
    <n v="0"/>
    <n v="199.9500084"/>
    <n v="199.9500084"/>
    <x v="2"/>
    <x v="2"/>
  </r>
  <r>
    <n v="1999"/>
    <d v="2015-01-30T00:00:00"/>
    <x v="7"/>
    <n v="4"/>
    <d v="2015-02-05T00:00:00"/>
    <n v="1"/>
    <s v="Standard Class"/>
    <s v="Other"/>
    <n v="24"/>
    <n v="4867"/>
    <n v="5"/>
    <s v="Golf"/>
    <s v="LATAM"/>
    <s v="Santiago de los Caballeros"/>
    <s v="Santiago Metropolitan Are"/>
    <m/>
    <s v="Dominican Republic"/>
    <s v="Caribbean"/>
    <n v="24"/>
    <x v="7"/>
    <n v="502"/>
    <s v="Nike Men's Dri-FIT Victory Golf Polo"/>
    <n v="50"/>
    <n v="43.678035218757444"/>
    <n v="5"/>
    <n v="2.5"/>
    <n v="250"/>
    <n v="247.5"/>
    <x v="2"/>
    <x v="2"/>
  </r>
  <r>
    <n v="53576"/>
    <d v="2017-02-21T00:00:00"/>
    <x v="6"/>
    <n v="4"/>
    <d v="2017-02-27T00:00:00"/>
    <n v="0"/>
    <s v="Standard Class"/>
    <s v="Other"/>
    <n v="26"/>
    <n v="5301"/>
    <n v="5"/>
    <s v="Golf"/>
    <s v="LATAM"/>
    <s v="Juárez"/>
    <s v="Chihuahua"/>
    <m/>
    <s v="Mexico"/>
    <s v="Central America"/>
    <n v="26"/>
    <x v="9"/>
    <n v="565"/>
    <s v="adidas Youth Germany Black/Red Away Match Soc"/>
    <n v="70"/>
    <n v="62.759999940857142"/>
    <n v="5"/>
    <n v="3.5"/>
    <n v="350"/>
    <n v="346.5"/>
    <x v="2"/>
    <x v="2"/>
  </r>
  <r>
    <n v="57152"/>
    <d v="2017-04-14T00:00:00"/>
    <x v="2"/>
    <n v="4"/>
    <d v="2017-04-20T00:00:00"/>
    <n v="0"/>
    <s v="Standard Class"/>
    <s v="Other"/>
    <n v="24"/>
    <n v="4784"/>
    <n v="5"/>
    <s v="Golf"/>
    <s v="LATAM"/>
    <s v="Monterrey"/>
    <s v="Nuevo León"/>
    <m/>
    <s v="Mexico"/>
    <s v="Central America"/>
    <n v="24"/>
    <x v="7"/>
    <n v="502"/>
    <s v="Nike Men's Dri-FIT Victory Golf Polo"/>
    <n v="50"/>
    <n v="43.678035218757444"/>
    <n v="5"/>
    <n v="5"/>
    <n v="250"/>
    <n v="245"/>
    <x v="2"/>
    <x v="2"/>
  </r>
  <r>
    <n v="51674"/>
    <d v="2017-01-24T00:00:00"/>
    <x v="6"/>
    <n v="4"/>
    <d v="2017-01-30T00:00:00"/>
    <n v="1"/>
    <s v="Standard Class"/>
    <s v="Other"/>
    <n v="26"/>
    <n v="8348"/>
    <n v="5"/>
    <s v="Golf"/>
    <s v="LATAM"/>
    <s v="Puno"/>
    <s v="Puno"/>
    <m/>
    <s v="Peru"/>
    <s v="South America"/>
    <n v="26"/>
    <x v="9"/>
    <n v="567"/>
    <s v="adidas Men's Germany Black Crest Away Tee"/>
    <n v="25"/>
    <n v="17.922466723766668"/>
    <n v="5"/>
    <n v="2.5"/>
    <n v="125"/>
    <n v="122.5"/>
    <x v="2"/>
    <x v="2"/>
  </r>
  <r>
    <n v="55336"/>
    <d v="2017-03-18T00:00:00"/>
    <x v="5"/>
    <n v="4"/>
    <d v="2017-03-23T00:00:00"/>
    <n v="0"/>
    <s v="Standard Class"/>
    <s v="Other"/>
    <n v="29"/>
    <n v="7446"/>
    <n v="5"/>
    <s v="Golf"/>
    <s v="LATAM"/>
    <s v="São Paulo"/>
    <s v="São Paulo"/>
    <m/>
    <s v="Brazil"/>
    <s v="South America"/>
    <n v="29"/>
    <x v="1"/>
    <n v="627"/>
    <s v="Under Armour Girls' Toddler Spine Surge Runni"/>
    <n v="39.990001679999999"/>
    <n v="34.198098313835338"/>
    <n v="5"/>
    <n v="4"/>
    <n v="199.9500084"/>
    <n v="195.9500084"/>
    <x v="2"/>
    <x v="2"/>
  </r>
  <r>
    <n v="53810"/>
    <d v="2017-02-24T00:00:00"/>
    <x v="2"/>
    <n v="4"/>
    <d v="2017-03-02T00:00:00"/>
    <n v="1"/>
    <s v="Standard Class"/>
    <s v="Other"/>
    <n v="29"/>
    <n v="11455"/>
    <n v="5"/>
    <s v="Golf"/>
    <s v="LATAM"/>
    <s v="Navegantes"/>
    <s v="Santa Catarina"/>
    <m/>
    <s v="Brazil"/>
    <s v="South America"/>
    <n v="29"/>
    <x v="1"/>
    <n v="627"/>
    <s v="Under Armour Girls' Toddler Spine Surge Runni"/>
    <n v="39.990001679999999"/>
    <n v="34.198098313835338"/>
    <n v="5"/>
    <n v="4"/>
    <n v="199.9500084"/>
    <n v="195.9500084"/>
    <x v="2"/>
    <x v="2"/>
  </r>
  <r>
    <n v="59301"/>
    <d v="2017-05-15T00:00:00"/>
    <x v="3"/>
    <n v="4"/>
    <d v="2017-05-19T00:00:00"/>
    <n v="0"/>
    <s v="Standard Class"/>
    <s v="Other"/>
    <n v="24"/>
    <n v="5364"/>
    <n v="5"/>
    <s v="Golf"/>
    <s v="LATAM"/>
    <s v="Mexico City"/>
    <s v="Federal District"/>
    <m/>
    <s v="Mexico"/>
    <s v="Central America"/>
    <n v="24"/>
    <x v="7"/>
    <n v="502"/>
    <s v="Nike Men's Dri-FIT Victory Golf Polo"/>
    <n v="50"/>
    <n v="43.678035218757444"/>
    <n v="5"/>
    <n v="10"/>
    <n v="250"/>
    <n v="240"/>
    <x v="2"/>
    <x v="2"/>
  </r>
  <r>
    <n v="8410"/>
    <d v="2015-03-05T00:00:00"/>
    <x v="7"/>
    <n v="4"/>
    <d v="2015-03-11T00:00:00"/>
    <n v="1"/>
    <s v="Standard Class"/>
    <s v="Other"/>
    <n v="24"/>
    <n v="259"/>
    <n v="5"/>
    <s v="Golf"/>
    <s v="LATAM"/>
    <s v="Tegucigalpa"/>
    <s v="Francisco Morazán"/>
    <m/>
    <s v="Honduras"/>
    <s v="Central America"/>
    <n v="24"/>
    <x v="7"/>
    <n v="502"/>
    <s v="Nike Men's Dri-FIT Victory Golf Polo"/>
    <n v="50"/>
    <n v="43.678035218757444"/>
    <n v="5"/>
    <n v="10"/>
    <n v="250"/>
    <n v="240"/>
    <x v="2"/>
    <x v="2"/>
  </r>
  <r>
    <n v="8123"/>
    <d v="2015-04-29T00:00:00"/>
    <x v="7"/>
    <n v="4"/>
    <d v="2015-05-05T00:00:00"/>
    <n v="0"/>
    <s v="Standard Class"/>
    <s v="Other"/>
    <n v="24"/>
    <n v="11290"/>
    <n v="5"/>
    <s v="Golf"/>
    <s v="LATAM"/>
    <s v="Tampico"/>
    <s v="Tamaulipas"/>
    <m/>
    <s v="Mexico"/>
    <s v="Central America"/>
    <n v="24"/>
    <x v="7"/>
    <n v="502"/>
    <s v="Nike Men's Dri-FIT Victory Golf Polo"/>
    <n v="50"/>
    <n v="43.678035218757444"/>
    <n v="5"/>
    <n v="10"/>
    <n v="250"/>
    <n v="240"/>
    <x v="2"/>
    <x v="2"/>
  </r>
  <r>
    <n v="60567"/>
    <d v="2017-03-06T00:00:00"/>
    <x v="3"/>
    <n v="4"/>
    <d v="2017-03-10T00:00:00"/>
    <n v="0"/>
    <s v="Standard Class"/>
    <s v="Other"/>
    <n v="24"/>
    <n v="8517"/>
    <n v="5"/>
    <s v="Golf"/>
    <s v="LATAM"/>
    <s v="La Paz"/>
    <s v="La Paz"/>
    <m/>
    <s v="Bolivia"/>
    <s v="South America"/>
    <n v="24"/>
    <x v="7"/>
    <n v="502"/>
    <s v="Nike Men's Dri-FIT Victory Golf Polo"/>
    <n v="50"/>
    <n v="43.678035218757444"/>
    <n v="5"/>
    <n v="12.5"/>
    <n v="250"/>
    <n v="237.5"/>
    <x v="2"/>
    <x v="2"/>
  </r>
  <r>
    <n v="2203"/>
    <d v="2015-02-02T00:00:00"/>
    <x v="7"/>
    <n v="4"/>
    <d v="2015-02-06T00:00:00"/>
    <n v="0"/>
    <s v="Standard Class"/>
    <s v="Other"/>
    <n v="24"/>
    <n v="7701"/>
    <n v="5"/>
    <s v="Golf"/>
    <s v="LATAM"/>
    <s v="Villa Nueva"/>
    <s v="Guatemala"/>
    <m/>
    <s v="Guatemala"/>
    <s v="Central America"/>
    <n v="24"/>
    <x v="7"/>
    <n v="502"/>
    <s v="Nike Men's Dri-FIT Victory Golf Polo"/>
    <n v="50"/>
    <n v="43.678035218757444"/>
    <n v="5"/>
    <n v="13.75"/>
    <n v="250"/>
    <n v="236.25"/>
    <x v="2"/>
    <x v="2"/>
  </r>
  <r>
    <n v="3527"/>
    <d v="2015-02-21T00:00:00"/>
    <x v="7"/>
    <n v="4"/>
    <d v="2015-02-26T00:00:00"/>
    <n v="0"/>
    <s v="Standard Class"/>
    <s v="Other"/>
    <n v="26"/>
    <n v="7407"/>
    <n v="5"/>
    <s v="Golf"/>
    <s v="LATAM"/>
    <s v="Matagalpa"/>
    <s v="Matagalpa"/>
    <m/>
    <s v="Nicaragua"/>
    <s v="Central America"/>
    <n v="26"/>
    <x v="9"/>
    <n v="572"/>
    <s v="TYR Boys' Team Digi Jammer"/>
    <n v="39.990001679999999"/>
    <n v="30.892751576250003"/>
    <n v="5"/>
    <n v="20"/>
    <n v="199.9500084"/>
    <n v="179.9500084"/>
    <x v="2"/>
    <x v="2"/>
  </r>
  <r>
    <n v="2428"/>
    <d v="2015-05-02T00:00:00"/>
    <x v="7"/>
    <n v="4"/>
    <d v="2015-05-07T00:00:00"/>
    <n v="0"/>
    <s v="Standard Class"/>
    <s v="Other"/>
    <n v="29"/>
    <n v="5965"/>
    <n v="5"/>
    <s v="Golf"/>
    <s v="LATAM"/>
    <s v="Cuscatancingo"/>
    <s v="San Salvador"/>
    <m/>
    <s v="El Salvador"/>
    <s v="Central America"/>
    <n v="29"/>
    <x v="1"/>
    <n v="627"/>
    <s v="Under Armour Girls' Toddler Spine Surge Runni"/>
    <n v="39.990001679999999"/>
    <n v="34.198098313835338"/>
    <n v="5"/>
    <n v="25.989999770000001"/>
    <n v="199.9500084"/>
    <n v="173.96000863"/>
    <x v="2"/>
    <x v="2"/>
  </r>
  <r>
    <n v="55174"/>
    <d v="2017-03-16T00:00:00"/>
    <x v="1"/>
    <n v="4"/>
    <d v="2017-03-22T00:00:00"/>
    <n v="1"/>
    <s v="Standard Class"/>
    <s v="Other"/>
    <n v="24"/>
    <n v="8677"/>
    <n v="5"/>
    <s v="Golf"/>
    <s v="LATAM"/>
    <s v="Mixco"/>
    <s v="Guatemala"/>
    <m/>
    <s v="Guatemala"/>
    <s v="Central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57032"/>
    <d v="2017-12-04T00:00:00"/>
    <x v="3"/>
    <n v="4"/>
    <d v="2017-12-08T00:00:00"/>
    <n v="0"/>
    <s v="Standard Class"/>
    <s v="Other"/>
    <n v="24"/>
    <n v="10093"/>
    <n v="5"/>
    <s v="Golf"/>
    <s v="LATAM"/>
    <s v="Americana"/>
    <s v="São Paulo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10113"/>
    <d v="2015-05-28T00:00:00"/>
    <x v="7"/>
    <n v="4"/>
    <d v="2015-06-03T00:00:00"/>
    <n v="0"/>
    <s v="Standard Class"/>
    <s v="Other"/>
    <n v="24"/>
    <n v="12119"/>
    <n v="5"/>
    <s v="Golf"/>
    <s v="LATAM"/>
    <s v="Indaial"/>
    <s v="Santa Catarina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52250"/>
    <d v="2017-01-02T00:00:00"/>
    <x v="3"/>
    <n v="4"/>
    <d v="2017-01-06T00:00:00"/>
    <n v="1"/>
    <s v="Standard Class"/>
    <s v="Other"/>
    <n v="24"/>
    <n v="8274"/>
    <n v="5"/>
    <s v="Golf"/>
    <s v="LATAM"/>
    <s v="Tijuana"/>
    <s v="Baja California"/>
    <m/>
    <s v="Mexico"/>
    <s v="Central America"/>
    <n v="24"/>
    <x v="7"/>
    <n v="502"/>
    <s v="Nike Men's Dri-FIT Victory Golf Polo"/>
    <n v="50"/>
    <n v="43.678035218757444"/>
    <n v="5"/>
    <n v="37.5"/>
    <n v="250"/>
    <n v="212.5"/>
    <x v="2"/>
    <x v="2"/>
  </r>
  <r>
    <n v="8906"/>
    <d v="2015-10-05T00:00:00"/>
    <x v="7"/>
    <n v="4"/>
    <d v="2015-10-09T00:00:00"/>
    <n v="0"/>
    <s v="Standard Class"/>
    <s v="Other"/>
    <n v="24"/>
    <n v="2291"/>
    <n v="5"/>
    <s v="Golf"/>
    <s v="LATAM"/>
    <s v="Ciudad del Carmen"/>
    <s v="Campeche"/>
    <m/>
    <s v="Mexico"/>
    <s v="Central America"/>
    <n v="24"/>
    <x v="7"/>
    <n v="502"/>
    <s v="Nike Men's Dri-FIT Victory Golf Polo"/>
    <n v="50"/>
    <n v="43.678035218757444"/>
    <n v="5"/>
    <n v="37.5"/>
    <n v="250"/>
    <n v="212.5"/>
    <x v="2"/>
    <x v="2"/>
  </r>
  <r>
    <n v="1386"/>
    <d v="2015-01-21T00:00:00"/>
    <x v="7"/>
    <n v="4"/>
    <d v="2015-01-27T00:00:00"/>
    <n v="0"/>
    <s v="Standard Class"/>
    <s v="Other"/>
    <n v="29"/>
    <n v="11310"/>
    <n v="5"/>
    <s v="Golf"/>
    <s v="LATAM"/>
    <s v="Santana de Parnaíba"/>
    <s v="São Paulo"/>
    <m/>
    <s v="Brazil"/>
    <s v="South America"/>
    <n v="29"/>
    <x v="1"/>
    <n v="627"/>
    <s v="Under Armour Girls' Toddler Spine Surge Runni"/>
    <n v="39.990001679999999"/>
    <n v="34.198098313835338"/>
    <n v="5"/>
    <n v="29.989999770000001"/>
    <n v="199.9500084"/>
    <n v="169.96000863"/>
    <x v="2"/>
    <x v="2"/>
  </r>
  <r>
    <n v="59226"/>
    <d v="2017-05-14T00:00:00"/>
    <x v="0"/>
    <n v="4"/>
    <d v="2017-05-18T00:00:00"/>
    <n v="0"/>
    <s v="Standard Class"/>
    <s v="Other"/>
    <n v="29"/>
    <n v="155"/>
    <n v="5"/>
    <s v="Golf"/>
    <s v="LATAM"/>
    <s v="Limeira"/>
    <s v="São Paulo"/>
    <m/>
    <s v="Brazil"/>
    <s v="South America"/>
    <n v="29"/>
    <x v="1"/>
    <n v="627"/>
    <s v="Under Armour Girls' Toddler Spine Surge Runni"/>
    <n v="39.990001679999999"/>
    <n v="34.198098313835338"/>
    <n v="5"/>
    <n v="31.989999770000001"/>
    <n v="199.9500084"/>
    <n v="167.96000863"/>
    <x v="2"/>
    <x v="2"/>
  </r>
  <r>
    <n v="8847"/>
    <d v="2015-10-05T00:00:00"/>
    <x v="7"/>
    <n v="4"/>
    <d v="2015-10-09T00:00:00"/>
    <n v="0"/>
    <s v="Standard Class"/>
    <s v="Other"/>
    <n v="24"/>
    <n v="4998"/>
    <n v="5"/>
    <s v="Golf"/>
    <s v="LATAM"/>
    <s v="Valencia"/>
    <s v="Carabobo"/>
    <m/>
    <s v="Venezuela"/>
    <s v="South America"/>
    <n v="24"/>
    <x v="7"/>
    <n v="502"/>
    <s v="Nike Men's Dri-FIT Victory Golf Polo"/>
    <n v="50"/>
    <n v="43.678035218757444"/>
    <n v="5"/>
    <n v="40"/>
    <n v="250"/>
    <n v="210"/>
    <x v="2"/>
    <x v="2"/>
  </r>
  <r>
    <n v="57929"/>
    <d v="2017-04-25T00:00:00"/>
    <x v="6"/>
    <n v="4"/>
    <d v="2017-05-01T00:00:00"/>
    <n v="1"/>
    <s v="Standard Class"/>
    <s v="Other"/>
    <n v="29"/>
    <n v="7720"/>
    <n v="5"/>
    <s v="Golf"/>
    <s v="LATAM"/>
    <s v="Brasília"/>
    <s v="Federal District"/>
    <m/>
    <s v="Brazil"/>
    <s v="South America"/>
    <n v="29"/>
    <x v="1"/>
    <n v="627"/>
    <s v="Under Armour Girls' Toddler Spine Surge Runni"/>
    <n v="39.990001679999999"/>
    <n v="34.198098313835338"/>
    <n v="5"/>
    <n v="35.990001679999999"/>
    <n v="199.9500084"/>
    <n v="163.96000672"/>
    <x v="2"/>
    <x v="2"/>
  </r>
  <r>
    <n v="53505"/>
    <d v="2017-02-20T00:00:00"/>
    <x v="3"/>
    <n v="4"/>
    <d v="2017-02-24T00:00:00"/>
    <n v="1"/>
    <s v="Standard Class"/>
    <s v="Other"/>
    <n v="24"/>
    <n v="3099"/>
    <n v="5"/>
    <s v="Golf"/>
    <s v="LATAM"/>
    <s v="Querétaro"/>
    <s v="Querétaro"/>
    <m/>
    <s v="Mexico"/>
    <s v="Central America"/>
    <n v="24"/>
    <x v="7"/>
    <n v="502"/>
    <s v="Nike Men's Dri-FIT Victory Golf Polo"/>
    <n v="50"/>
    <n v="43.678035218757444"/>
    <n v="5"/>
    <n v="50"/>
    <n v="250"/>
    <n v="200"/>
    <x v="2"/>
    <x v="2"/>
  </r>
  <r>
    <n v="55636"/>
    <d v="2017-03-23T00:00:00"/>
    <x v="1"/>
    <n v="4"/>
    <d v="2017-03-29T00:00:00"/>
    <n v="0"/>
    <s v="Standard Class"/>
    <s v="Other"/>
    <n v="26"/>
    <n v="5011"/>
    <n v="5"/>
    <s v="Golf"/>
    <s v="LATAM"/>
    <s v="Santiago de Chile"/>
    <s v="Santiago Metropolitan Are"/>
    <m/>
    <s v="Chile"/>
    <s v="South America"/>
    <n v="26"/>
    <x v="9"/>
    <n v="565"/>
    <s v="adidas Youth Germany Black/Red Away Match Soc"/>
    <n v="70"/>
    <n v="62.759999940857142"/>
    <n v="5"/>
    <n v="70"/>
    <n v="350"/>
    <n v="280"/>
    <x v="2"/>
    <x v="2"/>
  </r>
  <r>
    <n v="57128"/>
    <d v="2017-04-13T00:00:00"/>
    <x v="1"/>
    <n v="4"/>
    <d v="2017-04-19T00:00:00"/>
    <n v="0"/>
    <s v="Standard Class"/>
    <s v="Other"/>
    <n v="37"/>
    <n v="2643"/>
    <n v="6"/>
    <s v="Outdoors"/>
    <s v="LATAM"/>
    <s v="Tegucigalpa"/>
    <s v="Francisco Morazán"/>
    <m/>
    <s v="Honduras"/>
    <s v="Central America"/>
    <n v="37"/>
    <x v="3"/>
    <n v="818"/>
    <s v="Titleist Pro V1x Golf Balls"/>
    <n v="47.990001679999999"/>
    <n v="51.274287170714288"/>
    <n v="5"/>
    <n v="0"/>
    <n v="239.9500084"/>
    <n v="239.9500084"/>
    <x v="2"/>
    <x v="2"/>
  </r>
  <r>
    <n v="8728"/>
    <d v="2015-08-05T00:00:00"/>
    <x v="7"/>
    <n v="4"/>
    <d v="2015-08-11T00:00:00"/>
    <n v="0"/>
    <s v="Standard Class"/>
    <s v="Other"/>
    <n v="40"/>
    <n v="9501"/>
    <n v="6"/>
    <s v="Outdoors"/>
    <s v="LATAM"/>
    <s v="Macapá"/>
    <s v="Amapá"/>
    <m/>
    <s v="Brazil"/>
    <s v="South America"/>
    <n v="40"/>
    <x v="8"/>
    <n v="897"/>
    <s v="Team Golf New England Patriots Putter Grip"/>
    <n v="24.989999770000001"/>
    <n v="31.600000078500003"/>
    <n v="5"/>
    <n v="2.5"/>
    <n v="124.94999885"/>
    <n v="122.44999885"/>
    <x v="2"/>
    <x v="2"/>
  </r>
  <r>
    <n v="1105"/>
    <d v="2015-01-17T00:00:00"/>
    <x v="7"/>
    <n v="4"/>
    <d v="2015-01-22T00:00:00"/>
    <n v="1"/>
    <s v="Standard Class"/>
    <s v="Other"/>
    <n v="37"/>
    <n v="9760"/>
    <n v="6"/>
    <s v="Outdoors"/>
    <s v="LATAM"/>
    <s v="Portmore"/>
    <s v="Santa Catarina"/>
    <m/>
    <s v="Jamaica"/>
    <s v="Caribbean"/>
    <n v="37"/>
    <x v="3"/>
    <n v="818"/>
    <s v="Titleist Pro V1x Golf Balls"/>
    <n v="47.990001679999999"/>
    <n v="51.274287170714288"/>
    <n v="5"/>
    <n v="9.6000003809999992"/>
    <n v="239.9500084"/>
    <n v="230.350008019"/>
    <x v="2"/>
    <x v="2"/>
  </r>
  <r>
    <n v="1797"/>
    <d v="2015-01-27T00:00:00"/>
    <x v="7"/>
    <n v="4"/>
    <d v="2015-02-02T00:00:00"/>
    <n v="0"/>
    <s v="Standard Class"/>
    <s v="Other"/>
    <n v="40"/>
    <n v="11793"/>
    <n v="6"/>
    <s v="Outdoors"/>
    <s v="LATAM"/>
    <s v="Tijuana"/>
    <s v="Baja California"/>
    <m/>
    <s v="Mexico"/>
    <s v="Central America"/>
    <n v="40"/>
    <x v="8"/>
    <n v="886"/>
    <s v="Team Golf San Francisco Giants Putter Grip"/>
    <n v="24.989999770000001"/>
    <n v="18.459749817000002"/>
    <n v="5"/>
    <n v="6.8699998860000004"/>
    <n v="124.94999885"/>
    <n v="118.079998964"/>
    <x v="2"/>
    <x v="2"/>
  </r>
  <r>
    <n v="1634"/>
    <d v="2015-01-24T00:00:00"/>
    <x v="7"/>
    <n v="4"/>
    <d v="2015-01-29T00:00:00"/>
    <n v="1"/>
    <s v="Standard Class"/>
    <s v="Other"/>
    <n v="40"/>
    <n v="7273"/>
    <n v="6"/>
    <s v="Outdoors"/>
    <s v="LATAM"/>
    <s v="San Salvador"/>
    <s v="San Salvador"/>
    <m/>
    <s v="El Salvador"/>
    <s v="Central America"/>
    <n v="40"/>
    <x v="8"/>
    <n v="905"/>
    <s v="Team Golf Texas Longhorns Putter Grip"/>
    <n v="24.989999770000001"/>
    <n v="20.52742837007143"/>
    <n v="5"/>
    <n v="11.25"/>
    <n v="124.94999885"/>
    <n v="113.69999885"/>
    <x v="2"/>
    <x v="2"/>
  </r>
  <r>
    <n v="53576"/>
    <d v="2017-02-21T00:00:00"/>
    <x v="6"/>
    <n v="4"/>
    <d v="2017-02-27T00:00:00"/>
    <n v="0"/>
    <s v="Standard Class"/>
    <s v="Other"/>
    <n v="41"/>
    <n v="5301"/>
    <n v="6"/>
    <s v="Outdoors"/>
    <s v="LATAM"/>
    <s v="Juárez"/>
    <s v="Chihuahua"/>
    <m/>
    <s v="Mexico"/>
    <s v="Central America"/>
    <n v="41"/>
    <x v="2"/>
    <n v="924"/>
    <s v="Glove It Urban Brick Golf Towel"/>
    <n v="15.989999770000001"/>
    <n v="16.143866608000003"/>
    <n v="5"/>
    <n v="8"/>
    <n v="79.94999885"/>
    <n v="71.94999885"/>
    <x v="2"/>
    <x v="2"/>
  </r>
  <r>
    <n v="10113"/>
    <d v="2015-05-28T00:00:00"/>
    <x v="7"/>
    <n v="4"/>
    <d v="2015-06-03T00:00:00"/>
    <n v="0"/>
    <s v="Standard Class"/>
    <s v="Other"/>
    <n v="40"/>
    <n v="12119"/>
    <n v="6"/>
    <s v="Outdoors"/>
    <s v="LATAM"/>
    <s v="Indaial"/>
    <s v="Santa Catarina"/>
    <m/>
    <s v="Brazil"/>
    <s v="South America"/>
    <n v="40"/>
    <x v="8"/>
    <n v="893"/>
    <s v="Team Golf Pittsburgh Steelers Putter Grip"/>
    <n v="24.989999770000001"/>
    <n v="19.858499913833334"/>
    <n v="5"/>
    <n v="19.989999770000001"/>
    <n v="124.94999885"/>
    <n v="104.95999908"/>
    <x v="2"/>
    <x v="2"/>
  </r>
  <r>
    <n v="6176"/>
    <d v="2015-01-04T00:00:00"/>
    <x v="7"/>
    <n v="4"/>
    <d v="2015-01-08T00:00:00"/>
    <n v="0"/>
    <s v="Standard Class"/>
    <s v="Other"/>
    <n v="17"/>
    <n v="3329"/>
    <n v="4"/>
    <s v="Apparel"/>
    <s v="LATAM"/>
    <s v="Saltillo"/>
    <s v="Coahuila"/>
    <m/>
    <s v="Mexico"/>
    <s v="Central America"/>
    <n v="17"/>
    <x v="5"/>
    <n v="365"/>
    <s v="Perfect Fitness Perfect Rip Deck"/>
    <n v="59.990001679999999"/>
    <n v="54.488929209402009"/>
    <n v="5"/>
    <n v="15"/>
    <n v="299.9500084"/>
    <n v="284.9500084"/>
    <x v="2"/>
    <x v="2"/>
  </r>
  <r>
    <n v="60460"/>
    <d v="2017-01-06T00:00:00"/>
    <x v="2"/>
    <n v="4"/>
    <d v="2017-01-12T00:00:00"/>
    <n v="0"/>
    <s v="Standard Class"/>
    <s v="Other"/>
    <n v="17"/>
    <n v="9429"/>
    <n v="4"/>
    <s v="Apparel"/>
    <s v="LATAM"/>
    <s v="Camagüey"/>
    <s v="Camagüey"/>
    <m/>
    <s v="Cuba"/>
    <s v="Caribbean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580"/>
    <d v="2015-09-01T00:00:00"/>
    <x v="7"/>
    <n v="4"/>
    <d v="2015-09-07T00:00:00"/>
    <n v="0"/>
    <s v="Standard Class"/>
    <s v="Other"/>
    <n v="17"/>
    <n v="8677"/>
    <n v="4"/>
    <s v="Apparel"/>
    <s v="LATAM"/>
    <s v="Mejicanos"/>
    <s v="San Salvador"/>
    <m/>
    <s v="El Salvador"/>
    <s v="Central America"/>
    <n v="17"/>
    <x v="5"/>
    <n v="365"/>
    <s v="Perfect Fitness Perfect Rip Deck"/>
    <n v="59.990001679999999"/>
    <n v="54.488929209402009"/>
    <n v="5"/>
    <n v="30"/>
    <n v="299.9500084"/>
    <n v="269.9500084"/>
    <x v="2"/>
    <x v="2"/>
  </r>
  <r>
    <n v="56244"/>
    <d v="2017-01-04T00:00:00"/>
    <x v="4"/>
    <n v="4"/>
    <d v="2017-01-10T00:00:00"/>
    <n v="0"/>
    <s v="Standard Class"/>
    <s v="Other"/>
    <n v="17"/>
    <n v="437"/>
    <n v="4"/>
    <s v="Apparel"/>
    <s v="LATAM"/>
    <s v="Guantánamo"/>
    <s v="Guantánamo"/>
    <m/>
    <s v="Cuba"/>
    <s v="Caribbean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6522"/>
    <d v="2015-06-04T00:00:00"/>
    <x v="7"/>
    <n v="4"/>
    <d v="2015-06-10T00:00:00"/>
    <n v="0"/>
    <s v="Standard Class"/>
    <s v="Other"/>
    <n v="17"/>
    <n v="2538"/>
    <n v="4"/>
    <s v="Apparel"/>
    <s v="LATAM"/>
    <s v="Cartago"/>
    <s v="Valle del Cauca"/>
    <m/>
    <s v="Colombia"/>
    <s v="South America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58298"/>
    <d v="2017-01-05T00:00:00"/>
    <x v="1"/>
    <n v="4"/>
    <d v="2017-01-11T00:00:00"/>
    <n v="0"/>
    <s v="Standard Class"/>
    <s v="Other"/>
    <n v="17"/>
    <n v="4280"/>
    <n v="4"/>
    <s v="Apparel"/>
    <s v="LATAM"/>
    <s v="Arequipa"/>
    <s v="Arequipa"/>
    <m/>
    <s v="Peru"/>
    <s v="South America"/>
    <n v="17"/>
    <x v="5"/>
    <n v="365"/>
    <s v="Perfect Fitness Perfect Rip Deck"/>
    <n v="59.990001679999999"/>
    <n v="54.488929209402009"/>
    <n v="5"/>
    <n v="74.989997860000003"/>
    <n v="299.9500084"/>
    <n v="224.96001053999998"/>
    <x v="2"/>
    <x v="2"/>
  </r>
  <r>
    <n v="3625"/>
    <d v="2015-02-22T00:00:00"/>
    <x v="7"/>
    <n v="4"/>
    <d v="2015-02-26T00:00:00"/>
    <n v="0"/>
    <s v="Standard Class"/>
    <s v="Other"/>
    <n v="29"/>
    <n v="2813"/>
    <n v="5"/>
    <s v="Golf"/>
    <s v="LATAM"/>
    <s v="Atlixco"/>
    <s v="Puebla"/>
    <m/>
    <s v="Mexico"/>
    <s v="Central America"/>
    <n v="29"/>
    <x v="1"/>
    <n v="627"/>
    <s v="Under Armour Girls' Toddler Spine Surge Runni"/>
    <n v="39.990001679999999"/>
    <n v="34.198098313835338"/>
    <n v="5"/>
    <n v="6"/>
    <n v="199.9500084"/>
    <n v="193.9500084"/>
    <x v="2"/>
    <x v="2"/>
  </r>
  <r>
    <n v="52321"/>
    <d v="2017-02-02T00:00:00"/>
    <x v="1"/>
    <n v="4"/>
    <d v="2017-02-08T00:00:00"/>
    <n v="0"/>
    <s v="Standard Class"/>
    <s v="Other"/>
    <n v="24"/>
    <n v="4249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5"/>
    <n v="10"/>
    <n v="250"/>
    <n v="240"/>
    <x v="2"/>
    <x v="2"/>
  </r>
  <r>
    <n v="58896"/>
    <d v="2017-09-05T00:00:00"/>
    <x v="6"/>
    <n v="4"/>
    <d v="2017-09-11T00:00:00"/>
    <n v="0"/>
    <s v="Standard Class"/>
    <s v="Other"/>
    <n v="24"/>
    <n v="9697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5"/>
    <n v="25"/>
    <n v="250"/>
    <n v="225"/>
    <x v="2"/>
    <x v="2"/>
  </r>
  <r>
    <n v="5919"/>
    <d v="2015-03-28T00:00:00"/>
    <x v="7"/>
    <n v="4"/>
    <d v="2015-04-02T00:00:00"/>
    <n v="0"/>
    <s v="Standard Class"/>
    <s v="Other"/>
    <n v="26"/>
    <n v="6306"/>
    <n v="5"/>
    <s v="Golf"/>
    <s v="LATAM"/>
    <s v="Rio Branco"/>
    <s v="Acre"/>
    <m/>
    <s v="Brazil"/>
    <s v="South America"/>
    <n v="26"/>
    <x v="9"/>
    <n v="565"/>
    <s v="adidas Youth Germany Black/Red Away Match Soc"/>
    <n v="70"/>
    <n v="62.759999940857142"/>
    <n v="5"/>
    <n v="35"/>
    <n v="350"/>
    <n v="315"/>
    <x v="2"/>
    <x v="2"/>
  </r>
  <r>
    <n v="52772"/>
    <d v="2017-09-02T00:00:00"/>
    <x v="5"/>
    <n v="4"/>
    <d v="2017-09-07T00:00:00"/>
    <n v="0"/>
    <s v="Standard Class"/>
    <s v="Other"/>
    <n v="24"/>
    <n v="27"/>
    <n v="5"/>
    <s v="Golf"/>
    <s v="LATAM"/>
    <s v="Ayacucho"/>
    <s v="Ayacucho"/>
    <m/>
    <s v="Peru"/>
    <s v="South America"/>
    <n v="24"/>
    <x v="7"/>
    <n v="502"/>
    <s v="Nike Men's Dri-FIT Victory Golf Polo"/>
    <n v="50"/>
    <n v="43.678035218757444"/>
    <n v="5"/>
    <n v="30"/>
    <n v="250"/>
    <n v="220"/>
    <x v="2"/>
    <x v="2"/>
  </r>
  <r>
    <n v="9063"/>
    <d v="2015-05-13T00:00:00"/>
    <x v="7"/>
    <n v="4"/>
    <d v="2015-05-19T00:00:00"/>
    <n v="0"/>
    <s v="Standard Class"/>
    <s v="Other"/>
    <n v="26"/>
    <n v="5274"/>
    <n v="5"/>
    <s v="Golf"/>
    <s v="LATAM"/>
    <s v="Mixco"/>
    <s v="Guatemala"/>
    <m/>
    <s v="Guatemala"/>
    <s v="Central America"/>
    <n v="26"/>
    <x v="9"/>
    <n v="564"/>
    <s v="Nike Men's Deutschland Weltmeister Winners Bl"/>
    <n v="30"/>
    <n v="45.158749390000004"/>
    <n v="5"/>
    <n v="27"/>
    <n v="150"/>
    <n v="123"/>
    <x v="2"/>
    <x v="2"/>
  </r>
  <r>
    <n v="61419"/>
    <d v="2017-06-15T00:00:00"/>
    <x v="1"/>
    <n v="4"/>
    <d v="2017-06-21T00:00:00"/>
    <n v="0"/>
    <s v="Standard Class"/>
    <s v="Other"/>
    <n v="24"/>
    <n v="11273"/>
    <n v="5"/>
    <s v="Golf"/>
    <s v="LATAM"/>
    <s v="Vassouras"/>
    <s v="Rio de Janeiro"/>
    <m/>
    <s v="Brazil"/>
    <s v="South America"/>
    <n v="24"/>
    <x v="7"/>
    <n v="502"/>
    <s v="Nike Men's Dri-FIT Victory Golf Polo"/>
    <n v="50"/>
    <n v="43.678035218757444"/>
    <n v="5"/>
    <n v="50"/>
    <n v="250"/>
    <n v="200"/>
    <x v="2"/>
    <x v="2"/>
  </r>
  <r>
    <n v="5919"/>
    <d v="2015-03-28T00:00:00"/>
    <x v="7"/>
    <n v="4"/>
    <d v="2015-04-02T00:00:00"/>
    <n v="0"/>
    <s v="Standard Class"/>
    <s v="Other"/>
    <n v="29"/>
    <n v="6306"/>
    <n v="5"/>
    <s v="Golf"/>
    <s v="LATAM"/>
    <s v="Rio Branco"/>
    <s v="Acre"/>
    <m/>
    <s v="Brazil"/>
    <s v="South America"/>
    <n v="29"/>
    <x v="1"/>
    <n v="627"/>
    <s v="Under Armour Girls' Toddler Spine Surge Runni"/>
    <n v="39.990001679999999"/>
    <n v="34.198098313835338"/>
    <n v="5"/>
    <n v="49.990001679999999"/>
    <n v="199.9500084"/>
    <n v="149.96000672"/>
    <x v="2"/>
    <x v="2"/>
  </r>
  <r>
    <n v="906"/>
    <d v="2015-01-14T00:00:00"/>
    <x v="7"/>
    <n v="4"/>
    <d v="2015-01-20T00:00:00"/>
    <n v="0"/>
    <s v="Standard Class"/>
    <s v="Other"/>
    <n v="40"/>
    <n v="7141"/>
    <n v="6"/>
    <s v="Outdoors"/>
    <s v="LATAM"/>
    <s v="Santiago de Chile"/>
    <s v="Santiago Metropolitan Are"/>
    <m/>
    <s v="Chile"/>
    <s v="South America"/>
    <n v="40"/>
    <x v="8"/>
    <n v="886"/>
    <s v="Team Golf San Francisco Giants Putter Grip"/>
    <n v="24.989999770000001"/>
    <n v="18.459749817000002"/>
    <n v="2"/>
    <n v="8.5"/>
    <n v="49.979999540000001"/>
    <n v="41.479999540000001"/>
    <x v="2"/>
    <x v="2"/>
  </r>
  <r>
    <n v="5479"/>
    <d v="2015-03-21T00:00:00"/>
    <x v="7"/>
    <n v="4"/>
    <d v="2015-03-26T00:00:00"/>
    <n v="1"/>
    <s v="Standard Class"/>
    <s v="Other"/>
    <n v="41"/>
    <n v="6172"/>
    <n v="6"/>
    <s v="Outdoors"/>
    <s v="LATAM"/>
    <s v="Nueva Gerona"/>
    <s v="Isle of Youth"/>
    <m/>
    <s v="Cuba"/>
    <s v="Caribbean"/>
    <n v="41"/>
    <x v="2"/>
    <n v="926"/>
    <s v="Glove It Imperial Golf Towel"/>
    <n v="15.989999770000001"/>
    <n v="12.230249713200003"/>
    <n v="2"/>
    <n v="5.7600002290000001"/>
    <n v="31.979999540000001"/>
    <n v="26.219999311000002"/>
    <x v="2"/>
    <x v="2"/>
  </r>
  <r>
    <n v="51396"/>
    <d v="2017-01-20T00:00:00"/>
    <x v="2"/>
    <n v="4"/>
    <d v="2017-01-26T00:00:00"/>
    <n v="0"/>
    <s v="Standard Class"/>
    <s v="Other"/>
    <n v="37"/>
    <n v="2741"/>
    <n v="6"/>
    <s v="Outdoors"/>
    <s v="LATAM"/>
    <s v="Mexico City"/>
    <s v="Federal District"/>
    <m/>
    <s v="Mexico"/>
    <s v="Central America"/>
    <n v="37"/>
    <x v="3"/>
    <n v="828"/>
    <s v="Bridgestone e6 Straight Distance NFL San Dieg"/>
    <n v="31.989999770000001"/>
    <n v="24.284221986666665"/>
    <n v="2"/>
    <n v="12.80000019"/>
    <n v="63.979999540000001"/>
    <n v="51.179999350000003"/>
    <x v="2"/>
    <x v="2"/>
  </r>
  <r>
    <n v="10116"/>
    <d v="2015-05-28T00:00:00"/>
    <x v="7"/>
    <n v="4"/>
    <d v="2015-06-03T00:00:00"/>
    <n v="0"/>
    <s v="Standard Class"/>
    <s v="Other"/>
    <n v="9"/>
    <n v="1180"/>
    <n v="3"/>
    <s v="Footwear"/>
    <s v="LATAM"/>
    <s v="Registro"/>
    <s v="São Paulo"/>
    <m/>
    <s v="Brazil"/>
    <s v="South America"/>
    <n v="9"/>
    <x v="0"/>
    <n v="191"/>
    <s v="Nike Men's Free 5.0+ Running Shoe"/>
    <n v="99.989997860000003"/>
    <n v="95.114003926871064"/>
    <n v="2"/>
    <n v="10"/>
    <n v="199.97999572000001"/>
    <n v="189.97999572000001"/>
    <x v="2"/>
    <x v="2"/>
  </r>
  <r>
    <n v="1756"/>
    <d v="2015-01-26T00:00:00"/>
    <x v="7"/>
    <n v="4"/>
    <d v="2015-01-30T00:00:00"/>
    <n v="0"/>
    <s v="Standard Class"/>
    <s v="Other"/>
    <n v="9"/>
    <n v="6875"/>
    <n v="3"/>
    <s v="Footwear"/>
    <s v="LATAM"/>
    <s v="San Pedro Sula"/>
    <s v="Cortés"/>
    <m/>
    <s v="Honduras"/>
    <s v="Central America"/>
    <n v="9"/>
    <x v="0"/>
    <n v="191"/>
    <s v="Nike Men's Free 5.0+ Running Shoe"/>
    <n v="99.989997860000003"/>
    <n v="95.114003926871064"/>
    <n v="2"/>
    <n v="14"/>
    <n v="199.97999572000001"/>
    <n v="185.97999572000001"/>
    <x v="2"/>
    <x v="2"/>
  </r>
  <r>
    <n v="10014"/>
    <d v="2015-05-27T00:00:00"/>
    <x v="7"/>
    <n v="4"/>
    <d v="2015-06-02T00:00:00"/>
    <n v="0"/>
    <s v="Standard Class"/>
    <s v="Other"/>
    <n v="9"/>
    <n v="10864"/>
    <n v="3"/>
    <s v="Footwear"/>
    <s v="LATAM"/>
    <s v="Presidente Dutra"/>
    <s v="Mara"/>
    <m/>
    <s v="Brazil"/>
    <s v="South America"/>
    <n v="9"/>
    <x v="0"/>
    <n v="191"/>
    <s v="Nike Men's Free 5.0+ Running Shoe"/>
    <n v="99.989997860000003"/>
    <n v="95.114003926871064"/>
    <n v="2"/>
    <n v="26"/>
    <n v="199.97999572000001"/>
    <n v="173.97999572000001"/>
    <x v="2"/>
    <x v="2"/>
  </r>
  <r>
    <n v="1991"/>
    <d v="2015-01-30T00:00:00"/>
    <x v="7"/>
    <n v="4"/>
    <d v="2015-02-05T00:00:00"/>
    <n v="0"/>
    <s v="Standard Class"/>
    <s v="Other"/>
    <n v="9"/>
    <n v="242"/>
    <n v="3"/>
    <s v="Footwear"/>
    <s v="LATAM"/>
    <s v="Tegucigalpa"/>
    <s v="Francisco Morazán"/>
    <m/>
    <s v="Honduras"/>
    <s v="Central America"/>
    <n v="9"/>
    <x v="0"/>
    <n v="191"/>
    <s v="Nike Men's Free 5.0+ Running Shoe"/>
    <n v="99.989997860000003"/>
    <n v="95.114003926871064"/>
    <n v="2"/>
    <n v="32"/>
    <n v="199.97999572000001"/>
    <n v="167.97999572000001"/>
    <x v="2"/>
    <x v="2"/>
  </r>
  <r>
    <n v="52533"/>
    <d v="2017-05-02T00:00:00"/>
    <x v="6"/>
    <n v="4"/>
    <d v="2017-05-08T00:00:00"/>
    <n v="0"/>
    <s v="Standard Class"/>
    <s v="Other"/>
    <n v="17"/>
    <n v="9002"/>
    <n v="4"/>
    <s v="Apparel"/>
    <s v="LATAM"/>
    <s v="Villa Canales"/>
    <s v="Guatemala"/>
    <m/>
    <s v="Guatemala"/>
    <s v="Central America"/>
    <n v="17"/>
    <x v="5"/>
    <n v="365"/>
    <s v="Perfect Fitness Perfect Rip Deck"/>
    <n v="59.990001679999999"/>
    <n v="54.488929209402009"/>
    <n v="2"/>
    <n v="14.399999619999999"/>
    <n v="119.98000336"/>
    <n v="105.58000374"/>
    <x v="2"/>
    <x v="2"/>
  </r>
  <r>
    <n v="52533"/>
    <d v="2017-05-02T00:00:00"/>
    <x v="6"/>
    <n v="4"/>
    <d v="2017-05-08T00:00:00"/>
    <n v="0"/>
    <s v="Standard Class"/>
    <s v="Other"/>
    <n v="17"/>
    <n v="9002"/>
    <n v="4"/>
    <s v="Apparel"/>
    <s v="LATAM"/>
    <s v="Villa Canales"/>
    <s v="Guatemala"/>
    <m/>
    <s v="Guatemala"/>
    <s v="Central America"/>
    <n v="17"/>
    <x v="5"/>
    <n v="365"/>
    <s v="Perfect Fitness Perfect Rip Deck"/>
    <n v="59.990001679999999"/>
    <n v="54.488929209402009"/>
    <n v="2"/>
    <n v="15.600000380000001"/>
    <n v="119.98000336"/>
    <n v="104.38000298"/>
    <x v="2"/>
    <x v="2"/>
  </r>
  <r>
    <n v="2332"/>
    <d v="2015-04-02T00:00:00"/>
    <x v="7"/>
    <n v="4"/>
    <d v="2015-04-08T00:00:00"/>
    <n v="0"/>
    <s v="Standard Class"/>
    <s v="Other"/>
    <n v="17"/>
    <n v="9145"/>
    <n v="4"/>
    <s v="Apparel"/>
    <s v="LATAM"/>
    <s v="Jiutepec"/>
    <s v="Morelos"/>
    <m/>
    <s v="Mexico"/>
    <s v="Central America"/>
    <n v="17"/>
    <x v="5"/>
    <n v="365"/>
    <s v="Perfect Fitness Perfect Rip Deck"/>
    <n v="59.990001679999999"/>
    <n v="54.488929209402009"/>
    <n v="2"/>
    <n v="15.600000380000001"/>
    <n v="119.98000336"/>
    <n v="104.38000298"/>
    <x v="2"/>
    <x v="2"/>
  </r>
  <r>
    <n v="10276"/>
    <d v="2015-05-30T00:00:00"/>
    <x v="7"/>
    <n v="4"/>
    <d v="2015-06-04T00:00:00"/>
    <n v="0"/>
    <s v="Standard Class"/>
    <s v="Other"/>
    <n v="24"/>
    <n v="7887"/>
    <n v="5"/>
    <s v="Golf"/>
    <s v="LATAM"/>
    <s v="Brumado"/>
    <s v="Bahía"/>
    <m/>
    <s v="Brazil"/>
    <s v="South America"/>
    <n v="24"/>
    <x v="7"/>
    <n v="502"/>
    <s v="Nike Men's Dri-FIT Victory Golf Polo"/>
    <n v="50"/>
    <n v="43.678035218757444"/>
    <n v="2"/>
    <n v="1"/>
    <n v="100"/>
    <n v="99"/>
    <x v="2"/>
    <x v="2"/>
  </r>
  <r>
    <n v="2911"/>
    <d v="2015-12-02T00:00:00"/>
    <x v="7"/>
    <n v="4"/>
    <d v="2015-12-08T00:00:00"/>
    <n v="0"/>
    <s v="Standard Class"/>
    <s v="Other"/>
    <n v="24"/>
    <n v="2817"/>
    <n v="5"/>
    <s v="Golf"/>
    <s v="LATAM"/>
    <s v="Teresópolis"/>
    <s v="Rio de Janeiro"/>
    <m/>
    <s v="Brazil"/>
    <s v="South America"/>
    <n v="24"/>
    <x v="7"/>
    <n v="502"/>
    <s v="Nike Men's Dri-FIT Victory Golf Polo"/>
    <n v="50"/>
    <n v="43.678035218757444"/>
    <n v="2"/>
    <n v="2"/>
    <n v="100"/>
    <n v="98"/>
    <x v="2"/>
    <x v="2"/>
  </r>
  <r>
    <n v="53568"/>
    <d v="2017-02-20T00:00:00"/>
    <x v="3"/>
    <n v="4"/>
    <d v="2017-02-24T00:00:00"/>
    <n v="0"/>
    <s v="Standard Class"/>
    <s v="Other"/>
    <n v="29"/>
    <n v="2013"/>
    <n v="5"/>
    <s v="Golf"/>
    <s v="LATAM"/>
    <s v="Guarulhos"/>
    <s v="São Paulo"/>
    <m/>
    <s v="Brazil"/>
    <s v="South Americ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53568"/>
    <d v="2017-02-20T00:00:00"/>
    <x v="3"/>
    <n v="4"/>
    <d v="2017-02-24T00:00:00"/>
    <n v="0"/>
    <s v="Standard Class"/>
    <s v="Other"/>
    <n v="24"/>
    <n v="2013"/>
    <n v="5"/>
    <s v="Golf"/>
    <s v="LATAM"/>
    <s v="Guarulhos"/>
    <s v="São Paulo"/>
    <m/>
    <s v="Brazil"/>
    <s v="South America"/>
    <n v="24"/>
    <x v="7"/>
    <n v="502"/>
    <s v="Nike Men's Dri-FIT Victory Golf Polo"/>
    <n v="50"/>
    <n v="43.678035218757444"/>
    <n v="2"/>
    <n v="20"/>
    <n v="100"/>
    <n v="80"/>
    <x v="2"/>
    <x v="2"/>
  </r>
  <r>
    <n v="6783"/>
    <d v="2015-10-04T00:00:00"/>
    <x v="7"/>
    <n v="2"/>
    <d v="2015-10-06T00:00:00"/>
    <n v="1"/>
    <s v="Second Class"/>
    <s v="Other"/>
    <n v="9"/>
    <n v="10759"/>
    <n v="3"/>
    <s v="Footwear"/>
    <s v="LATAM"/>
    <s v="Tegucigalpa"/>
    <s v="Francisco Morazán"/>
    <m/>
    <s v="Honduras"/>
    <s v="Central America"/>
    <n v="9"/>
    <x v="0"/>
    <n v="191"/>
    <s v="Nike Men's Free 5.0+ Running Shoe"/>
    <n v="99.989997860000003"/>
    <n v="95.114003926871064"/>
    <n v="5"/>
    <n v="25"/>
    <n v="499.94998930000003"/>
    <n v="474.94998930000003"/>
    <x v="0"/>
    <x v="0"/>
  </r>
  <r>
    <n v="4135"/>
    <d v="2015-02-03T00:00:00"/>
    <x v="7"/>
    <n v="2"/>
    <d v="2015-02-05T00:00:00"/>
    <n v="1"/>
    <s v="Second Class"/>
    <s v="Other"/>
    <n v="17"/>
    <n v="10041"/>
    <n v="4"/>
    <s v="Apparel"/>
    <s v="LATAM"/>
    <s v="Managua"/>
    <s v="Managua"/>
    <m/>
    <s v="Nicaragua"/>
    <s v="Central America"/>
    <n v="17"/>
    <x v="5"/>
    <n v="365"/>
    <s v="Perfect Fitness Perfect Rip Deck"/>
    <n v="59.990001679999999"/>
    <n v="54.488929209402009"/>
    <n v="5"/>
    <n v="3"/>
    <n v="299.9500084"/>
    <n v="296.9500084"/>
    <x v="0"/>
    <x v="0"/>
  </r>
  <r>
    <n v="4135"/>
    <d v="2015-02-03T00:00:00"/>
    <x v="7"/>
    <n v="2"/>
    <d v="2015-02-05T00:00:00"/>
    <n v="1"/>
    <s v="Second Class"/>
    <s v="Other"/>
    <n v="17"/>
    <n v="10041"/>
    <n v="4"/>
    <s v="Apparel"/>
    <s v="LATAM"/>
    <s v="Managua"/>
    <s v="Managua"/>
    <m/>
    <s v="Nicaragua"/>
    <s v="Central America"/>
    <n v="17"/>
    <x v="5"/>
    <n v="365"/>
    <s v="Perfect Fitness Perfect Rip Deck"/>
    <n v="59.990001679999999"/>
    <n v="54.488929209402009"/>
    <n v="5"/>
    <n v="6"/>
    <n v="299.9500084"/>
    <n v="293.9500084"/>
    <x v="0"/>
    <x v="0"/>
  </r>
  <r>
    <n v="56973"/>
    <d v="2017-11-04T00:00:00"/>
    <x v="5"/>
    <n v="2"/>
    <d v="2017-11-07T00:00:00"/>
    <n v="1"/>
    <s v="Second Class"/>
    <s v="Other"/>
    <n v="17"/>
    <n v="8541"/>
    <n v="4"/>
    <s v="Apparel"/>
    <s v="LATAM"/>
    <s v="Juazeiro"/>
    <s v="Bahía"/>
    <m/>
    <s v="Brazil"/>
    <s v="South America"/>
    <n v="17"/>
    <x v="5"/>
    <n v="365"/>
    <s v="Perfect Fitness Perfect Rip Deck"/>
    <n v="59.990001679999999"/>
    <n v="54.488929209402009"/>
    <n v="5"/>
    <n v="6"/>
    <n v="299.9500084"/>
    <n v="293.9500084"/>
    <x v="0"/>
    <x v="0"/>
  </r>
  <r>
    <n v="5895"/>
    <d v="2015-03-28T00:00:00"/>
    <x v="7"/>
    <n v="2"/>
    <d v="2015-03-31T00:00:00"/>
    <n v="1"/>
    <s v="Second Class"/>
    <s v="Other"/>
    <n v="17"/>
    <n v="8707"/>
    <n v="4"/>
    <s v="Apparel"/>
    <s v="LATAM"/>
    <s v="Petapa"/>
    <s v="Guatemala"/>
    <m/>
    <s v="Guatemala"/>
    <s v="Central America"/>
    <n v="17"/>
    <x v="5"/>
    <n v="365"/>
    <s v="Perfect Fitness Perfect Rip Deck"/>
    <n v="59.990001679999999"/>
    <n v="54.488929209402009"/>
    <n v="5"/>
    <n v="16.5"/>
    <n v="299.9500084"/>
    <n v="283.4500084"/>
    <x v="0"/>
    <x v="0"/>
  </r>
  <r>
    <n v="56357"/>
    <d v="2017-02-04T00:00:00"/>
    <x v="5"/>
    <n v="2"/>
    <d v="2017-02-07T00:00:00"/>
    <n v="1"/>
    <s v="Second Class"/>
    <s v="Other"/>
    <n v="17"/>
    <n v="6268"/>
    <n v="4"/>
    <s v="Apparel"/>
    <s v="LATAM"/>
    <s v="São Bernardo do Campo"/>
    <s v="São Paulo"/>
    <m/>
    <s v="Brazil"/>
    <s v="South America"/>
    <n v="17"/>
    <x v="5"/>
    <n v="365"/>
    <s v="Perfect Fitness Perfect Rip Deck"/>
    <n v="59.990001679999999"/>
    <n v="54.488929209402009"/>
    <n v="5"/>
    <n v="16.5"/>
    <n v="299.9500084"/>
    <n v="283.4500084"/>
    <x v="0"/>
    <x v="0"/>
  </r>
  <r>
    <n v="6326"/>
    <d v="2015-03-04T00:00:00"/>
    <x v="7"/>
    <n v="2"/>
    <d v="2015-03-06T00:00:00"/>
    <n v="0"/>
    <s v="Second Class"/>
    <s v="Other"/>
    <n v="17"/>
    <n v="6636"/>
    <n v="4"/>
    <s v="Apparel"/>
    <s v="LATAM"/>
    <s v="San Martín"/>
    <s v="Cuscatlán"/>
    <m/>
    <s v="El Salvador"/>
    <s v="Central America"/>
    <n v="17"/>
    <x v="5"/>
    <n v="365"/>
    <s v="Perfect Fitness Perfect Rip Deck"/>
    <n v="59.990001679999999"/>
    <n v="54.488929209402009"/>
    <n v="5"/>
    <n v="38.990001679999999"/>
    <n v="299.9500084"/>
    <n v="260.96000672000002"/>
    <x v="0"/>
    <x v="0"/>
  </r>
  <r>
    <n v="3975"/>
    <d v="2015-02-28T00:00:00"/>
    <x v="7"/>
    <n v="2"/>
    <d v="2015-03-03T00:00:00"/>
    <n v="1"/>
    <s v="Second Class"/>
    <s v="Other"/>
    <n v="17"/>
    <n v="7468"/>
    <n v="4"/>
    <s v="Apparel"/>
    <s v="LATAM"/>
    <s v="San Salvador"/>
    <s v="San Salvador"/>
    <m/>
    <s v="El Salvador"/>
    <s v="Central America"/>
    <n v="17"/>
    <x v="5"/>
    <n v="365"/>
    <s v="Perfect Fitness Perfect Rip Deck"/>
    <n v="59.990001679999999"/>
    <n v="54.488929209402009"/>
    <n v="5"/>
    <n v="44.990001679999999"/>
    <n v="299.9500084"/>
    <n v="254.96000672"/>
    <x v="0"/>
    <x v="0"/>
  </r>
  <r>
    <n v="8163"/>
    <d v="2015-04-30T00:00:00"/>
    <x v="7"/>
    <n v="2"/>
    <d v="2015-05-04T00:00:00"/>
    <n v="1"/>
    <s v="Second Class"/>
    <s v="Other"/>
    <n v="17"/>
    <n v="10588"/>
    <n v="4"/>
    <s v="Apparel"/>
    <s v="LATAM"/>
    <s v="Lima"/>
    <s v="Lima (city)"/>
    <m/>
    <s v="Peru"/>
    <s v="South America"/>
    <n v="17"/>
    <x v="5"/>
    <n v="365"/>
    <s v="Perfect Fitness Perfect Rip Deck"/>
    <n v="59.990001679999999"/>
    <n v="54.488929209402009"/>
    <n v="5"/>
    <n v="44.990001679999999"/>
    <n v="299.9500084"/>
    <n v="254.96000672"/>
    <x v="0"/>
    <x v="0"/>
  </r>
  <r>
    <n v="53413"/>
    <d v="2017-02-18T00:00:00"/>
    <x v="5"/>
    <n v="2"/>
    <d v="2017-02-21T00:00:00"/>
    <n v="1"/>
    <s v="Second Class"/>
    <s v="Other"/>
    <n v="17"/>
    <n v="376"/>
    <n v="4"/>
    <s v="Apparel"/>
    <s v="LATAM"/>
    <s v="Dos Quebradas"/>
    <s v="Risaralda"/>
    <m/>
    <s v="Colombia"/>
    <s v="South America"/>
    <n v="17"/>
    <x v="5"/>
    <n v="365"/>
    <s v="Perfect Fitness Perfect Rip Deck"/>
    <n v="59.990001679999999"/>
    <n v="54.488929209402009"/>
    <n v="5"/>
    <n v="53.990001679999999"/>
    <n v="299.9500084"/>
    <n v="245.96000672"/>
    <x v="0"/>
    <x v="0"/>
  </r>
  <r>
    <n v="53202"/>
    <d v="2017-02-15T00:00:00"/>
    <x v="4"/>
    <n v="2"/>
    <d v="2017-02-17T00:00:00"/>
    <n v="1"/>
    <s v="Second Class"/>
    <s v="Other"/>
    <n v="17"/>
    <n v="5007"/>
    <n v="4"/>
    <s v="Apparel"/>
    <s v="LATAM"/>
    <s v="Irapuato"/>
    <s v="Guanajuato"/>
    <m/>
    <s v="Mexico"/>
    <s v="Central America"/>
    <n v="17"/>
    <x v="5"/>
    <n v="365"/>
    <s v="Perfect Fitness Perfect Rip Deck"/>
    <n v="59.990001679999999"/>
    <n v="54.488929209402009"/>
    <n v="5"/>
    <n v="74.989997860000003"/>
    <n v="299.9500084"/>
    <n v="224.96001053999998"/>
    <x v="0"/>
    <x v="0"/>
  </r>
  <r>
    <n v="3987"/>
    <d v="2015-02-28T00:00:00"/>
    <x v="7"/>
    <n v="2"/>
    <d v="2015-03-03T00:00:00"/>
    <n v="1"/>
    <s v="Second Class"/>
    <s v="Other"/>
    <n v="24"/>
    <n v="6280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5"/>
    <n v="5"/>
    <n v="250"/>
    <n v="245"/>
    <x v="0"/>
    <x v="0"/>
  </r>
  <r>
    <n v="8578"/>
    <d v="2015-06-05T00:00:00"/>
    <x v="7"/>
    <n v="2"/>
    <d v="2015-06-09T00:00:00"/>
    <n v="1"/>
    <s v="Second Class"/>
    <s v="Other"/>
    <n v="29"/>
    <n v="1989"/>
    <n v="5"/>
    <s v="Golf"/>
    <s v="LATAM"/>
    <s v="Ocotlán"/>
    <s v="Jalisco"/>
    <m/>
    <s v="Mexico"/>
    <s v="Central America"/>
    <n v="29"/>
    <x v="1"/>
    <n v="627"/>
    <s v="Under Armour Girls' Toddler Spine Surge Runni"/>
    <n v="39.990001679999999"/>
    <n v="34.198098313835338"/>
    <n v="5"/>
    <n v="4"/>
    <n v="199.9500084"/>
    <n v="195.9500084"/>
    <x v="0"/>
    <x v="1"/>
  </r>
  <r>
    <n v="55906"/>
    <d v="2017-03-27T00:00:00"/>
    <x v="3"/>
    <n v="2"/>
    <d v="2017-03-29T00:00:00"/>
    <n v="0"/>
    <s v="Second Class"/>
    <s v="Other"/>
    <n v="24"/>
    <n v="633"/>
    <n v="5"/>
    <s v="Golf"/>
    <s v="LATAM"/>
    <s v="Mexico City"/>
    <s v="Federal District"/>
    <m/>
    <s v="Mexico"/>
    <s v="Central America"/>
    <n v="24"/>
    <x v="7"/>
    <n v="502"/>
    <s v="Nike Men's Dri-FIT Victory Golf Polo"/>
    <n v="50"/>
    <n v="43.678035218757444"/>
    <n v="5"/>
    <n v="7.5"/>
    <n v="250"/>
    <n v="242.5"/>
    <x v="0"/>
    <x v="0"/>
  </r>
  <r>
    <n v="10164"/>
    <d v="2015-05-29T00:00:00"/>
    <x v="7"/>
    <n v="2"/>
    <d v="2015-06-02T00:00:00"/>
    <n v="1"/>
    <s v="Second Class"/>
    <s v="Other"/>
    <n v="24"/>
    <n v="146"/>
    <n v="5"/>
    <s v="Golf"/>
    <s v="LATAM"/>
    <s v="Presidente Dutra"/>
    <s v="Mara"/>
    <m/>
    <s v="Brazil"/>
    <s v="South America"/>
    <n v="24"/>
    <x v="7"/>
    <n v="502"/>
    <s v="Nike Men's Dri-FIT Victory Golf Polo"/>
    <n v="50"/>
    <n v="43.678035218757444"/>
    <n v="5"/>
    <n v="12.5"/>
    <n v="250"/>
    <n v="237.5"/>
    <x v="0"/>
    <x v="0"/>
  </r>
  <r>
    <n v="58239"/>
    <d v="2017-04-30T00:00:00"/>
    <x v="0"/>
    <n v="2"/>
    <d v="2017-05-02T00:00:00"/>
    <n v="1"/>
    <s v="Second Class"/>
    <s v="Other"/>
    <n v="29"/>
    <n v="10166"/>
    <n v="5"/>
    <s v="Golf"/>
    <s v="LATAM"/>
    <s v="Santo Domingo"/>
    <s v="Santo Domingo"/>
    <m/>
    <s v="Dominican Republic"/>
    <s v="Caribbean"/>
    <n v="29"/>
    <x v="1"/>
    <n v="627"/>
    <s v="Under Armour Girls' Toddler Spine Surge Runni"/>
    <n v="39.990001679999999"/>
    <n v="34.198098313835338"/>
    <n v="5"/>
    <n v="11"/>
    <n v="199.9500084"/>
    <n v="188.9500084"/>
    <x v="0"/>
    <x v="1"/>
  </r>
  <r>
    <n v="3975"/>
    <d v="2015-02-28T00:00:00"/>
    <x v="7"/>
    <n v="2"/>
    <d v="2015-03-03T00:00:00"/>
    <n v="1"/>
    <s v="Second Class"/>
    <s v="Other"/>
    <n v="29"/>
    <n v="7468"/>
    <n v="5"/>
    <s v="Golf"/>
    <s v="LATAM"/>
    <s v="San Salvador"/>
    <s v="San Salvador"/>
    <m/>
    <s v="El Salvador"/>
    <s v="Central America"/>
    <n v="29"/>
    <x v="1"/>
    <n v="627"/>
    <s v="Under Armour Girls' Toddler Spine Surge Runni"/>
    <n v="39.990001679999999"/>
    <n v="34.198098313835338"/>
    <n v="5"/>
    <n v="18"/>
    <n v="199.9500084"/>
    <n v="181.9500084"/>
    <x v="0"/>
    <x v="1"/>
  </r>
  <r>
    <n v="54128"/>
    <d v="2017-01-03T00:00:00"/>
    <x v="6"/>
    <n v="2"/>
    <d v="2017-01-05T00:00:00"/>
    <n v="1"/>
    <s v="Second Class"/>
    <s v="Other"/>
    <n v="24"/>
    <n v="8986"/>
    <n v="5"/>
    <s v="Golf"/>
    <s v="LATAM"/>
    <s v="Mauá"/>
    <s v="São Paulo"/>
    <m/>
    <s v="Brazil"/>
    <s v="South America"/>
    <n v="24"/>
    <x v="7"/>
    <n v="502"/>
    <s v="Nike Men's Dri-FIT Victory Golf Polo"/>
    <n v="50"/>
    <n v="43.678035218757444"/>
    <n v="5"/>
    <n v="30"/>
    <n v="250"/>
    <n v="220"/>
    <x v="0"/>
    <x v="0"/>
  </r>
  <r>
    <n v="54128"/>
    <d v="2017-01-03T00:00:00"/>
    <x v="6"/>
    <n v="2"/>
    <d v="2017-01-05T00:00:00"/>
    <n v="1"/>
    <s v="Second Class"/>
    <s v="Other"/>
    <n v="24"/>
    <n v="8986"/>
    <n v="5"/>
    <s v="Golf"/>
    <s v="LATAM"/>
    <s v="Mauá"/>
    <s v="São Paulo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0"/>
    <x v="0"/>
  </r>
  <r>
    <n v="5042"/>
    <d v="2015-03-15T00:00:00"/>
    <x v="7"/>
    <n v="2"/>
    <d v="2015-03-17T00:00:00"/>
    <n v="1"/>
    <s v="Second Class"/>
    <s v="Other"/>
    <n v="24"/>
    <n v="2339"/>
    <n v="5"/>
    <s v="Golf"/>
    <s v="LATAM"/>
    <s v="São Paulo"/>
    <s v="São Paulo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0"/>
    <x v="0"/>
  </r>
  <r>
    <n v="51298"/>
    <d v="2017-01-18T00:00:00"/>
    <x v="4"/>
    <n v="2"/>
    <d v="2017-01-20T00:00:00"/>
    <n v="1"/>
    <s v="Second Class"/>
    <s v="Other"/>
    <n v="24"/>
    <n v="9272"/>
    <n v="5"/>
    <s v="Golf"/>
    <s v="LATAM"/>
    <s v="São Paulo"/>
    <s v="São Paulo"/>
    <m/>
    <s v="Brazil"/>
    <s v="South America"/>
    <n v="24"/>
    <x v="7"/>
    <n v="502"/>
    <s v="Nike Men's Dri-FIT Victory Golf Polo"/>
    <n v="50"/>
    <n v="43.678035218757444"/>
    <n v="5"/>
    <n v="45"/>
    <n v="250"/>
    <n v="205"/>
    <x v="0"/>
    <x v="0"/>
  </r>
  <r>
    <n v="56317"/>
    <d v="2017-02-04T00:00:00"/>
    <x v="5"/>
    <n v="2"/>
    <d v="2017-02-07T00:00:00"/>
    <n v="1"/>
    <s v="Second Class"/>
    <s v="Other"/>
    <n v="9"/>
    <n v="9918"/>
    <n v="3"/>
    <s v="Footwear"/>
    <s v="LATAM"/>
    <s v="Carrefour"/>
    <s v="West"/>
    <m/>
    <s v="Haiti"/>
    <s v="Caribbean"/>
    <n v="9"/>
    <x v="0"/>
    <n v="191"/>
    <s v="Nike Men's Free 5.0+ Running Shoe"/>
    <n v="99.989997860000003"/>
    <n v="95.114003926871064"/>
    <n v="1"/>
    <n v="3"/>
    <n v="99.989997860000003"/>
    <n v="96.989997860000003"/>
    <x v="1"/>
    <x v="2"/>
  </r>
  <r>
    <n v="52407"/>
    <d v="2017-04-02T00:00:00"/>
    <x v="0"/>
    <n v="2"/>
    <d v="2017-04-04T00:00:00"/>
    <n v="1"/>
    <s v="Second Class"/>
    <s v="Other"/>
    <n v="9"/>
    <n v="6517"/>
    <n v="3"/>
    <s v="Footwear"/>
    <s v="LATAM"/>
    <s v="Chihuahua"/>
    <s v="Chihuahua"/>
    <m/>
    <s v="Mexico"/>
    <s v="Central America"/>
    <n v="9"/>
    <x v="0"/>
    <n v="191"/>
    <s v="Nike Men's Free 5.0+ Running Shoe"/>
    <n v="99.989997860000003"/>
    <n v="95.114003926871064"/>
    <n v="1"/>
    <n v="3"/>
    <n v="99.989997860000003"/>
    <n v="96.989997860000003"/>
    <x v="1"/>
    <x v="2"/>
  </r>
  <r>
    <n v="8455"/>
    <d v="2015-04-05T00:00:00"/>
    <x v="7"/>
    <n v="2"/>
    <d v="2015-04-07T00:00:00"/>
    <n v="1"/>
    <s v="Second Class"/>
    <s v="Other"/>
    <n v="9"/>
    <n v="468"/>
    <n v="3"/>
    <s v="Footwear"/>
    <s v="LATAM"/>
    <s v="Santo Domingo"/>
    <s v="Santo Domingo"/>
    <m/>
    <s v="Dominican Republic"/>
    <s v="Caribbean"/>
    <n v="9"/>
    <x v="0"/>
    <n v="191"/>
    <s v="Nike Men's Free 5.0+ Running Shoe"/>
    <n v="99.989997860000003"/>
    <n v="95.114003926871064"/>
    <n v="1"/>
    <n v="4"/>
    <n v="99.989997860000003"/>
    <n v="95.989997860000003"/>
    <x v="1"/>
    <x v="2"/>
  </r>
  <r>
    <n v="8455"/>
    <d v="2015-04-05T00:00:00"/>
    <x v="7"/>
    <n v="2"/>
    <d v="2015-04-07T00:00:00"/>
    <n v="1"/>
    <s v="Second Class"/>
    <s v="Other"/>
    <n v="9"/>
    <n v="468"/>
    <n v="3"/>
    <s v="Footwear"/>
    <s v="LATAM"/>
    <s v="Santo Domingo"/>
    <s v="Santo Domingo"/>
    <m/>
    <s v="Dominican Republic"/>
    <s v="Caribbean"/>
    <n v="9"/>
    <x v="0"/>
    <n v="191"/>
    <s v="Nike Men's Free 5.0+ Running Shoe"/>
    <n v="99.989997860000003"/>
    <n v="95.114003926871064"/>
    <n v="1"/>
    <n v="5"/>
    <n v="99.989997860000003"/>
    <n v="94.989997860000003"/>
    <x v="1"/>
    <x v="2"/>
  </r>
  <r>
    <n v="10253"/>
    <d v="2015-05-30T00:00:00"/>
    <x v="7"/>
    <n v="2"/>
    <d v="2015-06-02T00:00:00"/>
    <n v="1"/>
    <s v="Second Class"/>
    <s v="Other"/>
    <n v="9"/>
    <n v="8398"/>
    <n v="3"/>
    <s v="Footwear"/>
    <s v="LATAM"/>
    <s v="Pirapora"/>
    <s v="Minas Gerais"/>
    <m/>
    <s v="Brazil"/>
    <s v="South America"/>
    <n v="9"/>
    <x v="0"/>
    <n v="191"/>
    <s v="Nike Men's Free 5.0+ Running Shoe"/>
    <n v="99.989997860000003"/>
    <n v="95.114003926871064"/>
    <n v="1"/>
    <n v="5"/>
    <n v="99.989997860000003"/>
    <n v="94.989997860000003"/>
    <x v="1"/>
    <x v="2"/>
  </r>
  <r>
    <n v="53816"/>
    <d v="2017-02-24T00:00:00"/>
    <x v="2"/>
    <n v="2"/>
    <d v="2017-02-28T00:00:00"/>
    <n v="0"/>
    <s v="Second Class"/>
    <s v="Other"/>
    <n v="9"/>
    <n v="8360"/>
    <n v="3"/>
    <s v="Footwear"/>
    <s v="LATAM"/>
    <s v="Tartagal"/>
    <s v="Salta"/>
    <m/>
    <s v="Argentina"/>
    <s v="South America"/>
    <n v="9"/>
    <x v="0"/>
    <n v="191"/>
    <s v="Nike Men's Free 5.0+ Running Shoe"/>
    <n v="99.989997860000003"/>
    <n v="95.114003926871064"/>
    <n v="1"/>
    <n v="9"/>
    <n v="99.989997860000003"/>
    <n v="90.989997860000003"/>
    <x v="1"/>
    <x v="2"/>
  </r>
  <r>
    <n v="1077"/>
    <d v="2015-01-16T00:00:00"/>
    <x v="7"/>
    <n v="2"/>
    <d v="2015-01-20T00:00:00"/>
    <n v="1"/>
    <s v="Second Class"/>
    <s v="Other"/>
    <n v="9"/>
    <n v="8103"/>
    <n v="3"/>
    <s v="Footwear"/>
    <s v="LATAM"/>
    <s v="Quetzaltenango"/>
    <s v="Quetzaltenango"/>
    <m/>
    <s v="Guatemala"/>
    <s v="Central America"/>
    <n v="9"/>
    <x v="0"/>
    <n v="191"/>
    <s v="Nike Men's Free 5.0+ Running Shoe"/>
    <n v="99.989997860000003"/>
    <n v="95.114003926871064"/>
    <n v="1"/>
    <n v="10"/>
    <n v="99.989997860000003"/>
    <n v="89.989997860000003"/>
    <x v="1"/>
    <x v="2"/>
  </r>
  <r>
    <n v="56037"/>
    <d v="2017-03-28T00:00:00"/>
    <x v="6"/>
    <n v="2"/>
    <d v="2017-03-30T00:00:00"/>
    <n v="1"/>
    <s v="Second Class"/>
    <s v="Other"/>
    <n v="9"/>
    <n v="3125"/>
    <n v="3"/>
    <s v="Footwear"/>
    <s v="LATAM"/>
    <s v="Panama City"/>
    <s v="Panama"/>
    <m/>
    <s v="Panama"/>
    <s v="Central America"/>
    <n v="9"/>
    <x v="0"/>
    <n v="191"/>
    <s v="Nike Men's Free 5.0+ Running Shoe"/>
    <n v="99.989997860000003"/>
    <n v="95.114003926871064"/>
    <n v="1"/>
    <n v="18"/>
    <n v="99.989997860000003"/>
    <n v="81.989997860000003"/>
    <x v="1"/>
    <x v="2"/>
  </r>
  <r>
    <n v="8455"/>
    <d v="2015-04-05T00:00:00"/>
    <x v="7"/>
    <n v="2"/>
    <d v="2015-04-07T00:00:00"/>
    <n v="1"/>
    <s v="Second Class"/>
    <s v="Other"/>
    <n v="17"/>
    <n v="468"/>
    <n v="4"/>
    <s v="Apparel"/>
    <s v="LATAM"/>
    <s v="Santo Domingo"/>
    <s v="Santo Domingo"/>
    <m/>
    <s v="Dominican Republic"/>
    <s v="Caribbean"/>
    <n v="17"/>
    <x v="5"/>
    <n v="365"/>
    <s v="Perfect Fitness Perfect Rip Deck"/>
    <n v="59.990001679999999"/>
    <n v="54.488929209402009"/>
    <n v="1"/>
    <n v="0"/>
    <n v="59.990001679999999"/>
    <n v="59.990001679999999"/>
    <x v="1"/>
    <x v="2"/>
  </r>
  <r>
    <n v="7884"/>
    <d v="2015-04-26T00:00:00"/>
    <x v="7"/>
    <n v="2"/>
    <d v="2015-04-28T00:00:00"/>
    <n v="1"/>
    <s v="Second Class"/>
    <s v="Other"/>
    <n v="17"/>
    <n v="4899"/>
    <n v="4"/>
    <s v="Apparel"/>
    <s v="LATAM"/>
    <s v="Ilopango"/>
    <s v="San Salvador"/>
    <m/>
    <s v="El Salvador"/>
    <s v="Central America"/>
    <n v="17"/>
    <x v="5"/>
    <n v="365"/>
    <s v="Perfect Fitness Perfect Rip Deck"/>
    <n v="59.990001679999999"/>
    <n v="54.488929209402009"/>
    <n v="1"/>
    <n v="0"/>
    <n v="59.990001679999999"/>
    <n v="59.990001679999999"/>
    <x v="1"/>
    <x v="2"/>
  </r>
  <r>
    <n v="2887"/>
    <d v="2015-12-02T00:00:00"/>
    <x v="7"/>
    <n v="4"/>
    <d v="2015-12-08T00:00:00"/>
    <n v="0"/>
    <s v="Standard Class"/>
    <s v="Other"/>
    <n v="3"/>
    <n v="10632"/>
    <n v="2"/>
    <s v="Fitness"/>
    <s v="LATAM"/>
    <s v="San Miguelito"/>
    <s v="Panama"/>
    <m/>
    <s v="Panama"/>
    <s v="Central America"/>
    <n v="3"/>
    <x v="15"/>
    <n v="44"/>
    <s v="adidas Men's F10 Messi TRX FG Soccer Cleat"/>
    <n v="59.990001679999999"/>
    <n v="57.194418487916671"/>
    <n v="4"/>
    <n v="31.190000529999999"/>
    <n v="239.96000672"/>
    <n v="208.77000619"/>
    <x v="2"/>
    <x v="2"/>
  </r>
  <r>
    <n v="1186"/>
    <d v="2015-01-18T00:00:00"/>
    <x v="7"/>
    <n v="4"/>
    <d v="2015-01-22T00:00:00"/>
    <n v="0"/>
    <s v="Standard Class"/>
    <s v="Other"/>
    <n v="9"/>
    <n v="11947"/>
    <n v="3"/>
    <s v="Footwear"/>
    <s v="LATAM"/>
    <s v="Tepic"/>
    <s v="Nayarit"/>
    <m/>
    <s v="Mexico"/>
    <s v="Central America"/>
    <n v="9"/>
    <x v="0"/>
    <n v="191"/>
    <s v="Nike Men's Free 5.0+ Running Shoe"/>
    <n v="99.989997860000003"/>
    <n v="95.114003926871064"/>
    <n v="4"/>
    <n v="4"/>
    <n v="399.95999144000001"/>
    <n v="395.95999144000001"/>
    <x v="2"/>
    <x v="2"/>
  </r>
  <r>
    <n v="8488"/>
    <d v="2015-04-05T00:00:00"/>
    <x v="7"/>
    <n v="4"/>
    <d v="2015-04-09T00:00:00"/>
    <n v="0"/>
    <s v="Standard Class"/>
    <s v="Other"/>
    <n v="9"/>
    <n v="9154"/>
    <n v="3"/>
    <s v="Footwear"/>
    <s v="LATAM"/>
    <s v="Posadas"/>
    <s v="Misiones"/>
    <m/>
    <s v="Argentina"/>
    <s v="South America"/>
    <n v="9"/>
    <x v="0"/>
    <n v="191"/>
    <s v="Nike Men's Free 5.0+ Running Shoe"/>
    <n v="99.989997860000003"/>
    <n v="95.114003926871064"/>
    <n v="4"/>
    <n v="63.990001679999999"/>
    <n v="399.95999144000001"/>
    <n v="335.96998976000003"/>
    <x v="2"/>
    <x v="2"/>
  </r>
  <r>
    <n v="55000"/>
    <d v="2017-03-13T00:00:00"/>
    <x v="3"/>
    <n v="4"/>
    <d v="2017-03-17T00:00:00"/>
    <n v="0"/>
    <s v="Standard Class"/>
    <s v="Other"/>
    <n v="9"/>
    <n v="9897"/>
    <n v="3"/>
    <s v="Footwear"/>
    <s v="LATAM"/>
    <s v="Culiacán"/>
    <s v="Sinaloa"/>
    <m/>
    <s v="Mexico"/>
    <s v="Central America"/>
    <n v="9"/>
    <x v="0"/>
    <n v="191"/>
    <s v="Nike Men's Free 5.0+ Running Shoe"/>
    <n v="99.989997860000003"/>
    <n v="95.114003926871064"/>
    <n v="4"/>
    <n v="79.989997860000003"/>
    <n v="399.95999144000001"/>
    <n v="319.96999357999999"/>
    <x v="2"/>
    <x v="2"/>
  </r>
  <r>
    <n v="55201"/>
    <d v="2017-03-16T00:00:00"/>
    <x v="1"/>
    <n v="4"/>
    <d v="2017-03-22T00:00:00"/>
    <n v="0"/>
    <s v="Standard Class"/>
    <s v="Other"/>
    <n v="17"/>
    <n v="11198"/>
    <n v="4"/>
    <s v="Apparel"/>
    <s v="LATAM"/>
    <s v="Panama City"/>
    <s v="Panama"/>
    <m/>
    <s v="Panama"/>
    <s v="Central America"/>
    <n v="17"/>
    <x v="5"/>
    <n v="365"/>
    <s v="Perfect Fitness Perfect Rip Deck"/>
    <n v="59.990001679999999"/>
    <n v="54.488929209402009"/>
    <n v="4"/>
    <n v="21.600000380000001"/>
    <n v="239.96000672"/>
    <n v="218.36000633999998"/>
    <x v="2"/>
    <x v="2"/>
  </r>
  <r>
    <n v="1186"/>
    <d v="2015-01-18T00:00:00"/>
    <x v="7"/>
    <n v="4"/>
    <d v="2015-01-22T00:00:00"/>
    <n v="0"/>
    <s v="Standard Class"/>
    <s v="Other"/>
    <n v="17"/>
    <n v="11947"/>
    <n v="4"/>
    <s v="Apparel"/>
    <s v="LATAM"/>
    <s v="Tepic"/>
    <s v="Nayarit"/>
    <m/>
    <s v="Mexico"/>
    <s v="Central Ame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2"/>
    <x v="2"/>
  </r>
  <r>
    <n v="1383"/>
    <d v="2015-01-21T00:00:00"/>
    <x v="7"/>
    <n v="4"/>
    <d v="2015-01-27T00:00:00"/>
    <n v="0"/>
    <s v="Standard Class"/>
    <s v="Other"/>
    <n v="17"/>
    <n v="1753"/>
    <n v="4"/>
    <s v="Apparel"/>
    <s v="LATAM"/>
    <s v="Santana de Parnaíba"/>
    <s v="São Paulo"/>
    <m/>
    <s v="Brazil"/>
    <s v="South Ame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2"/>
    <x v="2"/>
  </r>
  <r>
    <n v="53581"/>
    <d v="2017-02-21T00:00:00"/>
    <x v="6"/>
    <n v="4"/>
    <d v="2017-02-27T00:00:00"/>
    <n v="0"/>
    <s v="Standard Class"/>
    <s v="Other"/>
    <n v="17"/>
    <n v="2790"/>
    <n v="4"/>
    <s v="Apparel"/>
    <s v="LATAM"/>
    <s v="Bogotá"/>
    <s v="Bogotá"/>
    <m/>
    <s v="Colombia"/>
    <s v="South America"/>
    <n v="17"/>
    <x v="5"/>
    <n v="365"/>
    <s v="Perfect Fitness Perfect Rip Deck"/>
    <n v="59.990001679999999"/>
    <n v="54.488929209402009"/>
    <n v="4"/>
    <n v="38.38999939"/>
    <n v="239.96000672"/>
    <n v="201.57000733000001"/>
    <x v="2"/>
    <x v="2"/>
  </r>
  <r>
    <n v="1383"/>
    <d v="2015-01-21T00:00:00"/>
    <x v="7"/>
    <n v="4"/>
    <d v="2015-01-27T00:00:00"/>
    <n v="0"/>
    <s v="Standard Class"/>
    <s v="Other"/>
    <n v="17"/>
    <n v="1753"/>
    <n v="4"/>
    <s v="Apparel"/>
    <s v="LATAM"/>
    <s v="Santana de Parnaíba"/>
    <s v="São Paulo"/>
    <m/>
    <s v="Brazil"/>
    <s v="South America"/>
    <n v="17"/>
    <x v="5"/>
    <n v="365"/>
    <s v="Perfect Fitness Perfect Rip Deck"/>
    <n v="59.990001679999999"/>
    <n v="54.488929209402009"/>
    <n v="4"/>
    <n v="38.38999939"/>
    <n v="239.96000672"/>
    <n v="201.57000733000001"/>
    <x v="2"/>
    <x v="2"/>
  </r>
  <r>
    <n v="57479"/>
    <d v="2017-04-19T00:00:00"/>
    <x v="4"/>
    <n v="4"/>
    <d v="2017-04-25T00:00:00"/>
    <n v="0"/>
    <s v="Standard Class"/>
    <s v="Other"/>
    <n v="17"/>
    <n v="1756"/>
    <n v="4"/>
    <s v="Apparel"/>
    <s v="LATAM"/>
    <s v="Cienfuegos"/>
    <s v="Cienfuegos"/>
    <m/>
    <s v="Cuba"/>
    <s v="Caribbean"/>
    <n v="17"/>
    <x v="5"/>
    <n v="365"/>
    <s v="Perfect Fitness Perfect Rip Deck"/>
    <n v="59.990001679999999"/>
    <n v="54.488929209402009"/>
    <n v="4"/>
    <n v="40.790000919999997"/>
    <n v="239.96000672"/>
    <n v="199.17000580000001"/>
    <x v="2"/>
    <x v="2"/>
  </r>
  <r>
    <n v="738"/>
    <d v="2015-11-01T00:00:00"/>
    <x v="7"/>
    <n v="4"/>
    <d v="2015-11-05T00:00:00"/>
    <n v="0"/>
    <s v="Standard Class"/>
    <s v="Other"/>
    <n v="17"/>
    <n v="10042"/>
    <n v="4"/>
    <s v="Apparel"/>
    <s v="LATAM"/>
    <s v="São Bernardo do Campo"/>
    <s v="São Paulo"/>
    <m/>
    <s v="Brazil"/>
    <s v="South America"/>
    <n v="17"/>
    <x v="5"/>
    <n v="365"/>
    <s v="Perfect Fitness Perfect Rip Deck"/>
    <n v="59.990001679999999"/>
    <n v="54.488929209402009"/>
    <n v="4"/>
    <n v="40.790000919999997"/>
    <n v="239.96000672"/>
    <n v="199.17000580000001"/>
    <x v="2"/>
    <x v="2"/>
  </r>
  <r>
    <n v="56476"/>
    <d v="2017-04-04T00:00:00"/>
    <x v="6"/>
    <n v="4"/>
    <d v="2017-04-10T00:00:00"/>
    <n v="0"/>
    <s v="Standard Class"/>
    <s v="Other"/>
    <n v="17"/>
    <n v="9698"/>
    <n v="4"/>
    <s v="Apparel"/>
    <s v="LATAM"/>
    <s v="Birigui"/>
    <s v="São Paulo"/>
    <m/>
    <s v="Brazil"/>
    <s v="South America"/>
    <n v="17"/>
    <x v="5"/>
    <n v="365"/>
    <s v="Perfect Fitness Perfect Rip Deck"/>
    <n v="59.990001679999999"/>
    <n v="54.488929209402009"/>
    <n v="4"/>
    <n v="40.790000919999997"/>
    <n v="239.96000672"/>
    <n v="199.17000580000001"/>
    <x v="2"/>
    <x v="2"/>
  </r>
  <r>
    <n v="8488"/>
    <d v="2015-04-05T00:00:00"/>
    <x v="7"/>
    <n v="4"/>
    <d v="2015-04-09T00:00:00"/>
    <n v="0"/>
    <s v="Standard Class"/>
    <s v="Other"/>
    <n v="17"/>
    <n v="9154"/>
    <n v="4"/>
    <s v="Apparel"/>
    <s v="LATAM"/>
    <s v="Posadas"/>
    <s v="Misiones"/>
    <m/>
    <s v="Argentina"/>
    <s v="South America"/>
    <n v="17"/>
    <x v="5"/>
    <n v="365"/>
    <s v="Perfect Fitness Perfect Rip Deck"/>
    <n v="59.990001679999999"/>
    <n v="54.488929209402009"/>
    <n v="4"/>
    <n v="40.790000919999997"/>
    <n v="239.96000672"/>
    <n v="199.17000580000001"/>
    <x v="2"/>
    <x v="2"/>
  </r>
  <r>
    <n v="57575"/>
    <d v="2017-04-20T00:00:00"/>
    <x v="1"/>
    <n v="4"/>
    <d v="2017-04-26T00:00:00"/>
    <n v="1"/>
    <s v="Standard Class"/>
    <s v="Other"/>
    <n v="7"/>
    <n v="4768"/>
    <n v="2"/>
    <s v="Fitness"/>
    <s v="LATAM"/>
    <s v="Santa Rosa"/>
    <s v="Rio Grande do Sul"/>
    <m/>
    <s v="Brazil"/>
    <s v="South America"/>
    <n v="7"/>
    <x v="13"/>
    <n v="135"/>
    <s v="Nike Dri-FIT Crew Sock 6 Pack"/>
    <n v="22"/>
    <n v="19.656208341820829"/>
    <n v="2"/>
    <n v="0.439999998"/>
    <n v="44"/>
    <n v="43.560000002000002"/>
    <x v="2"/>
    <x v="2"/>
  </r>
  <r>
    <n v="57380"/>
    <d v="2017-04-17T00:00:00"/>
    <x v="3"/>
    <n v="1"/>
    <d v="2017-04-18T00:00:00"/>
    <n v="1"/>
    <s v="First Class"/>
    <s v="Other"/>
    <n v="7"/>
    <n v="9037"/>
    <n v="2"/>
    <s v="Fitness"/>
    <s v="LATAM"/>
    <s v="Mejicanos"/>
    <s v="San Salvador"/>
    <m/>
    <s v="El Salvador"/>
    <s v="Central America"/>
    <n v="7"/>
    <x v="13"/>
    <n v="135"/>
    <s v="Nike Dri-FIT Crew Sock 6 Pack"/>
    <n v="22"/>
    <n v="19.656208341820829"/>
    <n v="4"/>
    <n v="4.4000000950000002"/>
    <n v="88"/>
    <n v="83.599999905000004"/>
    <x v="0"/>
    <x v="1"/>
  </r>
  <r>
    <n v="57353"/>
    <d v="2017-04-17T00:00:00"/>
    <x v="3"/>
    <n v="0"/>
    <d v="2017-04-17T00:00:00"/>
    <n v="0"/>
    <s v="Same Day"/>
    <s v="Same day - on time"/>
    <n v="7"/>
    <n v="5783"/>
    <n v="2"/>
    <s v="Fitness"/>
    <s v="LATAM"/>
    <s v="Tegucigalpa"/>
    <s v="Francisco Morazán"/>
    <m/>
    <s v="Honduras"/>
    <s v="Central America"/>
    <n v="7"/>
    <x v="13"/>
    <n v="135"/>
    <s v="Nike Dri-FIT Crew Sock 6 Pack"/>
    <n v="22"/>
    <n v="19.656208341820829"/>
    <n v="1"/>
    <n v="0.87999999500000003"/>
    <n v="22"/>
    <n v="21.120000005000001"/>
    <x v="1"/>
    <x v="2"/>
  </r>
  <r>
    <n v="77202"/>
    <d v="2018-01-31T00:00:00"/>
    <x v="4"/>
    <n v="4"/>
    <d v="2018-02-06T00:00:00"/>
    <n v="0"/>
    <s v="Standard Class"/>
    <s v="Other"/>
    <n v="73"/>
    <n v="20755"/>
    <n v="2"/>
    <s v="Fitness"/>
    <s v="Pacific Asia"/>
    <s v="Bekasi"/>
    <s v="West Java"/>
    <m/>
    <s v="Indonesia"/>
    <s v="Southeast Asia"/>
    <n v="73"/>
    <x v="28"/>
    <n v="1360"/>
    <s v="Smart watch "/>
    <n v="327.75"/>
    <n v="297.07027734645828"/>
    <n v="1"/>
    <n v="13.10999966"/>
    <n v="327.75"/>
    <n v="314.64000034000003"/>
    <x v="1"/>
    <x v="2"/>
  </r>
  <r>
    <n v="75939"/>
    <d v="2018-01-13T00:00:00"/>
    <x v="5"/>
    <n v="4"/>
    <d v="2018-01-18T00:00:00"/>
    <n v="1"/>
    <s v="Standard Class"/>
    <s v="Other"/>
    <n v="73"/>
    <n v="19492"/>
    <n v="2"/>
    <s v="Fitness"/>
    <s v="Pacific Asia"/>
    <s v="Bikaner"/>
    <s v="Rajasthan"/>
    <m/>
    <s v="India"/>
    <s v="South Asia"/>
    <n v="73"/>
    <x v="28"/>
    <n v="1360"/>
    <s v="Smart watch "/>
    <n v="327.75"/>
    <n v="297.07027734645828"/>
    <n v="1"/>
    <n v="16.38999939"/>
    <n v="327.75"/>
    <n v="311.36000060999999"/>
    <x v="2"/>
    <x v="2"/>
  </r>
  <r>
    <n v="75938"/>
    <d v="2018-01-13T00:00:00"/>
    <x v="5"/>
    <n v="4"/>
    <d v="2018-01-18T00:00:00"/>
    <n v="0"/>
    <s v="Standard Class"/>
    <s v="Other"/>
    <n v="73"/>
    <n v="19491"/>
    <n v="2"/>
    <s v="Fitness"/>
    <s v="Pacific Asia"/>
    <s v="Bikaner"/>
    <s v="Rajasthan"/>
    <m/>
    <s v="India"/>
    <s v="South As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937"/>
    <d v="2018-01-13T00:00:00"/>
    <x v="5"/>
    <n v="4"/>
    <d v="2018-01-18T00:00:00"/>
    <n v="0"/>
    <s v="Standard Class"/>
    <s v="Other"/>
    <n v="73"/>
    <n v="19490"/>
    <n v="2"/>
    <s v="Fitness"/>
    <s v="Pacific Asia"/>
    <s v="Townsville"/>
    <s v="Queensland"/>
    <m/>
    <s v="Australia"/>
    <s v="Oceania"/>
    <n v="73"/>
    <x v="28"/>
    <n v="1360"/>
    <s v="Smart watch "/>
    <n v="327.75"/>
    <n v="297.07027734645828"/>
    <n v="1"/>
    <n v="22.940000529999999"/>
    <n v="327.75"/>
    <n v="304.80999946999998"/>
    <x v="1"/>
    <x v="2"/>
  </r>
  <r>
    <n v="75936"/>
    <d v="2018-01-13T00:00:00"/>
    <x v="5"/>
    <n v="4"/>
    <d v="2018-01-18T00:00:00"/>
    <n v="0"/>
    <s v="Standard Class"/>
    <s v="Other"/>
    <n v="73"/>
    <n v="19489"/>
    <n v="2"/>
    <s v="Fitness"/>
    <s v="Pacific Asia"/>
    <s v="Townsville"/>
    <s v="Queensland"/>
    <m/>
    <s v="Australia"/>
    <s v="Oceania"/>
    <n v="73"/>
    <x v="28"/>
    <n v="1360"/>
    <s v="Smart watch "/>
    <n v="327.75"/>
    <n v="297.07027734645828"/>
    <n v="1"/>
    <n v="29.5"/>
    <n v="327.75"/>
    <n v="298.25"/>
    <x v="0"/>
    <x v="0"/>
  </r>
  <r>
    <n v="75935"/>
    <d v="2018-01-13T00:00:00"/>
    <x v="5"/>
    <n v="4"/>
    <d v="2018-01-18T00:00:00"/>
    <n v="0"/>
    <s v="Standard Class"/>
    <s v="Other"/>
    <n v="73"/>
    <n v="19488"/>
    <n v="2"/>
    <s v="Fitness"/>
    <s v="Pacific Asia"/>
    <s v="Toowoomba"/>
    <s v="Queensland"/>
    <m/>
    <s v="Australia"/>
    <s v="Oceania"/>
    <n v="73"/>
    <x v="28"/>
    <n v="1360"/>
    <s v="Smart watch "/>
    <n v="327.75"/>
    <n v="297.07027734645828"/>
    <n v="1"/>
    <n v="32.77999878"/>
    <n v="327.75"/>
    <n v="294.97000121999997"/>
    <x v="2"/>
    <x v="2"/>
  </r>
  <r>
    <n v="75934"/>
    <d v="2018-01-13T00:00:00"/>
    <x v="5"/>
    <n v="1"/>
    <d v="2018-01-15T00:00:00"/>
    <n v="1"/>
    <s v="First Class"/>
    <s v="Other"/>
    <n v="73"/>
    <n v="19487"/>
    <n v="2"/>
    <s v="Fitness"/>
    <s v="Pacific Asia"/>
    <s v="Guangzhou"/>
    <s v="Guangdong"/>
    <m/>
    <s v="China"/>
    <s v="Eastern Asia"/>
    <n v="73"/>
    <x v="28"/>
    <n v="1360"/>
    <s v="Smart watch "/>
    <n v="327.75"/>
    <n v="297.07027734645828"/>
    <n v="1"/>
    <n v="39.33000183"/>
    <n v="327.75"/>
    <n v="288.41999816999999"/>
    <x v="1"/>
    <x v="2"/>
  </r>
  <r>
    <n v="75933"/>
    <d v="2018-01-13T00:00:00"/>
    <x v="5"/>
    <n v="1"/>
    <d v="2018-01-15T00:00:00"/>
    <n v="1"/>
    <s v="First Class"/>
    <s v="Other"/>
    <n v="73"/>
    <n v="19486"/>
    <n v="2"/>
    <s v="Fitness"/>
    <s v="Pacific Asia"/>
    <s v="Guangzhou"/>
    <s v="Guangdong"/>
    <m/>
    <s v="China"/>
    <s v="Eastern Asia"/>
    <n v="73"/>
    <x v="28"/>
    <n v="1360"/>
    <s v="Smart watch "/>
    <n v="327.75"/>
    <n v="297.07027734645828"/>
    <n v="1"/>
    <n v="42.61000061"/>
    <n v="327.75"/>
    <n v="285.13999939000001"/>
    <x v="2"/>
    <x v="2"/>
  </r>
  <r>
    <n v="75932"/>
    <d v="2018-01-13T00:00:00"/>
    <x v="5"/>
    <n v="2"/>
    <d v="2018-01-16T00:00:00"/>
    <n v="1"/>
    <s v="Second Class"/>
    <s v="Other"/>
    <n v="73"/>
    <n v="19485"/>
    <n v="2"/>
    <s v="Fitness"/>
    <s v="Pacific Asia"/>
    <s v="Guangzhou"/>
    <s v="Guangdong"/>
    <m/>
    <s v="China"/>
    <s v="Eastern Asia"/>
    <n v="73"/>
    <x v="28"/>
    <n v="1360"/>
    <s v="Smart watch "/>
    <n v="327.75"/>
    <n v="297.07027734645828"/>
    <n v="1"/>
    <n v="49.159999849999998"/>
    <n v="327.75"/>
    <n v="278.59000014999998"/>
    <x v="0"/>
    <x v="0"/>
  </r>
  <r>
    <n v="75931"/>
    <d v="2018-01-13T00:00:00"/>
    <x v="5"/>
    <n v="1"/>
    <d v="2018-01-15T00:00:00"/>
    <n v="1"/>
    <s v="First Class"/>
    <s v="Other"/>
    <n v="73"/>
    <n v="19484"/>
    <n v="2"/>
    <s v="Fitness"/>
    <s v="Pacific Asia"/>
    <s v="Guangzhou"/>
    <s v="Guangdong"/>
    <m/>
    <s v="China"/>
    <s v="Eastern Asia"/>
    <n v="73"/>
    <x v="28"/>
    <n v="1360"/>
    <s v="Smart watch "/>
    <n v="327.75"/>
    <n v="297.07027734645828"/>
    <n v="1"/>
    <n v="52.439998629999998"/>
    <n v="327.75"/>
    <n v="275.31000137000001"/>
    <x v="0"/>
    <x v="0"/>
  </r>
  <r>
    <n v="75930"/>
    <d v="2018-01-13T00:00:00"/>
    <x v="5"/>
    <n v="2"/>
    <d v="2018-01-16T00:00:00"/>
    <n v="0"/>
    <s v="Second Class"/>
    <s v="Other"/>
    <n v="73"/>
    <n v="19483"/>
    <n v="2"/>
    <s v="Fitness"/>
    <s v="Pacific Asia"/>
    <s v="Tokyo"/>
    <s v="Tokyo"/>
    <m/>
    <s v="Japan"/>
    <s v="Eastern Asia"/>
    <n v="73"/>
    <x v="28"/>
    <n v="1360"/>
    <s v="Smart watch "/>
    <n v="327.75"/>
    <n v="297.07027734645828"/>
    <n v="1"/>
    <n v="55.72000122"/>
    <n v="327.75"/>
    <n v="272.02999878000003"/>
    <x v="2"/>
    <x v="2"/>
  </r>
  <r>
    <n v="75929"/>
    <d v="2018-01-13T00:00:00"/>
    <x v="5"/>
    <n v="2"/>
    <d v="2018-01-16T00:00:00"/>
    <n v="1"/>
    <s v="Second Class"/>
    <s v="Other"/>
    <n v="73"/>
    <n v="19482"/>
    <n v="2"/>
    <s v="Fitness"/>
    <s v="Pacific Asia"/>
    <s v="Manado"/>
    <s v="North Sulawesi"/>
    <m/>
    <s v="Indonesia"/>
    <s v="Southeast Asia"/>
    <n v="73"/>
    <x v="28"/>
    <n v="1360"/>
    <s v="Smart watch "/>
    <n v="327.75"/>
    <n v="297.07027734645828"/>
    <n v="1"/>
    <n v="59"/>
    <n v="327.75"/>
    <n v="268.75"/>
    <x v="2"/>
    <x v="2"/>
  </r>
  <r>
    <n v="75928"/>
    <d v="2018-01-13T00:00:00"/>
    <x v="5"/>
    <n v="2"/>
    <d v="2018-01-16T00:00:00"/>
    <n v="1"/>
    <s v="Second Class"/>
    <s v="Other"/>
    <n v="73"/>
    <n v="19481"/>
    <n v="2"/>
    <s v="Fitness"/>
    <s v="Pacific Asia"/>
    <s v="Manado"/>
    <s v="North Sulawesi"/>
    <m/>
    <s v="Indonesia"/>
    <s v="Southeast Asia"/>
    <n v="73"/>
    <x v="28"/>
    <n v="1360"/>
    <s v="Smart watch "/>
    <n v="327.75"/>
    <n v="297.07027734645828"/>
    <n v="1"/>
    <n v="65.550003050000001"/>
    <n v="327.75"/>
    <n v="262.19999695000001"/>
    <x v="2"/>
    <x v="2"/>
  </r>
  <r>
    <n v="75927"/>
    <d v="2018-01-13T00:00:00"/>
    <x v="5"/>
    <n v="1"/>
    <d v="2018-01-15T00:00:00"/>
    <n v="1"/>
    <s v="First Class"/>
    <s v="Other"/>
    <n v="73"/>
    <n v="19480"/>
    <n v="2"/>
    <s v="Fitness"/>
    <s v="Pacific Asia"/>
    <s v="Sangli"/>
    <s v="Maharashtra"/>
    <m/>
    <s v="India"/>
    <s v="South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926"/>
    <d v="2018-01-13T00:00:00"/>
    <x v="5"/>
    <n v="1"/>
    <d v="2018-01-15T00:00:00"/>
    <n v="1"/>
    <s v="First Class"/>
    <s v="Other"/>
    <n v="73"/>
    <n v="19479"/>
    <n v="2"/>
    <s v="Fitness"/>
    <s v="Pacific Asia"/>
    <s v="Sangli"/>
    <s v="Maharashtra"/>
    <m/>
    <s v="India"/>
    <s v="South Asia"/>
    <n v="73"/>
    <x v="28"/>
    <n v="1360"/>
    <s v="Smart watch "/>
    <n v="327.75"/>
    <n v="297.07027734645828"/>
    <n v="1"/>
    <n v="0"/>
    <n v="327.75"/>
    <n v="327.75"/>
    <x v="2"/>
    <x v="2"/>
  </r>
  <r>
    <n v="75925"/>
    <d v="2018-01-13T00:00:00"/>
    <x v="5"/>
    <n v="1"/>
    <d v="2018-01-15T00:00:00"/>
    <n v="1"/>
    <s v="First Class"/>
    <s v="Other"/>
    <n v="73"/>
    <n v="19478"/>
    <n v="2"/>
    <s v="Fitness"/>
    <s v="Pacific Asia"/>
    <s v="Sangli"/>
    <s v="Maharashtra"/>
    <m/>
    <s v="India"/>
    <s v="South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924"/>
    <d v="2018-01-13T00:00:00"/>
    <x v="5"/>
    <n v="2"/>
    <d v="2018-01-16T00:00:00"/>
    <n v="1"/>
    <s v="Second Class"/>
    <s v="Other"/>
    <n v="73"/>
    <n v="19477"/>
    <n v="2"/>
    <s v="Fitness"/>
    <s v="Pacific Asia"/>
    <s v="Seoul"/>
    <s v="Seoul"/>
    <m/>
    <s v="South Korea"/>
    <s v="Eastern Asia"/>
    <n v="73"/>
    <x v="28"/>
    <n v="1360"/>
    <s v="Smart watch "/>
    <n v="327.75"/>
    <n v="297.07027734645828"/>
    <n v="1"/>
    <n v="6.5599999430000002"/>
    <n v="327.75"/>
    <n v="321.19000005700002"/>
    <x v="0"/>
    <x v="0"/>
  </r>
  <r>
    <n v="75923"/>
    <d v="2018-01-13T00:00:00"/>
    <x v="5"/>
    <n v="1"/>
    <d v="2018-01-15T00:00:00"/>
    <n v="1"/>
    <s v="First Class"/>
    <s v="Other"/>
    <n v="73"/>
    <n v="19476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9.8299999239999991"/>
    <n v="327.75"/>
    <n v="317.92000007600001"/>
    <x v="0"/>
    <x v="0"/>
  </r>
  <r>
    <n v="75922"/>
    <d v="2018-01-13T00:00:00"/>
    <x v="5"/>
    <n v="1"/>
    <d v="2018-01-15T00:00:00"/>
    <n v="1"/>
    <s v="First Class"/>
    <s v="Other"/>
    <n v="73"/>
    <n v="19475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13.10999966"/>
    <n v="327.75"/>
    <n v="314.64000034000003"/>
    <x v="1"/>
    <x v="2"/>
  </r>
  <r>
    <n v="75921"/>
    <d v="2018-01-13T00:00:00"/>
    <x v="5"/>
    <n v="0"/>
    <d v="2018-01-13T00:00:00"/>
    <n v="0"/>
    <s v="Same Day"/>
    <s v="Same day - on time"/>
    <n v="73"/>
    <n v="19474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920"/>
    <d v="2018-01-13T00:00:00"/>
    <x v="5"/>
    <n v="0"/>
    <d v="2018-01-13T00:00:00"/>
    <n v="0"/>
    <s v="Same Day"/>
    <s v="Same day - on time"/>
    <n v="73"/>
    <n v="19473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18.030000690000001"/>
    <n v="327.75"/>
    <n v="309.71999930999999"/>
    <x v="2"/>
    <x v="2"/>
  </r>
  <r>
    <n v="75919"/>
    <d v="2018-01-13T00:00:00"/>
    <x v="5"/>
    <n v="4"/>
    <d v="2018-01-18T00:00:00"/>
    <n v="1"/>
    <s v="Standard Class"/>
    <s v="Other"/>
    <n v="73"/>
    <n v="19472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22.940000529999999"/>
    <n v="327.75"/>
    <n v="304.80999946999998"/>
    <x v="2"/>
    <x v="2"/>
  </r>
  <r>
    <n v="75918"/>
    <d v="2018-01-13T00:00:00"/>
    <x v="5"/>
    <n v="2"/>
    <d v="2018-01-16T00:00:00"/>
    <n v="1"/>
    <s v="Second Class"/>
    <s v="Other"/>
    <n v="73"/>
    <n v="19471"/>
    <n v="2"/>
    <s v="Fitness"/>
    <s v="Pacific Asia"/>
    <s v="Geelong"/>
    <s v="Victoria"/>
    <m/>
    <s v="Australia"/>
    <s v="Oceania"/>
    <n v="73"/>
    <x v="28"/>
    <n v="1360"/>
    <s v="Smart watch "/>
    <n v="327.75"/>
    <n v="297.07027734645828"/>
    <n v="1"/>
    <n v="29.5"/>
    <n v="327.75"/>
    <n v="298.25"/>
    <x v="2"/>
    <x v="2"/>
  </r>
  <r>
    <n v="75917"/>
    <d v="2018-01-13T00:00:00"/>
    <x v="5"/>
    <n v="2"/>
    <d v="2018-01-16T00:00:00"/>
    <n v="0"/>
    <s v="Second Class"/>
    <s v="Other"/>
    <n v="73"/>
    <n v="19470"/>
    <n v="2"/>
    <s v="Fitness"/>
    <s v="Pacific Asia"/>
    <s v="Geelong"/>
    <s v="Victoria"/>
    <m/>
    <s v="Australia"/>
    <s v="Oceania"/>
    <n v="73"/>
    <x v="28"/>
    <n v="1360"/>
    <s v="Smart watch "/>
    <n v="327.75"/>
    <n v="297.07027734645828"/>
    <n v="1"/>
    <n v="32.77999878"/>
    <n v="327.75"/>
    <n v="294.97000121999997"/>
    <x v="2"/>
    <x v="2"/>
  </r>
  <r>
    <n v="75916"/>
    <d v="2018-01-13T00:00:00"/>
    <x v="5"/>
    <n v="2"/>
    <d v="2018-01-16T00:00:00"/>
    <n v="0"/>
    <s v="Second Class"/>
    <s v="Other"/>
    <n v="73"/>
    <n v="19469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39.33000183"/>
    <n v="327.75"/>
    <n v="288.41999816999999"/>
    <x v="2"/>
    <x v="2"/>
  </r>
  <r>
    <n v="75915"/>
    <d v="2018-01-13T00:00:00"/>
    <x v="5"/>
    <n v="2"/>
    <d v="2018-01-16T00:00:00"/>
    <n v="1"/>
    <s v="Second Class"/>
    <s v="Other"/>
    <n v="73"/>
    <n v="19468"/>
    <n v="2"/>
    <s v="Fitness"/>
    <s v="Pacific Asia"/>
    <s v="Mandurah"/>
    <s v="Western Australia"/>
    <m/>
    <s v="Australia"/>
    <s v="Oceania"/>
    <n v="73"/>
    <x v="28"/>
    <n v="1360"/>
    <s v="Smart watch "/>
    <n v="327.75"/>
    <n v="297.07027734645828"/>
    <n v="1"/>
    <n v="42.61000061"/>
    <n v="327.75"/>
    <n v="285.13999939000001"/>
    <x v="1"/>
    <x v="2"/>
  </r>
  <r>
    <n v="75914"/>
    <d v="2018-01-13T00:00:00"/>
    <x v="5"/>
    <n v="2"/>
    <d v="2018-01-16T00:00:00"/>
    <n v="1"/>
    <s v="Second Class"/>
    <s v="Other"/>
    <n v="73"/>
    <n v="19467"/>
    <n v="2"/>
    <s v="Fitness"/>
    <s v="Pacific Asia"/>
    <s v="Mandurah"/>
    <s v="Western Australia"/>
    <m/>
    <s v="Australia"/>
    <s v="Oceania"/>
    <n v="73"/>
    <x v="28"/>
    <n v="1360"/>
    <s v="Smart watch "/>
    <n v="327.75"/>
    <n v="297.07027734645828"/>
    <n v="1"/>
    <n v="49.159999849999998"/>
    <n v="327.75"/>
    <n v="278.59000014999998"/>
    <x v="2"/>
    <x v="2"/>
  </r>
  <r>
    <n v="75913"/>
    <d v="2018-01-13T00:00:00"/>
    <x v="5"/>
    <n v="4"/>
    <d v="2018-01-18T00:00:00"/>
    <n v="0"/>
    <s v="Standard Class"/>
    <s v="Other"/>
    <n v="73"/>
    <n v="19466"/>
    <n v="2"/>
    <s v="Fitness"/>
    <s v="Pacific Asia"/>
    <s v="Guilin"/>
    <s v="Guangxi"/>
    <m/>
    <s v="China"/>
    <s v="Eastern Asia"/>
    <n v="73"/>
    <x v="28"/>
    <n v="1360"/>
    <s v="Smart watch "/>
    <n v="327.75"/>
    <n v="297.07027734645828"/>
    <n v="1"/>
    <n v="52.439998629999998"/>
    <n v="327.75"/>
    <n v="275.31000137000001"/>
    <x v="0"/>
    <x v="0"/>
  </r>
  <r>
    <n v="75912"/>
    <d v="2018-01-13T00:00:00"/>
    <x v="5"/>
    <n v="4"/>
    <d v="2018-01-18T00:00:00"/>
    <n v="0"/>
    <s v="Standard Class"/>
    <s v="Other"/>
    <n v="73"/>
    <n v="19465"/>
    <n v="2"/>
    <s v="Fitness"/>
    <s v="Pacific Asia"/>
    <s v="Guilin"/>
    <s v="Guangxi"/>
    <m/>
    <s v="China"/>
    <s v="Eastern Asia"/>
    <n v="73"/>
    <x v="28"/>
    <n v="1360"/>
    <s v="Smart watch "/>
    <n v="327.75"/>
    <n v="297.07027734645828"/>
    <n v="1"/>
    <n v="55.72000122"/>
    <n v="327.75"/>
    <n v="272.02999878000003"/>
    <x v="1"/>
    <x v="2"/>
  </r>
  <r>
    <n v="75911"/>
    <d v="2018-01-13T00:00:00"/>
    <x v="5"/>
    <n v="4"/>
    <d v="2018-01-18T00:00:00"/>
    <n v="0"/>
    <s v="Standard Class"/>
    <s v="Other"/>
    <n v="73"/>
    <n v="19464"/>
    <n v="2"/>
    <s v="Fitness"/>
    <s v="Pacific Asia"/>
    <s v="Guilin"/>
    <s v="Guangxi"/>
    <m/>
    <s v="China"/>
    <s v="Eastern Asia"/>
    <n v="73"/>
    <x v="28"/>
    <n v="1360"/>
    <s v="Smart watch "/>
    <n v="327.75"/>
    <n v="297.07027734645828"/>
    <n v="1"/>
    <n v="59"/>
    <n v="327.75"/>
    <n v="268.75"/>
    <x v="2"/>
    <x v="2"/>
  </r>
  <r>
    <n v="75910"/>
    <d v="2018-01-13T00:00:00"/>
    <x v="5"/>
    <n v="4"/>
    <d v="2018-01-18T00:00:00"/>
    <n v="1"/>
    <s v="Standard Class"/>
    <s v="Other"/>
    <n v="73"/>
    <n v="19463"/>
    <n v="2"/>
    <s v="Fitness"/>
    <s v="Pacific Asia"/>
    <s v="Guilin"/>
    <s v="Guangxi"/>
    <m/>
    <s v="China"/>
    <s v="Eastern Asia"/>
    <n v="73"/>
    <x v="28"/>
    <n v="1360"/>
    <s v="Smart watch "/>
    <n v="327.75"/>
    <n v="297.07027734645828"/>
    <n v="1"/>
    <n v="65.550003050000001"/>
    <n v="327.75"/>
    <n v="262.19999695000001"/>
    <x v="1"/>
    <x v="2"/>
  </r>
  <r>
    <n v="75909"/>
    <d v="2018-01-13T00:00:00"/>
    <x v="5"/>
    <n v="4"/>
    <d v="2018-01-18T00:00:00"/>
    <n v="1"/>
    <s v="Standard Class"/>
    <s v="Other"/>
    <n v="73"/>
    <n v="19462"/>
    <n v="2"/>
    <s v="Fitness"/>
    <s v="Pacific Asia"/>
    <s v="Delhi"/>
    <s v="Delhi"/>
    <m/>
    <s v="India"/>
    <s v="South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908"/>
    <d v="2018-01-13T00:00:00"/>
    <x v="5"/>
    <n v="4"/>
    <d v="2018-01-18T00:00:00"/>
    <n v="0"/>
    <s v="Standard Class"/>
    <s v="Other"/>
    <n v="73"/>
    <n v="19461"/>
    <n v="2"/>
    <s v="Fitness"/>
    <s v="Pacific Asia"/>
    <s v="Delhi"/>
    <s v="Delhi"/>
    <m/>
    <s v="India"/>
    <s v="South Asia"/>
    <n v="73"/>
    <x v="28"/>
    <n v="1360"/>
    <s v="Smart watch "/>
    <n v="327.75"/>
    <n v="297.07027734645828"/>
    <n v="1"/>
    <n v="0"/>
    <n v="327.75"/>
    <n v="327.75"/>
    <x v="0"/>
    <x v="0"/>
  </r>
  <r>
    <n v="75907"/>
    <d v="2018-01-13T00:00:00"/>
    <x v="5"/>
    <n v="1"/>
    <d v="2018-01-15T00:00:00"/>
    <n v="1"/>
    <s v="First Class"/>
    <s v="Other"/>
    <n v="73"/>
    <n v="19460"/>
    <n v="2"/>
    <s v="Fitness"/>
    <s v="Pacific Asia"/>
    <s v="Suzhou"/>
    <s v="Gansu"/>
    <m/>
    <s v="China"/>
    <s v="Eastern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906"/>
    <d v="2018-01-13T00:00:00"/>
    <x v="5"/>
    <n v="1"/>
    <d v="2018-01-15T00:00:00"/>
    <n v="1"/>
    <s v="First Class"/>
    <s v="Other"/>
    <n v="73"/>
    <n v="19459"/>
    <n v="2"/>
    <s v="Fitness"/>
    <s v="Pacific Asia"/>
    <s v="Suzhou"/>
    <s v="Gansu"/>
    <m/>
    <s v="China"/>
    <s v="Eastern Asia"/>
    <n v="73"/>
    <x v="28"/>
    <n v="1360"/>
    <s v="Smart watch "/>
    <n v="327.75"/>
    <n v="297.07027734645828"/>
    <n v="1"/>
    <n v="6.5599999430000002"/>
    <n v="327.75"/>
    <n v="321.19000005700002"/>
    <x v="0"/>
    <x v="0"/>
  </r>
  <r>
    <n v="75905"/>
    <d v="2018-01-13T00:00:00"/>
    <x v="5"/>
    <n v="1"/>
    <d v="2018-01-15T00:00:00"/>
    <n v="1"/>
    <s v="First Class"/>
    <s v="Other"/>
    <n v="73"/>
    <n v="19458"/>
    <n v="2"/>
    <s v="Fitness"/>
    <s v="Pacific Asia"/>
    <s v="Singapore"/>
    <s v="Singapore"/>
    <m/>
    <s v="Singapore"/>
    <s v="Southeast Asia"/>
    <n v="73"/>
    <x v="28"/>
    <n v="1360"/>
    <s v="Smart watch "/>
    <n v="327.75"/>
    <n v="297.07027734645828"/>
    <n v="1"/>
    <n v="9.8299999239999991"/>
    <n v="327.75"/>
    <n v="317.92000007600001"/>
    <x v="0"/>
    <x v="0"/>
  </r>
  <r>
    <n v="75904"/>
    <d v="2018-01-13T00:00:00"/>
    <x v="5"/>
    <n v="1"/>
    <d v="2018-01-15T00:00:00"/>
    <n v="1"/>
    <s v="First Class"/>
    <s v="Other"/>
    <n v="73"/>
    <n v="19457"/>
    <n v="2"/>
    <s v="Fitness"/>
    <s v="Pacific Asia"/>
    <s v="Hubli"/>
    <s v="Karnataka"/>
    <m/>
    <s v="India"/>
    <s v="South Asia"/>
    <n v="73"/>
    <x v="28"/>
    <n v="1360"/>
    <s v="Smart watch "/>
    <n v="327.75"/>
    <n v="297.07027734645828"/>
    <n v="1"/>
    <n v="13.10999966"/>
    <n v="327.75"/>
    <n v="314.64000034000003"/>
    <x v="0"/>
    <x v="0"/>
  </r>
  <r>
    <n v="75903"/>
    <d v="2018-12-01T00:00:00"/>
    <x v="5"/>
    <n v="1"/>
    <d v="2018-12-03T00:00:00"/>
    <n v="1"/>
    <s v="First Class"/>
    <s v="Other"/>
    <n v="73"/>
    <n v="19456"/>
    <n v="2"/>
    <s v="Fitness"/>
    <s v="Pacific Asia"/>
    <s v="Wollongong"/>
    <s v="New South Wales"/>
    <m/>
    <s v="Australia"/>
    <s v="Oceania"/>
    <n v="73"/>
    <x v="28"/>
    <n v="1360"/>
    <s v="Smart watch "/>
    <n v="327.75"/>
    <n v="297.07027734645828"/>
    <n v="1"/>
    <n v="16.38999939"/>
    <n v="327.75"/>
    <n v="311.36000060999999"/>
    <x v="1"/>
    <x v="2"/>
  </r>
  <r>
    <n v="75902"/>
    <d v="2018-12-01T00:00:00"/>
    <x v="5"/>
    <n v="0"/>
    <d v="2018-12-01T00:00:00"/>
    <n v="1"/>
    <s v="Same Day"/>
    <s v="Other"/>
    <n v="73"/>
    <n v="19455"/>
    <n v="2"/>
    <s v="Fitness"/>
    <s v="Pacific Asia"/>
    <s v="Wollongong"/>
    <s v="New South Wales"/>
    <m/>
    <s v="Australia"/>
    <s v="Oceania"/>
    <n v="73"/>
    <x v="28"/>
    <n v="1360"/>
    <s v="Smart watch "/>
    <n v="327.75"/>
    <n v="297.07027734645828"/>
    <n v="1"/>
    <n v="18.030000690000001"/>
    <n v="327.75"/>
    <n v="309.71999930999999"/>
    <x v="1"/>
    <x v="2"/>
  </r>
  <r>
    <n v="75901"/>
    <d v="2018-12-01T00:00:00"/>
    <x v="5"/>
    <n v="0"/>
    <d v="2018-12-01T00:00:00"/>
    <n v="0"/>
    <s v="Same Day"/>
    <s v="Same day - on time"/>
    <n v="73"/>
    <n v="19454"/>
    <n v="2"/>
    <s v="Fitness"/>
    <s v="Pacific Asia"/>
    <s v="Wollongong"/>
    <s v="New South Wales"/>
    <m/>
    <s v="Australia"/>
    <s v="Oceania"/>
    <n v="73"/>
    <x v="28"/>
    <n v="1360"/>
    <s v="Smart watch "/>
    <n v="327.75"/>
    <n v="297.07027734645828"/>
    <n v="1"/>
    <n v="22.940000529999999"/>
    <n v="327.75"/>
    <n v="304.80999946999998"/>
    <x v="2"/>
    <x v="2"/>
  </r>
  <r>
    <n v="75900"/>
    <d v="2018-12-01T00:00:00"/>
    <x v="5"/>
    <n v="0"/>
    <d v="2018-12-01T00:00:00"/>
    <n v="1"/>
    <s v="Same Day"/>
    <s v="Other"/>
    <n v="73"/>
    <n v="19453"/>
    <n v="2"/>
    <s v="Fitness"/>
    <s v="Pacific Asia"/>
    <s v="Singapore"/>
    <s v="Singapore"/>
    <m/>
    <s v="Singapore"/>
    <s v="Southeast Asia"/>
    <n v="73"/>
    <x v="28"/>
    <n v="1360"/>
    <s v="Smart watch "/>
    <n v="327.75"/>
    <n v="297.07027734645828"/>
    <n v="1"/>
    <n v="29.5"/>
    <n v="327.75"/>
    <n v="298.25"/>
    <x v="0"/>
    <x v="0"/>
  </r>
  <r>
    <n v="75899"/>
    <d v="2018-12-01T00:00:00"/>
    <x v="5"/>
    <n v="0"/>
    <d v="2018-12-01T00:00:00"/>
    <n v="1"/>
    <s v="Same Day"/>
    <s v="Other"/>
    <n v="73"/>
    <n v="19452"/>
    <n v="2"/>
    <s v="Fitness"/>
    <s v="Pacific Asia"/>
    <s v="Singapore"/>
    <s v="Singapore"/>
    <m/>
    <s v="Singapore"/>
    <s v="Southeast Asia"/>
    <n v="73"/>
    <x v="28"/>
    <n v="1360"/>
    <s v="Smart watch "/>
    <n v="327.75"/>
    <n v="297.07027734645828"/>
    <n v="1"/>
    <n v="32.77999878"/>
    <n v="327.75"/>
    <n v="294.97000121999997"/>
    <x v="1"/>
    <x v="2"/>
  </r>
  <r>
    <n v="75898"/>
    <d v="2018-12-01T00:00:00"/>
    <x v="5"/>
    <n v="4"/>
    <d v="2018-12-06T00:00:00"/>
    <n v="0"/>
    <s v="Standard Class"/>
    <s v="Other"/>
    <n v="73"/>
    <n v="19451"/>
    <n v="2"/>
    <s v="Fitness"/>
    <s v="Pacific Asia"/>
    <s v="Medan"/>
    <s v="North Sumatra"/>
    <m/>
    <s v="Indonesia"/>
    <s v="Southeast Asia"/>
    <n v="73"/>
    <x v="28"/>
    <n v="1360"/>
    <s v="Smart watch "/>
    <n v="327.75"/>
    <n v="297.07027734645828"/>
    <n v="1"/>
    <n v="39.33000183"/>
    <n v="327.75"/>
    <n v="288.41999816999999"/>
    <x v="0"/>
    <x v="0"/>
  </r>
  <r>
    <n v="75897"/>
    <d v="2018-12-01T00:00:00"/>
    <x v="5"/>
    <n v="4"/>
    <d v="2018-12-06T00:00:00"/>
    <n v="0"/>
    <s v="Standard Class"/>
    <s v="Other"/>
    <n v="73"/>
    <n v="19450"/>
    <n v="2"/>
    <s v="Fitness"/>
    <s v="Pacific Asia"/>
    <s v="Medan"/>
    <s v="North Sumatra"/>
    <m/>
    <s v="Indonesia"/>
    <s v="Southeast Asia"/>
    <n v="73"/>
    <x v="28"/>
    <n v="1360"/>
    <s v="Smart watch "/>
    <n v="327.75"/>
    <n v="297.07027734645828"/>
    <n v="1"/>
    <n v="42.61000061"/>
    <n v="327.75"/>
    <n v="285.13999939000001"/>
    <x v="0"/>
    <x v="0"/>
  </r>
  <r>
    <n v="75896"/>
    <d v="2018-12-01T00:00:00"/>
    <x v="5"/>
    <n v="4"/>
    <d v="2018-12-06T00:00:00"/>
    <n v="0"/>
    <s v="Standard Class"/>
    <s v="Other"/>
    <n v="73"/>
    <n v="19449"/>
    <n v="2"/>
    <s v="Fitness"/>
    <s v="Pacific Asia"/>
    <s v="Canberra"/>
    <s v="Australian Capital Territory"/>
    <m/>
    <s v="Australia"/>
    <s v="Oceania"/>
    <n v="73"/>
    <x v="28"/>
    <n v="1360"/>
    <s v="Smart watch "/>
    <n v="327.75"/>
    <n v="297.07027734645828"/>
    <n v="1"/>
    <n v="49.159999849999998"/>
    <n v="327.75"/>
    <n v="278.59000014999998"/>
    <x v="1"/>
    <x v="2"/>
  </r>
  <r>
    <n v="75895"/>
    <d v="2018-12-01T00:00:00"/>
    <x v="5"/>
    <n v="4"/>
    <d v="2018-12-06T00:00:00"/>
    <n v="1"/>
    <s v="Standard Class"/>
    <s v="Other"/>
    <n v="73"/>
    <n v="19448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52.439998629999998"/>
    <n v="327.75"/>
    <n v="275.31000137000001"/>
    <x v="2"/>
    <x v="2"/>
  </r>
  <r>
    <n v="75894"/>
    <d v="2018-12-01T00:00:00"/>
    <x v="5"/>
    <n v="2"/>
    <d v="2018-12-04T00:00:00"/>
    <n v="1"/>
    <s v="Second Class"/>
    <s v="Other"/>
    <n v="73"/>
    <n v="19447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55.72000122"/>
    <n v="327.75"/>
    <n v="272.02999878000003"/>
    <x v="2"/>
    <x v="2"/>
  </r>
  <r>
    <n v="75893"/>
    <d v="2018-12-01T00:00:00"/>
    <x v="5"/>
    <n v="4"/>
    <d v="2018-12-06T00:00:00"/>
    <n v="0"/>
    <s v="Standard Class"/>
    <s v="Other"/>
    <n v="73"/>
    <n v="19446"/>
    <n v="2"/>
    <s v="Fitness"/>
    <s v="Pacific Asia"/>
    <s v="Yiwu"/>
    <s v="Zhejiang"/>
    <m/>
    <s v="China"/>
    <s v="Eastern Asia"/>
    <n v="73"/>
    <x v="28"/>
    <n v="1360"/>
    <s v="Smart watch "/>
    <n v="327.75"/>
    <n v="297.07027734645828"/>
    <n v="1"/>
    <n v="59"/>
    <n v="327.75"/>
    <n v="268.75"/>
    <x v="2"/>
    <x v="2"/>
  </r>
  <r>
    <n v="28744"/>
    <d v="2016-02-24T00:00:00"/>
    <x v="7"/>
    <n v="2"/>
    <d v="2016-02-26T00:00:00"/>
    <n v="1"/>
    <s v="Second Class"/>
    <s v="Other"/>
    <n v="17"/>
    <n v="9083"/>
    <n v="4"/>
    <s v="Apparel"/>
    <s v="Pacific Asia"/>
    <s v="Mirzapur"/>
    <s v="Uttar Pradesh"/>
    <m/>
    <s v="India"/>
    <s v="South Asia"/>
    <n v="17"/>
    <x v="5"/>
    <n v="365"/>
    <s v="Perfect Fitness Perfect Rip Deck"/>
    <n v="59.990001679999999"/>
    <n v="54.488929209402009"/>
    <n v="2"/>
    <n v="4.8000001909999996"/>
    <n v="119.98000336"/>
    <n v="115.180003169"/>
    <x v="0"/>
    <x v="1"/>
  </r>
  <r>
    <n v="45461"/>
    <d v="2016-10-25T00:00:00"/>
    <x v="7"/>
    <n v="2"/>
    <d v="2016-10-27T00:00:00"/>
    <n v="0"/>
    <s v="Second Class"/>
    <s v="Other"/>
    <n v="29"/>
    <n v="4741"/>
    <n v="5"/>
    <s v="Golf"/>
    <s v="Pacific Asia"/>
    <s v="Bursa"/>
    <s v="Bursa"/>
    <m/>
    <s v="Turkey"/>
    <s v="West Asia"/>
    <n v="29"/>
    <x v="1"/>
    <n v="627"/>
    <s v="Under Armour Girls' Toddler Spine Surge Runni"/>
    <n v="39.990001679999999"/>
    <n v="34.198098313835338"/>
    <n v="2"/>
    <n v="0.80000001200000004"/>
    <n v="79.980003359999998"/>
    <n v="79.180003348"/>
    <x v="0"/>
    <x v="1"/>
  </r>
  <r>
    <n v="31115"/>
    <d v="2016-03-30T00:00:00"/>
    <x v="7"/>
    <n v="2"/>
    <d v="2016-04-01T00:00:00"/>
    <n v="1"/>
    <s v="Second Class"/>
    <s v="Other"/>
    <n v="24"/>
    <n v="639"/>
    <n v="5"/>
    <s v="Golf"/>
    <s v="Pacific Asia"/>
    <s v="Murray Bridge"/>
    <s v="South Australia"/>
    <m/>
    <s v="Australia"/>
    <s v="Oceania"/>
    <n v="24"/>
    <x v="7"/>
    <n v="502"/>
    <s v="Nike Men's Dri-FIT Victory Golf Polo"/>
    <n v="50"/>
    <n v="43.678035218757444"/>
    <n v="2"/>
    <n v="4"/>
    <n v="100"/>
    <n v="96"/>
    <x v="0"/>
    <x v="1"/>
  </r>
  <r>
    <n v="45766"/>
    <d v="2016-10-30T00:00:00"/>
    <x v="7"/>
    <n v="2"/>
    <d v="2016-11-01T00:00:00"/>
    <n v="0"/>
    <s v="Second Class"/>
    <s v="Other"/>
    <n v="29"/>
    <n v="9702"/>
    <n v="5"/>
    <s v="Golf"/>
    <s v="Pacific Asia"/>
    <s v="Kartal"/>
    <s v="Istanbul"/>
    <m/>
    <s v="Turkey"/>
    <s v="West Asi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0"/>
    <x v="1"/>
  </r>
  <r>
    <n v="47752"/>
    <d v="2016-11-28T00:00:00"/>
    <x v="7"/>
    <n v="2"/>
    <d v="2016-11-30T00:00:00"/>
    <n v="1"/>
    <s v="Second Class"/>
    <s v="Other"/>
    <n v="24"/>
    <n v="9114"/>
    <n v="5"/>
    <s v="Golf"/>
    <s v="Pacific Asia"/>
    <s v="Ulaanbaatar"/>
    <s v="Ulan Bator"/>
    <m/>
    <s v="Mongolia"/>
    <s v="Eastern Asia"/>
    <n v="24"/>
    <x v="7"/>
    <n v="502"/>
    <s v="Nike Men's Dri-FIT Victory Golf Polo"/>
    <n v="50"/>
    <n v="43.678035218757444"/>
    <n v="2"/>
    <n v="9"/>
    <n v="100"/>
    <n v="91"/>
    <x v="0"/>
    <x v="1"/>
  </r>
  <r>
    <n v="50054"/>
    <d v="2016-12-31T00:00:00"/>
    <x v="7"/>
    <n v="2"/>
    <d v="2017-01-03T00:00:00"/>
    <n v="1"/>
    <s v="Second Class"/>
    <s v="Other"/>
    <n v="24"/>
    <n v="1362"/>
    <n v="5"/>
    <s v="Golf"/>
    <s v="Pacific Asia"/>
    <s v="Istanbul"/>
    <s v="Istanbul"/>
    <m/>
    <s v="Turkey"/>
    <s v="West Asia"/>
    <n v="24"/>
    <x v="7"/>
    <n v="502"/>
    <s v="Nike Men's Dri-FIT Victory Golf Polo"/>
    <n v="50"/>
    <n v="43.678035218757444"/>
    <n v="2"/>
    <n v="13"/>
    <n v="100"/>
    <n v="87"/>
    <x v="0"/>
    <x v="1"/>
  </r>
  <r>
    <n v="20365"/>
    <d v="2015-10-25T00:00:00"/>
    <x v="7"/>
    <n v="2"/>
    <d v="2015-10-27T00:00:00"/>
    <n v="1"/>
    <s v="Second Class"/>
    <s v="Other"/>
    <n v="24"/>
    <n v="8011"/>
    <n v="5"/>
    <s v="Golf"/>
    <s v="Pacific Asia"/>
    <s v="Raipur"/>
    <s v="Rajasthan"/>
    <m/>
    <s v="India"/>
    <s v="South Asia"/>
    <n v="24"/>
    <x v="7"/>
    <n v="502"/>
    <s v="Nike Men's Dri-FIT Victory Golf Polo"/>
    <n v="50"/>
    <n v="43.678035218757444"/>
    <n v="2"/>
    <n v="18"/>
    <n v="100"/>
    <n v="82"/>
    <x v="0"/>
    <x v="1"/>
  </r>
  <r>
    <n v="41686"/>
    <d v="2016-08-31T00:00:00"/>
    <x v="7"/>
    <n v="4"/>
    <d v="2016-09-06T00:00:00"/>
    <n v="0"/>
    <s v="Standard Class"/>
    <s v="Other"/>
    <n v="18"/>
    <n v="7884"/>
    <n v="4"/>
    <s v="Apparel"/>
    <s v="Pacific Asia"/>
    <s v="Istanbul"/>
    <s v="Istanbul"/>
    <m/>
    <s v="Turkey"/>
    <s v="West Asia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41896"/>
    <d v="2016-03-09T00:00:00"/>
    <x v="7"/>
    <n v="4"/>
    <d v="2016-03-15T00:00:00"/>
    <n v="0"/>
    <s v="Standard Class"/>
    <s v="Other"/>
    <n v="18"/>
    <n v="289"/>
    <n v="4"/>
    <s v="Apparel"/>
    <s v="Pacific Asia"/>
    <s v="Jerusalem"/>
    <s v="Jerusalem"/>
    <m/>
    <s v="Israel"/>
    <s v="West Asia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28168"/>
    <d v="2016-02-16T00:00:00"/>
    <x v="7"/>
    <n v="4"/>
    <d v="2016-02-22T00:00:00"/>
    <n v="0"/>
    <s v="Standard Class"/>
    <s v="Other"/>
    <n v="17"/>
    <n v="10081"/>
    <n v="4"/>
    <s v="Apparel"/>
    <s v="Pacific Asia"/>
    <s v="Gold Coast"/>
    <s v="Queensland"/>
    <m/>
    <s v="Australia"/>
    <s v="Oceania"/>
    <n v="17"/>
    <x v="5"/>
    <n v="365"/>
    <s v="Perfect Fitness Perfect Rip Deck"/>
    <n v="59.990001679999999"/>
    <n v="54.488929209402009"/>
    <n v="1"/>
    <n v="3"/>
    <n v="59.990001679999999"/>
    <n v="56.990001679999999"/>
    <x v="1"/>
    <x v="2"/>
  </r>
  <r>
    <n v="24992"/>
    <d v="2015-12-31T00:00:00"/>
    <x v="7"/>
    <n v="4"/>
    <d v="2016-01-06T00:00:00"/>
    <n v="0"/>
    <s v="Standard Class"/>
    <s v="Other"/>
    <n v="18"/>
    <n v="1169"/>
    <n v="4"/>
    <s v="Apparel"/>
    <s v="Pacific Asia"/>
    <s v="Newcastle"/>
    <s v="New South Wales"/>
    <m/>
    <s v="Australia"/>
    <s v="Ocean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30851"/>
    <d v="2016-03-26T00:00:00"/>
    <x v="7"/>
    <n v="4"/>
    <d v="2016-03-31T00:00:00"/>
    <n v="0"/>
    <s v="Standard Class"/>
    <s v="Other"/>
    <n v="18"/>
    <n v="1182"/>
    <n v="4"/>
    <s v="Apparel"/>
    <s v="Pacific Asia"/>
    <s v="Porirua"/>
    <s v="Wellington"/>
    <m/>
    <s v="New Zealand"/>
    <s v="Ocean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25074"/>
    <d v="2016-02-01T00:00:00"/>
    <x v="7"/>
    <n v="4"/>
    <d v="2016-02-05T00:00:00"/>
    <n v="1"/>
    <s v="Standard Class"/>
    <s v="Other"/>
    <n v="18"/>
    <n v="717"/>
    <n v="4"/>
    <s v="Apparel"/>
    <s v="Pacific Asia"/>
    <s v="Mildura"/>
    <s v="Victoria"/>
    <m/>
    <s v="Australia"/>
    <s v="Ocean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76870"/>
    <d v="2018-01-27T00:00:00"/>
    <x v="5"/>
    <n v="4"/>
    <d v="2018-02-01T00:00:00"/>
    <n v="1"/>
    <s v="Standard Class"/>
    <s v="Other"/>
    <n v="76"/>
    <n v="20423"/>
    <n v="4"/>
    <s v="Apparel"/>
    <s v="Pacific Asia"/>
    <s v="Brisbane"/>
    <s v="Queensland"/>
    <m/>
    <s v="Australia"/>
    <s v="Oceania"/>
    <n v="76"/>
    <x v="29"/>
    <n v="1363"/>
    <s v="Summer dresses"/>
    <n v="215.82000729999999"/>
    <n v="186.82667412499998"/>
    <n v="1"/>
    <n v="10.789999959999999"/>
    <n v="215.82000729999999"/>
    <n v="205.03000734"/>
    <x v="1"/>
    <x v="2"/>
  </r>
  <r>
    <n v="25163"/>
    <d v="2016-03-01T00:00:00"/>
    <x v="7"/>
    <n v="4"/>
    <d v="2016-03-07T00:00:00"/>
    <n v="0"/>
    <s v="Standard Class"/>
    <s v="Other"/>
    <n v="18"/>
    <n v="5801"/>
    <n v="4"/>
    <s v="Apparel"/>
    <s v="Pacific Asia"/>
    <s v="Dhaka"/>
    <s v="Dhaka"/>
    <m/>
    <s v="Bangladesh"/>
    <s v="South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28036"/>
    <d v="2016-02-14T00:00:00"/>
    <x v="7"/>
    <n v="4"/>
    <d v="2016-02-18T00:00:00"/>
    <n v="0"/>
    <s v="Standard Class"/>
    <s v="Other"/>
    <n v="18"/>
    <n v="702"/>
    <n v="4"/>
    <s v="Apparel"/>
    <s v="Pacific Asia"/>
    <s v="Kanpur"/>
    <s v="Uttar Pradesh"/>
    <m/>
    <s v="India"/>
    <s v="South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22679"/>
    <d v="2015-11-28T00:00:00"/>
    <x v="7"/>
    <n v="4"/>
    <d v="2015-12-03T00:00:00"/>
    <n v="1"/>
    <s v="Standard Class"/>
    <s v="Other"/>
    <n v="18"/>
    <n v="6951"/>
    <n v="4"/>
    <s v="Apparel"/>
    <s v="Pacific Asia"/>
    <s v="Bangkok"/>
    <s v="Bangkok"/>
    <m/>
    <s v="Thailand"/>
    <s v="Southea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23610"/>
    <d v="2015-11-12T00:00:00"/>
    <x v="7"/>
    <n v="4"/>
    <d v="2015-11-18T00:00:00"/>
    <n v="1"/>
    <s v="Standard Class"/>
    <s v="Other"/>
    <n v="18"/>
    <n v="6780"/>
    <n v="4"/>
    <s v="Apparel"/>
    <s v="Pacific Asia"/>
    <s v="Bangkok"/>
    <s v="Bangkok"/>
    <m/>
    <s v="Thailand"/>
    <s v="Southea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42828"/>
    <d v="2016-09-17T00:00:00"/>
    <x v="7"/>
    <n v="4"/>
    <d v="2016-09-22T00:00:00"/>
    <n v="0"/>
    <s v="Standard Class"/>
    <s v="Other"/>
    <n v="17"/>
    <n v="6422"/>
    <n v="4"/>
    <s v="Apparel"/>
    <s v="Pacific Asia"/>
    <s v="Baghdad"/>
    <s v="Baghdad"/>
    <m/>
    <s v="Iraq"/>
    <s v="West Asia"/>
    <n v="17"/>
    <x v="5"/>
    <n v="365"/>
    <s v="Perfect Fitness Perfect Rip Deck"/>
    <n v="59.990001679999999"/>
    <n v="54.488929209402009"/>
    <n v="1"/>
    <n v="3"/>
    <n v="59.990001679999999"/>
    <n v="56.990001679999999"/>
    <x v="1"/>
    <x v="2"/>
  </r>
  <r>
    <n v="41896"/>
    <d v="2016-03-09T00:00:00"/>
    <x v="7"/>
    <n v="4"/>
    <d v="2016-03-15T00:00:00"/>
    <n v="0"/>
    <s v="Standard Class"/>
    <s v="Other"/>
    <n v="18"/>
    <n v="289"/>
    <n v="4"/>
    <s v="Apparel"/>
    <s v="Pacific Asia"/>
    <s v="Jerusalem"/>
    <s v="Jerusalem"/>
    <m/>
    <s v="Israel"/>
    <s v="We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48713"/>
    <d v="2016-12-12T00:00:00"/>
    <x v="7"/>
    <n v="4"/>
    <d v="2016-12-16T00:00:00"/>
    <n v="0"/>
    <s v="Standard Class"/>
    <s v="Other"/>
    <n v="18"/>
    <n v="5384"/>
    <n v="4"/>
    <s v="Apparel"/>
    <s v="Pacific Asia"/>
    <s v="Adana"/>
    <s v="Adana"/>
    <m/>
    <s v="Turkey"/>
    <s v="We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45668"/>
    <d v="2016-10-28T00:00:00"/>
    <x v="7"/>
    <n v="4"/>
    <d v="2016-11-03T00:00:00"/>
    <n v="0"/>
    <s v="Standard Class"/>
    <s v="Other"/>
    <n v="18"/>
    <n v="2985"/>
    <n v="4"/>
    <s v="Apparel"/>
    <s v="Pacific Asia"/>
    <s v="Riyadh"/>
    <s v="Riyadh"/>
    <m/>
    <s v="Saudi Arabia"/>
    <s v="We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74796"/>
    <d v="2017-12-27T00:00:00"/>
    <x v="4"/>
    <n v="4"/>
    <d v="2018-01-02T00:00:00"/>
    <n v="0"/>
    <s v="Standard Class"/>
    <s v="Other"/>
    <n v="66"/>
    <n v="18349"/>
    <n v="4"/>
    <s v="Apparel"/>
    <s v="Pacific Asia"/>
    <s v="Shenzhen"/>
    <s v="Guangdong"/>
    <m/>
    <s v="China"/>
    <s v="Eastern Asia"/>
    <n v="66"/>
    <x v="24"/>
    <n v="1353"/>
    <s v="Porcelain crafts"/>
    <n v="461.48001099999999"/>
    <n v="376.77167767999998"/>
    <n v="1"/>
    <n v="25.379999160000001"/>
    <n v="461.48001099999999"/>
    <n v="436.10001183999998"/>
    <x v="1"/>
    <x v="2"/>
  </r>
  <r>
    <n v="27918"/>
    <d v="2016-12-02T00:00:00"/>
    <x v="7"/>
    <n v="4"/>
    <d v="2016-12-08T00:00:00"/>
    <n v="0"/>
    <s v="Standard Class"/>
    <s v="Other"/>
    <n v="18"/>
    <n v="11286"/>
    <n v="4"/>
    <s v="Apparel"/>
    <s v="Pacific Asia"/>
    <s v="Tianjin"/>
    <s v="Tianjin"/>
    <m/>
    <s v="China"/>
    <s v="Eastern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30097"/>
    <d v="2016-03-15T00:00:00"/>
    <x v="7"/>
    <n v="4"/>
    <d v="2016-03-21T00:00:00"/>
    <n v="0"/>
    <s v="Standard Class"/>
    <s v="Other"/>
    <n v="17"/>
    <n v="489"/>
    <n v="4"/>
    <s v="Apparel"/>
    <s v="Pacific Asia"/>
    <s v="Perth"/>
    <s v="Western Australia"/>
    <m/>
    <s v="Australia"/>
    <s v="Oceania"/>
    <n v="17"/>
    <x v="5"/>
    <n v="365"/>
    <s v="Perfect Fitness Perfect Rip Deck"/>
    <n v="59.990001679999999"/>
    <n v="54.488929209402009"/>
    <n v="1"/>
    <n v="3.2999999519999998"/>
    <n v="59.990001679999999"/>
    <n v="56.690001727999999"/>
    <x v="1"/>
    <x v="2"/>
  </r>
  <r>
    <n v="30966"/>
    <d v="2016-03-28T00:00:00"/>
    <x v="7"/>
    <n v="4"/>
    <d v="2016-04-01T00:00:00"/>
    <n v="0"/>
    <s v="Standard Class"/>
    <s v="Other"/>
    <n v="18"/>
    <n v="4510"/>
    <n v="4"/>
    <s v="Apparel"/>
    <s v="Pacific Asia"/>
    <s v="Dunedin"/>
    <s v="Otago"/>
    <m/>
    <s v="New Zealand"/>
    <s v="Ocean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30063"/>
    <d v="2016-03-14T00:00:00"/>
    <x v="7"/>
    <n v="4"/>
    <d v="2016-03-18T00:00:00"/>
    <n v="0"/>
    <s v="Standard Class"/>
    <s v="Other"/>
    <n v="18"/>
    <n v="9626"/>
    <n v="4"/>
    <s v="Apparel"/>
    <s v="Pacific Asia"/>
    <s v="Melbourne"/>
    <s v="Victoria"/>
    <m/>
    <s v="Australia"/>
    <s v="Ocean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22019"/>
    <d v="2015-11-18T00:00:00"/>
    <x v="7"/>
    <n v="4"/>
    <d v="2015-11-24T00:00:00"/>
    <n v="1"/>
    <s v="Standard Class"/>
    <s v="Other"/>
    <n v="18"/>
    <n v="9494"/>
    <n v="4"/>
    <s v="Apparel"/>
    <s v="Pacific Asia"/>
    <s v="Ulhasnagar"/>
    <s v="Maharashtra"/>
    <m/>
    <s v="India"/>
    <s v="South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24230"/>
    <d v="2015-12-20T00:00:00"/>
    <x v="7"/>
    <n v="4"/>
    <d v="2015-12-24T00:00:00"/>
    <n v="1"/>
    <s v="Standard Class"/>
    <s v="Other"/>
    <n v="18"/>
    <n v="1718"/>
    <n v="4"/>
    <s v="Apparel"/>
    <s v="Pacific Asia"/>
    <s v="Manila"/>
    <s v="National Capital Region"/>
    <m/>
    <s v="Philippines"/>
    <s v="Southeast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48713"/>
    <d v="2016-12-12T00:00:00"/>
    <x v="7"/>
    <n v="4"/>
    <d v="2016-12-16T00:00:00"/>
    <n v="0"/>
    <s v="Standard Class"/>
    <s v="Other"/>
    <n v="18"/>
    <n v="5384"/>
    <n v="4"/>
    <s v="Apparel"/>
    <s v="Pacific Asia"/>
    <s v="Adana"/>
    <s v="Adana"/>
    <m/>
    <s v="Turkey"/>
    <s v="West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42353"/>
    <d v="2016-10-09T00:00:00"/>
    <x v="7"/>
    <n v="4"/>
    <d v="2016-10-13T00:00:00"/>
    <n v="0"/>
    <s v="Standard Class"/>
    <s v="Other"/>
    <n v="18"/>
    <n v="5295"/>
    <n v="4"/>
    <s v="Apparel"/>
    <s v="Pacific Asia"/>
    <s v="Mersin"/>
    <s v="Mersin"/>
    <m/>
    <s v="Turkey"/>
    <s v="West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45668"/>
    <d v="2016-10-28T00:00:00"/>
    <x v="7"/>
    <n v="4"/>
    <d v="2016-11-03T00:00:00"/>
    <n v="0"/>
    <s v="Standard Class"/>
    <s v="Other"/>
    <n v="18"/>
    <n v="2985"/>
    <n v="4"/>
    <s v="Apparel"/>
    <s v="Pacific Asia"/>
    <s v="Riyadh"/>
    <s v="Riyadh"/>
    <m/>
    <s v="Saudi Arabia"/>
    <s v="West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42134"/>
    <d v="2016-07-09T00:00:00"/>
    <x v="7"/>
    <n v="4"/>
    <d v="2016-07-14T00:00:00"/>
    <n v="1"/>
    <s v="Standard Class"/>
    <s v="Other"/>
    <n v="18"/>
    <n v="3984"/>
    <n v="4"/>
    <s v="Apparel"/>
    <s v="Pacific Asia"/>
    <s v="Temirtau"/>
    <s v="Karaganda"/>
    <m/>
    <s v="Kazakhstan"/>
    <s v="Central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21522"/>
    <d v="2015-11-11T00:00:00"/>
    <x v="7"/>
    <n v="4"/>
    <d v="2015-11-17T00:00:00"/>
    <n v="0"/>
    <s v="Standard Class"/>
    <s v="Other"/>
    <n v="18"/>
    <n v="5270"/>
    <n v="4"/>
    <s v="Apparel"/>
    <s v="Pacific Asia"/>
    <s v="Tengzhou"/>
    <s v="Shandong"/>
    <m/>
    <s v="China"/>
    <s v="Eastern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23767"/>
    <d v="2015-12-13T00:00:00"/>
    <x v="7"/>
    <n v="4"/>
    <d v="2015-12-17T00:00:00"/>
    <n v="0"/>
    <s v="Standard Class"/>
    <s v="Other"/>
    <n v="18"/>
    <n v="10966"/>
    <n v="4"/>
    <s v="Apparel"/>
    <s v="Pacific Asia"/>
    <s v="Nantong"/>
    <s v="Jiangsu"/>
    <m/>
    <s v="China"/>
    <s v="Eastern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25433"/>
    <d v="2016-07-01T00:00:00"/>
    <x v="7"/>
    <n v="4"/>
    <d v="2016-07-07T00:00:00"/>
    <n v="0"/>
    <s v="Standard Class"/>
    <s v="Other"/>
    <n v="18"/>
    <n v="1868"/>
    <n v="4"/>
    <s v="Apparel"/>
    <s v="Pacific Asia"/>
    <s v="Dalian"/>
    <s v="Liaoning"/>
    <m/>
    <s v="China"/>
    <s v="Eastern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73893"/>
    <d v="2017-12-14T00:00:00"/>
    <x v="1"/>
    <n v="4"/>
    <d v="2017-12-20T00:00:00"/>
    <n v="0"/>
    <s v="Standard Class"/>
    <s v="Other"/>
    <n v="76"/>
    <n v="17446"/>
    <n v="4"/>
    <s v="Apparel"/>
    <s v="Pacific Asia"/>
    <s v="Lianyuan"/>
    <s v="Hunan"/>
    <m/>
    <s v="China"/>
    <s v="Eastern Asia"/>
    <n v="76"/>
    <x v="29"/>
    <n v="1363"/>
    <s v="Summer dresses"/>
    <n v="215.82000729999999"/>
    <n v="186.82667412499998"/>
    <n v="1"/>
    <n v="15.10999966"/>
    <n v="215.82000729999999"/>
    <n v="200.71000763999999"/>
    <x v="1"/>
    <x v="2"/>
  </r>
  <r>
    <n v="30085"/>
    <d v="2016-03-15T00:00:00"/>
    <x v="7"/>
    <n v="4"/>
    <d v="2016-03-21T00:00:00"/>
    <n v="1"/>
    <s v="Standard Class"/>
    <s v="Other"/>
    <n v="17"/>
    <n v="10071"/>
    <n v="4"/>
    <s v="Apparel"/>
    <s v="Pacific Asia"/>
    <s v="Caloundra"/>
    <s v="Queensland"/>
    <m/>
    <s v="Australia"/>
    <s v="Oceania"/>
    <n v="17"/>
    <x v="5"/>
    <n v="365"/>
    <s v="Perfect Fitness Perfect Rip Deck"/>
    <n v="59.990001679999999"/>
    <n v="54.488929209402009"/>
    <n v="1"/>
    <n v="4.1999998090000004"/>
    <n v="59.990001679999999"/>
    <n v="55.790001871000001"/>
    <x v="1"/>
    <x v="2"/>
  </r>
  <r>
    <n v="30172"/>
    <d v="2016-03-16T00:00:00"/>
    <x v="7"/>
    <n v="4"/>
    <d v="2016-03-22T00:00:00"/>
    <n v="0"/>
    <s v="Standard Class"/>
    <s v="Other"/>
    <n v="18"/>
    <n v="1271"/>
    <n v="4"/>
    <s v="Apparel"/>
    <s v="Pacific Asia"/>
    <s v="Melbourne"/>
    <s v="Victoria"/>
    <m/>
    <s v="Australia"/>
    <s v="Ocean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27478"/>
    <d v="2016-06-02T00:00:00"/>
    <x v="7"/>
    <n v="4"/>
    <d v="2016-06-08T00:00:00"/>
    <n v="0"/>
    <s v="Standard Class"/>
    <s v="Other"/>
    <n v="18"/>
    <n v="11930"/>
    <n v="4"/>
    <s v="Apparel"/>
    <s v="Pacific Asia"/>
    <s v="Bendigo"/>
    <s v="Victoria"/>
    <m/>
    <s v="Australia"/>
    <s v="Ocean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76976"/>
    <d v="2018-01-28T00:00:00"/>
    <x v="0"/>
    <n v="4"/>
    <d v="2018-02-01T00:00:00"/>
    <n v="0"/>
    <s v="Standard Class"/>
    <s v="Other"/>
    <n v="76"/>
    <n v="20529"/>
    <n v="4"/>
    <s v="Apparel"/>
    <s v="Pacific Asia"/>
    <s v="Adelaide"/>
    <s v="South Australia"/>
    <m/>
    <s v="Australia"/>
    <s v="Oceania"/>
    <n v="76"/>
    <x v="29"/>
    <n v="1363"/>
    <s v="Summer dresses"/>
    <n v="215.82000729999999"/>
    <n v="186.82667412499998"/>
    <n v="1"/>
    <n v="15.10999966"/>
    <n v="215.82000729999999"/>
    <n v="200.71000763999999"/>
    <x v="1"/>
    <x v="2"/>
  </r>
  <r>
    <n v="24063"/>
    <d v="2015-12-18T00:00:00"/>
    <x v="7"/>
    <n v="4"/>
    <d v="2015-12-24T00:00:00"/>
    <n v="0"/>
    <s v="Standard Class"/>
    <s v="Other"/>
    <n v="18"/>
    <n v="8358"/>
    <n v="4"/>
    <s v="Apparel"/>
    <s v="Pacific Asia"/>
    <s v="Ajmer"/>
    <s v="Rajasthan"/>
    <m/>
    <s v="India"/>
    <s v="South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51209"/>
    <d v="2017-01-17T00:00:00"/>
    <x v="7"/>
    <n v="4"/>
    <d v="2017-01-23T00:00:00"/>
    <n v="1"/>
    <s v="Standard Class"/>
    <s v="Other"/>
    <n v="18"/>
    <n v="7705"/>
    <n v="4"/>
    <s v="Apparel"/>
    <s v="Pacific Asia"/>
    <s v="Kerman"/>
    <s v="Kerman"/>
    <m/>
    <s v="Iran"/>
    <s v="South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73839"/>
    <d v="2017-12-13T00:00:00"/>
    <x v="4"/>
    <n v="4"/>
    <d v="2017-12-19T00:00:00"/>
    <n v="1"/>
    <s v="Standard Class"/>
    <s v="Other"/>
    <n v="76"/>
    <n v="17392"/>
    <n v="4"/>
    <s v="Apparel"/>
    <s v="Pacific Asia"/>
    <s v="Vadodara"/>
    <s v="Gujarat"/>
    <m/>
    <s v="India"/>
    <s v="South Asia"/>
    <n v="76"/>
    <x v="29"/>
    <n v="1363"/>
    <s v="Summer dresses"/>
    <n v="215.82000729999999"/>
    <n v="186.82667412499998"/>
    <n v="1"/>
    <n v="15.10999966"/>
    <n v="215.82000729999999"/>
    <n v="200.71000763999999"/>
    <x v="1"/>
    <x v="2"/>
  </r>
  <r>
    <n v="74723"/>
    <d v="2017-12-26T00:00:00"/>
    <x v="6"/>
    <n v="4"/>
    <d v="2018-01-01T00:00:00"/>
    <n v="0"/>
    <s v="Standard Class"/>
    <s v="Other"/>
    <n v="66"/>
    <n v="18276"/>
    <n v="4"/>
    <s v="Apparel"/>
    <s v="Pacific Asia"/>
    <s v="Semarang"/>
    <s v="Central Java"/>
    <m/>
    <s v="Indonesia"/>
    <s v="Southeast Asia"/>
    <n v="66"/>
    <x v="24"/>
    <n v="1353"/>
    <s v="Porcelain crafts"/>
    <n v="461.48001099999999"/>
    <n v="376.77167767999998"/>
    <n v="1"/>
    <n v="32.299999239999998"/>
    <n v="461.48001099999999"/>
    <n v="429.18001176000001"/>
    <x v="1"/>
    <x v="2"/>
  </r>
  <r>
    <n v="26821"/>
    <d v="2016-01-27T00:00:00"/>
    <x v="7"/>
    <n v="4"/>
    <d v="2016-02-02T00:00:00"/>
    <n v="0"/>
    <s v="Standard Class"/>
    <s v="Other"/>
    <n v="18"/>
    <n v="7795"/>
    <n v="4"/>
    <s v="Apparel"/>
    <s v="Pacific Asia"/>
    <s v="Cirebon"/>
    <s v="West Java"/>
    <m/>
    <s v="Indonesia"/>
    <s v="Southeast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77102"/>
    <d v="2018-01-30T00:00:00"/>
    <x v="6"/>
    <n v="4"/>
    <d v="2018-02-05T00:00:00"/>
    <n v="0"/>
    <s v="Standard Class"/>
    <s v="Other"/>
    <n v="76"/>
    <n v="20655"/>
    <n v="4"/>
    <s v="Apparel"/>
    <s v="Pacific Asia"/>
    <s v="Yangon"/>
    <s v="Yangon"/>
    <m/>
    <s v="Myanmar (Burma)"/>
    <s v="Southeast Asia"/>
    <n v="76"/>
    <x v="29"/>
    <n v="1363"/>
    <s v="Summer dresses"/>
    <n v="215.82000729999999"/>
    <n v="186.82667412499998"/>
    <n v="1"/>
    <n v="15.10999966"/>
    <n v="215.82000729999999"/>
    <n v="200.71000763999999"/>
    <x v="1"/>
    <x v="2"/>
  </r>
  <r>
    <n v="41608"/>
    <d v="2016-08-30T00:00:00"/>
    <x v="7"/>
    <n v="4"/>
    <d v="2016-09-05T00:00:00"/>
    <n v="0"/>
    <s v="Standard Class"/>
    <s v="Other"/>
    <n v="18"/>
    <n v="2454"/>
    <n v="4"/>
    <s v="Apparel"/>
    <s v="Pacific Asia"/>
    <s v="Kütahya"/>
    <s v="Kütahya"/>
    <m/>
    <s v="Turkey"/>
    <s v="West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47009"/>
    <d v="2016-11-17T00:00:00"/>
    <x v="7"/>
    <n v="4"/>
    <d v="2016-11-23T00:00:00"/>
    <n v="1"/>
    <s v="Standard Class"/>
    <s v="Other"/>
    <n v="18"/>
    <n v="150"/>
    <n v="4"/>
    <s v="Apparel"/>
    <s v="Pacific Asia"/>
    <s v="Baghdad"/>
    <s v="Baghdad"/>
    <m/>
    <s v="Iraq"/>
    <s v="West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49916"/>
    <d v="2016-12-29T00:00:00"/>
    <x v="7"/>
    <n v="4"/>
    <d v="2017-01-04T00:00:00"/>
    <n v="0"/>
    <s v="Standard Class"/>
    <s v="Other"/>
    <n v="18"/>
    <n v="10671"/>
    <n v="4"/>
    <s v="Apparel"/>
    <s v="Pacific Asia"/>
    <s v="Namangan"/>
    <s v="Namangan"/>
    <m/>
    <s v="Uzbekistan"/>
    <s v="Central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9746"/>
    <d v="2016-10-03T00:00:00"/>
    <x v="7"/>
    <n v="4"/>
    <d v="2016-10-07T00:00:00"/>
    <n v="0"/>
    <s v="Standard Class"/>
    <s v="Other"/>
    <n v="17"/>
    <n v="11924"/>
    <n v="4"/>
    <s v="Apparel"/>
    <s v="Pacific Asia"/>
    <s v="Xinzhou"/>
    <s v="Hubei"/>
    <m/>
    <s v="China"/>
    <s v="Eastern Asia"/>
    <n v="17"/>
    <x v="5"/>
    <n v="365"/>
    <s v="Perfect Fitness Perfect Rip Deck"/>
    <n v="59.990001679999999"/>
    <n v="54.488929209402009"/>
    <n v="1"/>
    <n v="5.4000000950000002"/>
    <n v="59.990001679999999"/>
    <n v="54.590001584999996"/>
    <x v="1"/>
    <x v="2"/>
  </r>
  <r>
    <n v="72533"/>
    <d v="2017-11-24T00:00:00"/>
    <x v="2"/>
    <n v="4"/>
    <d v="2017-11-30T00:00:00"/>
    <n v="0"/>
    <s v="Standard Class"/>
    <s v="Other"/>
    <n v="70"/>
    <n v="16086"/>
    <n v="4"/>
    <s v="Apparel"/>
    <s v="Pacific Asia"/>
    <s v="Mudanjiang"/>
    <s v="Heilongjiang"/>
    <m/>
    <s v="China"/>
    <s v="Eastern Asia"/>
    <n v="70"/>
    <x v="30"/>
    <n v="1357"/>
    <s v="Men's gala suit"/>
    <n v="210.8500061"/>
    <n v="116.83000946"/>
    <n v="1"/>
    <n v="18.979999540000001"/>
    <n v="210.8500061"/>
    <n v="191.87000656000001"/>
    <x v="1"/>
    <x v="2"/>
  </r>
  <r>
    <n v="75892"/>
    <d v="2018-12-01T00:00:00"/>
    <x v="5"/>
    <n v="4"/>
    <d v="2018-12-06T00:00:00"/>
    <n v="0"/>
    <s v="Standard Class"/>
    <s v="Other"/>
    <n v="73"/>
    <n v="19445"/>
    <n v="2"/>
    <s v="Fitness"/>
    <s v="Pacific Asia"/>
    <s v="Bhilai"/>
    <s v="Chhattisgarh"/>
    <m/>
    <s v="India"/>
    <s v="South Asia"/>
    <n v="73"/>
    <x v="28"/>
    <n v="1360"/>
    <s v="Smart watch "/>
    <n v="327.75"/>
    <n v="297.07027734645828"/>
    <n v="1"/>
    <n v="65.550003050000001"/>
    <n v="327.75"/>
    <n v="262.19999695000001"/>
    <x v="2"/>
    <x v="2"/>
  </r>
  <r>
    <n v="75891"/>
    <d v="2018-12-01T00:00:00"/>
    <x v="5"/>
    <n v="4"/>
    <d v="2018-12-06T00:00:00"/>
    <n v="0"/>
    <s v="Standard Class"/>
    <s v="Other"/>
    <n v="73"/>
    <n v="19444"/>
    <n v="2"/>
    <s v="Fitness"/>
    <s v="Pacific Asia"/>
    <s v="Qingdao"/>
    <s v="Shandong"/>
    <m/>
    <s v="China"/>
    <s v="Eastern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890"/>
    <d v="2018-12-01T00:00:00"/>
    <x v="5"/>
    <n v="2"/>
    <d v="2018-12-04T00:00:00"/>
    <n v="1"/>
    <s v="Second Class"/>
    <s v="Other"/>
    <n v="73"/>
    <n v="19443"/>
    <n v="2"/>
    <s v="Fitness"/>
    <s v="Pacific Asia"/>
    <s v="Qingdao"/>
    <s v="Shandong"/>
    <m/>
    <s v="China"/>
    <s v="Eastern Asia"/>
    <n v="73"/>
    <x v="28"/>
    <n v="1360"/>
    <s v="Smart watch "/>
    <n v="327.75"/>
    <n v="297.07027734645828"/>
    <n v="1"/>
    <n v="0"/>
    <n v="327.75"/>
    <n v="327.75"/>
    <x v="1"/>
    <x v="2"/>
  </r>
  <r>
    <n v="75889"/>
    <d v="2018-12-01T00:00:00"/>
    <x v="5"/>
    <n v="4"/>
    <d v="2018-12-06T00:00:00"/>
    <n v="1"/>
    <s v="Standard Class"/>
    <s v="Other"/>
    <n v="73"/>
    <n v="19442"/>
    <n v="2"/>
    <s v="Fitness"/>
    <s v="Pacific Asia"/>
    <s v="Herat"/>
    <s v="Herat"/>
    <m/>
    <s v="Afghanistan"/>
    <s v="South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888"/>
    <d v="2018-12-01T00:00:00"/>
    <x v="5"/>
    <n v="4"/>
    <d v="2018-12-06T00:00:00"/>
    <n v="0"/>
    <s v="Standard Class"/>
    <s v="Other"/>
    <n v="73"/>
    <n v="19441"/>
    <n v="2"/>
    <s v="Fitness"/>
    <s v="Pacific Asia"/>
    <s v="Herat"/>
    <s v="Herat"/>
    <m/>
    <s v="Afghanistan"/>
    <s v="South Asia"/>
    <n v="73"/>
    <x v="28"/>
    <n v="1360"/>
    <s v="Smart watch "/>
    <n v="327.75"/>
    <n v="297.07027734645828"/>
    <n v="1"/>
    <n v="6.5599999430000002"/>
    <n v="327.75"/>
    <n v="321.19000005700002"/>
    <x v="0"/>
    <x v="0"/>
  </r>
  <r>
    <n v="75887"/>
    <d v="2018-12-01T00:00:00"/>
    <x v="5"/>
    <n v="4"/>
    <d v="2018-12-06T00:00:00"/>
    <n v="0"/>
    <s v="Standard Class"/>
    <s v="Other"/>
    <n v="73"/>
    <n v="19440"/>
    <n v="2"/>
    <s v="Fitness"/>
    <s v="Pacific Asia"/>
    <s v="Herat"/>
    <s v="Herat"/>
    <m/>
    <s v="Afghanistan"/>
    <s v="South Asia"/>
    <n v="73"/>
    <x v="28"/>
    <n v="1360"/>
    <s v="Smart watch "/>
    <n v="327.75"/>
    <n v="297.07027734645828"/>
    <n v="1"/>
    <n v="9.8299999239999991"/>
    <n v="327.75"/>
    <n v="317.92000007600001"/>
    <x v="1"/>
    <x v="2"/>
  </r>
  <r>
    <n v="75886"/>
    <d v="2018-12-01T00:00:00"/>
    <x v="5"/>
    <n v="4"/>
    <d v="2018-12-06T00:00:00"/>
    <n v="0"/>
    <s v="Standard Class"/>
    <s v="Other"/>
    <n v="73"/>
    <n v="19439"/>
    <n v="2"/>
    <s v="Fitness"/>
    <s v="Pacific Asia"/>
    <s v="Sydney"/>
    <s v="New South Wales"/>
    <m/>
    <s v="Australia"/>
    <s v="Oceania"/>
    <n v="73"/>
    <x v="28"/>
    <n v="1360"/>
    <s v="Smart watch "/>
    <n v="327.75"/>
    <n v="297.07027734645828"/>
    <n v="1"/>
    <n v="13.10999966"/>
    <n v="327.75"/>
    <n v="314.64000034000003"/>
    <x v="2"/>
    <x v="2"/>
  </r>
  <r>
    <n v="75885"/>
    <d v="2018-12-01T00:00:00"/>
    <x v="5"/>
    <n v="2"/>
    <d v="2018-12-04T00:00:00"/>
    <n v="1"/>
    <s v="Second Class"/>
    <s v="Other"/>
    <n v="73"/>
    <n v="19438"/>
    <n v="2"/>
    <s v="Fitness"/>
    <s v="Pacific Asia"/>
    <s v="Bandung"/>
    <s v="West Java"/>
    <m/>
    <s v="Indonesia"/>
    <s v="Southeast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884"/>
    <d v="2018-12-01T00:00:00"/>
    <x v="5"/>
    <n v="4"/>
    <d v="2018-12-06T00:00:00"/>
    <n v="1"/>
    <s v="Standard Class"/>
    <s v="Other"/>
    <n v="73"/>
    <n v="19437"/>
    <n v="2"/>
    <s v="Fitness"/>
    <s v="Pacific Asia"/>
    <s v="Newcastle"/>
    <s v="New South Wales"/>
    <m/>
    <s v="Australia"/>
    <s v="Oceania"/>
    <n v="73"/>
    <x v="28"/>
    <n v="1360"/>
    <s v="Smart watch "/>
    <n v="327.75"/>
    <n v="297.07027734645828"/>
    <n v="1"/>
    <n v="18.030000690000001"/>
    <n v="327.75"/>
    <n v="309.71999930999999"/>
    <x v="2"/>
    <x v="2"/>
  </r>
  <r>
    <n v="75883"/>
    <d v="2018-12-01T00:00:00"/>
    <x v="5"/>
    <n v="1"/>
    <d v="2018-12-03T00:00:00"/>
    <n v="1"/>
    <s v="First Class"/>
    <s v="Other"/>
    <n v="73"/>
    <n v="19436"/>
    <n v="2"/>
    <s v="Fitness"/>
    <s v="Pacific Asia"/>
    <s v="Tongchuan"/>
    <s v="Shaanxi"/>
    <m/>
    <s v="China"/>
    <s v="Eastern Asia"/>
    <n v="73"/>
    <x v="28"/>
    <n v="1360"/>
    <s v="Smart watch "/>
    <n v="327.75"/>
    <n v="297.07027734645828"/>
    <n v="1"/>
    <n v="22.940000529999999"/>
    <n v="327.75"/>
    <n v="304.80999946999998"/>
    <x v="1"/>
    <x v="2"/>
  </r>
  <r>
    <n v="75882"/>
    <d v="2018-12-01T00:00:00"/>
    <x v="5"/>
    <n v="4"/>
    <d v="2018-12-06T00:00:00"/>
    <n v="0"/>
    <s v="Standard Class"/>
    <s v="Other"/>
    <n v="73"/>
    <n v="19435"/>
    <n v="2"/>
    <s v="Fitness"/>
    <s v="Pacific Asia"/>
    <s v="Tongchuan"/>
    <s v="Shaanxi"/>
    <m/>
    <s v="China"/>
    <s v="Eastern Asia"/>
    <n v="73"/>
    <x v="28"/>
    <n v="1360"/>
    <s v="Smart watch "/>
    <n v="327.75"/>
    <n v="297.07027734645828"/>
    <n v="1"/>
    <n v="29.5"/>
    <n v="327.75"/>
    <n v="298.25"/>
    <x v="2"/>
    <x v="2"/>
  </r>
  <r>
    <n v="75881"/>
    <d v="2018-12-01T00:00:00"/>
    <x v="5"/>
    <n v="4"/>
    <d v="2018-12-06T00:00:00"/>
    <n v="0"/>
    <s v="Standard Class"/>
    <s v="Other"/>
    <n v="73"/>
    <n v="19434"/>
    <n v="2"/>
    <s v="Fitness"/>
    <s v="Pacific Asia"/>
    <s v="Tongchuan"/>
    <s v="Shaanxi"/>
    <m/>
    <s v="China"/>
    <s v="Eastern Asia"/>
    <n v="73"/>
    <x v="28"/>
    <n v="1360"/>
    <s v="Smart watch "/>
    <n v="327.75"/>
    <n v="297.07027734645828"/>
    <n v="1"/>
    <n v="32.77999878"/>
    <n v="327.75"/>
    <n v="294.97000121999997"/>
    <x v="1"/>
    <x v="2"/>
  </r>
  <r>
    <n v="75880"/>
    <d v="2018-12-01T00:00:00"/>
    <x v="5"/>
    <n v="4"/>
    <d v="2018-12-06T00:00:00"/>
    <n v="1"/>
    <s v="Standard Class"/>
    <s v="Other"/>
    <n v="73"/>
    <n v="19433"/>
    <n v="2"/>
    <s v="Fitness"/>
    <s v="Pacific Asia"/>
    <s v="Tongchuan"/>
    <s v="Shaanxi"/>
    <m/>
    <s v="China"/>
    <s v="Eastern Asia"/>
    <n v="73"/>
    <x v="28"/>
    <n v="1360"/>
    <s v="Smart watch "/>
    <n v="327.75"/>
    <n v="297.07027734645828"/>
    <n v="1"/>
    <n v="39.33000183"/>
    <n v="327.75"/>
    <n v="288.41999816999999"/>
    <x v="1"/>
    <x v="2"/>
  </r>
  <r>
    <n v="75879"/>
    <d v="2018-12-01T00:00:00"/>
    <x v="5"/>
    <n v="4"/>
    <d v="2018-12-06T00:00:00"/>
    <n v="1"/>
    <s v="Standard Class"/>
    <s v="Other"/>
    <n v="73"/>
    <n v="19432"/>
    <n v="2"/>
    <s v="Fitness"/>
    <s v="Pacific Asia"/>
    <s v="Ujjain"/>
    <s v="Madhya Pradesh"/>
    <m/>
    <s v="India"/>
    <s v="South Asia"/>
    <n v="73"/>
    <x v="28"/>
    <n v="1360"/>
    <s v="Smart watch "/>
    <n v="327.75"/>
    <n v="297.07027734645828"/>
    <n v="1"/>
    <n v="42.61000061"/>
    <n v="327.75"/>
    <n v="285.13999939000001"/>
    <x v="2"/>
    <x v="2"/>
  </r>
  <r>
    <n v="75878"/>
    <d v="2018-12-01T00:00:00"/>
    <x v="5"/>
    <n v="4"/>
    <d v="2018-12-06T00:00:00"/>
    <n v="0"/>
    <s v="Standard Class"/>
    <s v="Other"/>
    <n v="73"/>
    <n v="19431"/>
    <n v="2"/>
    <s v="Fitness"/>
    <s v="Pacific Asia"/>
    <s v="Ujjain"/>
    <s v="Madhya Pradesh"/>
    <m/>
    <s v="India"/>
    <s v="South Asia"/>
    <n v="73"/>
    <x v="28"/>
    <n v="1360"/>
    <s v="Smart watch "/>
    <n v="327.75"/>
    <n v="297.07027734645828"/>
    <n v="1"/>
    <n v="49.159999849999998"/>
    <n v="327.75"/>
    <n v="278.59000014999998"/>
    <x v="1"/>
    <x v="2"/>
  </r>
  <r>
    <n v="75877"/>
    <d v="2018-12-01T00:00:00"/>
    <x v="5"/>
    <n v="4"/>
    <d v="2018-12-06T00:00:00"/>
    <n v="0"/>
    <s v="Standard Class"/>
    <s v="Other"/>
    <n v="73"/>
    <n v="19430"/>
    <n v="2"/>
    <s v="Fitness"/>
    <s v="Pacific Asia"/>
    <s v="Balikpapan"/>
    <s v="East Kalimantan"/>
    <m/>
    <s v="Indonesia"/>
    <s v="Southeast Asia"/>
    <n v="73"/>
    <x v="28"/>
    <n v="1360"/>
    <s v="Smart watch "/>
    <n v="327.75"/>
    <n v="297.07027734645828"/>
    <n v="1"/>
    <n v="52.439998629999998"/>
    <n v="327.75"/>
    <n v="275.31000137000001"/>
    <x v="2"/>
    <x v="2"/>
  </r>
  <r>
    <n v="75876"/>
    <d v="2018-12-01T00:00:00"/>
    <x v="5"/>
    <n v="4"/>
    <d v="2018-12-06T00:00:00"/>
    <n v="0"/>
    <s v="Standard Class"/>
    <s v="Other"/>
    <n v="73"/>
    <n v="19429"/>
    <n v="2"/>
    <s v="Fitness"/>
    <s v="Pacific Asia"/>
    <s v="Balikpapan"/>
    <s v="East Kalimantan"/>
    <m/>
    <s v="Indonesia"/>
    <s v="Southeast Asia"/>
    <n v="73"/>
    <x v="28"/>
    <n v="1360"/>
    <s v="Smart watch "/>
    <n v="327.75"/>
    <n v="297.07027734645828"/>
    <n v="1"/>
    <n v="55.72000122"/>
    <n v="327.75"/>
    <n v="272.02999878000003"/>
    <x v="2"/>
    <x v="2"/>
  </r>
  <r>
    <n v="75875"/>
    <d v="2018-12-01T00:00:00"/>
    <x v="5"/>
    <n v="2"/>
    <d v="2018-12-04T00:00:00"/>
    <n v="1"/>
    <s v="Second Class"/>
    <s v="Other"/>
    <n v="73"/>
    <n v="19428"/>
    <n v="2"/>
    <s v="Fitness"/>
    <s v="Pacific Asia"/>
    <s v="Balikpapan"/>
    <s v="East Kalimantan"/>
    <m/>
    <s v="Indonesia"/>
    <s v="Southeast Asia"/>
    <n v="73"/>
    <x v="28"/>
    <n v="1360"/>
    <s v="Smart watch "/>
    <n v="327.75"/>
    <n v="297.07027734645828"/>
    <n v="1"/>
    <n v="59"/>
    <n v="327.75"/>
    <n v="268.75"/>
    <x v="0"/>
    <x v="0"/>
  </r>
  <r>
    <n v="75874"/>
    <d v="2018-12-01T00:00:00"/>
    <x v="5"/>
    <n v="4"/>
    <d v="2018-12-06T00:00:00"/>
    <n v="1"/>
    <s v="Standard Class"/>
    <s v="Other"/>
    <n v="73"/>
    <n v="19427"/>
    <n v="2"/>
    <s v="Fitness"/>
    <s v="Pacific Asia"/>
    <s v="Balikpapan"/>
    <s v="East Kalimantan"/>
    <m/>
    <s v="Indonesia"/>
    <s v="Southeast Asia"/>
    <n v="73"/>
    <x v="28"/>
    <n v="1360"/>
    <s v="Smart watch "/>
    <n v="327.75"/>
    <n v="297.07027734645828"/>
    <n v="1"/>
    <n v="65.550003050000001"/>
    <n v="327.75"/>
    <n v="262.19999695000001"/>
    <x v="0"/>
    <x v="0"/>
  </r>
  <r>
    <n v="75873"/>
    <d v="2018-12-01T00:00:00"/>
    <x v="5"/>
    <n v="4"/>
    <d v="2018-12-06T00:00:00"/>
    <n v="0"/>
    <s v="Standard Class"/>
    <s v="Other"/>
    <n v="73"/>
    <n v="19426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81.940002440000001"/>
    <n v="327.75"/>
    <n v="245.80999756"/>
    <x v="2"/>
    <x v="2"/>
  </r>
  <r>
    <n v="75872"/>
    <d v="2018-12-01T00:00:00"/>
    <x v="5"/>
    <n v="4"/>
    <d v="2018-12-06T00:00:00"/>
    <n v="0"/>
    <s v="Standard Class"/>
    <s v="Other"/>
    <n v="73"/>
    <n v="19425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0"/>
    <n v="327.75"/>
    <n v="327.75"/>
    <x v="2"/>
    <x v="2"/>
  </r>
  <r>
    <n v="75871"/>
    <d v="2018-12-01T00:00:00"/>
    <x v="5"/>
    <n v="1"/>
    <d v="2018-12-03T00:00:00"/>
    <n v="1"/>
    <s v="First Class"/>
    <s v="Other"/>
    <n v="73"/>
    <n v="19424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870"/>
    <d v="2018-12-01T00:00:00"/>
    <x v="5"/>
    <n v="1"/>
    <d v="2018-12-03T00:00:00"/>
    <n v="1"/>
    <s v="First Class"/>
    <s v="Other"/>
    <n v="73"/>
    <n v="19423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6.5599999430000002"/>
    <n v="327.75"/>
    <n v="321.19000005700002"/>
    <x v="1"/>
    <x v="2"/>
  </r>
  <r>
    <n v="75869"/>
    <d v="2018-12-01T00:00:00"/>
    <x v="5"/>
    <n v="1"/>
    <d v="2018-12-03T00:00:00"/>
    <n v="1"/>
    <s v="First Class"/>
    <s v="Other"/>
    <n v="73"/>
    <n v="19422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9.8299999239999991"/>
    <n v="327.75"/>
    <n v="317.92000007600001"/>
    <x v="1"/>
    <x v="2"/>
  </r>
  <r>
    <n v="75868"/>
    <d v="2018-12-01T00:00:00"/>
    <x v="5"/>
    <n v="1"/>
    <d v="2018-12-03T00:00:00"/>
    <n v="1"/>
    <s v="First Class"/>
    <s v="Other"/>
    <n v="73"/>
    <n v="19421"/>
    <n v="2"/>
    <s v="Fitness"/>
    <s v="Pacific Asia"/>
    <s v="Weifang"/>
    <s v="Shandong"/>
    <m/>
    <s v="China"/>
    <s v="Eastern Asia"/>
    <n v="73"/>
    <x v="28"/>
    <n v="1360"/>
    <s v="Smart watch "/>
    <n v="327.75"/>
    <n v="297.07027734645828"/>
    <n v="1"/>
    <n v="13.10999966"/>
    <n v="327.75"/>
    <n v="314.64000034000003"/>
    <x v="2"/>
    <x v="2"/>
  </r>
  <r>
    <n v="75867"/>
    <d v="2018-12-01T00:00:00"/>
    <x v="5"/>
    <n v="0"/>
    <d v="2018-12-01T00:00:00"/>
    <n v="0"/>
    <s v="Same Day"/>
    <s v="Same day - on time"/>
    <n v="73"/>
    <n v="19420"/>
    <n v="2"/>
    <s v="Fitness"/>
    <s v="Pacific Asia"/>
    <s v="Yogyakarta"/>
    <s v="Yogyakarta"/>
    <m/>
    <s v="Indonesia"/>
    <s v="Southeast Asia"/>
    <n v="73"/>
    <x v="28"/>
    <n v="1360"/>
    <s v="Smart watch "/>
    <n v="327.75"/>
    <n v="297.07027734645828"/>
    <n v="1"/>
    <n v="16.38999939"/>
    <n v="327.75"/>
    <n v="311.36000060999999"/>
    <x v="2"/>
    <x v="2"/>
  </r>
  <r>
    <n v="75866"/>
    <d v="2018-12-01T00:00:00"/>
    <x v="5"/>
    <n v="0"/>
    <d v="2018-12-01T00:00:00"/>
    <n v="0"/>
    <s v="Same Day"/>
    <s v="Same day - on time"/>
    <n v="73"/>
    <n v="19419"/>
    <n v="2"/>
    <s v="Fitness"/>
    <s v="Pacific Asia"/>
    <s v="Yogyakarta"/>
    <s v="Yogyakarta"/>
    <m/>
    <s v="Indonesia"/>
    <s v="Southeast As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865"/>
    <d v="2018-12-01T00:00:00"/>
    <x v="5"/>
    <n v="0"/>
    <d v="2018-12-01T00:00:00"/>
    <n v="0"/>
    <s v="Same Day"/>
    <s v="Same day - on time"/>
    <n v="73"/>
    <n v="19418"/>
    <n v="2"/>
    <s v="Fitness"/>
    <s v="Pacific Asia"/>
    <s v="Toowoomba"/>
    <s v="Queensland"/>
    <m/>
    <s v="Australia"/>
    <s v="Oceania"/>
    <n v="73"/>
    <x v="28"/>
    <n v="1360"/>
    <s v="Smart watch "/>
    <n v="327.75"/>
    <n v="297.07027734645828"/>
    <n v="1"/>
    <n v="22.940000529999999"/>
    <n v="327.75"/>
    <n v="304.80999946999998"/>
    <x v="0"/>
    <x v="0"/>
  </r>
  <r>
    <n v="75864"/>
    <d v="2018-12-01T00:00:00"/>
    <x v="5"/>
    <n v="4"/>
    <d v="2018-12-06T00:00:00"/>
    <n v="1"/>
    <s v="Standard Class"/>
    <s v="Other"/>
    <n v="73"/>
    <n v="19417"/>
    <n v="2"/>
    <s v="Fitness"/>
    <s v="Pacific Asia"/>
    <s v="Toowoomba"/>
    <s v="Queensland"/>
    <m/>
    <s v="Australia"/>
    <s v="Oceania"/>
    <n v="73"/>
    <x v="28"/>
    <n v="1360"/>
    <s v="Smart watch "/>
    <n v="327.75"/>
    <n v="297.07027734645828"/>
    <n v="1"/>
    <n v="29.5"/>
    <n v="327.75"/>
    <n v="298.25"/>
    <x v="2"/>
    <x v="2"/>
  </r>
  <r>
    <n v="75863"/>
    <d v="2018-12-01T00:00:00"/>
    <x v="5"/>
    <n v="4"/>
    <d v="2018-12-06T00:00:00"/>
    <n v="0"/>
    <s v="Standard Class"/>
    <s v="Other"/>
    <n v="73"/>
    <n v="19416"/>
    <n v="2"/>
    <s v="Fitness"/>
    <s v="Pacific Asia"/>
    <s v="Toowoomba"/>
    <s v="Queensland"/>
    <m/>
    <s v="Australia"/>
    <s v="Oceania"/>
    <n v="73"/>
    <x v="28"/>
    <n v="1360"/>
    <s v="Smart watch "/>
    <n v="327.75"/>
    <n v="297.07027734645828"/>
    <n v="1"/>
    <n v="32.77999878"/>
    <n v="327.75"/>
    <n v="294.97000121999997"/>
    <x v="0"/>
    <x v="0"/>
  </r>
  <r>
    <n v="75862"/>
    <d v="2018-12-01T00:00:00"/>
    <x v="5"/>
    <n v="4"/>
    <d v="2018-12-06T00:00:00"/>
    <n v="0"/>
    <s v="Standard Class"/>
    <s v="Other"/>
    <n v="73"/>
    <n v="19415"/>
    <n v="2"/>
    <s v="Fitness"/>
    <s v="Pacific Asia"/>
    <s v="Rockhampton"/>
    <s v="Queensland"/>
    <m/>
    <s v="Australia"/>
    <s v="Oceania"/>
    <n v="73"/>
    <x v="28"/>
    <n v="1360"/>
    <s v="Smart watch "/>
    <n v="327.75"/>
    <n v="297.07027734645828"/>
    <n v="1"/>
    <n v="39.33000183"/>
    <n v="327.75"/>
    <n v="288.41999816999999"/>
    <x v="2"/>
    <x v="2"/>
  </r>
  <r>
    <n v="75861"/>
    <d v="2018-12-01T00:00:00"/>
    <x v="5"/>
    <n v="4"/>
    <d v="2018-12-06T00:00:00"/>
    <n v="0"/>
    <s v="Standard Class"/>
    <s v="Other"/>
    <n v="73"/>
    <n v="19414"/>
    <n v="2"/>
    <s v="Fitness"/>
    <s v="Pacific Asia"/>
    <s v="Rockhampton"/>
    <s v="Queensland"/>
    <m/>
    <s v="Australia"/>
    <s v="Oceania"/>
    <n v="73"/>
    <x v="28"/>
    <n v="1360"/>
    <s v="Smart watch "/>
    <n v="327.75"/>
    <n v="297.07027734645828"/>
    <n v="1"/>
    <n v="42.61000061"/>
    <n v="327.75"/>
    <n v="285.13999939000001"/>
    <x v="1"/>
    <x v="2"/>
  </r>
  <r>
    <n v="75860"/>
    <d v="2018-12-01T00:00:00"/>
    <x v="5"/>
    <n v="4"/>
    <d v="2018-12-06T00:00:00"/>
    <n v="1"/>
    <s v="Standard Class"/>
    <s v="Other"/>
    <n v="73"/>
    <n v="19413"/>
    <n v="2"/>
    <s v="Fitness"/>
    <s v="Pacific Asia"/>
    <s v="Rockhampton"/>
    <s v="Queensland"/>
    <m/>
    <s v="Australia"/>
    <s v="Oceania"/>
    <n v="73"/>
    <x v="28"/>
    <n v="1360"/>
    <s v="Smart watch "/>
    <n v="327.75"/>
    <n v="297.07027734645828"/>
    <n v="1"/>
    <n v="49.159999849999998"/>
    <n v="327.75"/>
    <n v="278.59000014999998"/>
    <x v="1"/>
    <x v="2"/>
  </r>
  <r>
    <n v="75859"/>
    <d v="2018-12-01T00:00:00"/>
    <x v="5"/>
    <n v="4"/>
    <d v="2018-12-06T00:00:00"/>
    <n v="0"/>
    <s v="Standard Class"/>
    <s v="Other"/>
    <n v="73"/>
    <n v="19412"/>
    <n v="2"/>
    <s v="Fitness"/>
    <s v="Pacific Asia"/>
    <s v="Siping"/>
    <s v="Jilin"/>
    <m/>
    <s v="China"/>
    <s v="Eastern Asia"/>
    <n v="73"/>
    <x v="28"/>
    <n v="1360"/>
    <s v="Smart watch "/>
    <n v="327.75"/>
    <n v="297.07027734645828"/>
    <n v="1"/>
    <n v="52.439998629999998"/>
    <n v="327.75"/>
    <n v="275.31000137000001"/>
    <x v="2"/>
    <x v="2"/>
  </r>
  <r>
    <n v="75858"/>
    <d v="2018-12-01T00:00:00"/>
    <x v="5"/>
    <n v="2"/>
    <d v="2018-12-04T00:00:00"/>
    <n v="1"/>
    <s v="Second Class"/>
    <s v="Other"/>
    <n v="73"/>
    <n v="19411"/>
    <n v="2"/>
    <s v="Fitness"/>
    <s v="Pacific Asia"/>
    <s v="Perth"/>
    <s v="Western Australia"/>
    <m/>
    <s v="Australia"/>
    <s v="Oceania"/>
    <n v="73"/>
    <x v="28"/>
    <n v="1360"/>
    <s v="Smart watch "/>
    <n v="327.75"/>
    <n v="297.07027734645828"/>
    <n v="1"/>
    <n v="55.72000122"/>
    <n v="327.75"/>
    <n v="272.02999878000003"/>
    <x v="1"/>
    <x v="2"/>
  </r>
  <r>
    <n v="75857"/>
    <d v="2018-12-01T00:00:00"/>
    <x v="5"/>
    <n v="4"/>
    <d v="2018-12-06T00:00:00"/>
    <n v="0"/>
    <s v="Standard Class"/>
    <s v="Other"/>
    <n v="73"/>
    <n v="19410"/>
    <n v="2"/>
    <s v="Fitness"/>
    <s v="Pacific Asia"/>
    <s v="Perth"/>
    <s v="Western Australia"/>
    <m/>
    <s v="Australia"/>
    <s v="Oceania"/>
    <n v="73"/>
    <x v="28"/>
    <n v="1360"/>
    <s v="Smart watch "/>
    <n v="327.75"/>
    <n v="297.07027734645828"/>
    <n v="1"/>
    <n v="59"/>
    <n v="327.75"/>
    <n v="268.75"/>
    <x v="1"/>
    <x v="2"/>
  </r>
  <r>
    <n v="75856"/>
    <d v="2018-12-01T00:00:00"/>
    <x v="5"/>
    <n v="2"/>
    <d v="2018-12-04T00:00:00"/>
    <n v="0"/>
    <s v="Second Class"/>
    <s v="Other"/>
    <n v="73"/>
    <n v="19409"/>
    <n v="2"/>
    <s v="Fitness"/>
    <s v="Pacific Asia"/>
    <s v="Shanghai"/>
    <s v="Shanghai"/>
    <m/>
    <s v="China"/>
    <s v="Eastern Asia"/>
    <n v="73"/>
    <x v="28"/>
    <n v="1360"/>
    <s v="Smart watch "/>
    <n v="327.75"/>
    <n v="297.07027734645828"/>
    <n v="1"/>
    <n v="65.550003050000001"/>
    <n v="327.75"/>
    <n v="262.19999695000001"/>
    <x v="1"/>
    <x v="2"/>
  </r>
  <r>
    <n v="75855"/>
    <d v="2018-12-01T00:00:00"/>
    <x v="5"/>
    <n v="1"/>
    <d v="2018-12-03T00:00:00"/>
    <n v="1"/>
    <s v="First Class"/>
    <s v="Other"/>
    <n v="73"/>
    <n v="19408"/>
    <n v="2"/>
    <s v="Fitness"/>
    <s v="Pacific Asia"/>
    <s v="Depok"/>
    <s v="Yogyakarta"/>
    <m/>
    <s v="Indonesia"/>
    <s v="Southeast Asia"/>
    <n v="73"/>
    <x v="28"/>
    <n v="1360"/>
    <s v="Smart watch "/>
    <n v="327.75"/>
    <n v="297.07027734645828"/>
    <n v="1"/>
    <n v="81.940002440000001"/>
    <n v="327.75"/>
    <n v="245.80999756"/>
    <x v="0"/>
    <x v="0"/>
  </r>
  <r>
    <n v="75854"/>
    <d v="2018-12-01T00:00:00"/>
    <x v="5"/>
    <n v="2"/>
    <d v="2018-12-04T00:00:00"/>
    <n v="1"/>
    <s v="Second Class"/>
    <s v="Other"/>
    <n v="73"/>
    <n v="19407"/>
    <n v="2"/>
    <s v="Fitness"/>
    <s v="Pacific Asia"/>
    <s v="Depok"/>
    <s v="Yogyakarta"/>
    <m/>
    <s v="Indonesia"/>
    <s v="Southeast Asia"/>
    <n v="73"/>
    <x v="28"/>
    <n v="1360"/>
    <s v="Smart watch "/>
    <n v="327.75"/>
    <n v="297.07027734645828"/>
    <n v="1"/>
    <n v="0"/>
    <n v="327.75"/>
    <n v="327.75"/>
    <x v="1"/>
    <x v="2"/>
  </r>
  <r>
    <n v="75853"/>
    <d v="2018-12-01T00:00:00"/>
    <x v="5"/>
    <n v="2"/>
    <d v="2018-12-04T00:00:00"/>
    <n v="1"/>
    <s v="Second Class"/>
    <s v="Other"/>
    <n v="73"/>
    <n v="19406"/>
    <n v="2"/>
    <s v="Fitness"/>
    <s v="Pacific Asia"/>
    <s v="Kawasaki"/>
    <s v="Kanagawa"/>
    <m/>
    <s v="Japan"/>
    <s v="Eastern Asia"/>
    <n v="73"/>
    <x v="28"/>
    <n v="1360"/>
    <s v="Smart watch "/>
    <n v="327.75"/>
    <n v="297.07027734645828"/>
    <n v="1"/>
    <n v="3.2799999710000001"/>
    <n v="327.75"/>
    <n v="324.470000029"/>
    <x v="0"/>
    <x v="0"/>
  </r>
  <r>
    <n v="75852"/>
    <d v="2018-12-01T00:00:00"/>
    <x v="5"/>
    <n v="4"/>
    <d v="2018-12-06T00:00:00"/>
    <n v="0"/>
    <s v="Standard Class"/>
    <s v="Other"/>
    <n v="73"/>
    <n v="19405"/>
    <n v="2"/>
    <s v="Fitness"/>
    <s v="Pacific Asia"/>
    <s v="Lahore"/>
    <s v="Punjab"/>
    <m/>
    <s v="Pakistan"/>
    <s v="South Asia"/>
    <n v="73"/>
    <x v="28"/>
    <n v="1360"/>
    <s v="Smart watch "/>
    <n v="327.75"/>
    <n v="297.07027734645828"/>
    <n v="1"/>
    <n v="6.5599999430000002"/>
    <n v="327.75"/>
    <n v="321.19000005700002"/>
    <x v="1"/>
    <x v="2"/>
  </r>
  <r>
    <n v="75851"/>
    <d v="2018-12-01T00:00:00"/>
    <x v="5"/>
    <n v="4"/>
    <d v="2018-12-06T00:00:00"/>
    <n v="0"/>
    <s v="Standard Class"/>
    <s v="Other"/>
    <n v="73"/>
    <n v="19404"/>
    <n v="2"/>
    <s v="Fitness"/>
    <s v="Pacific Asia"/>
    <s v="Shanghai"/>
    <s v="Shanghai"/>
    <m/>
    <s v="China"/>
    <s v="Eastern Asia"/>
    <n v="73"/>
    <x v="28"/>
    <n v="1360"/>
    <s v="Smart watch "/>
    <n v="327.75"/>
    <n v="297.07027734645828"/>
    <n v="1"/>
    <n v="9.8299999239999991"/>
    <n v="327.75"/>
    <n v="317.92000007600001"/>
    <x v="2"/>
    <x v="2"/>
  </r>
  <r>
    <n v="75850"/>
    <d v="2018-12-01T00:00:00"/>
    <x v="5"/>
    <n v="4"/>
    <d v="2018-12-06T00:00:00"/>
    <n v="1"/>
    <s v="Standard Class"/>
    <s v="Other"/>
    <n v="73"/>
    <n v="19403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13.10999966"/>
    <n v="327.75"/>
    <n v="314.64000034000003"/>
    <x v="1"/>
    <x v="2"/>
  </r>
  <r>
    <n v="75849"/>
    <d v="2018-12-01T00:00:00"/>
    <x v="5"/>
    <n v="4"/>
    <d v="2018-12-06T00:00:00"/>
    <n v="1"/>
    <s v="Standard Class"/>
    <s v="Other"/>
    <n v="73"/>
    <n v="19402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848"/>
    <d v="2018-12-01T00:00:00"/>
    <x v="5"/>
    <n v="2"/>
    <d v="2018-12-04T00:00:00"/>
    <n v="1"/>
    <s v="Second Class"/>
    <s v="Other"/>
    <n v="73"/>
    <n v="19401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847"/>
    <d v="2018-12-01T00:00:00"/>
    <x v="5"/>
    <n v="2"/>
    <d v="2018-12-04T00:00:00"/>
    <n v="0"/>
    <s v="Second Class"/>
    <s v="Other"/>
    <n v="73"/>
    <n v="19400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22.940000529999999"/>
    <n v="327.75"/>
    <n v="304.80999946999998"/>
    <x v="2"/>
    <x v="2"/>
  </r>
  <r>
    <n v="75846"/>
    <d v="2018-12-01T00:00:00"/>
    <x v="5"/>
    <n v="4"/>
    <d v="2018-12-06T00:00:00"/>
    <n v="0"/>
    <s v="Standard Class"/>
    <s v="Other"/>
    <n v="73"/>
    <n v="19399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29.5"/>
    <n v="327.75"/>
    <n v="298.25"/>
    <x v="2"/>
    <x v="2"/>
  </r>
  <r>
    <n v="75845"/>
    <d v="2018-12-01T00:00:00"/>
    <x v="5"/>
    <n v="4"/>
    <d v="2018-12-06T00:00:00"/>
    <n v="1"/>
    <s v="Standard Class"/>
    <s v="Other"/>
    <n v="73"/>
    <n v="19398"/>
    <n v="2"/>
    <s v="Fitness"/>
    <s v="Pacific Asia"/>
    <s v="Malang"/>
    <s v="East Java"/>
    <m/>
    <s v="Indonesia"/>
    <s v="Southeast Asia"/>
    <n v="73"/>
    <x v="28"/>
    <n v="1360"/>
    <s v="Smart watch "/>
    <n v="327.75"/>
    <n v="297.07027734645828"/>
    <n v="1"/>
    <n v="32.77999878"/>
    <n v="327.75"/>
    <n v="294.97000121999997"/>
    <x v="0"/>
    <x v="0"/>
  </r>
  <r>
    <n v="75844"/>
    <d v="2018-12-01T00:00:00"/>
    <x v="5"/>
    <n v="4"/>
    <d v="2018-12-06T00:00:00"/>
    <n v="1"/>
    <s v="Standard Class"/>
    <s v="Other"/>
    <n v="73"/>
    <n v="19397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39.33000183"/>
    <n v="327.75"/>
    <n v="288.41999816999999"/>
    <x v="2"/>
    <x v="2"/>
  </r>
  <r>
    <n v="75843"/>
    <d v="2018-12-01T00:00:00"/>
    <x v="5"/>
    <n v="2"/>
    <d v="2018-12-04T00:00:00"/>
    <n v="1"/>
    <s v="Second Class"/>
    <s v="Other"/>
    <n v="73"/>
    <n v="19396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42.61000061"/>
    <n v="327.75"/>
    <n v="285.13999939000001"/>
    <x v="0"/>
    <x v="0"/>
  </r>
  <r>
    <n v="75842"/>
    <d v="2018-12-01T00:00:00"/>
    <x v="5"/>
    <n v="4"/>
    <d v="2018-12-06T00:00:00"/>
    <n v="0"/>
    <s v="Standard Class"/>
    <s v="Other"/>
    <n v="73"/>
    <n v="19395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49.159999849999998"/>
    <n v="327.75"/>
    <n v="278.59000014999998"/>
    <x v="2"/>
    <x v="2"/>
  </r>
  <r>
    <n v="75841"/>
    <d v="2018-12-01T00:00:00"/>
    <x v="5"/>
    <n v="4"/>
    <d v="2018-12-06T00:00:00"/>
    <n v="0"/>
    <s v="Standard Class"/>
    <s v="Other"/>
    <n v="73"/>
    <n v="19394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52.439998629999998"/>
    <n v="327.75"/>
    <n v="275.31000137000001"/>
    <x v="1"/>
    <x v="2"/>
  </r>
  <r>
    <n v="75840"/>
    <d v="2018-12-01T00:00:00"/>
    <x v="5"/>
    <n v="2"/>
    <d v="2018-12-04T00:00:00"/>
    <n v="1"/>
    <s v="Second Class"/>
    <s v="Other"/>
    <n v="73"/>
    <n v="19393"/>
    <n v="2"/>
    <s v="Fitness"/>
    <s v="Pacific Asia"/>
    <s v="Shenyang"/>
    <s v="Liaoning"/>
    <m/>
    <s v="China"/>
    <s v="Eastern Asia"/>
    <n v="73"/>
    <x v="28"/>
    <n v="1360"/>
    <s v="Smart watch "/>
    <n v="327.75"/>
    <n v="297.07027734645828"/>
    <n v="1"/>
    <n v="55.72000122"/>
    <n v="327.75"/>
    <n v="272.02999878000003"/>
    <x v="0"/>
    <x v="0"/>
  </r>
  <r>
    <n v="75839"/>
    <d v="2018-12-01T00:00:00"/>
    <x v="5"/>
    <n v="2"/>
    <d v="2018-12-04T00:00:00"/>
    <n v="1"/>
    <s v="Second Class"/>
    <s v="Other"/>
    <n v="73"/>
    <n v="19392"/>
    <n v="2"/>
    <s v="Fitness"/>
    <s v="Pacific Asia"/>
    <s v="Shenyang"/>
    <s v="Liaoning"/>
    <m/>
    <s v="China"/>
    <s v="Eastern Asia"/>
    <n v="73"/>
    <x v="28"/>
    <n v="1360"/>
    <s v="Smart watch "/>
    <n v="327.75"/>
    <n v="297.07027734645828"/>
    <n v="1"/>
    <n v="59"/>
    <n v="327.75"/>
    <n v="268.75"/>
    <x v="2"/>
    <x v="2"/>
  </r>
  <r>
    <n v="75838"/>
    <d v="2018-12-01T00:00:00"/>
    <x v="5"/>
    <n v="1"/>
    <d v="2018-12-03T00:00:00"/>
    <n v="1"/>
    <s v="First Class"/>
    <s v="Other"/>
    <n v="73"/>
    <n v="19391"/>
    <n v="2"/>
    <s v="Fitness"/>
    <s v="Pacific Asia"/>
    <s v="Daegu"/>
    <s v="Daegu"/>
    <m/>
    <s v="South Korea"/>
    <s v="Eastern Asia"/>
    <n v="73"/>
    <x v="28"/>
    <n v="1360"/>
    <s v="Smart watch "/>
    <n v="327.75"/>
    <n v="297.07027734645828"/>
    <n v="1"/>
    <n v="65.550003050000001"/>
    <n v="327.75"/>
    <n v="262.19999695000001"/>
    <x v="0"/>
    <x v="0"/>
  </r>
  <r>
    <n v="75837"/>
    <d v="2018-12-01T00:00:00"/>
    <x v="5"/>
    <n v="1"/>
    <d v="2018-12-03T00:00:00"/>
    <n v="1"/>
    <s v="First Class"/>
    <s v="Other"/>
    <n v="73"/>
    <n v="19390"/>
    <n v="2"/>
    <s v="Fitness"/>
    <s v="Pacific Asia"/>
    <s v="Manila"/>
    <s v="National Capital Region"/>
    <m/>
    <s v="Philippines"/>
    <s v="Southeast Asia"/>
    <n v="73"/>
    <x v="28"/>
    <n v="1360"/>
    <s v="Smart watch "/>
    <n v="327.75"/>
    <n v="297.07027734645828"/>
    <n v="1"/>
    <n v="81.940002440000001"/>
    <n v="327.75"/>
    <n v="245.80999756"/>
    <x v="0"/>
    <x v="0"/>
  </r>
  <r>
    <n v="75836"/>
    <d v="2018-12-01T00:00:00"/>
    <x v="5"/>
    <n v="2"/>
    <d v="2018-12-04T00:00:00"/>
    <n v="0"/>
    <s v="Second Class"/>
    <s v="Other"/>
    <n v="73"/>
    <n v="19389"/>
    <n v="2"/>
    <s v="Fitness"/>
    <s v="Pacific Asia"/>
    <s v="Manila"/>
    <s v="National Capital Region"/>
    <m/>
    <s v="Philippines"/>
    <s v="Southeast Asia"/>
    <n v="73"/>
    <x v="28"/>
    <n v="1360"/>
    <s v="Smart watch "/>
    <n v="327.75"/>
    <n v="297.07027734645828"/>
    <n v="1"/>
    <n v="0"/>
    <n v="327.75"/>
    <n v="327.75"/>
    <x v="0"/>
    <x v="0"/>
  </r>
  <r>
    <n v="75835"/>
    <d v="2018-12-01T00:00:00"/>
    <x v="5"/>
    <n v="2"/>
    <d v="2018-12-04T00:00:00"/>
    <n v="1"/>
    <s v="Second Class"/>
    <s v="Other"/>
    <n v="73"/>
    <n v="19388"/>
    <n v="2"/>
    <s v="Fitness"/>
    <s v="Pacific Asia"/>
    <s v="Rajkot"/>
    <s v="Gujarat"/>
    <m/>
    <s v="India"/>
    <s v="South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834"/>
    <d v="2018-11-01T00:00:00"/>
    <x v="1"/>
    <n v="2"/>
    <d v="2018-11-05T00:00:00"/>
    <n v="1"/>
    <s v="Second Class"/>
    <s v="Other"/>
    <n v="73"/>
    <n v="19387"/>
    <n v="2"/>
    <s v="Fitness"/>
    <s v="Pacific Asia"/>
    <s v="Rajkot"/>
    <s v="Gujarat"/>
    <m/>
    <s v="India"/>
    <s v="South Asia"/>
    <n v="73"/>
    <x v="28"/>
    <n v="1360"/>
    <s v="Smart watch "/>
    <n v="327.75"/>
    <n v="297.07027734645828"/>
    <n v="1"/>
    <n v="6.5599999430000002"/>
    <n v="327.75"/>
    <n v="321.19000005700002"/>
    <x v="0"/>
    <x v="0"/>
  </r>
  <r>
    <n v="75833"/>
    <d v="2018-11-01T00:00:00"/>
    <x v="1"/>
    <n v="1"/>
    <d v="2018-11-02T00:00:00"/>
    <n v="1"/>
    <s v="First Class"/>
    <s v="Other"/>
    <n v="73"/>
    <n v="19386"/>
    <n v="2"/>
    <s v="Fitness"/>
    <s v="Pacific Asia"/>
    <s v="Rajkot"/>
    <s v="Gujarat"/>
    <m/>
    <s v="India"/>
    <s v="South Asia"/>
    <n v="73"/>
    <x v="28"/>
    <n v="1360"/>
    <s v="Smart watch "/>
    <n v="327.75"/>
    <n v="297.07027734645828"/>
    <n v="1"/>
    <n v="9.8299999239999991"/>
    <n v="327.75"/>
    <n v="317.92000007600001"/>
    <x v="1"/>
    <x v="2"/>
  </r>
  <r>
    <n v="75832"/>
    <d v="2018-11-01T00:00:00"/>
    <x v="1"/>
    <n v="1"/>
    <d v="2018-11-02T00:00:00"/>
    <n v="1"/>
    <s v="First Class"/>
    <s v="Other"/>
    <n v="73"/>
    <n v="19385"/>
    <n v="2"/>
    <s v="Fitness"/>
    <s v="Pacific Asia"/>
    <s v="Rajkot"/>
    <s v="Gujarat"/>
    <m/>
    <s v="India"/>
    <s v="South Asia"/>
    <n v="73"/>
    <x v="28"/>
    <n v="1360"/>
    <s v="Smart watch "/>
    <n v="327.75"/>
    <n v="297.07027734645828"/>
    <n v="1"/>
    <n v="13.10999966"/>
    <n v="327.75"/>
    <n v="314.64000034000003"/>
    <x v="0"/>
    <x v="0"/>
  </r>
  <r>
    <n v="75831"/>
    <d v="2018-11-01T00:00:00"/>
    <x v="1"/>
    <n v="1"/>
    <d v="2018-11-02T00:00:00"/>
    <n v="1"/>
    <s v="First Class"/>
    <s v="Other"/>
    <n v="73"/>
    <n v="19384"/>
    <n v="2"/>
    <s v="Fitness"/>
    <s v="Pacific Asia"/>
    <s v="Gorakhpur"/>
    <s v="Haryana"/>
    <m/>
    <s v="India"/>
    <s v="South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830"/>
    <d v="2018-11-01T00:00:00"/>
    <x v="1"/>
    <n v="4"/>
    <d v="2018-11-07T00:00:00"/>
    <n v="1"/>
    <s v="Standard Class"/>
    <s v="Other"/>
    <n v="73"/>
    <n v="19383"/>
    <n v="2"/>
    <s v="Fitness"/>
    <s v="Pacific Asia"/>
    <s v="Surabaya"/>
    <s v="East Java"/>
    <m/>
    <s v="Indonesia"/>
    <s v="Southeast As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829"/>
    <d v="2018-11-01T00:00:00"/>
    <x v="1"/>
    <n v="4"/>
    <d v="2018-11-07T00:00:00"/>
    <n v="1"/>
    <s v="Standard Class"/>
    <s v="Other"/>
    <n v="73"/>
    <n v="19382"/>
    <n v="2"/>
    <s v="Fitness"/>
    <s v="Pacific Asia"/>
    <s v="Surabaya"/>
    <s v="East Java"/>
    <m/>
    <s v="Indonesia"/>
    <s v="Southeast Asia"/>
    <n v="73"/>
    <x v="28"/>
    <n v="1360"/>
    <s v="Smart watch "/>
    <n v="327.75"/>
    <n v="297.07027734645828"/>
    <n v="1"/>
    <n v="22.940000529999999"/>
    <n v="327.75"/>
    <n v="304.80999946999998"/>
    <x v="0"/>
    <x v="0"/>
  </r>
  <r>
    <n v="75828"/>
    <d v="2018-11-01T00:00:00"/>
    <x v="1"/>
    <n v="4"/>
    <d v="2018-11-07T00:00:00"/>
    <n v="0"/>
    <s v="Standard Class"/>
    <s v="Other"/>
    <n v="73"/>
    <n v="19381"/>
    <n v="2"/>
    <s v="Fitness"/>
    <s v="Pacific Asia"/>
    <s v="Surabaya"/>
    <s v="East Java"/>
    <m/>
    <s v="Indonesia"/>
    <s v="Southeast Asia"/>
    <n v="73"/>
    <x v="28"/>
    <n v="1360"/>
    <s v="Smart watch "/>
    <n v="327.75"/>
    <n v="297.07027734645828"/>
    <n v="1"/>
    <n v="29.5"/>
    <n v="327.75"/>
    <n v="298.25"/>
    <x v="1"/>
    <x v="2"/>
  </r>
  <r>
    <n v="75827"/>
    <d v="2018-11-01T00:00:00"/>
    <x v="1"/>
    <n v="4"/>
    <d v="2018-11-07T00:00:00"/>
    <n v="0"/>
    <s v="Standard Class"/>
    <s v="Other"/>
    <n v="73"/>
    <n v="19380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32.77999878"/>
    <n v="327.75"/>
    <n v="294.97000121999997"/>
    <x v="1"/>
    <x v="2"/>
  </r>
  <r>
    <n v="75826"/>
    <d v="2018-11-01T00:00:00"/>
    <x v="1"/>
    <n v="4"/>
    <d v="2018-11-07T00:00:00"/>
    <n v="0"/>
    <s v="Standard Class"/>
    <s v="Other"/>
    <n v="73"/>
    <n v="19379"/>
    <n v="2"/>
    <s v="Fitness"/>
    <s v="Pacific Asia"/>
    <s v="Bangkok"/>
    <s v="Bangkok"/>
    <m/>
    <s v="Thailand"/>
    <s v="Southeast Asia"/>
    <n v="73"/>
    <x v="28"/>
    <n v="1360"/>
    <s v="Smart watch "/>
    <n v="327.75"/>
    <n v="297.07027734645828"/>
    <n v="1"/>
    <n v="39.33000183"/>
    <n v="327.75"/>
    <n v="288.41999816999999"/>
    <x v="0"/>
    <x v="0"/>
  </r>
  <r>
    <n v="75825"/>
    <d v="2018-11-01T00:00:00"/>
    <x v="1"/>
    <n v="4"/>
    <d v="2018-11-07T00:00:00"/>
    <n v="1"/>
    <s v="Standard Class"/>
    <s v="Other"/>
    <n v="73"/>
    <n v="19378"/>
    <n v="2"/>
    <s v="Fitness"/>
    <s v="Pacific Asia"/>
    <s v="Bangkok"/>
    <s v="Bangkok"/>
    <m/>
    <s v="Thailand"/>
    <s v="Southeast Asia"/>
    <n v="73"/>
    <x v="28"/>
    <n v="1360"/>
    <s v="Smart watch "/>
    <n v="327.75"/>
    <n v="297.07027734645828"/>
    <n v="1"/>
    <n v="42.61000061"/>
    <n v="327.75"/>
    <n v="285.13999939000001"/>
    <x v="1"/>
    <x v="2"/>
  </r>
  <r>
    <n v="75824"/>
    <d v="2018-11-01T00:00:00"/>
    <x v="1"/>
    <n v="4"/>
    <d v="2018-11-07T00:00:00"/>
    <n v="1"/>
    <s v="Standard Class"/>
    <s v="Other"/>
    <n v="73"/>
    <n v="19377"/>
    <n v="2"/>
    <s v="Fitness"/>
    <s v="Pacific Asia"/>
    <s v="Dhaka"/>
    <s v="Dhaka"/>
    <m/>
    <s v="Bangladesh"/>
    <s v="South Asia"/>
    <n v="73"/>
    <x v="28"/>
    <n v="1360"/>
    <s v="Smart watch "/>
    <n v="327.75"/>
    <n v="297.07027734645828"/>
    <n v="1"/>
    <n v="49.159999849999998"/>
    <n v="327.75"/>
    <n v="278.59000014999998"/>
    <x v="0"/>
    <x v="0"/>
  </r>
  <r>
    <n v="75823"/>
    <d v="2018-11-01T00:00:00"/>
    <x v="1"/>
    <n v="4"/>
    <d v="2018-11-07T00:00:00"/>
    <n v="0"/>
    <s v="Standard Class"/>
    <s v="Other"/>
    <n v="73"/>
    <n v="19376"/>
    <n v="2"/>
    <s v="Fitness"/>
    <s v="Pacific Asia"/>
    <s v="Dhaka"/>
    <s v="Dhaka"/>
    <m/>
    <s v="Bangladesh"/>
    <s v="South Asia"/>
    <n v="73"/>
    <x v="28"/>
    <n v="1360"/>
    <s v="Smart watch "/>
    <n v="327.75"/>
    <n v="297.07027734645828"/>
    <n v="1"/>
    <n v="52.439998629999998"/>
    <n v="327.75"/>
    <n v="275.31000137000001"/>
    <x v="2"/>
    <x v="2"/>
  </r>
  <r>
    <n v="75822"/>
    <d v="2018-11-01T00:00:00"/>
    <x v="1"/>
    <n v="4"/>
    <d v="2018-11-07T00:00:00"/>
    <n v="0"/>
    <s v="Standard Class"/>
    <s v="Other"/>
    <n v="73"/>
    <n v="19375"/>
    <n v="2"/>
    <s v="Fitness"/>
    <s v="Pacific Asia"/>
    <s v="Nagpur"/>
    <s v="Maharashtra"/>
    <m/>
    <s v="India"/>
    <s v="South Asia"/>
    <n v="73"/>
    <x v="28"/>
    <n v="1360"/>
    <s v="Smart watch "/>
    <n v="327.75"/>
    <n v="297.07027734645828"/>
    <n v="1"/>
    <n v="55.72000122"/>
    <n v="327.75"/>
    <n v="272.02999878000003"/>
    <x v="1"/>
    <x v="2"/>
  </r>
  <r>
    <n v="75821"/>
    <d v="2018-11-01T00:00:00"/>
    <x v="1"/>
    <n v="4"/>
    <d v="2018-11-07T00:00:00"/>
    <n v="0"/>
    <s v="Standard Class"/>
    <s v="Other"/>
    <n v="73"/>
    <n v="19374"/>
    <n v="2"/>
    <s v="Fitness"/>
    <s v="Pacific Asia"/>
    <s v="Nagpur"/>
    <s v="Maharashtra"/>
    <m/>
    <s v="India"/>
    <s v="South Asia"/>
    <n v="73"/>
    <x v="28"/>
    <n v="1360"/>
    <s v="Smart watch "/>
    <n v="327.75"/>
    <n v="297.07027734645828"/>
    <n v="1"/>
    <n v="59"/>
    <n v="327.75"/>
    <n v="268.75"/>
    <x v="1"/>
    <x v="2"/>
  </r>
  <r>
    <n v="75820"/>
    <d v="2018-11-01T00:00:00"/>
    <x v="1"/>
    <n v="4"/>
    <d v="2018-11-07T00:00:00"/>
    <n v="1"/>
    <s v="Standard Class"/>
    <s v="Other"/>
    <n v="73"/>
    <n v="19373"/>
    <n v="2"/>
    <s v="Fitness"/>
    <s v="Pacific Asia"/>
    <s v="Bangkok"/>
    <s v="Bangkok"/>
    <m/>
    <s v="Thailand"/>
    <s v="Southeast Asia"/>
    <n v="73"/>
    <x v="28"/>
    <n v="1360"/>
    <s v="Smart watch "/>
    <n v="327.75"/>
    <n v="297.07027734645828"/>
    <n v="1"/>
    <n v="65.550003050000001"/>
    <n v="327.75"/>
    <n v="262.19999695000001"/>
    <x v="1"/>
    <x v="2"/>
  </r>
  <r>
    <n v="75819"/>
    <d v="2018-11-01T00:00:00"/>
    <x v="1"/>
    <n v="4"/>
    <d v="2018-11-07T00:00:00"/>
    <n v="1"/>
    <s v="Standard Class"/>
    <s v="Other"/>
    <n v="73"/>
    <n v="19372"/>
    <n v="2"/>
    <s v="Fitness"/>
    <s v="Pacific Asia"/>
    <s v="Nakhon Ratchasima"/>
    <s v="Nakhon Ratchasima"/>
    <m/>
    <s v="Thailand"/>
    <s v="Southeast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818"/>
    <d v="2018-11-01T00:00:00"/>
    <x v="1"/>
    <n v="4"/>
    <d v="2018-11-07T00:00:00"/>
    <n v="0"/>
    <s v="Standard Class"/>
    <s v="Other"/>
    <n v="73"/>
    <n v="19371"/>
    <n v="2"/>
    <s v="Fitness"/>
    <s v="Pacific Asia"/>
    <s v="Sydney"/>
    <s v="New South Wales"/>
    <m/>
    <s v="Australia"/>
    <s v="Oceania"/>
    <n v="73"/>
    <x v="28"/>
    <n v="1360"/>
    <s v="Smart watch "/>
    <n v="327.75"/>
    <n v="297.07027734645828"/>
    <n v="1"/>
    <n v="0"/>
    <n v="327.75"/>
    <n v="327.75"/>
    <x v="2"/>
    <x v="2"/>
  </r>
  <r>
    <n v="75817"/>
    <d v="2018-11-01T00:00:00"/>
    <x v="1"/>
    <n v="4"/>
    <d v="2018-11-07T00:00:00"/>
    <n v="0"/>
    <s v="Standard Class"/>
    <s v="Other"/>
    <n v="73"/>
    <n v="19370"/>
    <n v="2"/>
    <s v="Fitness"/>
    <s v="Pacific Asia"/>
    <s v="Sydney"/>
    <s v="New South Wales"/>
    <m/>
    <s v="Australia"/>
    <s v="Oceania"/>
    <n v="73"/>
    <x v="28"/>
    <n v="1360"/>
    <s v="Smart watch "/>
    <n v="327.75"/>
    <n v="297.07027734645828"/>
    <n v="1"/>
    <n v="3.2799999710000001"/>
    <n v="327.75"/>
    <n v="324.470000029"/>
    <x v="0"/>
    <x v="0"/>
  </r>
  <r>
    <n v="75816"/>
    <d v="2018-11-01T00:00:00"/>
    <x v="1"/>
    <n v="4"/>
    <d v="2018-11-07T00:00:00"/>
    <n v="0"/>
    <s v="Standard Class"/>
    <s v="Other"/>
    <n v="73"/>
    <n v="19369"/>
    <n v="2"/>
    <s v="Fitness"/>
    <s v="Pacific Asia"/>
    <s v="Kota Kinabalu"/>
    <s v="Sabah"/>
    <m/>
    <s v="Malaysia"/>
    <s v="Southeast Asia"/>
    <n v="73"/>
    <x v="28"/>
    <n v="1360"/>
    <s v="Smart watch "/>
    <n v="327.75"/>
    <n v="297.07027734645828"/>
    <n v="1"/>
    <n v="6.5599999430000002"/>
    <n v="327.75"/>
    <n v="321.19000005700002"/>
    <x v="2"/>
    <x v="2"/>
  </r>
  <r>
    <n v="75815"/>
    <d v="2018-11-01T00:00:00"/>
    <x v="1"/>
    <n v="4"/>
    <d v="2018-11-07T00:00:00"/>
    <n v="1"/>
    <s v="Standard Class"/>
    <s v="Other"/>
    <n v="73"/>
    <n v="19368"/>
    <n v="2"/>
    <s v="Fitness"/>
    <s v="Pacific Asia"/>
    <s v="Jiutai"/>
    <s v="Jilin"/>
    <m/>
    <s v="China"/>
    <s v="Eastern Asia"/>
    <n v="73"/>
    <x v="28"/>
    <n v="1360"/>
    <s v="Smart watch "/>
    <n v="327.75"/>
    <n v="297.07027734645828"/>
    <n v="1"/>
    <n v="9.8299999239999991"/>
    <n v="327.75"/>
    <n v="317.92000007600001"/>
    <x v="1"/>
    <x v="2"/>
  </r>
  <r>
    <n v="75814"/>
    <d v="2018-11-01T00:00:00"/>
    <x v="1"/>
    <n v="4"/>
    <d v="2018-11-07T00:00:00"/>
    <n v="1"/>
    <s v="Standard Class"/>
    <s v="Other"/>
    <n v="73"/>
    <n v="19367"/>
    <n v="2"/>
    <s v="Fitness"/>
    <s v="Pacific Asia"/>
    <s v="Jiutai"/>
    <s v="Jilin"/>
    <m/>
    <s v="China"/>
    <s v="Eastern Asia"/>
    <n v="73"/>
    <x v="28"/>
    <n v="1360"/>
    <s v="Smart watch "/>
    <n v="327.75"/>
    <n v="297.07027734645828"/>
    <n v="1"/>
    <n v="13.10999966"/>
    <n v="327.75"/>
    <n v="314.64000034000003"/>
    <x v="0"/>
    <x v="0"/>
  </r>
  <r>
    <n v="75813"/>
    <d v="2018-11-01T00:00:00"/>
    <x v="1"/>
    <n v="2"/>
    <d v="2018-11-05T00:00:00"/>
    <n v="1"/>
    <s v="Second Class"/>
    <s v="Other"/>
    <n v="73"/>
    <n v="19366"/>
    <n v="2"/>
    <s v="Fitness"/>
    <s v="Pacific Asia"/>
    <s v="Singapore"/>
    <s v="Singapore"/>
    <m/>
    <s v="Singapore"/>
    <s v="Southeast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812"/>
    <d v="2018-11-01T00:00:00"/>
    <x v="1"/>
    <n v="2"/>
    <d v="2018-11-05T00:00:00"/>
    <n v="1"/>
    <s v="Second Class"/>
    <s v="Other"/>
    <n v="73"/>
    <n v="19365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811"/>
    <d v="2018-11-01T00:00:00"/>
    <x v="1"/>
    <n v="1"/>
    <d v="2018-11-02T00:00:00"/>
    <n v="1"/>
    <s v="First Class"/>
    <s v="Other"/>
    <n v="73"/>
    <n v="19364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22.940000529999999"/>
    <n v="327.75"/>
    <n v="304.80999946999998"/>
    <x v="0"/>
    <x v="0"/>
  </r>
  <r>
    <n v="75810"/>
    <d v="2018-11-01T00:00:00"/>
    <x v="1"/>
    <n v="2"/>
    <d v="2018-11-05T00:00:00"/>
    <n v="1"/>
    <s v="Second Class"/>
    <s v="Other"/>
    <n v="73"/>
    <n v="19363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29.5"/>
    <n v="327.75"/>
    <n v="298.25"/>
    <x v="1"/>
    <x v="2"/>
  </r>
  <r>
    <n v="75809"/>
    <d v="2018-11-01T00:00:00"/>
    <x v="1"/>
    <n v="2"/>
    <d v="2018-11-05T00:00:00"/>
    <n v="1"/>
    <s v="Second Class"/>
    <s v="Other"/>
    <n v="73"/>
    <n v="19362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32.77999878"/>
    <n v="327.75"/>
    <n v="294.97000121999997"/>
    <x v="1"/>
    <x v="2"/>
  </r>
  <r>
    <n v="75808"/>
    <d v="2018-11-01T00:00:00"/>
    <x v="1"/>
    <n v="2"/>
    <d v="2018-11-05T00:00:00"/>
    <n v="1"/>
    <s v="Second Class"/>
    <s v="Other"/>
    <n v="73"/>
    <n v="19361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39.33000183"/>
    <n v="327.75"/>
    <n v="288.41999816999999"/>
    <x v="1"/>
    <x v="2"/>
  </r>
  <r>
    <n v="75807"/>
    <d v="2018-11-01T00:00:00"/>
    <x v="1"/>
    <n v="0"/>
    <d v="2018-11-01T00:00:00"/>
    <n v="1"/>
    <s v="Same Day"/>
    <s v="Other"/>
    <n v="73"/>
    <n v="19360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42.61000061"/>
    <n v="327.75"/>
    <n v="285.13999939000001"/>
    <x v="0"/>
    <x v="0"/>
  </r>
  <r>
    <n v="75806"/>
    <d v="2018-11-01T00:00:00"/>
    <x v="1"/>
    <n v="0"/>
    <d v="2018-11-01T00:00:00"/>
    <n v="1"/>
    <s v="Same Day"/>
    <s v="Other"/>
    <n v="73"/>
    <n v="19359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49.159999849999998"/>
    <n v="327.75"/>
    <n v="278.59000014999998"/>
    <x v="1"/>
    <x v="2"/>
  </r>
  <r>
    <n v="75805"/>
    <d v="2018-11-01T00:00:00"/>
    <x v="1"/>
    <n v="0"/>
    <d v="2018-11-01T00:00:00"/>
    <n v="1"/>
    <s v="Same Day"/>
    <s v="Other"/>
    <n v="73"/>
    <n v="19358"/>
    <n v="2"/>
    <s v="Fitness"/>
    <s v="Pacific Asia"/>
    <s v="Cairns"/>
    <s v="Queensland"/>
    <m/>
    <s v="Australia"/>
    <s v="Oceania"/>
    <n v="73"/>
    <x v="28"/>
    <n v="1360"/>
    <s v="Smart watch "/>
    <n v="327.75"/>
    <n v="297.07027734645828"/>
    <n v="1"/>
    <n v="52.439998629999998"/>
    <n v="327.75"/>
    <n v="275.31000137000001"/>
    <x v="1"/>
    <x v="2"/>
  </r>
  <r>
    <n v="75804"/>
    <d v="2018-11-01T00:00:00"/>
    <x v="1"/>
    <n v="0"/>
    <d v="2018-11-01T00:00:00"/>
    <n v="1"/>
    <s v="Same Day"/>
    <s v="Other"/>
    <n v="73"/>
    <n v="19357"/>
    <n v="2"/>
    <s v="Fitness"/>
    <s v="Pacific Asia"/>
    <s v="Cairns"/>
    <s v="Queensland"/>
    <m/>
    <s v="Australia"/>
    <s v="Oceania"/>
    <n v="73"/>
    <x v="28"/>
    <n v="1360"/>
    <s v="Smart watch "/>
    <n v="327.75"/>
    <n v="297.07027734645828"/>
    <n v="1"/>
    <n v="55.72000122"/>
    <n v="327.75"/>
    <n v="272.02999878000003"/>
    <x v="1"/>
    <x v="2"/>
  </r>
  <r>
    <n v="75803"/>
    <d v="2018-11-01T00:00:00"/>
    <x v="1"/>
    <n v="0"/>
    <d v="2018-11-01T00:00:00"/>
    <n v="1"/>
    <s v="Same Day"/>
    <s v="Other"/>
    <n v="73"/>
    <n v="19356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59"/>
    <n v="327.75"/>
    <n v="268.75"/>
    <x v="0"/>
    <x v="0"/>
  </r>
  <r>
    <n v="75802"/>
    <d v="2018-11-01T00:00:00"/>
    <x v="1"/>
    <n v="0"/>
    <d v="2018-11-01T00:00:00"/>
    <n v="0"/>
    <s v="Same Day"/>
    <s v="Same day - on time"/>
    <n v="73"/>
    <n v="19355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65.550003050000001"/>
    <n v="327.75"/>
    <n v="262.19999695000001"/>
    <x v="2"/>
    <x v="2"/>
  </r>
  <r>
    <n v="75801"/>
    <d v="2018-11-01T00:00:00"/>
    <x v="1"/>
    <n v="0"/>
    <d v="2018-11-01T00:00:00"/>
    <n v="1"/>
    <s v="Same Day"/>
    <s v="Other"/>
    <n v="73"/>
    <n v="19354"/>
    <n v="2"/>
    <s v="Fitness"/>
    <s v="Pacific Asia"/>
    <s v="Jaipur"/>
    <s v="Rajasthan"/>
    <m/>
    <s v="India"/>
    <s v="South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800"/>
    <d v="2018-11-01T00:00:00"/>
    <x v="1"/>
    <n v="4"/>
    <d v="2018-11-07T00:00:00"/>
    <n v="1"/>
    <s v="Standard Class"/>
    <s v="Other"/>
    <n v="73"/>
    <n v="19353"/>
    <n v="2"/>
    <s v="Fitness"/>
    <s v="Pacific Asia"/>
    <s v="Jaipur"/>
    <s v="Rajasthan"/>
    <m/>
    <s v="India"/>
    <s v="South Asia"/>
    <n v="73"/>
    <x v="28"/>
    <n v="1360"/>
    <s v="Smart watch "/>
    <n v="327.75"/>
    <n v="297.07027734645828"/>
    <n v="1"/>
    <n v="0"/>
    <n v="327.75"/>
    <n v="327.75"/>
    <x v="1"/>
    <x v="2"/>
  </r>
  <r>
    <n v="75799"/>
    <d v="2018-11-01T00:00:00"/>
    <x v="1"/>
    <n v="4"/>
    <d v="2018-11-07T00:00:00"/>
    <n v="1"/>
    <s v="Standard Class"/>
    <s v="Other"/>
    <n v="73"/>
    <n v="19352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798"/>
    <d v="2018-11-01T00:00:00"/>
    <x v="1"/>
    <n v="4"/>
    <d v="2018-11-07T00:00:00"/>
    <n v="0"/>
    <s v="Standard Class"/>
    <s v="Other"/>
    <n v="73"/>
    <n v="19351"/>
    <n v="2"/>
    <s v="Fitness"/>
    <s v="Pacific Asia"/>
    <s v="Raipur"/>
    <s v="Chhattisgarh"/>
    <m/>
    <s v="India"/>
    <s v="South Asia"/>
    <n v="73"/>
    <x v="28"/>
    <n v="1360"/>
    <s v="Smart watch "/>
    <n v="327.75"/>
    <n v="297.07027734645828"/>
    <n v="1"/>
    <n v="6.5599999430000002"/>
    <n v="327.75"/>
    <n v="321.19000005700002"/>
    <x v="2"/>
    <x v="2"/>
  </r>
  <r>
    <n v="75797"/>
    <d v="2018-11-01T00:00:00"/>
    <x v="1"/>
    <n v="4"/>
    <d v="2018-11-07T00:00:00"/>
    <n v="0"/>
    <s v="Standard Class"/>
    <s v="Other"/>
    <n v="73"/>
    <n v="19350"/>
    <n v="2"/>
    <s v="Fitness"/>
    <s v="Pacific Asia"/>
    <s v="Loudi"/>
    <s v="Hunan"/>
    <m/>
    <s v="China"/>
    <s v="Eastern Asia"/>
    <n v="73"/>
    <x v="28"/>
    <n v="1360"/>
    <s v="Smart watch "/>
    <n v="327.75"/>
    <n v="297.07027734645828"/>
    <n v="1"/>
    <n v="9.8299999239999991"/>
    <n v="327.75"/>
    <n v="317.92000007600001"/>
    <x v="2"/>
    <x v="2"/>
  </r>
  <r>
    <n v="49521"/>
    <d v="2016-12-23T00:00:00"/>
    <x v="7"/>
    <n v="2"/>
    <d v="2016-12-27T00:00:00"/>
    <n v="0"/>
    <s v="Second Class"/>
    <s v="Other"/>
    <n v="9"/>
    <n v="9597"/>
    <n v="3"/>
    <s v="Footwear"/>
    <s v="Pacific Asia"/>
    <s v="Tabuk"/>
    <s v="Tabuk"/>
    <m/>
    <s v="Saudi Arabia"/>
    <s v="West Asia"/>
    <n v="9"/>
    <x v="0"/>
    <n v="191"/>
    <s v="Nike Men's Free 5.0+ Running Shoe"/>
    <n v="99.989997860000003"/>
    <n v="95.114003926871064"/>
    <n v="3"/>
    <n v="45"/>
    <n v="299.96999357999999"/>
    <n v="254.96999357999999"/>
    <x v="0"/>
    <x v="0"/>
  </r>
  <r>
    <n v="30305"/>
    <d v="2016-03-18T00:00:00"/>
    <x v="7"/>
    <n v="2"/>
    <d v="2016-03-22T00:00:00"/>
    <n v="1"/>
    <s v="Second Class"/>
    <s v="Other"/>
    <n v="29"/>
    <n v="9702"/>
    <n v="5"/>
    <s v="Golf"/>
    <s v="Pacific Asia"/>
    <s v="Manukau City"/>
    <s v="Auckland"/>
    <m/>
    <s v="New Zealand"/>
    <s v="Oceania"/>
    <n v="29"/>
    <x v="1"/>
    <n v="627"/>
    <s v="Under Armour Girls' Toddler Spine Surge Runni"/>
    <n v="39.990001679999999"/>
    <n v="34.198098313835338"/>
    <n v="3"/>
    <n v="6"/>
    <n v="119.97000503999999"/>
    <n v="113.97000503999999"/>
    <x v="0"/>
    <x v="1"/>
  </r>
  <r>
    <n v="50054"/>
    <d v="2016-12-31T00:00:00"/>
    <x v="7"/>
    <n v="2"/>
    <d v="2017-01-03T00:00:00"/>
    <n v="1"/>
    <s v="Second Class"/>
    <s v="Other"/>
    <n v="9"/>
    <n v="1362"/>
    <n v="3"/>
    <s v="Footwear"/>
    <s v="Pacific Asia"/>
    <s v="Istanbul"/>
    <s v="Istanbul"/>
    <m/>
    <s v="Turkey"/>
    <s v="West Asia"/>
    <n v="9"/>
    <x v="0"/>
    <n v="191"/>
    <s v="Nike Men's Free 5.0+ Running Shoe"/>
    <n v="99.989997860000003"/>
    <n v="95.114003926871064"/>
    <n v="3"/>
    <n v="45"/>
    <n v="299.96999357999999"/>
    <n v="254.96999357999999"/>
    <x v="0"/>
    <x v="0"/>
  </r>
  <r>
    <n v="27772"/>
    <d v="2016-10-02T00:00:00"/>
    <x v="7"/>
    <n v="2"/>
    <d v="2016-10-04T00:00:00"/>
    <n v="1"/>
    <s v="Second Class"/>
    <s v="Other"/>
    <n v="17"/>
    <n v="9467"/>
    <n v="4"/>
    <s v="Apparel"/>
    <s v="Pacific Asia"/>
    <s v="Jakarta"/>
    <s v="Jakarta"/>
    <m/>
    <s v="Indonesia"/>
    <s v="Southeast Asia"/>
    <n v="17"/>
    <x v="5"/>
    <n v="365"/>
    <s v="Perfect Fitness Perfect Rip Deck"/>
    <n v="59.990001679999999"/>
    <n v="54.488929209402009"/>
    <n v="3"/>
    <n v="1.7999999520000001"/>
    <n v="179.97000503999999"/>
    <n v="178.17000508799998"/>
    <x v="0"/>
    <x v="1"/>
  </r>
  <r>
    <n v="47752"/>
    <d v="2016-11-28T00:00:00"/>
    <x v="7"/>
    <n v="2"/>
    <d v="2016-11-30T00:00:00"/>
    <n v="1"/>
    <s v="Second Class"/>
    <s v="Other"/>
    <n v="17"/>
    <n v="9114"/>
    <n v="4"/>
    <s v="Apparel"/>
    <s v="Pacific Asia"/>
    <s v="Ulaanbaatar"/>
    <s v="Ulan Bator"/>
    <m/>
    <s v="Mongolia"/>
    <s v="Eastern Asia"/>
    <n v="17"/>
    <x v="5"/>
    <n v="365"/>
    <s v="Perfect Fitness Perfect Rip Deck"/>
    <n v="59.990001679999999"/>
    <n v="54.488929209402009"/>
    <n v="3"/>
    <n v="7.1999998090000004"/>
    <n v="179.97000503999999"/>
    <n v="172.770005231"/>
    <x v="0"/>
    <x v="1"/>
  </r>
  <r>
    <n v="31296"/>
    <d v="2016-01-04T00:00:00"/>
    <x v="7"/>
    <n v="2"/>
    <d v="2016-01-06T00:00:00"/>
    <n v="0"/>
    <s v="Second Class"/>
    <s v="Other"/>
    <n v="17"/>
    <n v="2546"/>
    <n v="4"/>
    <s v="Apparel"/>
    <s v="Pacific Asia"/>
    <s v="Tangerang"/>
    <s v="West Java"/>
    <m/>
    <s v="Indonesia"/>
    <s v="Southeast Asia"/>
    <n v="17"/>
    <x v="5"/>
    <n v="365"/>
    <s v="Perfect Fitness Perfect Rip Deck"/>
    <n v="59.990001679999999"/>
    <n v="54.488929209402009"/>
    <n v="3"/>
    <n v="9.8999996190000008"/>
    <n v="179.97000503999999"/>
    <n v="170.07000542099999"/>
    <x v="0"/>
    <x v="1"/>
  </r>
  <r>
    <n v="22076"/>
    <d v="2015-11-19T00:00:00"/>
    <x v="7"/>
    <n v="2"/>
    <d v="2015-11-23T00:00:00"/>
    <n v="0"/>
    <s v="Second Class"/>
    <s v="Other"/>
    <n v="17"/>
    <n v="2240"/>
    <n v="4"/>
    <s v="Apparel"/>
    <s v="Pacific Asia"/>
    <s v="Shenzhen"/>
    <s v="Guangdong"/>
    <m/>
    <s v="China"/>
    <s v="Eastern Asia"/>
    <n v="17"/>
    <x v="5"/>
    <n v="365"/>
    <s v="Perfect Fitness Perfect Rip Deck"/>
    <n v="59.990001679999999"/>
    <n v="54.488929209402009"/>
    <n v="3"/>
    <n v="16.200000760000002"/>
    <n v="179.97000503999999"/>
    <n v="163.77000427999999"/>
    <x v="0"/>
    <x v="1"/>
  </r>
  <r>
    <n v="25665"/>
    <d v="2016-10-01T00:00:00"/>
    <x v="7"/>
    <n v="2"/>
    <d v="2016-10-04T00:00:00"/>
    <n v="1"/>
    <s v="Second Class"/>
    <s v="Other"/>
    <n v="17"/>
    <n v="11650"/>
    <n v="4"/>
    <s v="Apparel"/>
    <s v="Pacific Asia"/>
    <s v="Brisbane"/>
    <s v="Queensland"/>
    <m/>
    <s v="Australia"/>
    <s v="Oceania"/>
    <n v="17"/>
    <x v="5"/>
    <n v="365"/>
    <s v="Perfect Fitness Perfect Rip Deck"/>
    <n v="59.990001679999999"/>
    <n v="54.488929209402009"/>
    <n v="3"/>
    <n v="27"/>
    <n v="179.97000503999999"/>
    <n v="152.97000503999999"/>
    <x v="0"/>
    <x v="1"/>
  </r>
  <r>
    <n v="31296"/>
    <d v="2016-01-04T00:00:00"/>
    <x v="7"/>
    <n v="2"/>
    <d v="2016-01-06T00:00:00"/>
    <n v="0"/>
    <s v="Second Class"/>
    <s v="Other"/>
    <n v="24"/>
    <n v="2546"/>
    <n v="5"/>
    <s v="Golf"/>
    <s v="Pacific Asia"/>
    <s v="Tangerang"/>
    <s v="West Java"/>
    <m/>
    <s v="Indonesia"/>
    <s v="Southeast Asia"/>
    <n v="24"/>
    <x v="7"/>
    <n v="502"/>
    <s v="Nike Men's Dri-FIT Victory Golf Polo"/>
    <n v="50"/>
    <n v="43.678035218757444"/>
    <n v="3"/>
    <n v="0"/>
    <n v="150"/>
    <n v="150"/>
    <x v="0"/>
    <x v="1"/>
  </r>
  <r>
    <n v="22819"/>
    <d v="2015-11-30T00:00:00"/>
    <x v="7"/>
    <n v="2"/>
    <d v="2015-12-02T00:00:00"/>
    <n v="1"/>
    <s v="Second Class"/>
    <s v="Other"/>
    <n v="29"/>
    <n v="10368"/>
    <n v="5"/>
    <s v="Golf"/>
    <s v="Pacific Asia"/>
    <s v="Sydney"/>
    <s v="New South Wales"/>
    <m/>
    <s v="Australia"/>
    <s v="Oceania"/>
    <n v="29"/>
    <x v="1"/>
    <n v="627"/>
    <s v="Under Armour Girls' Toddler Spine Surge Runni"/>
    <n v="39.990001679999999"/>
    <n v="34.198098313835338"/>
    <n v="3"/>
    <n v="23.989999770000001"/>
    <n v="119.97000503999999"/>
    <n v="95.980005269999992"/>
    <x v="0"/>
    <x v="1"/>
  </r>
  <r>
    <n v="27099"/>
    <d v="2016-01-31T00:00:00"/>
    <x v="7"/>
    <n v="2"/>
    <d v="2016-02-02T00:00:00"/>
    <n v="1"/>
    <s v="Second Class"/>
    <s v="Other"/>
    <n v="41"/>
    <n v="6489"/>
    <n v="6"/>
    <s v="Outdoors"/>
    <s v="Pacific Asia"/>
    <s v="Newcastle"/>
    <s v="New South Wales"/>
    <m/>
    <s v="Australia"/>
    <s v="Oceania"/>
    <n v="41"/>
    <x v="2"/>
    <n v="917"/>
    <s v="Glove It Women's Mod Oval 3-Zip Carry All Gol"/>
    <n v="21.989999770000001"/>
    <n v="20.391999720066668"/>
    <n v="3"/>
    <n v="0.66000002599999996"/>
    <n v="65.969999310000006"/>
    <n v="65.309999284"/>
    <x v="0"/>
    <x v="1"/>
  </r>
  <r>
    <n v="28292"/>
    <d v="2016-02-17T00:00:00"/>
    <x v="7"/>
    <n v="2"/>
    <d v="2016-02-19T00:00:00"/>
    <n v="1"/>
    <s v="Second Class"/>
    <s v="Other"/>
    <n v="41"/>
    <n v="10533"/>
    <n v="6"/>
    <s v="Outdoors"/>
    <s v="Pacific Asia"/>
    <s v="Aurangabad"/>
    <s v="Bihar"/>
    <m/>
    <s v="India"/>
    <s v="South Asia"/>
    <n v="41"/>
    <x v="2"/>
    <n v="924"/>
    <s v="Glove It Urban Brick Golf Towel"/>
    <n v="15.989999770000001"/>
    <n v="16.143866608000003"/>
    <n v="3"/>
    <n v="11.989999770000001"/>
    <n v="47.969999310000006"/>
    <n v="35.979999540000009"/>
    <x v="0"/>
    <x v="1"/>
  </r>
  <r>
    <n v="21244"/>
    <d v="2015-07-11T00:00:00"/>
    <x v="7"/>
    <n v="2"/>
    <d v="2015-07-14T00:00:00"/>
    <n v="1"/>
    <s v="Second Class"/>
    <s v="Other"/>
    <n v="40"/>
    <n v="6491"/>
    <n v="6"/>
    <s v="Outdoors"/>
    <s v="Pacific Asia"/>
    <s v="Mudanjiang"/>
    <s v="Heilongjiang"/>
    <m/>
    <s v="China"/>
    <s v="Eastern Asia"/>
    <n v="40"/>
    <x v="8"/>
    <n v="885"/>
    <s v="Team Golf St. Louis Cardinals Putter Grip"/>
    <n v="24.989999770000001"/>
    <n v="29.483249567625002"/>
    <n v="4"/>
    <n v="5.5"/>
    <n v="99.959999080000003"/>
    <n v="94.459999080000003"/>
    <x v="0"/>
    <x v="1"/>
  </r>
  <r>
    <n v="47752"/>
    <d v="2016-11-28T00:00:00"/>
    <x v="7"/>
    <n v="2"/>
    <d v="2016-11-30T00:00:00"/>
    <n v="1"/>
    <s v="Second Class"/>
    <s v="Other"/>
    <n v="17"/>
    <n v="9114"/>
    <n v="4"/>
    <s v="Apparel"/>
    <s v="Pacific Asia"/>
    <s v="Ulaanbaatar"/>
    <s v="Ulan Bator"/>
    <m/>
    <s v="Mongolia"/>
    <s v="Eastern Asia"/>
    <n v="17"/>
    <x v="5"/>
    <n v="365"/>
    <s v="Perfect Fitness Perfect Rip Deck"/>
    <n v="59.990001679999999"/>
    <n v="54.488929209402009"/>
    <n v="4"/>
    <n v="12"/>
    <n v="239.96000672"/>
    <n v="227.96000672"/>
    <x v="0"/>
    <x v="0"/>
  </r>
  <r>
    <n v="31239"/>
    <d v="2016-01-04T00:00:00"/>
    <x v="7"/>
    <n v="2"/>
    <d v="2016-01-06T00:00:00"/>
    <n v="1"/>
    <s v="Second Class"/>
    <s v="Other"/>
    <n v="17"/>
    <n v="5564"/>
    <n v="4"/>
    <s v="Apparel"/>
    <s v="Pacific Asia"/>
    <s v="Manukau City"/>
    <s v="Auckland"/>
    <m/>
    <s v="New Zealand"/>
    <s v="Oceania"/>
    <n v="17"/>
    <x v="5"/>
    <n v="365"/>
    <s v="Perfect Fitness Perfect Rip Deck"/>
    <n v="59.990001679999999"/>
    <n v="54.488929209402009"/>
    <n v="4"/>
    <n v="24"/>
    <n v="239.96000672"/>
    <n v="215.96000672"/>
    <x v="0"/>
    <x v="0"/>
  </r>
  <r>
    <n v="45772"/>
    <d v="2016-10-30T00:00:00"/>
    <x v="7"/>
    <n v="2"/>
    <d v="2016-11-01T00:00:00"/>
    <n v="1"/>
    <s v="Second Class"/>
    <s v="Other"/>
    <n v="17"/>
    <n v="7955"/>
    <n v="4"/>
    <s v="Apparel"/>
    <s v="Pacific Asia"/>
    <s v="Qom"/>
    <s v="Qom"/>
    <m/>
    <s v="Iran"/>
    <s v="South Asia"/>
    <n v="17"/>
    <x v="5"/>
    <n v="365"/>
    <s v="Perfect Fitness Perfect Rip Deck"/>
    <n v="59.990001679999999"/>
    <n v="54.488929209402009"/>
    <n v="4"/>
    <n v="43.189998629999998"/>
    <n v="239.96000672"/>
    <n v="196.77000809"/>
    <x v="0"/>
    <x v="1"/>
  </r>
  <r>
    <n v="24661"/>
    <d v="2015-12-26T00:00:00"/>
    <x v="7"/>
    <n v="2"/>
    <d v="2015-12-29T00:00:00"/>
    <n v="0"/>
    <s v="Second Class"/>
    <s v="Other"/>
    <n v="29"/>
    <n v="5728"/>
    <n v="5"/>
    <s v="Golf"/>
    <s v="Pacific Asia"/>
    <s v="Melbourne"/>
    <s v="Victoria"/>
    <m/>
    <s v="Australia"/>
    <s v="Oceania"/>
    <n v="29"/>
    <x v="1"/>
    <n v="627"/>
    <s v="Under Armour Girls' Toddler Spine Surge Runni"/>
    <n v="39.990001679999999"/>
    <n v="34.198098313835338"/>
    <n v="4"/>
    <n v="6.4000000950000002"/>
    <n v="159.96000672"/>
    <n v="153.560006625"/>
    <x v="0"/>
    <x v="1"/>
  </r>
  <r>
    <n v="50054"/>
    <d v="2016-12-31T00:00:00"/>
    <x v="7"/>
    <n v="2"/>
    <d v="2017-01-03T00:00:00"/>
    <n v="1"/>
    <s v="Second Class"/>
    <s v="Other"/>
    <n v="24"/>
    <n v="1362"/>
    <n v="5"/>
    <s v="Golf"/>
    <s v="Pacific Asia"/>
    <s v="Istanbul"/>
    <s v="Istanbul"/>
    <m/>
    <s v="Turkey"/>
    <s v="West Asia"/>
    <n v="24"/>
    <x v="7"/>
    <n v="502"/>
    <s v="Nike Men's Dri-FIT Victory Golf Polo"/>
    <n v="50"/>
    <n v="43.678035218757444"/>
    <n v="4"/>
    <n v="8"/>
    <n v="200"/>
    <n v="192"/>
    <x v="0"/>
    <x v="1"/>
  </r>
  <r>
    <n v="22924"/>
    <d v="2015-01-12T00:00:00"/>
    <x v="7"/>
    <n v="2"/>
    <d v="2015-01-14T00:00:00"/>
    <n v="1"/>
    <s v="Second Class"/>
    <s v="Other"/>
    <n v="29"/>
    <n v="9704"/>
    <n v="5"/>
    <s v="Golf"/>
    <s v="Pacific Asia"/>
    <s v="Ho Chi Minh City"/>
    <s v="Ho Chi Minh City"/>
    <m/>
    <s v="Vietnam"/>
    <s v="Southeast Asia"/>
    <n v="29"/>
    <x v="1"/>
    <n v="627"/>
    <s v="Under Armour Girls' Toddler Spine Surge Runni"/>
    <n v="39.990001679999999"/>
    <n v="34.198098313835338"/>
    <n v="4"/>
    <n v="8"/>
    <n v="159.96000672"/>
    <n v="151.96000672"/>
    <x v="0"/>
    <x v="1"/>
  </r>
  <r>
    <n v="21902"/>
    <d v="2015-11-16T00:00:00"/>
    <x v="7"/>
    <n v="2"/>
    <d v="2015-11-18T00:00:00"/>
    <n v="1"/>
    <s v="Second Class"/>
    <s v="Other"/>
    <n v="24"/>
    <n v="8485"/>
    <n v="5"/>
    <s v="Golf"/>
    <s v="Pacific Asia"/>
    <s v="Yangon"/>
    <s v="Yangon"/>
    <m/>
    <s v="Myanmar (Burma)"/>
    <s v="Southeast Asia"/>
    <n v="24"/>
    <x v="7"/>
    <n v="502"/>
    <s v="Nike Men's Dri-FIT Victory Golf Polo"/>
    <n v="50"/>
    <n v="43.678035218757444"/>
    <n v="4"/>
    <n v="11"/>
    <n v="200"/>
    <n v="189"/>
    <x v="0"/>
    <x v="1"/>
  </r>
  <r>
    <n v="21534"/>
    <d v="2015-11-11T00:00:00"/>
    <x v="7"/>
    <n v="2"/>
    <d v="2015-11-13T00:00:00"/>
    <n v="1"/>
    <s v="Second Class"/>
    <s v="Other"/>
    <n v="29"/>
    <n v="11216"/>
    <n v="5"/>
    <s v="Golf"/>
    <s v="Pacific Asia"/>
    <s v="Tokyo"/>
    <s v="Tokyo"/>
    <m/>
    <s v="Japan"/>
    <s v="Eastern Asia"/>
    <n v="29"/>
    <x v="1"/>
    <n v="627"/>
    <s v="Under Armour Girls' Toddler Spine Surge Runni"/>
    <n v="39.990001679999999"/>
    <n v="34.198098313835338"/>
    <n v="4"/>
    <n v="28.790000920000001"/>
    <n v="159.96000672"/>
    <n v="131.17000579999998"/>
    <x v="0"/>
    <x v="1"/>
  </r>
  <r>
    <n v="45461"/>
    <d v="2016-10-25T00:00:00"/>
    <x v="7"/>
    <n v="2"/>
    <d v="2016-10-27T00:00:00"/>
    <n v="0"/>
    <s v="Second Class"/>
    <s v="Other"/>
    <n v="24"/>
    <n v="4741"/>
    <n v="5"/>
    <s v="Golf"/>
    <s v="Pacific Asia"/>
    <s v="Bursa"/>
    <s v="Bursa"/>
    <m/>
    <s v="Turkey"/>
    <s v="West Asia"/>
    <n v="24"/>
    <x v="7"/>
    <n v="502"/>
    <s v="Nike Men's Dri-FIT Victory Golf Polo"/>
    <n v="50"/>
    <n v="43.678035218757444"/>
    <n v="4"/>
    <n v="36"/>
    <n v="200"/>
    <n v="164"/>
    <x v="0"/>
    <x v="1"/>
  </r>
  <r>
    <n v="24160"/>
    <d v="2015-12-19T00:00:00"/>
    <x v="7"/>
    <n v="2"/>
    <d v="2015-12-22T00:00:00"/>
    <n v="1"/>
    <s v="Second Class"/>
    <s v="Other"/>
    <n v="40"/>
    <n v="12160"/>
    <n v="6"/>
    <s v="Outdoors"/>
    <s v="Pacific Asia"/>
    <s v="Perth"/>
    <s v="Western Australia"/>
    <m/>
    <s v="Australia"/>
    <s v="Oceania"/>
    <n v="40"/>
    <x v="8"/>
    <n v="885"/>
    <s v="Team Golf St. Louis Cardinals Putter Grip"/>
    <n v="24.989999770000001"/>
    <n v="29.483249567625002"/>
    <n v="4"/>
    <n v="4"/>
    <n v="99.959999080000003"/>
    <n v="95.959999080000003"/>
    <x v="0"/>
    <x v="1"/>
  </r>
  <r>
    <n v="27742"/>
    <d v="2016-09-02T00:00:00"/>
    <x v="7"/>
    <n v="4"/>
    <d v="2016-09-08T00:00:00"/>
    <n v="0"/>
    <s v="Standard Class"/>
    <s v="Other"/>
    <n v="9"/>
    <n v="9495"/>
    <n v="3"/>
    <s v="Footwear"/>
    <s v="Pacific Asia"/>
    <s v="Hyderabad"/>
    <s v="Telangana"/>
    <m/>
    <s v="India"/>
    <s v="South Asia"/>
    <n v="9"/>
    <x v="0"/>
    <n v="191"/>
    <s v="Nike Men's Free 5.0+ Running Shoe"/>
    <n v="99.989997860000003"/>
    <n v="95.114003926871064"/>
    <n v="5"/>
    <n v="50"/>
    <n v="499.94998930000003"/>
    <n v="449.94998930000003"/>
    <x v="2"/>
    <x v="2"/>
  </r>
  <r>
    <n v="24453"/>
    <d v="2015-12-23T00:00:00"/>
    <x v="7"/>
    <n v="4"/>
    <d v="2015-12-29T00:00:00"/>
    <n v="0"/>
    <s v="Standard Class"/>
    <s v="Other"/>
    <n v="9"/>
    <n v="4841"/>
    <n v="3"/>
    <s v="Footwear"/>
    <s v="Pacific Asia"/>
    <s v="Jiangyan"/>
    <s v="Jiangsu"/>
    <m/>
    <s v="China"/>
    <s v="Eastern Asia"/>
    <n v="9"/>
    <x v="0"/>
    <n v="191"/>
    <s v="Nike Men's Free 5.0+ Running Shoe"/>
    <n v="99.989997860000003"/>
    <n v="95.114003926871064"/>
    <n v="5"/>
    <n v="74.989997860000003"/>
    <n v="499.94998930000003"/>
    <n v="424.95999144000001"/>
    <x v="2"/>
    <x v="2"/>
  </r>
  <r>
    <n v="31145"/>
    <d v="2016-03-30T00:00:00"/>
    <x v="7"/>
    <n v="4"/>
    <d v="2016-04-05T00:00:00"/>
    <n v="0"/>
    <s v="Standard Class"/>
    <s v="Other"/>
    <n v="9"/>
    <n v="9803"/>
    <n v="3"/>
    <s v="Footwear"/>
    <s v="Pacific Asia"/>
    <s v="Christchurch"/>
    <s v="Canterbury"/>
    <m/>
    <s v="New Zealand"/>
    <s v="Oceania"/>
    <n v="9"/>
    <x v="0"/>
    <n v="191"/>
    <s v="Nike Men's Free 5.0+ Running Shoe"/>
    <n v="99.989997860000003"/>
    <n v="95.114003926871064"/>
    <n v="5"/>
    <n v="124.98999790000001"/>
    <n v="499.94998930000003"/>
    <n v="374.95999140000004"/>
    <x v="2"/>
    <x v="2"/>
  </r>
  <r>
    <n v="30802"/>
    <d v="2016-03-25T00:00:00"/>
    <x v="7"/>
    <n v="4"/>
    <d v="2016-03-31T00:00:00"/>
    <n v="0"/>
    <s v="Standard Class"/>
    <s v="Other"/>
    <n v="3"/>
    <n v="8422"/>
    <n v="2"/>
    <s v="Fitness"/>
    <s v="Pacific Asia"/>
    <s v="Masterton"/>
    <s v="Wellington"/>
    <m/>
    <s v="New Zealand"/>
    <s v="Oceania"/>
    <n v="3"/>
    <x v="15"/>
    <n v="37"/>
    <s v="adidas Kids' F5 Messi FG Soccer Cleat"/>
    <n v="34.990001679999999"/>
    <n v="40.283001997"/>
    <n v="5"/>
    <n v="20.989999770000001"/>
    <n v="174.9500084"/>
    <n v="153.96000863"/>
    <x v="2"/>
    <x v="2"/>
  </r>
  <r>
    <n v="25875"/>
    <d v="2016-01-13T00:00:00"/>
    <x v="7"/>
    <n v="4"/>
    <d v="2016-01-19T00:00:00"/>
    <n v="1"/>
    <s v="Standard Class"/>
    <s v="Other"/>
    <n v="13"/>
    <n v="7391"/>
    <n v="3"/>
    <s v="Footwear"/>
    <s v="Pacific Asia"/>
    <s v="Daqing"/>
    <s v="Heilongjiang"/>
    <m/>
    <s v="China"/>
    <s v="Eastern Asia"/>
    <n v="13"/>
    <x v="3"/>
    <n v="282"/>
    <s v="Under Armour Women's Ignite PIP VI Slide"/>
    <n v="31.989999770000001"/>
    <n v="27.763856872771434"/>
    <n v="5"/>
    <n v="0"/>
    <n v="159.94999885000001"/>
    <n v="159.94999885000001"/>
    <x v="2"/>
    <x v="2"/>
  </r>
  <r>
    <n v="30589"/>
    <d v="2016-03-22T00:00:00"/>
    <x v="7"/>
    <n v="4"/>
    <d v="2016-03-28T00:00:00"/>
    <n v="1"/>
    <s v="Standard Class"/>
    <s v="Other"/>
    <n v="9"/>
    <n v="11426"/>
    <n v="3"/>
    <s v="Footwear"/>
    <s v="Pacific Asia"/>
    <s v="Albury"/>
    <s v="New South Wales"/>
    <m/>
    <s v="Australia"/>
    <s v="Oceania"/>
    <n v="9"/>
    <x v="0"/>
    <n v="172"/>
    <s v="Nike Women's Tempo Shorts"/>
    <n v="30"/>
    <n v="34.094166694333332"/>
    <n v="5"/>
    <n v="0"/>
    <n v="150"/>
    <n v="150"/>
    <x v="2"/>
    <x v="2"/>
  </r>
  <r>
    <n v="20931"/>
    <d v="2015-02-11T00:00:00"/>
    <x v="7"/>
    <n v="4"/>
    <d v="2015-02-17T00:00:00"/>
    <n v="0"/>
    <s v="Standard Class"/>
    <s v="Other"/>
    <n v="9"/>
    <n v="11664"/>
    <n v="3"/>
    <s v="Footwear"/>
    <s v="Pacific Asia"/>
    <s v="Manila"/>
    <s v="National Capital Region"/>
    <m/>
    <s v="Philippines"/>
    <s v="Southeast Asia"/>
    <n v="9"/>
    <x v="0"/>
    <n v="191"/>
    <s v="Nike Men's Free 5.0+ Running Shoe"/>
    <n v="99.989997860000003"/>
    <n v="95.114003926871064"/>
    <n v="5"/>
    <n v="25"/>
    <n v="499.94998930000003"/>
    <n v="474.94998930000003"/>
    <x v="2"/>
    <x v="2"/>
  </r>
  <r>
    <n v="45646"/>
    <d v="2016-10-28T00:00:00"/>
    <x v="7"/>
    <n v="4"/>
    <d v="2016-11-03T00:00:00"/>
    <n v="0"/>
    <s v="Standard Class"/>
    <s v="Other"/>
    <n v="9"/>
    <n v="5339"/>
    <n v="3"/>
    <s v="Footwear"/>
    <s v="Pacific Asia"/>
    <s v="Baghdad"/>
    <s v="Baghdad"/>
    <m/>
    <s v="Iraq"/>
    <s v="West Asia"/>
    <n v="9"/>
    <x v="0"/>
    <n v="191"/>
    <s v="Nike Men's Free 5.0+ Running Shoe"/>
    <n v="99.989997860000003"/>
    <n v="95.114003926871064"/>
    <n v="5"/>
    <n v="27.5"/>
    <n v="499.94998930000003"/>
    <n v="472.44998930000003"/>
    <x v="2"/>
    <x v="2"/>
  </r>
  <r>
    <n v="29731"/>
    <d v="2016-09-03T00:00:00"/>
    <x v="7"/>
    <n v="4"/>
    <d v="2016-09-08T00:00:00"/>
    <n v="0"/>
    <s v="Standard Class"/>
    <s v="Other"/>
    <n v="9"/>
    <n v="3204"/>
    <n v="3"/>
    <s v="Footwear"/>
    <s v="Pacific Asia"/>
    <s v="Valenzuela"/>
    <s v="National Capital Region"/>
    <m/>
    <s v="Philippines"/>
    <s v="Southeast Asia"/>
    <n v="9"/>
    <x v="0"/>
    <n v="191"/>
    <s v="Nike Men's Free 5.0+ Running Shoe"/>
    <n v="99.989997860000003"/>
    <n v="95.114003926871064"/>
    <n v="5"/>
    <n v="35"/>
    <n v="499.94998930000003"/>
    <n v="464.94998930000003"/>
    <x v="2"/>
    <x v="2"/>
  </r>
  <r>
    <n v="42777"/>
    <d v="2016-09-16T00:00:00"/>
    <x v="7"/>
    <n v="4"/>
    <d v="2016-09-22T00:00:00"/>
    <n v="0"/>
    <s v="Standard Class"/>
    <s v="Other"/>
    <n v="9"/>
    <n v="4438"/>
    <n v="3"/>
    <s v="Footwear"/>
    <s v="Pacific Asia"/>
    <s v="Mersin"/>
    <s v="Mersin"/>
    <m/>
    <s v="Turkey"/>
    <s v="West Asia"/>
    <n v="9"/>
    <x v="0"/>
    <n v="191"/>
    <s v="Nike Men's Free 5.0+ Running Shoe"/>
    <n v="99.989997860000003"/>
    <n v="95.114003926871064"/>
    <n v="5"/>
    <n v="35"/>
    <n v="499.94998930000003"/>
    <n v="464.94998930000003"/>
    <x v="2"/>
    <x v="2"/>
  </r>
  <r>
    <n v="23886"/>
    <d v="2015-12-15T00:00:00"/>
    <x v="7"/>
    <n v="4"/>
    <d v="2015-12-21T00:00:00"/>
    <n v="0"/>
    <s v="Standard Class"/>
    <s v="Other"/>
    <n v="9"/>
    <n v="5243"/>
    <n v="3"/>
    <s v="Footwear"/>
    <s v="Pacific Asia"/>
    <s v="Antipolo"/>
    <s v="Calabarzon"/>
    <m/>
    <s v="Philippines"/>
    <s v="Southeast Asia"/>
    <n v="9"/>
    <x v="0"/>
    <n v="191"/>
    <s v="Nike Men's Free 5.0+ Running Shoe"/>
    <n v="99.989997860000003"/>
    <n v="95.114003926871064"/>
    <n v="5"/>
    <n v="84.989997860000003"/>
    <n v="499.94998930000003"/>
    <n v="414.95999144000001"/>
    <x v="2"/>
    <x v="2"/>
  </r>
  <r>
    <n v="43561"/>
    <d v="2016-09-27T00:00:00"/>
    <x v="7"/>
    <n v="4"/>
    <d v="2016-10-03T00:00:00"/>
    <n v="0"/>
    <s v="Standard Class"/>
    <s v="Other"/>
    <n v="13"/>
    <n v="5089"/>
    <n v="3"/>
    <s v="Footwear"/>
    <s v="Pacific Asia"/>
    <s v="Borujerd"/>
    <s v="Lorestan"/>
    <m/>
    <s v="Iran"/>
    <s v="South Asia"/>
    <n v="13"/>
    <x v="3"/>
    <n v="276"/>
    <s v="Under Armour Women's Ignite Slide"/>
    <n v="31.989999770000001"/>
    <n v="27.113333001333334"/>
    <n v="5"/>
    <n v="28.790000920000001"/>
    <n v="159.94999885000001"/>
    <n v="131.15999793"/>
    <x v="2"/>
    <x v="2"/>
  </r>
  <r>
    <n v="47846"/>
    <d v="2016-11-29T00:00:00"/>
    <x v="7"/>
    <n v="4"/>
    <d v="2016-12-05T00:00:00"/>
    <n v="0"/>
    <s v="Standard Class"/>
    <s v="Other"/>
    <n v="9"/>
    <n v="6073"/>
    <n v="3"/>
    <s v="Footwear"/>
    <s v="Pacific Asia"/>
    <s v="Izmir"/>
    <s v="Izmir"/>
    <m/>
    <s v="Turkey"/>
    <s v="West Asia"/>
    <n v="9"/>
    <x v="0"/>
    <n v="191"/>
    <s v="Nike Men's Free 5.0+ Running Shoe"/>
    <n v="99.989997860000003"/>
    <n v="95.114003926871064"/>
    <n v="5"/>
    <n v="99.989997860000003"/>
    <n v="499.94998930000003"/>
    <n v="399.95999144000001"/>
    <x v="2"/>
    <x v="2"/>
  </r>
  <r>
    <n v="21192"/>
    <d v="2015-06-11T00:00:00"/>
    <x v="7"/>
    <n v="4"/>
    <d v="2015-06-17T00:00:00"/>
    <n v="0"/>
    <s v="Standard Class"/>
    <s v="Other"/>
    <n v="17"/>
    <n v="8992"/>
    <n v="4"/>
    <s v="Apparel"/>
    <s v="Pacific Asia"/>
    <s v="Jaipur"/>
    <s v="Rajasthan"/>
    <m/>
    <s v="India"/>
    <s v="South Asi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23156"/>
    <d v="2015-05-12T00:00:00"/>
    <x v="7"/>
    <n v="4"/>
    <d v="2015-05-18T00:00:00"/>
    <n v="0"/>
    <s v="Standard Class"/>
    <s v="Other"/>
    <n v="17"/>
    <n v="6466"/>
    <n v="4"/>
    <s v="Apparel"/>
    <s v="Pacific Asia"/>
    <s v="Ho Chi Minh City"/>
    <s v="Ho Chi Minh City"/>
    <m/>
    <s v="Vietnam"/>
    <s v="Southeast Asi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22811"/>
    <d v="2015-11-29T00:00:00"/>
    <x v="7"/>
    <n v="4"/>
    <d v="2015-12-03T00:00:00"/>
    <n v="0"/>
    <s v="Standard Class"/>
    <s v="Other"/>
    <n v="17"/>
    <n v="1962"/>
    <n v="4"/>
    <s v="Apparel"/>
    <s v="Pacific Asia"/>
    <s v="Shulan"/>
    <s v="Jilin"/>
    <m/>
    <s v="China"/>
    <s v="Eastern Asi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25418"/>
    <d v="2016-07-01T00:00:00"/>
    <x v="7"/>
    <n v="4"/>
    <d v="2016-07-07T00:00:00"/>
    <n v="0"/>
    <s v="Standard Class"/>
    <s v="Other"/>
    <n v="17"/>
    <n v="11438"/>
    <n v="4"/>
    <s v="Apparel"/>
    <s v="Pacific Asia"/>
    <s v="Sydney"/>
    <s v="New South Wales"/>
    <m/>
    <s v="Australia"/>
    <s v="Oceani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47092"/>
    <d v="2016-11-18T00:00:00"/>
    <x v="7"/>
    <n v="4"/>
    <d v="2016-11-24T00:00:00"/>
    <n v="0"/>
    <s v="Standard Class"/>
    <s v="Other"/>
    <n v="17"/>
    <n v="9524"/>
    <n v="4"/>
    <s v="Apparel"/>
    <s v="Pacific Asia"/>
    <s v="Antalya"/>
    <s v="Antalya"/>
    <m/>
    <s v="Turkey"/>
    <s v="West Asi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42658"/>
    <d v="2016-09-14T00:00:00"/>
    <x v="7"/>
    <n v="4"/>
    <d v="2016-09-20T00:00:00"/>
    <n v="0"/>
    <s v="Standard Class"/>
    <s v="Other"/>
    <n v="17"/>
    <n v="2078"/>
    <n v="4"/>
    <s v="Apparel"/>
    <s v="Pacific Asia"/>
    <s v="Baghdad"/>
    <s v="Baghdad"/>
    <m/>
    <s v="Iraq"/>
    <s v="West Asi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23494"/>
    <d v="2015-09-12T00:00:00"/>
    <x v="7"/>
    <n v="4"/>
    <d v="2015-09-17T00:00:00"/>
    <n v="1"/>
    <s v="Standard Class"/>
    <s v="Other"/>
    <n v="17"/>
    <n v="2464"/>
    <n v="4"/>
    <s v="Apparel"/>
    <s v="Pacific Asia"/>
    <s v="Dhaka"/>
    <s v="Dhaka"/>
    <m/>
    <s v="Bangladesh"/>
    <s v="South Asia"/>
    <n v="17"/>
    <x v="5"/>
    <n v="365"/>
    <s v="Perfect Fitness Perfect Rip Deck"/>
    <n v="59.990001679999999"/>
    <n v="54.488929209402009"/>
    <n v="5"/>
    <n v="47.990001679999999"/>
    <n v="299.9500084"/>
    <n v="251.96000672"/>
    <x v="2"/>
    <x v="2"/>
  </r>
  <r>
    <n v="27316"/>
    <d v="2016-03-02T00:00:00"/>
    <x v="7"/>
    <n v="4"/>
    <d v="2016-03-08T00:00:00"/>
    <n v="0"/>
    <s v="Standard Class"/>
    <s v="Other"/>
    <n v="17"/>
    <n v="11426"/>
    <n v="4"/>
    <s v="Apparel"/>
    <s v="Pacific Asia"/>
    <s v="Shantou"/>
    <s v="Guangdong"/>
    <m/>
    <s v="China"/>
    <s v="Eastern Asia"/>
    <n v="17"/>
    <x v="5"/>
    <n v="365"/>
    <s v="Perfect Fitness Perfect Rip Deck"/>
    <n v="59.990001679999999"/>
    <n v="54.488929209402009"/>
    <n v="5"/>
    <n v="50.990001679999999"/>
    <n v="299.9500084"/>
    <n v="248.96000672"/>
    <x v="2"/>
    <x v="2"/>
  </r>
  <r>
    <n v="20931"/>
    <d v="2015-02-11T00:00:00"/>
    <x v="7"/>
    <n v="4"/>
    <d v="2015-02-17T00:00:00"/>
    <n v="0"/>
    <s v="Standard Class"/>
    <s v="Other"/>
    <n v="17"/>
    <n v="11664"/>
    <n v="4"/>
    <s v="Apparel"/>
    <s v="Pacific Asia"/>
    <s v="Manila"/>
    <s v="National Capital Region"/>
    <m/>
    <s v="Philippines"/>
    <s v="Southeast Asia"/>
    <n v="17"/>
    <x v="5"/>
    <n v="365"/>
    <s v="Perfect Fitness Perfect Rip Deck"/>
    <n v="59.990001679999999"/>
    <n v="54.488929209402009"/>
    <n v="5"/>
    <n v="50.990001679999999"/>
    <n v="299.9500084"/>
    <n v="248.96000672"/>
    <x v="2"/>
    <x v="2"/>
  </r>
  <r>
    <n v="27555"/>
    <d v="2016-07-02T00:00:00"/>
    <x v="7"/>
    <n v="4"/>
    <d v="2016-07-07T00:00:00"/>
    <n v="1"/>
    <s v="Standard Class"/>
    <s v="Other"/>
    <n v="17"/>
    <n v="3770"/>
    <n v="4"/>
    <s v="Apparel"/>
    <s v="Pacific Asia"/>
    <s v="Semarang"/>
    <s v="Central Java"/>
    <m/>
    <s v="Indonesia"/>
    <s v="Southeast Asia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28657"/>
    <d v="2016-02-23T00:00:00"/>
    <x v="7"/>
    <n v="4"/>
    <d v="2016-02-29T00:00:00"/>
    <n v="0"/>
    <s v="Standard Class"/>
    <s v="Other"/>
    <n v="29"/>
    <n v="1306"/>
    <n v="5"/>
    <s v="Golf"/>
    <s v="Pacific Asia"/>
    <s v="Newcastle"/>
    <s v="New South Wales"/>
    <m/>
    <s v="Australia"/>
    <s v="Oceania"/>
    <n v="29"/>
    <x v="1"/>
    <n v="627"/>
    <s v="Under Armour Girls' Toddler Spine Surge Runni"/>
    <n v="39.990001679999999"/>
    <n v="34.198098313835338"/>
    <n v="5"/>
    <n v="2"/>
    <n v="199.9500084"/>
    <n v="197.9500084"/>
    <x v="2"/>
    <x v="2"/>
  </r>
  <r>
    <n v="47011"/>
    <d v="2016-11-17T00:00:00"/>
    <x v="7"/>
    <n v="4"/>
    <d v="2016-11-23T00:00:00"/>
    <n v="0"/>
    <s v="Standard Class"/>
    <s v="Other"/>
    <n v="24"/>
    <n v="10811"/>
    <n v="5"/>
    <s v="Golf"/>
    <s v="Pacific Asia"/>
    <s v="Baghdad"/>
    <s v="Baghdad"/>
    <m/>
    <s v="Iraq"/>
    <s v="West Asia"/>
    <n v="24"/>
    <x v="7"/>
    <n v="502"/>
    <s v="Nike Men's Dri-FIT Victory Golf Polo"/>
    <n v="50"/>
    <n v="43.678035218757444"/>
    <n v="5"/>
    <n v="2.5"/>
    <n v="250"/>
    <n v="247.5"/>
    <x v="2"/>
    <x v="2"/>
  </r>
  <r>
    <n v="47846"/>
    <d v="2016-11-29T00:00:00"/>
    <x v="7"/>
    <n v="4"/>
    <d v="2016-12-05T00:00:00"/>
    <n v="0"/>
    <s v="Standard Class"/>
    <s v="Other"/>
    <n v="24"/>
    <n v="6073"/>
    <n v="5"/>
    <s v="Golf"/>
    <s v="Pacific Asia"/>
    <s v="Izmir"/>
    <s v="Izmir"/>
    <m/>
    <s v="Turkey"/>
    <s v="West Asia"/>
    <n v="24"/>
    <x v="7"/>
    <n v="502"/>
    <s v="Nike Men's Dri-FIT Victory Golf Polo"/>
    <n v="50"/>
    <n v="43.678035218757444"/>
    <n v="5"/>
    <n v="5"/>
    <n v="250"/>
    <n v="245"/>
    <x v="2"/>
    <x v="2"/>
  </r>
  <r>
    <n v="21973"/>
    <d v="2015-11-17T00:00:00"/>
    <x v="7"/>
    <n v="4"/>
    <d v="2015-11-23T00:00:00"/>
    <n v="0"/>
    <s v="Standard Class"/>
    <s v="Other"/>
    <n v="29"/>
    <n v="12033"/>
    <n v="5"/>
    <s v="Golf"/>
    <s v="Pacific Asia"/>
    <s v="Nantong"/>
    <s v="Jiangsu"/>
    <m/>
    <s v="China"/>
    <s v="Eastern Asia"/>
    <n v="29"/>
    <x v="1"/>
    <n v="627"/>
    <s v="Under Armour Girls' Toddler Spine Surge Runni"/>
    <n v="39.990001679999999"/>
    <n v="34.198098313835338"/>
    <n v="5"/>
    <n v="8"/>
    <n v="199.9500084"/>
    <n v="191.9500084"/>
    <x v="2"/>
    <x v="2"/>
  </r>
  <r>
    <n v="50226"/>
    <d v="2017-03-01T00:00:00"/>
    <x v="7"/>
    <n v="4"/>
    <d v="2017-03-07T00:00:00"/>
    <n v="0"/>
    <s v="Standard Class"/>
    <s v="Other"/>
    <n v="24"/>
    <n v="9248"/>
    <n v="5"/>
    <s v="Golf"/>
    <s v="Pacific Asia"/>
    <s v="Taiz"/>
    <s v="Taiz"/>
    <m/>
    <s v="Yemen"/>
    <s v="West Asia"/>
    <n v="24"/>
    <x v="7"/>
    <n v="502"/>
    <s v="Nike Men's Dri-FIT Victory Golf Polo"/>
    <n v="50"/>
    <n v="43.678035218757444"/>
    <n v="5"/>
    <n v="12.5"/>
    <n v="250"/>
    <n v="237.5"/>
    <x v="2"/>
    <x v="2"/>
  </r>
  <r>
    <n v="44617"/>
    <d v="2016-10-13T00:00:00"/>
    <x v="7"/>
    <n v="4"/>
    <d v="2016-10-19T00:00:00"/>
    <n v="0"/>
    <s v="Standard Class"/>
    <s v="Other"/>
    <n v="24"/>
    <n v="2214"/>
    <n v="5"/>
    <s v="Golf"/>
    <s v="Pacific Asia"/>
    <s v="Baghdad"/>
    <s v="Baghdad"/>
    <m/>
    <s v="Iraq"/>
    <s v="West Asia"/>
    <n v="24"/>
    <x v="7"/>
    <n v="502"/>
    <s v="Nike Men's Dri-FIT Victory Golf Polo"/>
    <n v="50"/>
    <n v="43.678035218757444"/>
    <n v="5"/>
    <n v="12.5"/>
    <n v="250"/>
    <n v="237.5"/>
    <x v="2"/>
    <x v="2"/>
  </r>
  <r>
    <n v="21196"/>
    <d v="2015-06-11T00:00:00"/>
    <x v="7"/>
    <n v="4"/>
    <d v="2015-06-17T00:00:00"/>
    <n v="0"/>
    <s v="Standard Class"/>
    <s v="Other"/>
    <n v="24"/>
    <n v="6738"/>
    <n v="5"/>
    <s v="Golf"/>
    <s v="Pacific Asia"/>
    <s v="Yangzhou"/>
    <s v="Jiangsu"/>
    <m/>
    <s v="China"/>
    <s v="Eastern Asia"/>
    <n v="24"/>
    <x v="7"/>
    <n v="502"/>
    <s v="Nike Men's Dri-FIT Victory Golf Polo"/>
    <n v="50"/>
    <n v="43.678035218757444"/>
    <n v="5"/>
    <n v="13.75"/>
    <n v="250"/>
    <n v="236.25"/>
    <x v="2"/>
    <x v="2"/>
  </r>
  <r>
    <n v="21193"/>
    <d v="2015-06-11T00:00:00"/>
    <x v="7"/>
    <n v="4"/>
    <d v="2015-06-17T00:00:00"/>
    <n v="0"/>
    <s v="Standard Class"/>
    <s v="Other"/>
    <n v="24"/>
    <n v="5074"/>
    <n v="5"/>
    <s v="Golf"/>
    <s v="Pacific Asia"/>
    <s v="Asahikawa"/>
    <s v="Hokkaido"/>
    <m/>
    <s v="Japan"/>
    <s v="Eastern Asia"/>
    <n v="24"/>
    <x v="7"/>
    <n v="502"/>
    <s v="Nike Men's Dri-FIT Victory Golf Polo"/>
    <n v="50"/>
    <n v="43.678035218757444"/>
    <n v="5"/>
    <n v="17.5"/>
    <n v="250"/>
    <n v="232.5"/>
    <x v="2"/>
    <x v="2"/>
  </r>
  <r>
    <n v="26073"/>
    <d v="2016-01-16T00:00:00"/>
    <x v="7"/>
    <n v="4"/>
    <d v="2016-01-21T00:00:00"/>
    <n v="0"/>
    <s v="Standard Class"/>
    <s v="Other"/>
    <n v="24"/>
    <n v="9148"/>
    <n v="5"/>
    <s v="Golf"/>
    <s v="Pacific Asia"/>
    <s v="Valencia"/>
    <s v="Northern Mindanao"/>
    <m/>
    <s v="Philippines"/>
    <s v="Southeast Asia"/>
    <n v="24"/>
    <x v="7"/>
    <n v="502"/>
    <s v="Nike Men's Dri-FIT Victory Golf Polo"/>
    <n v="50"/>
    <n v="43.678035218757444"/>
    <n v="5"/>
    <n v="17.5"/>
    <n v="250"/>
    <n v="232.5"/>
    <x v="2"/>
    <x v="2"/>
  </r>
  <r>
    <n v="24764"/>
    <d v="2015-12-28T00:00:00"/>
    <x v="7"/>
    <n v="4"/>
    <d v="2016-01-01T00:00:00"/>
    <n v="1"/>
    <s v="Standard Class"/>
    <s v="Other"/>
    <n v="18"/>
    <n v="8551"/>
    <n v="4"/>
    <s v="Apparel"/>
    <s v="Pacific Asia"/>
    <s v="Fuji"/>
    <s v="Shizuoka"/>
    <m/>
    <s v="Japan"/>
    <s v="Eastern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1522"/>
    <d v="2015-11-11T00:00:00"/>
    <x v="7"/>
    <n v="4"/>
    <d v="2015-11-17T00:00:00"/>
    <n v="0"/>
    <s v="Standard Class"/>
    <s v="Other"/>
    <n v="18"/>
    <n v="5270"/>
    <n v="4"/>
    <s v="Apparel"/>
    <s v="Pacific Asia"/>
    <s v="Tengzhou"/>
    <s v="Shandong"/>
    <m/>
    <s v="China"/>
    <s v="Eastern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6670"/>
    <d v="2016-01-25T00:00:00"/>
    <x v="7"/>
    <n v="4"/>
    <d v="2016-01-29T00:00:00"/>
    <n v="1"/>
    <s v="Standard Class"/>
    <s v="Other"/>
    <n v="18"/>
    <n v="7163"/>
    <n v="4"/>
    <s v="Apparel"/>
    <s v="Pacific Asia"/>
    <s v="Suzhou"/>
    <s v="Anhui"/>
    <m/>
    <s v="China"/>
    <s v="Eastern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1971"/>
    <d v="2015-11-17T00:00:00"/>
    <x v="7"/>
    <n v="4"/>
    <d v="2015-11-23T00:00:00"/>
    <n v="0"/>
    <s v="Standard Class"/>
    <s v="Other"/>
    <n v="18"/>
    <n v="9163"/>
    <n v="4"/>
    <s v="Apparel"/>
    <s v="Pacific Asia"/>
    <s v="Changwon"/>
    <s v="South Gyeongsang"/>
    <m/>
    <s v="South Korea"/>
    <s v="Eastern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76849"/>
    <d v="2018-01-26T00:00:00"/>
    <x v="2"/>
    <n v="4"/>
    <d v="2018-02-01T00:00:00"/>
    <n v="1"/>
    <s v="Standard Class"/>
    <s v="Other"/>
    <n v="76"/>
    <n v="20402"/>
    <n v="4"/>
    <s v="Apparel"/>
    <s v="Pacific Asia"/>
    <s v="Baoding"/>
    <s v="Hebei"/>
    <m/>
    <s v="China"/>
    <s v="Eastern Asia"/>
    <n v="76"/>
    <x v="29"/>
    <n v="1363"/>
    <s v="Summer dresses"/>
    <n v="215.82000729999999"/>
    <n v="186.82667412499998"/>
    <n v="1"/>
    <n v="19.420000080000001"/>
    <n v="215.82000729999999"/>
    <n v="196.40000721999999"/>
    <x v="1"/>
    <x v="2"/>
  </r>
  <r>
    <n v="27357"/>
    <d v="2016-04-02T00:00:00"/>
    <x v="7"/>
    <n v="4"/>
    <d v="2016-04-07T00:00:00"/>
    <n v="0"/>
    <s v="Standard Class"/>
    <s v="Other"/>
    <n v="18"/>
    <n v="4807"/>
    <n v="4"/>
    <s v="Apparel"/>
    <s v="Pacific Asia"/>
    <s v="Newcastle"/>
    <s v="New South Wales"/>
    <m/>
    <s v="Australia"/>
    <s v="Ocean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9283"/>
    <d v="2016-03-03T00:00:00"/>
    <x v="7"/>
    <n v="4"/>
    <d v="2016-03-09T00:00:00"/>
    <n v="0"/>
    <s v="Standard Class"/>
    <s v="Other"/>
    <n v="18"/>
    <n v="88"/>
    <n v="4"/>
    <s v="Apparel"/>
    <s v="Pacific Asia"/>
    <s v="Port Macquarie"/>
    <s v="New South Wales"/>
    <m/>
    <s v="Australia"/>
    <s v="Ocean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30724"/>
    <d v="2016-03-24T00:00:00"/>
    <x v="7"/>
    <n v="4"/>
    <d v="2016-03-30T00:00:00"/>
    <n v="1"/>
    <s v="Standard Class"/>
    <s v="Other"/>
    <n v="18"/>
    <n v="7697"/>
    <n v="4"/>
    <s v="Apparel"/>
    <s v="Pacific Asia"/>
    <s v="Gold Coast"/>
    <s v="Queensland"/>
    <m/>
    <s v="Australia"/>
    <s v="Ocean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74454"/>
    <d v="2017-12-22T00:00:00"/>
    <x v="2"/>
    <n v="4"/>
    <d v="2017-12-28T00:00:00"/>
    <n v="1"/>
    <s v="Standard Class"/>
    <s v="Other"/>
    <n v="63"/>
    <n v="18007"/>
    <n v="4"/>
    <s v="Apparel"/>
    <s v="Pacific Asia"/>
    <s v="Vijayawada"/>
    <s v="Andhra Pradesh"/>
    <m/>
    <s v="India"/>
    <s v="South Asia"/>
    <n v="63"/>
    <x v="25"/>
    <n v="1350"/>
    <s v="Children's heaters"/>
    <n v="357.10000609999997"/>
    <n v="263.94000818499995"/>
    <n v="1"/>
    <n v="32.13999939"/>
    <n v="357.10000609999997"/>
    <n v="324.96000670999996"/>
    <x v="1"/>
    <x v="2"/>
  </r>
  <r>
    <n v="24558"/>
    <d v="2015-12-25T00:00:00"/>
    <x v="7"/>
    <n v="4"/>
    <d v="2015-12-31T00:00:00"/>
    <n v="0"/>
    <s v="Standard Class"/>
    <s v="Other"/>
    <n v="18"/>
    <n v="8720"/>
    <n v="4"/>
    <s v="Apparel"/>
    <s v="Pacific Asia"/>
    <s v="Bangalore"/>
    <s v="Karnataka"/>
    <m/>
    <s v="India"/>
    <s v="South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4230"/>
    <d v="2015-12-20T00:00:00"/>
    <x v="7"/>
    <n v="4"/>
    <d v="2015-12-24T00:00:00"/>
    <n v="1"/>
    <s v="Standard Class"/>
    <s v="Other"/>
    <n v="17"/>
    <n v="1718"/>
    <n v="4"/>
    <s v="Apparel"/>
    <s v="Pacific Asia"/>
    <s v="Manila"/>
    <s v="National Capital Region"/>
    <m/>
    <s v="Philippines"/>
    <s v="Southeast Asia"/>
    <n v="17"/>
    <x v="5"/>
    <n v="365"/>
    <s v="Perfect Fitness Perfect Rip Deck"/>
    <n v="59.990001679999999"/>
    <n v="54.488929209402009"/>
    <n v="1"/>
    <n v="5.4000000950000002"/>
    <n v="59.990001679999999"/>
    <n v="54.590001584999996"/>
    <x v="1"/>
    <x v="2"/>
  </r>
  <r>
    <n v="26821"/>
    <d v="2016-01-27T00:00:00"/>
    <x v="7"/>
    <n v="4"/>
    <d v="2016-02-02T00:00:00"/>
    <n v="0"/>
    <s v="Standard Class"/>
    <s v="Other"/>
    <n v="18"/>
    <n v="7795"/>
    <n v="4"/>
    <s v="Apparel"/>
    <s v="Pacific Asia"/>
    <s v="Cirebon"/>
    <s v="West Java"/>
    <m/>
    <s v="Indonesia"/>
    <s v="Southeast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3211"/>
    <d v="2015-05-12T00:00:00"/>
    <x v="7"/>
    <n v="4"/>
    <d v="2015-05-18T00:00:00"/>
    <n v="0"/>
    <s v="Standard Class"/>
    <s v="Other"/>
    <n v="18"/>
    <n v="12100"/>
    <n v="4"/>
    <s v="Apparel"/>
    <s v="Pacific Asia"/>
    <s v="Ho Chi Minh City"/>
    <s v="Ho Chi Minh City"/>
    <m/>
    <s v="Vietnam"/>
    <s v="Southeast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1868"/>
    <d v="2015-11-16T00:00:00"/>
    <x v="7"/>
    <n v="4"/>
    <d v="2015-11-20T00:00:00"/>
    <n v="0"/>
    <s v="Standard Class"/>
    <s v="Other"/>
    <n v="18"/>
    <n v="11979"/>
    <n v="4"/>
    <s v="Apparel"/>
    <s v="Pacific Asia"/>
    <s v="Jakarta"/>
    <s v="Jakarta"/>
    <m/>
    <s v="Indonesia"/>
    <s v="Southeast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47009"/>
    <d v="2016-11-17T00:00:00"/>
    <x v="7"/>
    <n v="4"/>
    <d v="2016-11-23T00:00:00"/>
    <n v="1"/>
    <s v="Standard Class"/>
    <s v="Other"/>
    <n v="18"/>
    <n v="150"/>
    <n v="4"/>
    <s v="Apparel"/>
    <s v="Pacific Asia"/>
    <s v="Baghdad"/>
    <s v="Baghdad"/>
    <m/>
    <s v="Iraq"/>
    <s v="West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42271"/>
    <d v="2016-09-09T00:00:00"/>
    <x v="7"/>
    <n v="4"/>
    <d v="2016-09-15T00:00:00"/>
    <n v="0"/>
    <s v="Standard Class"/>
    <s v="Other"/>
    <n v="18"/>
    <n v="3905"/>
    <n v="4"/>
    <s v="Apparel"/>
    <s v="Pacific Asia"/>
    <s v="Termez"/>
    <s v="Surjandari"/>
    <m/>
    <s v="Uzbekistan"/>
    <s v="Central Asia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36146"/>
    <d v="2016-11-06T00:00:00"/>
    <x v="7"/>
    <n v="2"/>
    <d v="2016-11-08T00:00:00"/>
    <n v="0"/>
    <s v="Second Class"/>
    <s v="Other"/>
    <n v="13"/>
    <n v="3296"/>
    <n v="3"/>
    <s v="Footwear"/>
    <s v="USCA"/>
    <s v="Pasco"/>
    <s v="Washington"/>
    <n v="99301"/>
    <s v="United States"/>
    <s v="West of USA "/>
    <n v="13"/>
    <x v="3"/>
    <n v="278"/>
    <s v="Under Armour Men's Compression EV SL Slide"/>
    <n v="44.990001679999999"/>
    <n v="31.547668386333335"/>
    <n v="2"/>
    <n v="15.30000019"/>
    <n v="89.980003359999998"/>
    <n v="74.680003169999992"/>
    <x v="0"/>
    <x v="1"/>
  </r>
  <r>
    <n v="41234"/>
    <d v="2016-08-24T00:00:00"/>
    <x v="7"/>
    <n v="2"/>
    <d v="2016-08-26T00:00:00"/>
    <n v="1"/>
    <s v="Second Class"/>
    <s v="Other"/>
    <n v="12"/>
    <n v="3182"/>
    <n v="3"/>
    <s v="Footwear"/>
    <s v="USCA"/>
    <s v="Los Angeles"/>
    <s v="California"/>
    <n v="90049"/>
    <s v="United States"/>
    <s v="West of USA "/>
    <n v="12"/>
    <x v="14"/>
    <n v="249"/>
    <s v="Under Armour Women's Micro G Skulpt Running S"/>
    <n v="54.97000122"/>
    <n v="38.635001181666667"/>
    <n v="2"/>
    <n v="19.790000920000001"/>
    <n v="109.94000244"/>
    <n v="90.150001520000004"/>
    <x v="0"/>
    <x v="1"/>
  </r>
  <r>
    <n v="32090"/>
    <d v="2016-04-13T00:00:00"/>
    <x v="7"/>
    <n v="2"/>
    <d v="2016-04-15T00:00:00"/>
    <n v="1"/>
    <s v="Second Class"/>
    <s v="Other"/>
    <n v="17"/>
    <n v="7864"/>
    <n v="4"/>
    <s v="Apparel"/>
    <s v="USCA"/>
    <s v="San Francisco"/>
    <s v="California"/>
    <n v="94110"/>
    <s v="United States"/>
    <s v="West of USA "/>
    <n v="17"/>
    <x v="5"/>
    <n v="365"/>
    <s v="Perfect Fitness Perfect Rip Deck"/>
    <n v="59.990001679999999"/>
    <n v="54.488929209402009"/>
    <n v="2"/>
    <n v="2.4000000950000002"/>
    <n v="119.98000336"/>
    <n v="117.580003265"/>
    <x v="0"/>
    <x v="1"/>
  </r>
  <r>
    <n v="34773"/>
    <d v="2016-05-22T00:00:00"/>
    <x v="7"/>
    <n v="2"/>
    <d v="2016-05-24T00:00:00"/>
    <n v="1"/>
    <s v="Second Class"/>
    <s v="Other"/>
    <n v="17"/>
    <n v="11169"/>
    <n v="4"/>
    <s v="Apparel"/>
    <s v="USCA"/>
    <s v="Overland Park"/>
    <s v="Kansas"/>
    <n v="66212"/>
    <s v="United States"/>
    <s v="US Center "/>
    <n v="17"/>
    <x v="5"/>
    <n v="365"/>
    <s v="Perfect Fitness Perfect Rip Deck"/>
    <n v="59.990001679999999"/>
    <n v="54.488929209402009"/>
    <n v="2"/>
    <n v="24"/>
    <n v="119.98000336"/>
    <n v="95.980003359999998"/>
    <x v="0"/>
    <x v="1"/>
  </r>
  <r>
    <n v="33824"/>
    <d v="2016-08-05T00:00:00"/>
    <x v="7"/>
    <n v="4"/>
    <d v="2016-08-11T00:00:00"/>
    <n v="0"/>
    <s v="Standard Class"/>
    <s v="Other"/>
    <n v="13"/>
    <n v="1509"/>
    <n v="3"/>
    <s v="Footwear"/>
    <s v="USCA"/>
    <s v="Houston"/>
    <s v="Texas"/>
    <n v="77041"/>
    <s v="United States"/>
    <s v="US Center "/>
    <n v="13"/>
    <x v="3"/>
    <n v="278"/>
    <s v="Under Armour Men's Compression EV SL Slide"/>
    <n v="44.990001679999999"/>
    <n v="31.547668386333335"/>
    <n v="3"/>
    <n v="6.75"/>
    <n v="134.97000503999999"/>
    <n v="128.22000503999999"/>
    <x v="2"/>
    <x v="2"/>
  </r>
  <r>
    <n v="31364"/>
    <d v="2016-02-04T00:00:00"/>
    <x v="7"/>
    <n v="4"/>
    <d v="2016-02-10T00:00:00"/>
    <n v="0"/>
    <s v="Standard Class"/>
    <s v="Other"/>
    <n v="9"/>
    <n v="1636"/>
    <n v="3"/>
    <s v="Footwear"/>
    <s v="USCA"/>
    <s v="Gilbert"/>
    <s v="Arizona"/>
    <n v="85234"/>
    <s v="United States"/>
    <s v="West of USA "/>
    <n v="9"/>
    <x v="0"/>
    <n v="191"/>
    <s v="Nike Men's Free 5.0+ Running Shoe"/>
    <n v="99.989997860000003"/>
    <n v="95.114003926871064"/>
    <n v="3"/>
    <n v="21"/>
    <n v="299.96999357999999"/>
    <n v="278.96999357999999"/>
    <x v="2"/>
    <x v="2"/>
  </r>
  <r>
    <n v="40495"/>
    <d v="2016-08-14T00:00:00"/>
    <x v="7"/>
    <n v="4"/>
    <d v="2016-08-18T00:00:00"/>
    <n v="0"/>
    <s v="Standard Class"/>
    <s v="Other"/>
    <n v="9"/>
    <n v="2784"/>
    <n v="3"/>
    <s v="Footwear"/>
    <s v="USCA"/>
    <s v="San Jose"/>
    <s v="California"/>
    <n v="95123"/>
    <s v="United States"/>
    <s v="West of USA "/>
    <n v="9"/>
    <x v="0"/>
    <n v="191"/>
    <s v="Nike Men's Free 5.0+ Running Shoe"/>
    <n v="99.989997860000003"/>
    <n v="95.114003926871064"/>
    <n v="3"/>
    <n v="27"/>
    <n v="299.96999357999999"/>
    <n v="272.96999357999999"/>
    <x v="2"/>
    <x v="2"/>
  </r>
  <r>
    <n v="31364"/>
    <d v="2016-02-04T00:00:00"/>
    <x v="7"/>
    <n v="4"/>
    <d v="2016-02-10T00:00:00"/>
    <n v="0"/>
    <s v="Standard Class"/>
    <s v="Other"/>
    <n v="9"/>
    <n v="1636"/>
    <n v="3"/>
    <s v="Footwear"/>
    <s v="USCA"/>
    <s v="Gilbert"/>
    <s v="Arizona"/>
    <n v="85234"/>
    <s v="United States"/>
    <s v="West of USA "/>
    <n v="9"/>
    <x v="0"/>
    <n v="191"/>
    <s v="Nike Men's Free 5.0+ Running Shoe"/>
    <n v="99.989997860000003"/>
    <n v="95.114003926871064"/>
    <n v="3"/>
    <n v="27"/>
    <n v="299.96999357999999"/>
    <n v="272.96999357999999"/>
    <x v="2"/>
    <x v="2"/>
  </r>
  <r>
    <n v="34506"/>
    <d v="2016-05-18T00:00:00"/>
    <x v="7"/>
    <n v="4"/>
    <d v="2016-05-24T00:00:00"/>
    <n v="0"/>
    <s v="Standard Class"/>
    <s v="Other"/>
    <n v="17"/>
    <n v="9174"/>
    <n v="4"/>
    <s v="Apparel"/>
    <s v="USCA"/>
    <s v="Fresno"/>
    <s v="California"/>
    <n v="93727"/>
    <s v="United States"/>
    <s v="West of USA "/>
    <n v="17"/>
    <x v="5"/>
    <n v="365"/>
    <s v="Perfect Fitness Perfect Rip Deck"/>
    <n v="59.990001679999999"/>
    <n v="54.488929209402009"/>
    <n v="3"/>
    <n v="9"/>
    <n v="179.97000503999999"/>
    <n v="170.97000503999999"/>
    <x v="2"/>
    <x v="2"/>
  </r>
  <r>
    <n v="33607"/>
    <d v="2016-05-05T00:00:00"/>
    <x v="7"/>
    <n v="4"/>
    <d v="2016-05-11T00:00:00"/>
    <n v="0"/>
    <s v="Standard Class"/>
    <s v="Other"/>
    <n v="17"/>
    <n v="122"/>
    <n v="4"/>
    <s v="Apparel"/>
    <s v="USCA"/>
    <s v="Peoria"/>
    <s v="Arizona"/>
    <n v="85345"/>
    <s v="United States"/>
    <s v="West of USA "/>
    <n v="17"/>
    <x v="5"/>
    <n v="365"/>
    <s v="Perfect Fitness Perfect Rip Deck"/>
    <n v="59.990001679999999"/>
    <n v="54.488929209402009"/>
    <n v="3"/>
    <n v="12.600000380000001"/>
    <n v="179.97000503999999"/>
    <n v="167.37000465999998"/>
    <x v="2"/>
    <x v="2"/>
  </r>
  <r>
    <n v="32617"/>
    <d v="2016-04-21T00:00:00"/>
    <x v="7"/>
    <n v="4"/>
    <d v="2016-04-27T00:00:00"/>
    <n v="0"/>
    <s v="Standard Class"/>
    <s v="Other"/>
    <n v="17"/>
    <n v="3800"/>
    <n v="4"/>
    <s v="Apparel"/>
    <s v="USCA"/>
    <s v="Cincinnati"/>
    <s v="Ohio"/>
    <n v="45231"/>
    <s v="United States"/>
    <s v="East of USA"/>
    <n v="17"/>
    <x v="5"/>
    <n v="365"/>
    <s v="Perfect Fitness Perfect Rip Deck"/>
    <n v="59.990001679999999"/>
    <n v="54.488929209402009"/>
    <n v="3"/>
    <n v="21.600000380000001"/>
    <n v="179.97000503999999"/>
    <n v="158.37000465999998"/>
    <x v="2"/>
    <x v="2"/>
  </r>
  <r>
    <n v="37496"/>
    <d v="2016-01-07T00:00:00"/>
    <x v="7"/>
    <n v="4"/>
    <d v="2016-01-13T00:00:00"/>
    <n v="0"/>
    <s v="Standard Class"/>
    <s v="Other"/>
    <n v="29"/>
    <n v="10029"/>
    <n v="5"/>
    <s v="Golf"/>
    <s v="USCA"/>
    <s v="Columbus"/>
    <s v="Indiana"/>
    <n v="47201"/>
    <s v="United States"/>
    <s v="US Center "/>
    <n v="29"/>
    <x v="1"/>
    <n v="627"/>
    <s v="Under Armour Girls' Toddler Spine Surge Runni"/>
    <n v="39.990001679999999"/>
    <n v="34.198098313835338"/>
    <n v="3"/>
    <n v="1.2000000479999999"/>
    <n v="119.97000503999999"/>
    <n v="118.77000499199998"/>
    <x v="2"/>
    <x v="2"/>
  </r>
  <r>
    <n v="32617"/>
    <d v="2016-04-21T00:00:00"/>
    <x v="7"/>
    <n v="4"/>
    <d v="2016-04-27T00:00:00"/>
    <n v="0"/>
    <s v="Standard Class"/>
    <s v="Other"/>
    <n v="26"/>
    <n v="3800"/>
    <n v="5"/>
    <s v="Golf"/>
    <s v="USCA"/>
    <s v="Cincinnati"/>
    <s v="Ohio"/>
    <n v="45231"/>
    <s v="United States"/>
    <s v="East of USA"/>
    <n v="26"/>
    <x v="9"/>
    <n v="567"/>
    <s v="adidas Men's Germany Black Crest Away Tee"/>
    <n v="25"/>
    <n v="17.922466723766668"/>
    <n v="3"/>
    <n v="1.5"/>
    <n v="75"/>
    <n v="73.5"/>
    <x v="2"/>
    <x v="2"/>
  </r>
  <r>
    <n v="49075"/>
    <d v="2016-12-17T00:00:00"/>
    <x v="7"/>
    <n v="4"/>
    <d v="2016-12-22T00:00:00"/>
    <n v="0"/>
    <s v="Standard Class"/>
    <s v="Other"/>
    <n v="24"/>
    <n v="2805"/>
    <n v="5"/>
    <s v="Golf"/>
    <s v="USCA"/>
    <s v="Ottawa"/>
    <s v="Ontario"/>
    <m/>
    <s v="Canada"/>
    <s v="Canada"/>
    <n v="24"/>
    <x v="7"/>
    <n v="502"/>
    <s v="Nike Men's Dri-FIT Victory Golf Polo"/>
    <n v="50"/>
    <n v="43.678035218757444"/>
    <n v="3"/>
    <n v="18"/>
    <n v="150"/>
    <n v="132"/>
    <x v="2"/>
    <x v="2"/>
  </r>
  <r>
    <n v="33824"/>
    <d v="2016-08-05T00:00:00"/>
    <x v="7"/>
    <n v="4"/>
    <d v="2016-08-11T00:00:00"/>
    <n v="0"/>
    <s v="Standard Class"/>
    <s v="Other"/>
    <n v="24"/>
    <n v="1509"/>
    <n v="5"/>
    <s v="Golf"/>
    <s v="USCA"/>
    <s v="Houston"/>
    <s v="Texas"/>
    <n v="77041"/>
    <s v="United States"/>
    <s v="US Center "/>
    <n v="24"/>
    <x v="7"/>
    <n v="502"/>
    <s v="Nike Men's Dri-FIT Victory Golf Polo"/>
    <n v="50"/>
    <n v="43.678035218757444"/>
    <n v="3"/>
    <n v="18"/>
    <n v="150"/>
    <n v="132"/>
    <x v="2"/>
    <x v="2"/>
  </r>
  <r>
    <n v="49075"/>
    <d v="2016-12-17T00:00:00"/>
    <x v="7"/>
    <n v="4"/>
    <d v="2016-12-22T00:00:00"/>
    <n v="0"/>
    <s v="Standard Class"/>
    <s v="Other"/>
    <n v="24"/>
    <n v="2805"/>
    <n v="5"/>
    <s v="Golf"/>
    <s v="USCA"/>
    <s v="Ottawa"/>
    <s v="Ontario"/>
    <m/>
    <s v="Canada"/>
    <s v="Canada"/>
    <n v="24"/>
    <x v="7"/>
    <n v="502"/>
    <s v="Nike Men's Dri-FIT Victory Golf Polo"/>
    <n v="50"/>
    <n v="43.678035218757444"/>
    <n v="3"/>
    <n v="19.5"/>
    <n v="150"/>
    <n v="130.5"/>
    <x v="2"/>
    <x v="2"/>
  </r>
  <r>
    <n v="41623"/>
    <d v="2016-08-30T00:00:00"/>
    <x v="7"/>
    <n v="4"/>
    <d v="2016-09-05T00:00:00"/>
    <n v="0"/>
    <s v="Standard Class"/>
    <s v="Other"/>
    <n v="29"/>
    <n v="12253"/>
    <n v="5"/>
    <s v="Golf"/>
    <s v="USCA"/>
    <s v="Kitchener"/>
    <s v="Ontario"/>
    <m/>
    <s v="Canada"/>
    <s v="Canad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2"/>
    <x v="2"/>
  </r>
  <r>
    <n v="39271"/>
    <d v="2016-07-27T00:00:00"/>
    <x v="7"/>
    <n v="4"/>
    <d v="2016-08-02T00:00:00"/>
    <n v="0"/>
    <s v="Standard Class"/>
    <s v="Other"/>
    <n v="29"/>
    <n v="3528"/>
    <n v="5"/>
    <s v="Golf"/>
    <s v="USCA"/>
    <s v="Philadelphia"/>
    <s v="Pennsylvania"/>
    <n v="19134"/>
    <s v="United States"/>
    <s v="East of US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2"/>
    <x v="2"/>
  </r>
  <r>
    <n v="38598"/>
    <d v="2016-07-17T00:00:00"/>
    <x v="7"/>
    <n v="4"/>
    <d v="2016-07-21T00:00:00"/>
    <n v="0"/>
    <s v="Standard Class"/>
    <s v="Other"/>
    <n v="40"/>
    <n v="11018"/>
    <n v="6"/>
    <s v="Outdoors"/>
    <s v="USCA"/>
    <s v="Des Plaines"/>
    <s v="Illinois"/>
    <n v="60016"/>
    <s v="United States"/>
    <s v="US Center "/>
    <n v="40"/>
    <x v="8"/>
    <n v="893"/>
    <s v="Team Golf Pittsburgh Steelers Putter Grip"/>
    <n v="24.989999770000001"/>
    <n v="19.858499913833334"/>
    <n v="3"/>
    <n v="0.75"/>
    <n v="74.969999310000006"/>
    <n v="74.219999310000006"/>
    <x v="2"/>
    <x v="2"/>
  </r>
  <r>
    <n v="37845"/>
    <d v="2016-06-07T00:00:00"/>
    <x v="7"/>
    <n v="4"/>
    <d v="2016-06-13T00:00:00"/>
    <n v="0"/>
    <s v="Standard Class"/>
    <s v="Other"/>
    <n v="41"/>
    <n v="3222"/>
    <n v="6"/>
    <s v="Outdoors"/>
    <s v="USCA"/>
    <s v="Elmhurst"/>
    <s v="Illinois"/>
    <n v="60126"/>
    <s v="United States"/>
    <s v="US Center "/>
    <n v="41"/>
    <x v="2"/>
    <n v="924"/>
    <s v="Glove It Urban Brick Golf Towel"/>
    <n v="15.989999770000001"/>
    <n v="16.143866608000003"/>
    <n v="3"/>
    <n v="7.6799998279999997"/>
    <n v="47.969999310000006"/>
    <n v="40.289999482000006"/>
    <x v="2"/>
    <x v="2"/>
  </r>
  <r>
    <n v="39159"/>
    <d v="2016-07-25T00:00:00"/>
    <x v="7"/>
    <n v="2"/>
    <d v="2016-07-27T00:00:00"/>
    <n v="1"/>
    <s v="Second Class"/>
    <s v="Other"/>
    <n v="17"/>
    <n v="11292"/>
    <n v="4"/>
    <s v="Apparel"/>
    <s v="USCA"/>
    <s v="Seattle"/>
    <s v="Washington"/>
    <n v="98103"/>
    <s v="United States"/>
    <s v="West of USA "/>
    <n v="17"/>
    <x v="5"/>
    <n v="365"/>
    <s v="Perfect Fitness Perfect Rip Deck"/>
    <n v="59.990001679999999"/>
    <n v="54.488929209402009"/>
    <n v="3"/>
    <n v="23.399999619999999"/>
    <n v="179.97000503999999"/>
    <n v="156.57000542"/>
    <x v="0"/>
    <x v="1"/>
  </r>
  <r>
    <n v="32090"/>
    <d v="2016-04-13T00:00:00"/>
    <x v="7"/>
    <n v="2"/>
    <d v="2016-04-15T00:00:00"/>
    <n v="1"/>
    <s v="Second Class"/>
    <s v="Other"/>
    <n v="6"/>
    <n v="7864"/>
    <n v="2"/>
    <s v="Fitness"/>
    <s v="USCA"/>
    <s v="San Francisco"/>
    <s v="California"/>
    <n v="94110"/>
    <s v="United States"/>
    <s v="West of USA "/>
    <n v="6"/>
    <x v="11"/>
    <n v="116"/>
    <s v="Nike Men's Comfort 2 Slide"/>
    <n v="44.990001679999999"/>
    <n v="30.409585080374999"/>
    <n v="3"/>
    <n v="20.25"/>
    <n v="134.97000503999999"/>
    <n v="114.72000503999999"/>
    <x v="0"/>
    <x v="1"/>
  </r>
  <r>
    <n v="34631"/>
    <d v="2016-05-20T00:00:00"/>
    <x v="7"/>
    <n v="2"/>
    <d v="2016-05-24T00:00:00"/>
    <n v="0"/>
    <s v="Second Class"/>
    <s v="Other"/>
    <n v="9"/>
    <n v="47"/>
    <n v="3"/>
    <s v="Footwear"/>
    <s v="USCA"/>
    <s v="Oakland"/>
    <s v="California"/>
    <n v="94601"/>
    <s v="United States"/>
    <s v="West of USA "/>
    <n v="9"/>
    <x v="0"/>
    <n v="191"/>
    <s v="Nike Men's Free 5.0+ Running Shoe"/>
    <n v="99.989997860000003"/>
    <n v="95.114003926871064"/>
    <n v="3"/>
    <n v="6"/>
    <n v="299.96999357999999"/>
    <n v="293.96999357999999"/>
    <x v="0"/>
    <x v="0"/>
  </r>
  <r>
    <n v="37669"/>
    <d v="2016-03-07T00:00:00"/>
    <x v="7"/>
    <n v="2"/>
    <d v="2016-03-09T00:00:00"/>
    <n v="1"/>
    <s v="Second Class"/>
    <s v="Other"/>
    <n v="9"/>
    <n v="6405"/>
    <n v="3"/>
    <s v="Footwear"/>
    <s v="USCA"/>
    <s v="New York City"/>
    <s v="New York"/>
    <n v="10009"/>
    <s v="United States"/>
    <s v="East of USA"/>
    <n v="9"/>
    <x v="0"/>
    <n v="191"/>
    <s v="Nike Men's Free 5.0+ Running Shoe"/>
    <n v="99.989997860000003"/>
    <n v="95.114003926871064"/>
    <n v="3"/>
    <n v="21"/>
    <n v="299.96999357999999"/>
    <n v="278.96999357999999"/>
    <x v="0"/>
    <x v="0"/>
  </r>
  <r>
    <n v="37669"/>
    <d v="2016-03-07T00:00:00"/>
    <x v="7"/>
    <n v="2"/>
    <d v="2016-03-09T00:00:00"/>
    <n v="1"/>
    <s v="Second Class"/>
    <s v="Other"/>
    <n v="17"/>
    <n v="6405"/>
    <n v="4"/>
    <s v="Apparel"/>
    <s v="USCA"/>
    <s v="New York City"/>
    <s v="New York"/>
    <n v="10009"/>
    <s v="United States"/>
    <s v="East of USA"/>
    <n v="17"/>
    <x v="5"/>
    <n v="365"/>
    <s v="Perfect Fitness Perfect Rip Deck"/>
    <n v="59.990001679999999"/>
    <n v="54.488929209402009"/>
    <n v="3"/>
    <n v="27"/>
    <n v="179.97000503999999"/>
    <n v="152.97000503999999"/>
    <x v="0"/>
    <x v="1"/>
  </r>
  <r>
    <n v="34773"/>
    <d v="2016-05-22T00:00:00"/>
    <x v="7"/>
    <n v="2"/>
    <d v="2016-05-24T00:00:00"/>
    <n v="1"/>
    <s v="Second Class"/>
    <s v="Other"/>
    <n v="24"/>
    <n v="11169"/>
    <n v="5"/>
    <s v="Golf"/>
    <s v="USCA"/>
    <s v="Overland Park"/>
    <s v="Kansas"/>
    <n v="66212"/>
    <s v="United States"/>
    <s v="US Center "/>
    <n v="24"/>
    <x v="7"/>
    <n v="502"/>
    <s v="Nike Men's Dri-FIT Victory Golf Polo"/>
    <n v="50"/>
    <n v="43.678035218757444"/>
    <n v="3"/>
    <n v="4.5"/>
    <n v="150"/>
    <n v="145.5"/>
    <x v="0"/>
    <x v="1"/>
  </r>
  <r>
    <n v="40085"/>
    <d v="2016-08-08T00:00:00"/>
    <x v="7"/>
    <n v="2"/>
    <d v="2016-08-10T00:00:00"/>
    <n v="1"/>
    <s v="Second Class"/>
    <s v="Other"/>
    <n v="24"/>
    <n v="2426"/>
    <n v="5"/>
    <s v="Golf"/>
    <s v="USCA"/>
    <s v="Monroe"/>
    <s v="North Carolina"/>
    <n v="28110"/>
    <s v="United States"/>
    <s v="South of  USA "/>
    <n v="24"/>
    <x v="7"/>
    <n v="502"/>
    <s v="Nike Men's Dri-FIT Victory Golf Polo"/>
    <n v="50"/>
    <n v="43.678035218757444"/>
    <n v="3"/>
    <n v="10.5"/>
    <n v="150"/>
    <n v="139.5"/>
    <x v="0"/>
    <x v="1"/>
  </r>
  <r>
    <n v="39159"/>
    <d v="2016-07-25T00:00:00"/>
    <x v="7"/>
    <n v="2"/>
    <d v="2016-07-27T00:00:00"/>
    <n v="1"/>
    <s v="Second Class"/>
    <s v="Other"/>
    <n v="24"/>
    <n v="11292"/>
    <n v="5"/>
    <s v="Golf"/>
    <s v="USCA"/>
    <s v="Seattle"/>
    <s v="Washington"/>
    <n v="98103"/>
    <s v="United States"/>
    <s v="West of USA "/>
    <n v="24"/>
    <x v="7"/>
    <n v="502"/>
    <s v="Nike Men's Dri-FIT Victory Golf Polo"/>
    <n v="50"/>
    <n v="43.678035218757444"/>
    <n v="4"/>
    <n v="34"/>
    <n v="200"/>
    <n v="166"/>
    <x v="0"/>
    <x v="1"/>
  </r>
  <r>
    <n v="32102"/>
    <d v="2016-04-13T00:00:00"/>
    <x v="7"/>
    <n v="2"/>
    <d v="2016-04-15T00:00:00"/>
    <n v="1"/>
    <s v="Second Class"/>
    <s v="Other"/>
    <n v="13"/>
    <n v="6352"/>
    <n v="3"/>
    <s v="Footwear"/>
    <s v="USCA"/>
    <s v="Denver"/>
    <s v="Colorado"/>
    <n v="80219"/>
    <s v="United States"/>
    <s v="West of USA "/>
    <n v="13"/>
    <x v="3"/>
    <n v="282"/>
    <s v="Under Armour Women's Ignite PIP VI Slide"/>
    <n v="31.989999770000001"/>
    <n v="27.763856872771434"/>
    <n v="4"/>
    <n v="1.2799999710000001"/>
    <n v="127.95999908"/>
    <n v="126.67999910900001"/>
    <x v="0"/>
    <x v="1"/>
  </r>
  <r>
    <n v="37763"/>
    <d v="2016-05-07T00:00:00"/>
    <x v="7"/>
    <n v="2"/>
    <d v="2016-05-10T00:00:00"/>
    <n v="1"/>
    <s v="Second Class"/>
    <s v="Other"/>
    <n v="17"/>
    <n v="5870"/>
    <n v="4"/>
    <s v="Apparel"/>
    <s v="USCA"/>
    <s v="Los Angeles"/>
    <s v="California"/>
    <n v="90008"/>
    <s v="United States"/>
    <s v="West of USA "/>
    <n v="17"/>
    <x v="5"/>
    <n v="365"/>
    <s v="Perfect Fitness Perfect Rip Deck"/>
    <n v="59.990001679999999"/>
    <n v="54.488929209402009"/>
    <n v="4"/>
    <n v="31.190000529999999"/>
    <n v="239.96000672"/>
    <n v="208.77000619"/>
    <x v="0"/>
    <x v="0"/>
  </r>
  <r>
    <n v="37867"/>
    <d v="2016-06-07T00:00:00"/>
    <x v="7"/>
    <n v="2"/>
    <d v="2016-06-09T00:00:00"/>
    <n v="1"/>
    <s v="Second Class"/>
    <s v="Other"/>
    <n v="17"/>
    <n v="11776"/>
    <n v="4"/>
    <s v="Apparel"/>
    <s v="USCA"/>
    <s v="Houston"/>
    <s v="Texas"/>
    <n v="77095"/>
    <s v="United States"/>
    <s v="US Center "/>
    <n v="17"/>
    <x v="5"/>
    <n v="365"/>
    <s v="Perfect Fitness Perfect Rip Deck"/>
    <n v="59.990001679999999"/>
    <n v="54.488929209402009"/>
    <n v="4"/>
    <n v="47.990001679999999"/>
    <n v="239.96000672"/>
    <n v="191.97000503999999"/>
    <x v="0"/>
    <x v="1"/>
  </r>
  <r>
    <n v="31905"/>
    <d v="2016-10-04T00:00:00"/>
    <x v="7"/>
    <n v="2"/>
    <d v="2016-10-06T00:00:00"/>
    <n v="1"/>
    <s v="Second Class"/>
    <s v="Other"/>
    <n v="17"/>
    <n v="7060"/>
    <n v="4"/>
    <s v="Apparel"/>
    <s v="USCA"/>
    <s v="Philadelphia"/>
    <s v="Pennsylvania"/>
    <n v="19134"/>
    <s v="United States"/>
    <s v="East of USA"/>
    <n v="17"/>
    <x v="5"/>
    <n v="365"/>
    <s v="Perfect Fitness Perfect Rip Deck"/>
    <n v="59.990001679999999"/>
    <n v="54.488929209402009"/>
    <n v="4"/>
    <n v="59.990001679999999"/>
    <n v="239.96000672"/>
    <n v="179.97000503999999"/>
    <x v="0"/>
    <x v="1"/>
  </r>
  <r>
    <n v="36269"/>
    <d v="2016-06-13T00:00:00"/>
    <x v="7"/>
    <n v="2"/>
    <d v="2016-06-15T00:00:00"/>
    <n v="1"/>
    <s v="Second Class"/>
    <s v="Other"/>
    <n v="17"/>
    <n v="3466"/>
    <n v="4"/>
    <s v="Apparel"/>
    <s v="USCA"/>
    <s v="Jacksonville"/>
    <s v="Florida"/>
    <n v="32216"/>
    <s v="United States"/>
    <s v="South of  USA "/>
    <n v="17"/>
    <x v="5"/>
    <n v="365"/>
    <s v="Perfect Fitness Perfect Rip Deck"/>
    <n v="59.990001679999999"/>
    <n v="54.488929209402009"/>
    <n v="4"/>
    <n v="59.990001679999999"/>
    <n v="239.96000672"/>
    <n v="179.97000503999999"/>
    <x v="0"/>
    <x v="1"/>
  </r>
  <r>
    <n v="37867"/>
    <d v="2016-06-07T00:00:00"/>
    <x v="7"/>
    <n v="2"/>
    <d v="2016-06-09T00:00:00"/>
    <n v="1"/>
    <s v="Second Class"/>
    <s v="Other"/>
    <n v="17"/>
    <n v="11776"/>
    <n v="4"/>
    <s v="Apparel"/>
    <s v="USCA"/>
    <s v="Houston"/>
    <s v="Texas"/>
    <n v="77095"/>
    <s v="United States"/>
    <s v="US Center "/>
    <n v="17"/>
    <x v="5"/>
    <n v="365"/>
    <s v="Perfect Fitness Perfect Rip Deck"/>
    <n v="59.990001679999999"/>
    <n v="54.488929209402009"/>
    <n v="4"/>
    <n v="59.990001679999999"/>
    <n v="239.96000672"/>
    <n v="179.97000503999999"/>
    <x v="0"/>
    <x v="1"/>
  </r>
  <r>
    <n v="40085"/>
    <d v="2016-08-08T00:00:00"/>
    <x v="7"/>
    <n v="2"/>
    <d v="2016-08-10T00:00:00"/>
    <n v="1"/>
    <s v="Second Class"/>
    <s v="Other"/>
    <n v="29"/>
    <n v="2426"/>
    <n v="5"/>
    <s v="Golf"/>
    <s v="USCA"/>
    <s v="Monroe"/>
    <s v="North Carolina"/>
    <n v="28110"/>
    <s v="United States"/>
    <s v="South of  USA "/>
    <n v="29"/>
    <x v="1"/>
    <n v="627"/>
    <s v="Under Armour Girls' Toddler Spine Surge Runni"/>
    <n v="39.990001679999999"/>
    <n v="34.198098313835338"/>
    <n v="4"/>
    <n v="14.399999619999999"/>
    <n v="159.96000672"/>
    <n v="145.56000710000001"/>
    <x v="0"/>
    <x v="1"/>
  </r>
  <r>
    <n v="40085"/>
    <d v="2016-08-08T00:00:00"/>
    <x v="7"/>
    <n v="2"/>
    <d v="2016-08-10T00:00:00"/>
    <n v="1"/>
    <s v="Second Class"/>
    <s v="Other"/>
    <n v="24"/>
    <n v="2426"/>
    <n v="5"/>
    <s v="Golf"/>
    <s v="USCA"/>
    <s v="Monroe"/>
    <s v="North Carolina"/>
    <n v="28110"/>
    <s v="United States"/>
    <s v="South of  USA "/>
    <n v="24"/>
    <x v="7"/>
    <n v="502"/>
    <s v="Nike Men's Dri-FIT Victory Golf Polo"/>
    <n v="50"/>
    <n v="43.678035218757444"/>
    <n v="4"/>
    <n v="30"/>
    <n v="200"/>
    <n v="170"/>
    <x v="0"/>
    <x v="1"/>
  </r>
  <r>
    <n v="31697"/>
    <d v="2016-07-04T00:00:00"/>
    <x v="7"/>
    <n v="2"/>
    <d v="2016-07-06T00:00:00"/>
    <n v="1"/>
    <s v="Second Class"/>
    <s v="Other"/>
    <n v="17"/>
    <n v="1575"/>
    <n v="4"/>
    <s v="Apparel"/>
    <s v="USCA"/>
    <s v="Houston"/>
    <s v="Texas"/>
    <n v="77036"/>
    <s v="United States"/>
    <s v="US Center "/>
    <n v="17"/>
    <x v="5"/>
    <n v="365"/>
    <s v="Perfect Fitness Perfect Rip Deck"/>
    <n v="59.990001679999999"/>
    <n v="54.488929209402009"/>
    <n v="5"/>
    <n v="16.5"/>
    <n v="299.9500084"/>
    <n v="283.4500084"/>
    <x v="0"/>
    <x v="0"/>
  </r>
  <r>
    <n v="37276"/>
    <d v="2016-06-28T00:00:00"/>
    <x v="7"/>
    <n v="2"/>
    <d v="2016-06-30T00:00:00"/>
    <n v="0"/>
    <s v="Second Class"/>
    <s v="Other"/>
    <n v="17"/>
    <n v="5820"/>
    <n v="4"/>
    <s v="Apparel"/>
    <s v="USCA"/>
    <s v="Tulsa"/>
    <s v="Oklahoma"/>
    <n v="74133"/>
    <s v="United States"/>
    <s v="US Center "/>
    <n v="17"/>
    <x v="5"/>
    <n v="365"/>
    <s v="Perfect Fitness Perfect Rip Deck"/>
    <n v="59.990001679999999"/>
    <n v="54.488929209402009"/>
    <n v="5"/>
    <n v="38.990001679999999"/>
    <n v="299.9500084"/>
    <n v="260.96000672000002"/>
    <x v="0"/>
    <x v="0"/>
  </r>
  <r>
    <n v="37180"/>
    <d v="2016-06-26T00:00:00"/>
    <x v="7"/>
    <n v="2"/>
    <d v="2016-06-28T00:00:00"/>
    <n v="1"/>
    <s v="Second Class"/>
    <s v="Other"/>
    <n v="29"/>
    <n v="8608"/>
    <n v="5"/>
    <s v="Golf"/>
    <s v="USCA"/>
    <s v="San Francisco"/>
    <s v="California"/>
    <n v="94109"/>
    <s v="United States"/>
    <s v="West of USA "/>
    <n v="29"/>
    <x v="1"/>
    <n v="627"/>
    <s v="Under Armour Girls' Toddler Spine Surge Runni"/>
    <n v="39.990001679999999"/>
    <n v="34.198098313835338"/>
    <n v="5"/>
    <n v="20"/>
    <n v="199.9500084"/>
    <n v="179.9500084"/>
    <x v="0"/>
    <x v="1"/>
  </r>
  <r>
    <n v="40645"/>
    <d v="2016-08-16T00:00:00"/>
    <x v="7"/>
    <n v="2"/>
    <d v="2016-08-18T00:00:00"/>
    <n v="1"/>
    <s v="Second Class"/>
    <s v="Other"/>
    <n v="24"/>
    <n v="3104"/>
    <n v="5"/>
    <s v="Golf"/>
    <s v="USCA"/>
    <s v="Moreno Valley"/>
    <s v="California"/>
    <n v="92553"/>
    <s v="United States"/>
    <s v="West of USA "/>
    <n v="24"/>
    <x v="7"/>
    <n v="502"/>
    <s v="Nike Men's Dri-FIT Victory Golf Polo"/>
    <n v="50"/>
    <n v="43.678035218757444"/>
    <n v="5"/>
    <n v="25"/>
    <n v="250"/>
    <n v="225"/>
    <x v="0"/>
    <x v="0"/>
  </r>
  <r>
    <n v="34631"/>
    <d v="2016-05-20T00:00:00"/>
    <x v="7"/>
    <n v="2"/>
    <d v="2016-05-24T00:00:00"/>
    <n v="0"/>
    <s v="Second Class"/>
    <s v="Other"/>
    <n v="24"/>
    <n v="47"/>
    <n v="5"/>
    <s v="Golf"/>
    <s v="USCA"/>
    <s v="Oakland"/>
    <s v="California"/>
    <n v="94601"/>
    <s v="United States"/>
    <s v="West of USA "/>
    <n v="24"/>
    <x v="7"/>
    <n v="502"/>
    <s v="Nike Men's Dri-FIT Victory Golf Polo"/>
    <n v="50"/>
    <n v="43.678035218757444"/>
    <n v="5"/>
    <n v="42.5"/>
    <n v="250"/>
    <n v="207.5"/>
    <x v="0"/>
    <x v="0"/>
  </r>
  <r>
    <n v="31905"/>
    <d v="2016-10-04T00:00:00"/>
    <x v="7"/>
    <n v="2"/>
    <d v="2016-10-06T00:00:00"/>
    <n v="1"/>
    <s v="Second Class"/>
    <s v="Other"/>
    <n v="40"/>
    <n v="7060"/>
    <n v="6"/>
    <s v="Outdoors"/>
    <s v="USCA"/>
    <s v="Philadelphia"/>
    <s v="Pennsylvania"/>
    <n v="19134"/>
    <s v="United States"/>
    <s v="East of USA"/>
    <n v="40"/>
    <x v="8"/>
    <n v="893"/>
    <s v="Team Golf Pittsburgh Steelers Putter Grip"/>
    <n v="24.989999770000001"/>
    <n v="19.858499913833334"/>
    <n v="5"/>
    <n v="3.75"/>
    <n v="124.94999885"/>
    <n v="121.19999885"/>
    <x v="0"/>
    <x v="1"/>
  </r>
  <r>
    <n v="37718"/>
    <d v="2016-04-07T00:00:00"/>
    <x v="7"/>
    <n v="4"/>
    <d v="2016-04-13T00:00:00"/>
    <n v="0"/>
    <s v="Standard Class"/>
    <s v="Other"/>
    <n v="9"/>
    <n v="1627"/>
    <n v="3"/>
    <s v="Footwear"/>
    <s v="USCA"/>
    <s v="Tulsa"/>
    <s v="Oklahoma"/>
    <n v="74133"/>
    <s v="United States"/>
    <s v="US Center "/>
    <n v="9"/>
    <x v="0"/>
    <n v="191"/>
    <s v="Nike Men's Free 5.0+ Running Shoe"/>
    <n v="99.989997860000003"/>
    <n v="95.114003926871064"/>
    <n v="5"/>
    <n v="89.989997860000003"/>
    <n v="499.94998930000003"/>
    <n v="409.95999144000001"/>
    <x v="2"/>
    <x v="2"/>
  </r>
  <r>
    <n v="34977"/>
    <d v="2016-05-25T00:00:00"/>
    <x v="7"/>
    <n v="4"/>
    <d v="2016-05-31T00:00:00"/>
    <n v="0"/>
    <s v="Standard Class"/>
    <s v="Other"/>
    <n v="9"/>
    <n v="1243"/>
    <n v="3"/>
    <s v="Footwear"/>
    <s v="USCA"/>
    <s v="Clinton"/>
    <s v="Maryland"/>
    <n v="20735"/>
    <s v="United States"/>
    <s v="East of USA"/>
    <n v="9"/>
    <x v="0"/>
    <n v="191"/>
    <s v="Nike Men's Free 5.0+ Running Shoe"/>
    <n v="99.989997860000003"/>
    <n v="95.114003926871064"/>
    <n v="5"/>
    <n v="99.989997860000003"/>
    <n v="499.94998930000003"/>
    <n v="399.95999144000001"/>
    <x v="2"/>
    <x v="2"/>
  </r>
  <r>
    <n v="40138"/>
    <d v="2016-08-08T00:00:00"/>
    <x v="7"/>
    <n v="4"/>
    <d v="2016-08-12T00:00:00"/>
    <n v="0"/>
    <s v="Standard Class"/>
    <s v="Other"/>
    <n v="17"/>
    <n v="7635"/>
    <n v="4"/>
    <s v="Apparel"/>
    <s v="USCA"/>
    <s v="San Francisco"/>
    <s v="California"/>
    <n v="94110"/>
    <s v="United States"/>
    <s v="West of USA "/>
    <n v="17"/>
    <x v="5"/>
    <n v="365"/>
    <s v="Perfect Fitness Perfect Rip Deck"/>
    <n v="59.990001679999999"/>
    <n v="54.488929209402009"/>
    <n v="5"/>
    <n v="9"/>
    <n v="299.9500084"/>
    <n v="290.9500084"/>
    <x v="2"/>
    <x v="2"/>
  </r>
  <r>
    <n v="40776"/>
    <d v="2016-08-18T00:00:00"/>
    <x v="7"/>
    <n v="4"/>
    <d v="2016-08-24T00:00:00"/>
    <n v="0"/>
    <s v="Standard Class"/>
    <s v="Other"/>
    <n v="17"/>
    <n v="7200"/>
    <n v="4"/>
    <s v="Apparel"/>
    <s v="USCA"/>
    <s v="Oswego"/>
    <s v="Illinois"/>
    <n v="60543"/>
    <s v="United States"/>
    <s v="US Center 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39582"/>
    <d v="2016-07-31T00:00:00"/>
    <x v="7"/>
    <n v="4"/>
    <d v="2016-08-04T00:00:00"/>
    <n v="0"/>
    <s v="Standard Class"/>
    <s v="Other"/>
    <n v="17"/>
    <n v="3142"/>
    <n v="4"/>
    <s v="Apparel"/>
    <s v="USCA"/>
    <s v="Saint Charles"/>
    <s v="Illinois"/>
    <n v="60174"/>
    <s v="United States"/>
    <s v="US Center 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34284"/>
    <d v="2016-05-15T00:00:00"/>
    <x v="7"/>
    <n v="4"/>
    <d v="2016-05-19T00:00:00"/>
    <n v="0"/>
    <s v="Standard Class"/>
    <s v="Other"/>
    <n v="26"/>
    <n v="8024"/>
    <n v="5"/>
    <s v="Golf"/>
    <s v="USCA"/>
    <s v="Columbus"/>
    <s v="Georgia"/>
    <n v="31907"/>
    <s v="United States"/>
    <s v="South of  USA "/>
    <n v="26"/>
    <x v="9"/>
    <n v="572"/>
    <s v="TYR Boys' Team Digi Jammer"/>
    <n v="39.990001679999999"/>
    <n v="30.892751576250003"/>
    <n v="5"/>
    <n v="0"/>
    <n v="199.9500084"/>
    <n v="199.9500084"/>
    <x v="2"/>
    <x v="2"/>
  </r>
  <r>
    <n v="41142"/>
    <d v="2016-08-23T00:00:00"/>
    <x v="7"/>
    <n v="4"/>
    <d v="2016-08-29T00:00:00"/>
    <n v="0"/>
    <s v="Standard Class"/>
    <s v="Other"/>
    <n v="24"/>
    <n v="5023"/>
    <n v="5"/>
    <s v="Golf"/>
    <s v="USCA"/>
    <s v="Decatur"/>
    <s v="Illinois"/>
    <n v="62521"/>
    <s v="United States"/>
    <s v="US Center "/>
    <n v="24"/>
    <x v="7"/>
    <n v="502"/>
    <s v="Nike Men's Dri-FIT Victory Golf Polo"/>
    <n v="50"/>
    <n v="43.678035218757444"/>
    <n v="5"/>
    <n v="10"/>
    <n v="250"/>
    <n v="240"/>
    <x v="2"/>
    <x v="2"/>
  </r>
  <r>
    <n v="41287"/>
    <d v="2016-08-25T00:00:00"/>
    <x v="7"/>
    <n v="4"/>
    <d v="2016-08-31T00:00:00"/>
    <n v="0"/>
    <s v="Standard Class"/>
    <s v="Other"/>
    <n v="24"/>
    <n v="9581"/>
    <n v="5"/>
    <s v="Golf"/>
    <s v="USCA"/>
    <s v="Costa Mesa"/>
    <s v="California"/>
    <n v="92627"/>
    <s v="United States"/>
    <s v="West of USA "/>
    <n v="24"/>
    <x v="7"/>
    <n v="502"/>
    <s v="Nike Men's Dri-FIT Victory Golf Polo"/>
    <n v="50"/>
    <n v="43.678035218757444"/>
    <n v="5"/>
    <n v="32.5"/>
    <n v="250"/>
    <n v="217.5"/>
    <x v="2"/>
    <x v="2"/>
  </r>
  <r>
    <n v="35651"/>
    <d v="2016-04-06T00:00:00"/>
    <x v="7"/>
    <n v="4"/>
    <d v="2016-04-12T00:00:00"/>
    <n v="0"/>
    <s v="Standard Class"/>
    <s v="Other"/>
    <n v="24"/>
    <n v="9294"/>
    <n v="5"/>
    <s v="Golf"/>
    <s v="USCA"/>
    <s v="Asheville"/>
    <s v="North Carolina"/>
    <n v="28806"/>
    <s v="United States"/>
    <s v="South of  USA "/>
    <n v="24"/>
    <x v="7"/>
    <n v="502"/>
    <s v="Nike Men's Dri-FIT Victory Golf Polo"/>
    <n v="50"/>
    <n v="43.678035218757444"/>
    <n v="5"/>
    <n v="40"/>
    <n v="250"/>
    <n v="210"/>
    <x v="2"/>
    <x v="2"/>
  </r>
  <r>
    <n v="41287"/>
    <d v="2016-08-25T00:00:00"/>
    <x v="7"/>
    <n v="4"/>
    <d v="2016-08-31T00:00:00"/>
    <n v="0"/>
    <s v="Standard Class"/>
    <s v="Other"/>
    <n v="37"/>
    <n v="9581"/>
    <n v="6"/>
    <s v="Outdoors"/>
    <s v="USCA"/>
    <s v="Costa Mesa"/>
    <s v="California"/>
    <n v="92627"/>
    <s v="United States"/>
    <s v="West of USA "/>
    <n v="37"/>
    <x v="3"/>
    <n v="828"/>
    <s v="Bridgestone e6 Straight Distance NFL San Dieg"/>
    <n v="31.989999770000001"/>
    <n v="24.284221986666665"/>
    <n v="5"/>
    <n v="25.590000150000002"/>
    <n v="159.94999885000001"/>
    <n v="134.35999870000001"/>
    <x v="2"/>
    <x v="2"/>
  </r>
  <r>
    <n v="32566"/>
    <d v="2016-04-20T00:00:00"/>
    <x v="7"/>
    <n v="4"/>
    <d v="2016-04-26T00:00:00"/>
    <n v="0"/>
    <s v="Standard Class"/>
    <s v="Other"/>
    <n v="13"/>
    <n v="3797"/>
    <n v="3"/>
    <s v="Footwear"/>
    <s v="USCA"/>
    <s v="Florence"/>
    <s v="Alabama"/>
    <n v="35630"/>
    <s v="United States"/>
    <s v="South of  USA "/>
    <n v="13"/>
    <x v="3"/>
    <n v="278"/>
    <s v="Under Armour Men's Compression EV SL Slide"/>
    <n v="44.990001679999999"/>
    <n v="31.547668386333335"/>
    <n v="5"/>
    <n v="4.5"/>
    <n v="224.9500084"/>
    <n v="220.4500084"/>
    <x v="2"/>
    <x v="2"/>
  </r>
  <r>
    <n v="39300"/>
    <d v="2016-07-27T00:00:00"/>
    <x v="7"/>
    <n v="4"/>
    <d v="2016-08-02T00:00:00"/>
    <n v="1"/>
    <s v="Standard Class"/>
    <s v="Other"/>
    <n v="9"/>
    <n v="11999"/>
    <n v="3"/>
    <s v="Footwear"/>
    <s v="USCA"/>
    <s v="Lowell"/>
    <s v="Massachusetts"/>
    <n v="1852"/>
    <s v="United States"/>
    <s v="East of USA"/>
    <n v="9"/>
    <x v="0"/>
    <n v="191"/>
    <s v="Nike Men's Free 5.0+ Running Shoe"/>
    <n v="99.989997860000003"/>
    <n v="95.114003926871064"/>
    <n v="5"/>
    <n v="45"/>
    <n v="499.94998930000003"/>
    <n v="454.94998930000003"/>
    <x v="2"/>
    <x v="2"/>
  </r>
  <r>
    <n v="40654"/>
    <d v="2016-08-16T00:00:00"/>
    <x v="7"/>
    <n v="4"/>
    <d v="2016-08-22T00:00:00"/>
    <n v="1"/>
    <s v="Standard Class"/>
    <s v="Other"/>
    <n v="9"/>
    <n v="3715"/>
    <n v="3"/>
    <s v="Footwear"/>
    <s v="USCA"/>
    <s v="New York City"/>
    <s v="New York"/>
    <n v="10024"/>
    <s v="United States"/>
    <s v="East of USA"/>
    <n v="9"/>
    <x v="0"/>
    <n v="191"/>
    <s v="Nike Men's Free 5.0+ Running Shoe"/>
    <n v="99.989997860000003"/>
    <n v="95.114003926871064"/>
    <n v="5"/>
    <n v="74.989997860000003"/>
    <n v="499.94998930000003"/>
    <n v="424.95999144000001"/>
    <x v="2"/>
    <x v="2"/>
  </r>
  <r>
    <n v="39551"/>
    <d v="2016-07-31T00:00:00"/>
    <x v="7"/>
    <n v="4"/>
    <d v="2016-08-04T00:00:00"/>
    <n v="0"/>
    <s v="Standard Class"/>
    <s v="Other"/>
    <n v="9"/>
    <n v="2922"/>
    <n v="3"/>
    <s v="Footwear"/>
    <s v="USCA"/>
    <s v="Seattle"/>
    <s v="Washington"/>
    <n v="98103"/>
    <s v="United States"/>
    <s v="West of USA "/>
    <n v="9"/>
    <x v="0"/>
    <n v="191"/>
    <s v="Nike Men's Free 5.0+ Running Shoe"/>
    <n v="99.989997860000003"/>
    <n v="95.114003926871064"/>
    <n v="5"/>
    <n v="79.989997860000003"/>
    <n v="499.94998930000003"/>
    <n v="419.95999144000001"/>
    <x v="2"/>
    <x v="2"/>
  </r>
  <r>
    <n v="35389"/>
    <d v="2016-05-31T00:00:00"/>
    <x v="7"/>
    <n v="4"/>
    <d v="2016-06-06T00:00:00"/>
    <n v="1"/>
    <s v="Standard Class"/>
    <s v="Other"/>
    <n v="13"/>
    <n v="7175"/>
    <n v="3"/>
    <s v="Footwear"/>
    <s v="USCA"/>
    <s v="Akron"/>
    <s v="Ohio"/>
    <n v="44312"/>
    <s v="United States"/>
    <s v="East of USA"/>
    <n v="13"/>
    <x v="3"/>
    <n v="278"/>
    <s v="Under Armour Men's Compression EV SL Slide"/>
    <n v="44.990001679999999"/>
    <n v="31.547668386333335"/>
    <n v="5"/>
    <n v="40.490001679999999"/>
    <n v="224.9500084"/>
    <n v="184.46000672"/>
    <x v="2"/>
    <x v="2"/>
  </r>
  <r>
    <n v="32257"/>
    <d v="2016-04-15T00:00:00"/>
    <x v="7"/>
    <n v="4"/>
    <d v="2016-04-21T00:00:00"/>
    <n v="0"/>
    <s v="Standard Class"/>
    <s v="Other"/>
    <n v="17"/>
    <n v="967"/>
    <n v="4"/>
    <s v="Apparel"/>
    <s v="USCA"/>
    <s v="San Francisco"/>
    <s v="California"/>
    <n v="94110"/>
    <s v="United States"/>
    <s v="West of USA "/>
    <n v="17"/>
    <x v="5"/>
    <n v="365"/>
    <s v="Perfect Fitness Perfect Rip Deck"/>
    <n v="59.990001679999999"/>
    <n v="54.488929209402009"/>
    <n v="5"/>
    <n v="3"/>
    <n v="299.9500084"/>
    <n v="296.9500084"/>
    <x v="2"/>
    <x v="2"/>
  </r>
  <r>
    <n v="49031"/>
    <d v="2016-12-16T00:00:00"/>
    <x v="7"/>
    <n v="4"/>
    <d v="2016-12-22T00:00:00"/>
    <n v="0"/>
    <s v="Standard Class"/>
    <s v="Other"/>
    <n v="17"/>
    <n v="8098"/>
    <n v="4"/>
    <s v="Apparel"/>
    <s v="USCA"/>
    <s v="London"/>
    <s v="Ontario"/>
    <m/>
    <s v="Canada"/>
    <s v="Canada"/>
    <n v="17"/>
    <x v="5"/>
    <n v="365"/>
    <s v="Perfect Fitness Perfect Rip Deck"/>
    <n v="59.990001679999999"/>
    <n v="54.488929209402009"/>
    <n v="5"/>
    <n v="9"/>
    <n v="299.9500084"/>
    <n v="290.9500084"/>
    <x v="2"/>
    <x v="2"/>
  </r>
  <r>
    <n v="49031"/>
    <d v="2016-12-16T00:00:00"/>
    <x v="7"/>
    <n v="4"/>
    <d v="2016-12-22T00:00:00"/>
    <n v="0"/>
    <s v="Standard Class"/>
    <s v="Other"/>
    <n v="17"/>
    <n v="8098"/>
    <n v="4"/>
    <s v="Apparel"/>
    <s v="USCA"/>
    <s v="London"/>
    <s v="Ontario"/>
    <m/>
    <s v="Canada"/>
    <s v="Canada"/>
    <n v="17"/>
    <x v="5"/>
    <n v="365"/>
    <s v="Perfect Fitness Perfect Rip Deck"/>
    <n v="59.990001679999999"/>
    <n v="54.488929209402009"/>
    <n v="5"/>
    <n v="12"/>
    <n v="299.9500084"/>
    <n v="287.9500084"/>
    <x v="2"/>
    <x v="2"/>
  </r>
  <r>
    <n v="32224"/>
    <d v="2016-04-15T00:00:00"/>
    <x v="7"/>
    <n v="4"/>
    <d v="2016-04-21T00:00:00"/>
    <n v="1"/>
    <s v="Standard Class"/>
    <s v="Other"/>
    <n v="17"/>
    <n v="8481"/>
    <n v="4"/>
    <s v="Apparel"/>
    <s v="USCA"/>
    <s v="Springfield"/>
    <s v="Virginia"/>
    <n v="22153"/>
    <s v="United States"/>
    <s v="South of  USA 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38411"/>
    <d v="2016-07-14T00:00:00"/>
    <x v="7"/>
    <n v="4"/>
    <d v="2016-07-20T00:00:00"/>
    <n v="0"/>
    <s v="Standard Class"/>
    <s v="Other"/>
    <n v="17"/>
    <n v="8205"/>
    <n v="4"/>
    <s v="Apparel"/>
    <s v="USCA"/>
    <s v="Henderson"/>
    <s v="Nevada"/>
    <n v="89015"/>
    <s v="United States"/>
    <s v="West of USA 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48282"/>
    <d v="2016-05-12T00:00:00"/>
    <x v="7"/>
    <n v="4"/>
    <d v="2016-05-18T00:00:00"/>
    <n v="0"/>
    <s v="Standard Class"/>
    <s v="Other"/>
    <n v="17"/>
    <n v="10668"/>
    <n v="4"/>
    <s v="Apparel"/>
    <s v="USCA"/>
    <s v="North York"/>
    <s v="Ontario"/>
    <m/>
    <s v="Canada"/>
    <s v="Canada"/>
    <n v="17"/>
    <x v="5"/>
    <n v="365"/>
    <s v="Perfect Fitness Perfect Rip Deck"/>
    <n v="59.990001679999999"/>
    <n v="54.488929209402009"/>
    <n v="5"/>
    <n v="38.990001679999999"/>
    <n v="299.9500084"/>
    <n v="260.96000672000002"/>
    <x v="2"/>
    <x v="2"/>
  </r>
  <r>
    <n v="40949"/>
    <d v="2016-08-20T00:00:00"/>
    <x v="7"/>
    <n v="4"/>
    <d v="2016-08-25T00:00:00"/>
    <n v="1"/>
    <s v="Standard Class"/>
    <s v="Other"/>
    <n v="17"/>
    <n v="11380"/>
    <n v="4"/>
    <s v="Apparel"/>
    <s v="USCA"/>
    <s v="Los Angeles"/>
    <s v="California"/>
    <n v="90045"/>
    <s v="United States"/>
    <s v="West of USA "/>
    <n v="17"/>
    <x v="5"/>
    <n v="365"/>
    <s v="Perfect Fitness Perfect Rip Deck"/>
    <n v="59.990001679999999"/>
    <n v="54.488929209402009"/>
    <n v="5"/>
    <n v="47.990001679999999"/>
    <n v="299.9500084"/>
    <n v="251.96000672"/>
    <x v="2"/>
    <x v="2"/>
  </r>
  <r>
    <n v="31917"/>
    <d v="2016-10-04T00:00:00"/>
    <x v="7"/>
    <n v="4"/>
    <d v="2016-10-10T00:00:00"/>
    <n v="0"/>
    <s v="Standard Class"/>
    <s v="Other"/>
    <n v="24"/>
    <n v="12052"/>
    <n v="5"/>
    <s v="Golf"/>
    <s v="USCA"/>
    <s v="New York City"/>
    <s v="New York"/>
    <n v="10011"/>
    <s v="United States"/>
    <s v="East of USA"/>
    <n v="24"/>
    <x v="7"/>
    <n v="502"/>
    <s v="Nike Men's Dri-FIT Victory Golf Polo"/>
    <n v="50"/>
    <n v="43.678035218757444"/>
    <n v="5"/>
    <n v="2.5"/>
    <n v="250"/>
    <n v="247.5"/>
    <x v="2"/>
    <x v="2"/>
  </r>
  <r>
    <n v="39991"/>
    <d v="2016-06-08T00:00:00"/>
    <x v="7"/>
    <n v="4"/>
    <d v="2016-06-14T00:00:00"/>
    <n v="0"/>
    <s v="Standard Class"/>
    <s v="Other"/>
    <n v="24"/>
    <n v="3915"/>
    <n v="5"/>
    <s v="Golf"/>
    <s v="USCA"/>
    <s v="Grand Rapids"/>
    <s v="Michigan"/>
    <n v="49505"/>
    <s v="United States"/>
    <s v="US Center "/>
    <n v="24"/>
    <x v="7"/>
    <n v="502"/>
    <s v="Nike Men's Dri-FIT Victory Golf Polo"/>
    <n v="50"/>
    <n v="43.678035218757444"/>
    <n v="5"/>
    <n v="10"/>
    <n v="250"/>
    <n v="240"/>
    <x v="2"/>
    <x v="2"/>
  </r>
  <r>
    <n v="44802"/>
    <d v="2016-10-15T00:00:00"/>
    <x v="7"/>
    <n v="4"/>
    <d v="2016-10-20T00:00:00"/>
    <n v="0"/>
    <s v="Standard Class"/>
    <s v="Other"/>
    <n v="24"/>
    <n v="8051"/>
    <n v="5"/>
    <s v="Golf"/>
    <s v="USCA"/>
    <s v="Mississauga"/>
    <s v="Ontario"/>
    <m/>
    <s v="Canada"/>
    <s v="Canada"/>
    <n v="24"/>
    <x v="7"/>
    <n v="502"/>
    <s v="Nike Men's Dri-FIT Victory Golf Polo"/>
    <n v="50"/>
    <n v="43.678035218757444"/>
    <n v="5"/>
    <n v="12.5"/>
    <n v="250"/>
    <n v="237.5"/>
    <x v="2"/>
    <x v="2"/>
  </r>
  <r>
    <n v="40766"/>
    <d v="2016-08-18T00:00:00"/>
    <x v="7"/>
    <n v="4"/>
    <d v="2016-08-24T00:00:00"/>
    <n v="0"/>
    <s v="Standard Class"/>
    <s v="Other"/>
    <n v="29"/>
    <n v="3249"/>
    <n v="5"/>
    <s v="Golf"/>
    <s v="USCA"/>
    <s v="New York City"/>
    <s v="New York"/>
    <n v="10024"/>
    <s v="United States"/>
    <s v="East of USA"/>
    <n v="29"/>
    <x v="1"/>
    <n v="627"/>
    <s v="Under Armour Girls' Toddler Spine Surge Runni"/>
    <n v="39.990001679999999"/>
    <n v="34.198098313835338"/>
    <n v="5"/>
    <n v="14"/>
    <n v="199.9500084"/>
    <n v="185.9500084"/>
    <x v="2"/>
    <x v="2"/>
  </r>
  <r>
    <n v="36495"/>
    <d v="2016-06-16T00:00:00"/>
    <x v="7"/>
    <n v="4"/>
    <d v="2016-06-22T00:00:00"/>
    <n v="1"/>
    <s v="Standard Class"/>
    <s v="Other"/>
    <n v="24"/>
    <n v="7894"/>
    <n v="5"/>
    <s v="Golf"/>
    <s v="USCA"/>
    <s v="Round Rock"/>
    <s v="Texas"/>
    <n v="78664"/>
    <s v="United States"/>
    <s v="US Center "/>
    <n v="24"/>
    <x v="7"/>
    <n v="502"/>
    <s v="Nike Men's Dri-FIT Victory Golf Polo"/>
    <n v="50"/>
    <n v="43.678035218757444"/>
    <n v="5"/>
    <n v="25"/>
    <n v="250"/>
    <n v="225"/>
    <x v="2"/>
    <x v="2"/>
  </r>
  <r>
    <n v="37945"/>
    <d v="2016-07-07T00:00:00"/>
    <x v="7"/>
    <n v="4"/>
    <d v="2016-07-13T00:00:00"/>
    <n v="1"/>
    <s v="Standard Class"/>
    <s v="Other"/>
    <n v="24"/>
    <n v="9197"/>
    <n v="5"/>
    <s v="Golf"/>
    <s v="USCA"/>
    <s v="Arlington"/>
    <s v="Texas"/>
    <n v="76017"/>
    <s v="United States"/>
    <s v="US Center "/>
    <n v="24"/>
    <x v="7"/>
    <n v="502"/>
    <s v="Nike Men's Dri-FIT Victory Golf Polo"/>
    <n v="50"/>
    <n v="43.678035218757444"/>
    <n v="5"/>
    <n v="32.5"/>
    <n v="250"/>
    <n v="217.5"/>
    <x v="2"/>
    <x v="2"/>
  </r>
  <r>
    <n v="32257"/>
    <d v="2016-04-15T00:00:00"/>
    <x v="7"/>
    <n v="4"/>
    <d v="2016-04-21T00:00:00"/>
    <n v="0"/>
    <s v="Standard Class"/>
    <s v="Other"/>
    <n v="24"/>
    <n v="967"/>
    <n v="5"/>
    <s v="Golf"/>
    <s v="USCA"/>
    <s v="San Francisco"/>
    <s v="California"/>
    <n v="94110"/>
    <s v="United States"/>
    <s v="West of USA "/>
    <n v="24"/>
    <x v="7"/>
    <n v="502"/>
    <s v="Nike Men's Dri-FIT Victory Golf Polo"/>
    <n v="50"/>
    <n v="43.678035218757444"/>
    <n v="5"/>
    <n v="37.5"/>
    <n v="250"/>
    <n v="212.5"/>
    <x v="2"/>
    <x v="2"/>
  </r>
  <r>
    <n v="33058"/>
    <d v="2016-04-27T00:00:00"/>
    <x v="7"/>
    <n v="4"/>
    <d v="2016-05-03T00:00:00"/>
    <n v="0"/>
    <s v="Standard Class"/>
    <s v="Other"/>
    <n v="24"/>
    <n v="5855"/>
    <n v="5"/>
    <s v="Golf"/>
    <s v="USCA"/>
    <s v="San Diego"/>
    <s v="California"/>
    <n v="92105"/>
    <s v="United States"/>
    <s v="West of USA "/>
    <n v="24"/>
    <x v="7"/>
    <n v="502"/>
    <s v="Nike Men's Dri-FIT Victory Golf Polo"/>
    <n v="50"/>
    <n v="43.678035218757444"/>
    <n v="5"/>
    <n v="40"/>
    <n v="250"/>
    <n v="210"/>
    <x v="2"/>
    <x v="2"/>
  </r>
  <r>
    <n v="40766"/>
    <d v="2016-08-18T00:00:00"/>
    <x v="7"/>
    <n v="4"/>
    <d v="2016-08-24T00:00:00"/>
    <n v="0"/>
    <s v="Standard Class"/>
    <s v="Other"/>
    <n v="24"/>
    <n v="3249"/>
    <n v="5"/>
    <s v="Golf"/>
    <s v="USCA"/>
    <s v="New York City"/>
    <s v="New York"/>
    <n v="10024"/>
    <s v="United States"/>
    <s v="East of USA"/>
    <n v="24"/>
    <x v="7"/>
    <n v="502"/>
    <s v="Nike Men's Dri-FIT Victory Golf Polo"/>
    <n v="50"/>
    <n v="43.678035218757444"/>
    <n v="5"/>
    <n v="45"/>
    <n v="250"/>
    <n v="205"/>
    <x v="2"/>
    <x v="2"/>
  </r>
  <r>
    <n v="36840"/>
    <d v="2016-06-21T00:00:00"/>
    <x v="7"/>
    <n v="4"/>
    <d v="2016-06-27T00:00:00"/>
    <n v="1"/>
    <s v="Standard Class"/>
    <s v="Other"/>
    <n v="24"/>
    <n v="4611"/>
    <n v="5"/>
    <s v="Golf"/>
    <s v="USCA"/>
    <s v="Tucson"/>
    <s v="Arizona"/>
    <n v="85705"/>
    <s v="United States"/>
    <s v="West of USA "/>
    <n v="24"/>
    <x v="7"/>
    <n v="502"/>
    <s v="Nike Men's Dri-FIT Victory Golf Polo"/>
    <n v="50"/>
    <n v="43.678035218757444"/>
    <n v="5"/>
    <n v="50"/>
    <n v="250"/>
    <n v="200"/>
    <x v="2"/>
    <x v="2"/>
  </r>
  <r>
    <n v="31302"/>
    <d v="2016-01-04T00:00:00"/>
    <x v="7"/>
    <n v="4"/>
    <d v="2016-01-08T00:00:00"/>
    <n v="0"/>
    <s v="Standard Class"/>
    <s v="Other"/>
    <n v="40"/>
    <n v="1657"/>
    <n v="6"/>
    <s v="Outdoors"/>
    <s v="USCA"/>
    <s v="Los Angeles"/>
    <s v="California"/>
    <n v="90032"/>
    <s v="United States"/>
    <s v="West of USA "/>
    <n v="40"/>
    <x v="8"/>
    <n v="886"/>
    <s v="Team Golf San Francisco Giants Putter Grip"/>
    <n v="24.989999770000001"/>
    <n v="18.459749817000002"/>
    <n v="5"/>
    <n v="11.25"/>
    <n v="124.94999885"/>
    <n v="113.69999885"/>
    <x v="2"/>
    <x v="2"/>
  </r>
  <r>
    <n v="44802"/>
    <d v="2016-10-15T00:00:00"/>
    <x v="7"/>
    <n v="4"/>
    <d v="2016-10-20T00:00:00"/>
    <n v="0"/>
    <s v="Standard Class"/>
    <s v="Other"/>
    <n v="37"/>
    <n v="8051"/>
    <n v="6"/>
    <s v="Outdoors"/>
    <s v="USCA"/>
    <s v="Mississauga"/>
    <s v="Ontario"/>
    <m/>
    <s v="Canada"/>
    <s v="Canada"/>
    <n v="37"/>
    <x v="3"/>
    <n v="818"/>
    <s v="Titleist Pro V1x Golf Balls"/>
    <n v="47.990001679999999"/>
    <n v="51.274287170714288"/>
    <n v="5"/>
    <n v="24"/>
    <n v="239.9500084"/>
    <n v="215.9500084"/>
    <x v="2"/>
    <x v="2"/>
  </r>
  <r>
    <n v="31738"/>
    <d v="2016-08-04T00:00:00"/>
    <x v="7"/>
    <n v="4"/>
    <d v="2016-08-10T00:00:00"/>
    <n v="0"/>
    <s v="Standard Class"/>
    <s v="Other"/>
    <n v="3"/>
    <n v="9202"/>
    <n v="2"/>
    <s v="Fitness"/>
    <s v="USCA"/>
    <s v="Detroit"/>
    <s v="Michigan"/>
    <n v="48227"/>
    <s v="United States"/>
    <s v="US Center "/>
    <n v="3"/>
    <x v="15"/>
    <n v="37"/>
    <s v="adidas Kids' F5 Messi FG Soccer Cleat"/>
    <n v="34.990001679999999"/>
    <n v="40.283001997"/>
    <n v="5"/>
    <n v="8.75"/>
    <n v="174.9500084"/>
    <n v="166.2000084"/>
    <x v="2"/>
    <x v="2"/>
  </r>
  <r>
    <n v="35393"/>
    <d v="2016-05-31T00:00:00"/>
    <x v="7"/>
    <n v="4"/>
    <d v="2016-06-06T00:00:00"/>
    <n v="0"/>
    <s v="Standard Class"/>
    <s v="Other"/>
    <n v="5"/>
    <n v="2922"/>
    <n v="2"/>
    <s v="Fitness"/>
    <s v="USCA"/>
    <s v="Minneapolis"/>
    <s v="Minnesota"/>
    <n v="55407"/>
    <s v="United States"/>
    <s v="US Center "/>
    <n v="5"/>
    <x v="26"/>
    <n v="93"/>
    <s v="Under Armour Men's Tech II T-Shirt"/>
    <n v="24.989999770000001"/>
    <n v="17.455999691500001"/>
    <n v="5"/>
    <n v="8.75"/>
    <n v="124.94999885"/>
    <n v="116.19999885"/>
    <x v="2"/>
    <x v="2"/>
  </r>
  <r>
    <n v="39081"/>
    <d v="2016-07-24T00:00:00"/>
    <x v="7"/>
    <n v="4"/>
    <d v="2016-07-28T00:00:00"/>
    <n v="0"/>
    <s v="Standard Class"/>
    <s v="Other"/>
    <n v="13"/>
    <n v="9368"/>
    <n v="3"/>
    <s v="Footwear"/>
    <s v="USCA"/>
    <s v="Charlotte"/>
    <s v="North Carolina"/>
    <n v="28205"/>
    <s v="United States"/>
    <s v="South of  USA "/>
    <n v="13"/>
    <x v="3"/>
    <n v="276"/>
    <s v="Under Armour Women's Ignite Slide"/>
    <n v="31.989999770000001"/>
    <n v="27.113333001333334"/>
    <n v="5"/>
    <n v="20.790000920000001"/>
    <n v="159.94999885000001"/>
    <n v="139.15999793"/>
    <x v="2"/>
    <x v="2"/>
  </r>
  <r>
    <n v="40716"/>
    <d v="2016-08-17T00:00:00"/>
    <x v="7"/>
    <n v="4"/>
    <d v="2016-08-23T00:00:00"/>
    <n v="0"/>
    <s v="Standard Class"/>
    <s v="Other"/>
    <n v="9"/>
    <n v="712"/>
    <n v="3"/>
    <s v="Footwear"/>
    <s v="USCA"/>
    <s v="Houston"/>
    <s v="Texas"/>
    <n v="77041"/>
    <s v="United States"/>
    <s v="US Center "/>
    <n v="9"/>
    <x v="0"/>
    <n v="191"/>
    <s v="Nike Men's Free 5.0+ Running Shoe"/>
    <n v="99.989997860000003"/>
    <n v="95.114003926871064"/>
    <n v="5"/>
    <n v="64.989997860000003"/>
    <n v="499.94998930000003"/>
    <n v="434.95999144000001"/>
    <x v="2"/>
    <x v="2"/>
  </r>
  <r>
    <n v="41612"/>
    <d v="2016-08-30T00:00:00"/>
    <x v="7"/>
    <n v="4"/>
    <d v="2016-09-05T00:00:00"/>
    <n v="0"/>
    <s v="Standard Class"/>
    <s v="Other"/>
    <n v="9"/>
    <n v="1222"/>
    <n v="3"/>
    <s v="Footwear"/>
    <s v="USCA"/>
    <s v="Windsor"/>
    <s v="Ontario"/>
    <m/>
    <s v="Canada"/>
    <s v="Canada"/>
    <n v="9"/>
    <x v="0"/>
    <n v="191"/>
    <s v="Nike Men's Free 5.0+ Running Shoe"/>
    <n v="99.989997860000003"/>
    <n v="95.114003926871064"/>
    <n v="5"/>
    <n v="74.989997860000003"/>
    <n v="499.94998930000003"/>
    <n v="424.95999144000001"/>
    <x v="2"/>
    <x v="2"/>
  </r>
  <r>
    <n v="36298"/>
    <d v="2016-06-13T00:00:00"/>
    <x v="7"/>
    <n v="4"/>
    <d v="2016-06-17T00:00:00"/>
    <n v="0"/>
    <s v="Standard Class"/>
    <s v="Other"/>
    <n v="9"/>
    <n v="275"/>
    <n v="3"/>
    <s v="Footwear"/>
    <s v="USCA"/>
    <s v="Newport News"/>
    <s v="Virginia"/>
    <n v="23602"/>
    <s v="United States"/>
    <s v="South of  USA "/>
    <n v="9"/>
    <x v="0"/>
    <n v="191"/>
    <s v="Nike Men's Free 5.0+ Running Shoe"/>
    <n v="99.989997860000003"/>
    <n v="95.114003926871064"/>
    <n v="5"/>
    <n v="79.989997860000003"/>
    <n v="499.94998930000003"/>
    <n v="419.95999144000001"/>
    <x v="2"/>
    <x v="2"/>
  </r>
  <r>
    <n v="40634"/>
    <d v="2016-08-16T00:00:00"/>
    <x v="7"/>
    <n v="4"/>
    <d v="2016-08-22T00:00:00"/>
    <n v="1"/>
    <s v="Standard Class"/>
    <s v="Other"/>
    <n v="9"/>
    <n v="12279"/>
    <n v="3"/>
    <s v="Footwear"/>
    <s v="USCA"/>
    <s v="San Francisco"/>
    <s v="California"/>
    <n v="94110"/>
    <s v="United States"/>
    <s v="West of USA "/>
    <n v="9"/>
    <x v="0"/>
    <n v="191"/>
    <s v="Nike Men's Free 5.0+ Running Shoe"/>
    <n v="99.989997860000003"/>
    <n v="95.114003926871064"/>
    <n v="5"/>
    <n v="79.989997860000003"/>
    <n v="499.94998930000003"/>
    <n v="419.95999144000001"/>
    <x v="2"/>
    <x v="2"/>
  </r>
  <r>
    <n v="35393"/>
    <d v="2016-05-31T00:00:00"/>
    <x v="7"/>
    <n v="4"/>
    <d v="2016-06-06T00:00:00"/>
    <n v="0"/>
    <s v="Standard Class"/>
    <s v="Other"/>
    <n v="17"/>
    <n v="2922"/>
    <n v="4"/>
    <s v="Apparel"/>
    <s v="USCA"/>
    <s v="Minneapolis"/>
    <s v="Minnesota"/>
    <n v="55407"/>
    <s v="United States"/>
    <s v="US Center "/>
    <n v="17"/>
    <x v="5"/>
    <n v="365"/>
    <s v="Perfect Fitness Perfect Rip Deck"/>
    <n v="59.990001679999999"/>
    <n v="54.488929209402009"/>
    <n v="5"/>
    <n v="0"/>
    <n v="299.9500084"/>
    <n v="299.9500084"/>
    <x v="2"/>
    <x v="2"/>
  </r>
  <r>
    <n v="36654"/>
    <d v="2016-06-19T00:00:00"/>
    <x v="7"/>
    <n v="4"/>
    <d v="2016-06-23T00:00:00"/>
    <n v="1"/>
    <s v="Standard Class"/>
    <s v="Other"/>
    <n v="17"/>
    <n v="8520"/>
    <n v="4"/>
    <s v="Apparel"/>
    <s v="USCA"/>
    <s v="San Francisco"/>
    <s v="California"/>
    <n v="94122"/>
    <s v="United States"/>
    <s v="West of USA "/>
    <n v="17"/>
    <x v="5"/>
    <n v="365"/>
    <s v="Perfect Fitness Perfect Rip Deck"/>
    <n v="59.990001679999999"/>
    <n v="54.488929209402009"/>
    <n v="5"/>
    <n v="12"/>
    <n v="299.9500084"/>
    <n v="287.9500084"/>
    <x v="2"/>
    <x v="2"/>
  </r>
  <r>
    <n v="36636"/>
    <d v="2016-06-18T00:00:00"/>
    <x v="7"/>
    <n v="4"/>
    <d v="2016-06-23T00:00:00"/>
    <n v="0"/>
    <s v="Standard Class"/>
    <s v="Other"/>
    <n v="17"/>
    <n v="3373"/>
    <n v="4"/>
    <s v="Apparel"/>
    <s v="USCA"/>
    <s v="Oceanside"/>
    <s v="New York"/>
    <n v="11572"/>
    <s v="United States"/>
    <s v="East of US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47796"/>
    <d v="2016-11-28T00:00:00"/>
    <x v="7"/>
    <n v="4"/>
    <d v="2016-12-02T00:00:00"/>
    <n v="0"/>
    <s v="Standard Class"/>
    <s v="Other"/>
    <n v="17"/>
    <n v="8587"/>
    <n v="4"/>
    <s v="Apparel"/>
    <s v="USCA"/>
    <s v="Surrey"/>
    <s v="British Columbia"/>
    <m/>
    <s v="Canada"/>
    <s v="Canada"/>
    <n v="17"/>
    <x v="5"/>
    <n v="365"/>
    <s v="Perfect Fitness Perfect Rip Deck"/>
    <n v="59.990001679999999"/>
    <n v="54.488929209402009"/>
    <n v="5"/>
    <n v="35.990001679999999"/>
    <n v="299.9500084"/>
    <n v="263.96000672000002"/>
    <x v="2"/>
    <x v="2"/>
  </r>
  <r>
    <n v="35266"/>
    <d v="2016-05-29T00:00:00"/>
    <x v="7"/>
    <n v="4"/>
    <d v="2016-06-02T00:00:00"/>
    <n v="0"/>
    <s v="Standard Class"/>
    <s v="Other"/>
    <n v="17"/>
    <n v="288"/>
    <n v="4"/>
    <s v="Apparel"/>
    <s v="USCA"/>
    <s v="San Antonio"/>
    <s v="Texas"/>
    <n v="78207"/>
    <s v="United States"/>
    <s v="US Center 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34089"/>
    <d v="2016-12-05T00:00:00"/>
    <x v="7"/>
    <n v="4"/>
    <d v="2016-12-09T00:00:00"/>
    <n v="1"/>
    <s v="Standard Class"/>
    <s v="Other"/>
    <n v="17"/>
    <n v="8004"/>
    <n v="4"/>
    <s v="Apparel"/>
    <s v="USCA"/>
    <s v="Omaha"/>
    <s v="Nebraska"/>
    <n v="68104"/>
    <s v="United States"/>
    <s v="US Center 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50571"/>
    <d v="2017-08-01T00:00:00"/>
    <x v="7"/>
    <n v="4"/>
    <d v="2017-08-07T00:00:00"/>
    <n v="0"/>
    <s v="Standard Class"/>
    <s v="Other"/>
    <n v="17"/>
    <n v="1507"/>
    <n v="4"/>
    <s v="Apparel"/>
    <s v="USCA"/>
    <s v="North York"/>
    <s v="Ontario"/>
    <m/>
    <s v="Canada"/>
    <s v="Canada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46744"/>
    <d v="2016-11-13T00:00:00"/>
    <x v="7"/>
    <n v="4"/>
    <d v="2016-11-17T00:00:00"/>
    <n v="1"/>
    <s v="Standard Class"/>
    <s v="Other"/>
    <n v="29"/>
    <n v="228"/>
    <n v="5"/>
    <s v="Golf"/>
    <s v="USCA"/>
    <s v="North York"/>
    <s v="Ontario"/>
    <m/>
    <s v="Canada"/>
    <s v="Canada"/>
    <n v="29"/>
    <x v="1"/>
    <n v="627"/>
    <s v="Under Armour Girls' Toddler Spine Surge Runni"/>
    <n v="39.990001679999999"/>
    <n v="34.198098313835338"/>
    <n v="5"/>
    <n v="2"/>
    <n v="199.9500084"/>
    <n v="197.9500084"/>
    <x v="2"/>
    <x v="2"/>
  </r>
  <r>
    <n v="36894"/>
    <d v="2016-06-22T00:00:00"/>
    <x v="7"/>
    <n v="4"/>
    <d v="2016-06-28T00:00:00"/>
    <n v="1"/>
    <s v="Standard Class"/>
    <s v="Other"/>
    <n v="29"/>
    <n v="10753"/>
    <n v="5"/>
    <s v="Golf"/>
    <s v="USCA"/>
    <s v="Baltimore"/>
    <s v="Maryland"/>
    <n v="21215"/>
    <s v="United States"/>
    <s v="East of USA"/>
    <n v="29"/>
    <x v="1"/>
    <n v="627"/>
    <s v="Under Armour Girls' Toddler Spine Surge Runni"/>
    <n v="39.990001679999999"/>
    <n v="34.198098313835338"/>
    <n v="5"/>
    <n v="2"/>
    <n v="199.9500084"/>
    <n v="197.9500084"/>
    <x v="2"/>
    <x v="2"/>
  </r>
  <r>
    <n v="39241"/>
    <d v="2016-07-26T00:00:00"/>
    <x v="7"/>
    <n v="4"/>
    <d v="2016-08-01T00:00:00"/>
    <n v="0"/>
    <s v="Standard Class"/>
    <s v="Other"/>
    <n v="29"/>
    <n v="2368"/>
    <n v="5"/>
    <s v="Golf"/>
    <s v="USCA"/>
    <s v="Dallas"/>
    <s v="Texas"/>
    <n v="75081"/>
    <s v="United States"/>
    <s v="US Center "/>
    <n v="29"/>
    <x v="1"/>
    <n v="627"/>
    <s v="Under Armour Girls' Toddler Spine Surge Runni"/>
    <n v="39.990001679999999"/>
    <n v="34.198098313835338"/>
    <n v="5"/>
    <n v="2"/>
    <n v="199.9500084"/>
    <n v="197.9500084"/>
    <x v="2"/>
    <x v="2"/>
  </r>
  <r>
    <n v="46992"/>
    <d v="2016-11-16T00:00:00"/>
    <x v="7"/>
    <n v="4"/>
    <d v="2016-11-22T00:00:00"/>
    <n v="0"/>
    <s v="Standard Class"/>
    <s v="Other"/>
    <n v="24"/>
    <n v="9484"/>
    <n v="5"/>
    <s v="Golf"/>
    <s v="USCA"/>
    <s v="Calgary"/>
    <s v="Alberta"/>
    <m/>
    <s v="Canada"/>
    <s v="Canada"/>
    <n v="24"/>
    <x v="7"/>
    <n v="502"/>
    <s v="Nike Men's Dri-FIT Victory Golf Polo"/>
    <n v="50"/>
    <n v="43.678035218757444"/>
    <n v="5"/>
    <n v="5"/>
    <n v="250"/>
    <n v="245"/>
    <x v="2"/>
    <x v="2"/>
  </r>
  <r>
    <n v="32277"/>
    <d v="2016-04-16T00:00:00"/>
    <x v="7"/>
    <n v="4"/>
    <d v="2016-04-21T00:00:00"/>
    <n v="0"/>
    <s v="Standard Class"/>
    <s v="Other"/>
    <n v="29"/>
    <n v="7005"/>
    <n v="5"/>
    <s v="Golf"/>
    <s v="USCA"/>
    <s v="New York City"/>
    <s v="New York"/>
    <n v="10035"/>
    <s v="United States"/>
    <s v="East of USA"/>
    <n v="29"/>
    <x v="1"/>
    <n v="627"/>
    <s v="Under Armour Girls' Toddler Spine Surge Runni"/>
    <n v="39.990001679999999"/>
    <n v="34.198098313835338"/>
    <n v="5"/>
    <n v="8"/>
    <n v="199.9500084"/>
    <n v="191.9500084"/>
    <x v="2"/>
    <x v="2"/>
  </r>
  <r>
    <n v="47796"/>
    <d v="2016-11-28T00:00:00"/>
    <x v="7"/>
    <n v="4"/>
    <d v="2016-12-02T00:00:00"/>
    <n v="0"/>
    <s v="Standard Class"/>
    <s v="Other"/>
    <n v="24"/>
    <n v="8587"/>
    <n v="5"/>
    <s v="Golf"/>
    <s v="USCA"/>
    <s v="Surrey"/>
    <s v="British Columbia"/>
    <m/>
    <s v="Canada"/>
    <s v="Canada"/>
    <n v="24"/>
    <x v="7"/>
    <n v="502"/>
    <s v="Nike Men's Dri-FIT Victory Golf Polo"/>
    <n v="50"/>
    <n v="43.678035218757444"/>
    <n v="5"/>
    <n v="22.5"/>
    <n v="250"/>
    <n v="227.5"/>
    <x v="2"/>
    <x v="2"/>
  </r>
  <r>
    <n v="36636"/>
    <d v="2016-06-18T00:00:00"/>
    <x v="7"/>
    <n v="4"/>
    <d v="2016-06-23T00:00:00"/>
    <n v="0"/>
    <s v="Standard Class"/>
    <s v="Other"/>
    <n v="29"/>
    <n v="3373"/>
    <n v="5"/>
    <s v="Golf"/>
    <s v="USCA"/>
    <s v="Oceanside"/>
    <s v="New York"/>
    <n v="11572"/>
    <s v="United States"/>
    <s v="East of USA"/>
    <n v="29"/>
    <x v="1"/>
    <n v="627"/>
    <s v="Under Armour Girls' Toddler Spine Surge Runni"/>
    <n v="39.990001679999999"/>
    <n v="34.198098313835338"/>
    <n v="5"/>
    <n v="18"/>
    <n v="199.9500084"/>
    <n v="181.9500084"/>
    <x v="2"/>
    <x v="2"/>
  </r>
  <r>
    <n v="39498"/>
    <d v="2016-07-30T00:00:00"/>
    <x v="7"/>
    <n v="4"/>
    <d v="2016-08-04T00:00:00"/>
    <n v="0"/>
    <s v="Standard Class"/>
    <s v="Other"/>
    <n v="24"/>
    <n v="9164"/>
    <n v="5"/>
    <s v="Golf"/>
    <s v="USCA"/>
    <s v="New York City"/>
    <s v="New York"/>
    <n v="10024"/>
    <s v="United States"/>
    <s v="East of USA"/>
    <n v="24"/>
    <x v="7"/>
    <n v="502"/>
    <s v="Nike Men's Dri-FIT Victory Golf Polo"/>
    <n v="50"/>
    <n v="43.678035218757444"/>
    <n v="5"/>
    <n v="22.5"/>
    <n v="250"/>
    <n v="227.5"/>
    <x v="2"/>
    <x v="2"/>
  </r>
  <r>
    <n v="37182"/>
    <d v="2016-06-26T00:00:00"/>
    <x v="7"/>
    <n v="4"/>
    <d v="2016-06-30T00:00:00"/>
    <n v="0"/>
    <s v="Standard Class"/>
    <s v="Other"/>
    <n v="29"/>
    <n v="10500"/>
    <n v="5"/>
    <s v="Golf"/>
    <s v="USCA"/>
    <s v="San Francisco"/>
    <s v="California"/>
    <n v="94110"/>
    <s v="United States"/>
    <s v="West of USA "/>
    <n v="29"/>
    <x v="1"/>
    <n v="627"/>
    <s v="Under Armour Girls' Toddler Spine Surge Runni"/>
    <n v="39.990001679999999"/>
    <n v="34.198098313835338"/>
    <n v="5"/>
    <n v="18"/>
    <n v="199.9500084"/>
    <n v="181.9500084"/>
    <x v="2"/>
    <x v="2"/>
  </r>
  <r>
    <n v="40647"/>
    <d v="2016-08-16T00:00:00"/>
    <x v="7"/>
    <n v="4"/>
    <d v="2016-08-22T00:00:00"/>
    <n v="0"/>
    <s v="Standard Class"/>
    <s v="Other"/>
    <n v="24"/>
    <n v="3814"/>
    <n v="5"/>
    <s v="Golf"/>
    <s v="USCA"/>
    <s v="Seattle"/>
    <s v="Washington"/>
    <n v="98115"/>
    <s v="United States"/>
    <s v="West of USA "/>
    <n v="24"/>
    <x v="7"/>
    <n v="502"/>
    <s v="Nike Men's Dri-FIT Victory Golf Polo"/>
    <n v="50"/>
    <n v="43.678035218757444"/>
    <n v="5"/>
    <n v="22.5"/>
    <n v="250"/>
    <n v="227.5"/>
    <x v="2"/>
    <x v="2"/>
  </r>
  <r>
    <n v="32462"/>
    <d v="2016-04-18T00:00:00"/>
    <x v="7"/>
    <n v="4"/>
    <d v="2016-04-22T00:00:00"/>
    <n v="0"/>
    <s v="Standard Class"/>
    <s v="Other"/>
    <n v="24"/>
    <n v="4346"/>
    <n v="5"/>
    <s v="Golf"/>
    <s v="USCA"/>
    <s v="Jackson"/>
    <s v="Michigan"/>
    <n v="49201"/>
    <s v="United States"/>
    <s v="US Center "/>
    <n v="24"/>
    <x v="7"/>
    <n v="502"/>
    <s v="Nike Men's Dri-FIT Victory Golf Polo"/>
    <n v="50"/>
    <n v="43.678035218757444"/>
    <n v="5"/>
    <n v="50"/>
    <n v="250"/>
    <n v="200"/>
    <x v="2"/>
    <x v="2"/>
  </r>
  <r>
    <n v="31410"/>
    <d v="2016-03-04T00:00:00"/>
    <x v="7"/>
    <n v="4"/>
    <d v="2016-03-10T00:00:00"/>
    <n v="1"/>
    <s v="Standard Class"/>
    <s v="Other"/>
    <n v="29"/>
    <n v="2233"/>
    <n v="5"/>
    <s v="Golf"/>
    <s v="USCA"/>
    <s v="Columbus"/>
    <s v="Ohio"/>
    <n v="43229"/>
    <s v="United States"/>
    <s v="East of USA"/>
    <n v="29"/>
    <x v="1"/>
    <n v="627"/>
    <s v="Under Armour Girls' Toddler Spine Surge Runni"/>
    <n v="39.990001679999999"/>
    <n v="34.198098313835338"/>
    <n v="5"/>
    <n v="49.990001679999999"/>
    <n v="199.9500084"/>
    <n v="149.96000672"/>
    <x v="2"/>
    <x v="2"/>
  </r>
  <r>
    <n v="31957"/>
    <d v="2016-11-04T00:00:00"/>
    <x v="7"/>
    <n v="4"/>
    <d v="2016-11-10T00:00:00"/>
    <n v="0"/>
    <s v="Standard Class"/>
    <s v="Other"/>
    <n v="36"/>
    <n v="7045"/>
    <n v="6"/>
    <s v="Outdoors"/>
    <s v="USCA"/>
    <s v="Arlington"/>
    <s v="Texas"/>
    <n v="76017"/>
    <s v="United States"/>
    <s v="US Center "/>
    <n v="36"/>
    <x v="12"/>
    <n v="797"/>
    <s v="Hirzl Women's Soffft Flex Golf Glove"/>
    <n v="17.989999770000001"/>
    <n v="16.2799997318"/>
    <n v="5"/>
    <n v="4.5"/>
    <n v="89.94999885"/>
    <n v="85.44999885"/>
    <x v="2"/>
    <x v="2"/>
  </r>
  <r>
    <n v="36837"/>
    <d v="2016-06-21T00:00:00"/>
    <x v="7"/>
    <n v="4"/>
    <d v="2016-06-27T00:00:00"/>
    <n v="0"/>
    <s v="Standard Class"/>
    <s v="Other"/>
    <n v="37"/>
    <n v="7330"/>
    <n v="6"/>
    <s v="Outdoors"/>
    <s v="USCA"/>
    <s v="Chicago"/>
    <s v="Illinois"/>
    <n v="60653"/>
    <s v="United States"/>
    <s v="US Center "/>
    <n v="37"/>
    <x v="3"/>
    <n v="825"/>
    <s v="Bridgestone e6 Straight Distance NFL Tennesse"/>
    <n v="31.989999770000001"/>
    <n v="23.973333102666668"/>
    <n v="5"/>
    <n v="14.399999619999999"/>
    <n v="159.94999885000001"/>
    <n v="145.54999923000003"/>
    <x v="2"/>
    <x v="2"/>
  </r>
  <r>
    <n v="37675"/>
    <d v="2016-03-07T00:00:00"/>
    <x v="7"/>
    <n v="4"/>
    <d v="2016-03-11T00:00:00"/>
    <n v="1"/>
    <s v="Standard Class"/>
    <s v="Other"/>
    <n v="41"/>
    <n v="2136"/>
    <n v="6"/>
    <s v="Outdoors"/>
    <s v="USCA"/>
    <s v="Waterbury"/>
    <s v="Connecticut"/>
    <n v="6708"/>
    <s v="United States"/>
    <s v="East of USA"/>
    <n v="41"/>
    <x v="2"/>
    <n v="926"/>
    <s v="Glove It Imperial Golf Towel"/>
    <n v="15.989999770000001"/>
    <n v="12.230249713200003"/>
    <n v="5"/>
    <n v="11.989999770000001"/>
    <n v="79.94999885"/>
    <n v="67.959999080000003"/>
    <x v="2"/>
    <x v="2"/>
  </r>
  <r>
    <n v="32536"/>
    <d v="2016-04-19T00:00:00"/>
    <x v="7"/>
    <n v="4"/>
    <d v="2016-04-25T00:00:00"/>
    <n v="0"/>
    <s v="Standard Class"/>
    <s v="Other"/>
    <n v="40"/>
    <n v="12333"/>
    <n v="6"/>
    <s v="Outdoors"/>
    <s v="USCA"/>
    <s v="Seattle"/>
    <s v="Washington"/>
    <n v="98105"/>
    <s v="United States"/>
    <s v="West of USA "/>
    <n v="40"/>
    <x v="8"/>
    <n v="906"/>
    <s v="Team Golf Tennessee Volunteers Putter Grip"/>
    <n v="24.989999770000001"/>
    <n v="16.911999892000001"/>
    <n v="5"/>
    <n v="31.239999770000001"/>
    <n v="124.94999885"/>
    <n v="93.709999080000003"/>
    <x v="2"/>
    <x v="2"/>
  </r>
  <r>
    <n v="31336"/>
    <d v="2016-02-04T00:00:00"/>
    <x v="7"/>
    <n v="4"/>
    <d v="2016-02-10T00:00:00"/>
    <n v="0"/>
    <s v="Standard Class"/>
    <s v="Other"/>
    <n v="5"/>
    <n v="9554"/>
    <n v="2"/>
    <s v="Fitness"/>
    <s v="USCA"/>
    <s v="Houston"/>
    <s v="Texas"/>
    <n v="77041"/>
    <s v="United States"/>
    <s v="US Center "/>
    <n v="5"/>
    <x v="26"/>
    <n v="93"/>
    <s v="Under Armour Men's Tech II T-Shirt"/>
    <n v="24.989999770000001"/>
    <n v="17.455999691500001"/>
    <n v="5"/>
    <n v="8.75"/>
    <n v="124.94999885"/>
    <n v="116.19999885"/>
    <x v="2"/>
    <x v="2"/>
  </r>
  <r>
    <n v="32846"/>
    <d v="2016-04-24T00:00:00"/>
    <x v="7"/>
    <n v="4"/>
    <d v="2016-04-28T00:00:00"/>
    <n v="0"/>
    <s v="Standard Class"/>
    <s v="Other"/>
    <n v="9"/>
    <n v="2062"/>
    <n v="3"/>
    <s v="Footwear"/>
    <s v="USCA"/>
    <s v="New York City"/>
    <s v="New York"/>
    <n v="10011"/>
    <s v="United States"/>
    <s v="East of USA"/>
    <n v="9"/>
    <x v="0"/>
    <n v="191"/>
    <s v="Nike Men's Free 5.0+ Running Shoe"/>
    <n v="99.989997860000003"/>
    <n v="95.114003926871064"/>
    <n v="5"/>
    <n v="27.5"/>
    <n v="499.94998930000003"/>
    <n v="472.44998930000003"/>
    <x v="2"/>
    <x v="2"/>
  </r>
  <r>
    <n v="35083"/>
    <d v="2016-05-27T00:00:00"/>
    <x v="7"/>
    <n v="4"/>
    <d v="2016-06-02T00:00:00"/>
    <n v="0"/>
    <s v="Standard Class"/>
    <s v="Other"/>
    <n v="9"/>
    <n v="2518"/>
    <n v="3"/>
    <s v="Footwear"/>
    <s v="USCA"/>
    <s v="Los Angeles"/>
    <s v="California"/>
    <n v="90045"/>
    <s v="United States"/>
    <s v="West of USA "/>
    <n v="9"/>
    <x v="0"/>
    <n v="191"/>
    <s v="Nike Men's Free 5.0+ Running Shoe"/>
    <n v="99.989997860000003"/>
    <n v="95.114003926871064"/>
    <n v="5"/>
    <n v="74.989997860000003"/>
    <n v="499.94998930000003"/>
    <n v="424.95999144000001"/>
    <x v="2"/>
    <x v="2"/>
  </r>
  <r>
    <n v="39036"/>
    <d v="2016-07-23T00:00:00"/>
    <x v="7"/>
    <n v="4"/>
    <d v="2016-07-28T00:00:00"/>
    <n v="0"/>
    <s v="Standard Class"/>
    <s v="Other"/>
    <n v="9"/>
    <n v="7007"/>
    <n v="3"/>
    <s v="Footwear"/>
    <s v="USCA"/>
    <s v="San Francisco"/>
    <s v="California"/>
    <n v="94110"/>
    <s v="United States"/>
    <s v="West of USA "/>
    <n v="9"/>
    <x v="0"/>
    <n v="191"/>
    <s v="Nike Men's Free 5.0+ Running Shoe"/>
    <n v="99.989997860000003"/>
    <n v="95.114003926871064"/>
    <n v="5"/>
    <n v="124.98999790000001"/>
    <n v="499.94998930000003"/>
    <n v="374.95999140000004"/>
    <x v="2"/>
    <x v="2"/>
  </r>
  <r>
    <n v="37493"/>
    <d v="2016-01-07T00:00:00"/>
    <x v="7"/>
    <n v="4"/>
    <d v="2016-01-13T00:00:00"/>
    <n v="0"/>
    <s v="Standard Class"/>
    <s v="Other"/>
    <n v="17"/>
    <n v="11743"/>
    <n v="4"/>
    <s v="Apparel"/>
    <s v="USCA"/>
    <s v="Philadelphia"/>
    <s v="Pennsylvania"/>
    <n v="19143"/>
    <s v="United States"/>
    <s v="East of USA"/>
    <n v="17"/>
    <x v="5"/>
    <n v="365"/>
    <s v="Perfect Fitness Perfect Rip Deck"/>
    <n v="59.990001679999999"/>
    <n v="54.488929209402009"/>
    <n v="5"/>
    <n v="9"/>
    <n v="299.9500084"/>
    <n v="290.9500084"/>
    <x v="2"/>
    <x v="2"/>
  </r>
  <r>
    <n v="33619"/>
    <d v="2016-05-05T00:00:00"/>
    <x v="7"/>
    <n v="4"/>
    <d v="2016-05-11T00:00:00"/>
    <n v="0"/>
    <s v="Standard Class"/>
    <s v="Other"/>
    <n v="17"/>
    <n v="5001"/>
    <n v="4"/>
    <s v="Apparel"/>
    <s v="USCA"/>
    <s v="Henderson"/>
    <s v="Kentucky"/>
    <n v="42420"/>
    <s v="United States"/>
    <s v="South of  USA 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31797"/>
    <d v="2016-09-04T00:00:00"/>
    <x v="7"/>
    <n v="4"/>
    <d v="2016-09-08T00:00:00"/>
    <n v="0"/>
    <s v="Standard Class"/>
    <s v="Other"/>
    <n v="17"/>
    <n v="6162"/>
    <n v="4"/>
    <s v="Apparel"/>
    <s v="USCA"/>
    <s v="Parker"/>
    <s v="Colorado"/>
    <n v="80134"/>
    <s v="United States"/>
    <s v="West of USA 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31797"/>
    <d v="2016-09-04T00:00:00"/>
    <x v="7"/>
    <n v="4"/>
    <d v="2016-09-08T00:00:00"/>
    <n v="0"/>
    <s v="Standard Class"/>
    <s v="Other"/>
    <n v="17"/>
    <n v="6162"/>
    <n v="4"/>
    <s v="Apparel"/>
    <s v="USCA"/>
    <s v="Parker"/>
    <s v="Colorado"/>
    <n v="80134"/>
    <s v="United States"/>
    <s v="West of USA "/>
    <n v="17"/>
    <x v="5"/>
    <n v="365"/>
    <s v="Perfect Fitness Perfect Rip Deck"/>
    <n v="59.990001679999999"/>
    <n v="54.488929209402009"/>
    <n v="5"/>
    <n v="59.990001679999999"/>
    <n v="299.9500084"/>
    <n v="239.96000672"/>
    <x v="2"/>
    <x v="2"/>
  </r>
  <r>
    <n v="32594"/>
    <d v="2016-04-20T00:00:00"/>
    <x v="7"/>
    <n v="4"/>
    <d v="2016-04-26T00:00:00"/>
    <n v="0"/>
    <s v="Standard Class"/>
    <s v="Other"/>
    <n v="24"/>
    <n v="4045"/>
    <n v="5"/>
    <s v="Golf"/>
    <s v="USCA"/>
    <s v="Fairfield"/>
    <s v="California"/>
    <n v="94533"/>
    <s v="United States"/>
    <s v="West of USA "/>
    <n v="24"/>
    <x v="7"/>
    <n v="502"/>
    <s v="Nike Men's Dri-FIT Victory Golf Polo"/>
    <n v="50"/>
    <n v="43.678035218757444"/>
    <n v="5"/>
    <n v="22.5"/>
    <n v="250"/>
    <n v="227.5"/>
    <x v="2"/>
    <x v="2"/>
  </r>
  <r>
    <n v="34103"/>
    <d v="2016-12-05T00:00:00"/>
    <x v="7"/>
    <n v="4"/>
    <d v="2016-12-09T00:00:00"/>
    <n v="0"/>
    <s v="Standard Class"/>
    <s v="Other"/>
    <n v="24"/>
    <n v="2053"/>
    <n v="5"/>
    <s v="Golf"/>
    <s v="USCA"/>
    <s v="Seattle"/>
    <s v="Washington"/>
    <n v="98115"/>
    <s v="United States"/>
    <s v="West of USA "/>
    <n v="24"/>
    <x v="7"/>
    <n v="502"/>
    <s v="Nike Men's Dri-FIT Victory Golf Polo"/>
    <n v="50"/>
    <n v="43.678035218757444"/>
    <n v="5"/>
    <n v="32.5"/>
    <n v="250"/>
    <n v="217.5"/>
    <x v="2"/>
    <x v="2"/>
  </r>
  <r>
    <n v="37048"/>
    <d v="2016-06-24T00:00:00"/>
    <x v="7"/>
    <n v="4"/>
    <d v="2016-06-30T00:00:00"/>
    <n v="0"/>
    <s v="Standard Class"/>
    <s v="Other"/>
    <n v="24"/>
    <n v="4209"/>
    <n v="5"/>
    <s v="Golf"/>
    <s v="USCA"/>
    <s v="San Diego"/>
    <s v="California"/>
    <n v="92037"/>
    <s v="United States"/>
    <s v="West of USA "/>
    <n v="24"/>
    <x v="7"/>
    <n v="502"/>
    <s v="Nike Men's Dri-FIT Victory Golf Polo"/>
    <n v="50"/>
    <n v="43.678035218757444"/>
    <n v="5"/>
    <n v="42.5"/>
    <n v="250"/>
    <n v="207.5"/>
    <x v="2"/>
    <x v="2"/>
  </r>
  <r>
    <n v="36344"/>
    <d v="2016-06-14T00:00:00"/>
    <x v="7"/>
    <n v="4"/>
    <d v="2016-06-20T00:00:00"/>
    <n v="0"/>
    <s v="Standard Class"/>
    <s v="Other"/>
    <n v="37"/>
    <n v="11197"/>
    <n v="6"/>
    <s v="Outdoors"/>
    <s v="USCA"/>
    <s v="Los Angeles"/>
    <s v="California"/>
    <n v="90036"/>
    <s v="United States"/>
    <s v="West of USA "/>
    <n v="37"/>
    <x v="3"/>
    <n v="825"/>
    <s v="Bridgestone e6 Straight Distance NFL Tennesse"/>
    <n v="31.989999770000001"/>
    <n v="23.973333102666668"/>
    <n v="5"/>
    <n v="25.590000150000002"/>
    <n v="159.94999885000001"/>
    <n v="134.35999870000001"/>
    <x v="2"/>
    <x v="2"/>
  </r>
  <r>
    <n v="31336"/>
    <d v="2016-02-04T00:00:00"/>
    <x v="7"/>
    <n v="4"/>
    <d v="2016-02-10T00:00:00"/>
    <n v="0"/>
    <s v="Standard Class"/>
    <s v="Other"/>
    <n v="37"/>
    <n v="9554"/>
    <n v="6"/>
    <s v="Outdoors"/>
    <s v="USCA"/>
    <s v="Houston"/>
    <s v="Texas"/>
    <n v="77041"/>
    <s v="United States"/>
    <s v="US Center "/>
    <n v="37"/>
    <x v="3"/>
    <n v="822"/>
    <s v="Titleist Pro V1x High Numbers Golf Balls"/>
    <n v="47.990001679999999"/>
    <n v="41.802334851666664"/>
    <n v="5"/>
    <n v="47.990001679999999"/>
    <n v="239.9500084"/>
    <n v="191.96000672"/>
    <x v="2"/>
    <x v="2"/>
  </r>
  <r>
    <n v="36547"/>
    <d v="2016-06-17T00:00:00"/>
    <x v="7"/>
    <n v="4"/>
    <d v="2016-06-23T00:00:00"/>
    <n v="0"/>
    <s v="Standard Class"/>
    <s v="Other"/>
    <n v="17"/>
    <n v="6736"/>
    <n v="4"/>
    <s v="Apparel"/>
    <s v="USCA"/>
    <s v="Columbus"/>
    <s v="Georgia"/>
    <n v="31907"/>
    <s v="United States"/>
    <s v="South of  USA "/>
    <n v="17"/>
    <x v="5"/>
    <n v="365"/>
    <s v="Perfect Fitness Perfect Rip Deck"/>
    <n v="59.990001679999999"/>
    <n v="54.488929209402009"/>
    <n v="2"/>
    <n v="10.80000019"/>
    <n v="119.98000336"/>
    <n v="109.18000316999999"/>
    <x v="2"/>
    <x v="2"/>
  </r>
  <r>
    <n v="33603"/>
    <d v="2016-05-05T00:00:00"/>
    <x v="7"/>
    <n v="4"/>
    <d v="2016-05-11T00:00:00"/>
    <n v="0"/>
    <s v="Standard Class"/>
    <s v="Other"/>
    <n v="17"/>
    <n v="552"/>
    <n v="4"/>
    <s v="Apparel"/>
    <s v="USCA"/>
    <s v="Houston"/>
    <s v="Texas"/>
    <n v="77041"/>
    <s v="United States"/>
    <s v="US Center 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34577"/>
    <d v="2016-05-19T00:00:00"/>
    <x v="7"/>
    <n v="4"/>
    <d v="2016-05-25T00:00:00"/>
    <n v="0"/>
    <s v="Standard Class"/>
    <s v="Other"/>
    <n v="29"/>
    <n v="7733"/>
    <n v="5"/>
    <s v="Golf"/>
    <s v="USCA"/>
    <s v="Alexandria"/>
    <s v="Virginia"/>
    <n v="22304"/>
    <s v="United States"/>
    <s v="South of  USA "/>
    <n v="29"/>
    <x v="1"/>
    <n v="627"/>
    <s v="Under Armour Girls' Toddler Spine Surge Runni"/>
    <n v="39.990001679999999"/>
    <n v="34.198098313835338"/>
    <n v="2"/>
    <n v="2.4000000950000002"/>
    <n v="79.980003359999998"/>
    <n v="77.580003265000002"/>
    <x v="2"/>
    <x v="2"/>
  </r>
  <r>
    <n v="38950"/>
    <d v="2016-07-22T00:00:00"/>
    <x v="7"/>
    <n v="4"/>
    <d v="2016-07-28T00:00:00"/>
    <n v="0"/>
    <s v="Standard Class"/>
    <s v="Other"/>
    <n v="24"/>
    <n v="3424"/>
    <n v="5"/>
    <s v="Golf"/>
    <s v="USCA"/>
    <s v="Huntsville"/>
    <s v="Alabama"/>
    <n v="35810"/>
    <s v="United States"/>
    <s v="South of  USA "/>
    <n v="24"/>
    <x v="7"/>
    <n v="502"/>
    <s v="Nike Men's Dri-FIT Victory Golf Polo"/>
    <n v="50"/>
    <n v="43.678035218757444"/>
    <n v="2"/>
    <n v="15"/>
    <n v="100"/>
    <n v="85"/>
    <x v="2"/>
    <x v="2"/>
  </r>
  <r>
    <n v="38950"/>
    <d v="2016-07-22T00:00:00"/>
    <x v="7"/>
    <n v="4"/>
    <d v="2016-07-28T00:00:00"/>
    <n v="0"/>
    <s v="Standard Class"/>
    <s v="Other"/>
    <n v="24"/>
    <n v="3424"/>
    <n v="5"/>
    <s v="Golf"/>
    <s v="USCA"/>
    <s v="Huntsville"/>
    <s v="Alabama"/>
    <n v="35810"/>
    <s v="United States"/>
    <s v="South of  USA "/>
    <n v="24"/>
    <x v="7"/>
    <n v="502"/>
    <s v="Nike Men's Dri-FIT Victory Golf Polo"/>
    <n v="50"/>
    <n v="43.678035218757444"/>
    <n v="2"/>
    <n v="16"/>
    <n v="100"/>
    <n v="84"/>
    <x v="2"/>
    <x v="2"/>
  </r>
  <r>
    <n v="34742"/>
    <d v="2016-05-22T00:00:00"/>
    <x v="7"/>
    <n v="4"/>
    <d v="2016-05-26T00:00:00"/>
    <n v="0"/>
    <s v="Standard Class"/>
    <s v="Other"/>
    <n v="9"/>
    <n v="1263"/>
    <n v="3"/>
    <s v="Footwear"/>
    <s v="USCA"/>
    <s v="Newark"/>
    <s v="Delaware"/>
    <n v="19711"/>
    <s v="United States"/>
    <s v="East of USA"/>
    <n v="9"/>
    <x v="0"/>
    <n v="191"/>
    <s v="Nike Men's Free 5.0+ Running Shoe"/>
    <n v="99.989997860000003"/>
    <n v="95.114003926871064"/>
    <n v="2"/>
    <n v="0"/>
    <n v="199.97999572000001"/>
    <n v="199.97999572000001"/>
    <x v="2"/>
    <x v="2"/>
  </r>
  <r>
    <n v="39471"/>
    <d v="2016-07-30T00:00:00"/>
    <x v="7"/>
    <n v="4"/>
    <d v="2016-08-04T00:00:00"/>
    <n v="0"/>
    <s v="Standard Class"/>
    <s v="Other"/>
    <n v="9"/>
    <n v="7347"/>
    <n v="3"/>
    <s v="Footwear"/>
    <s v="USCA"/>
    <s v="Los Angeles"/>
    <s v="California"/>
    <n v="90049"/>
    <s v="United States"/>
    <s v="West of USA "/>
    <n v="9"/>
    <x v="0"/>
    <n v="191"/>
    <s v="Nike Men's Free 5.0+ Running Shoe"/>
    <n v="99.989997860000003"/>
    <n v="95.114003926871064"/>
    <n v="2"/>
    <n v="2"/>
    <n v="199.97999572000001"/>
    <n v="197.97999572000001"/>
    <x v="2"/>
    <x v="2"/>
  </r>
  <r>
    <n v="38916"/>
    <d v="2016-07-22T00:00:00"/>
    <x v="7"/>
    <n v="4"/>
    <d v="2016-07-28T00:00:00"/>
    <n v="0"/>
    <s v="Standard Class"/>
    <s v="Other"/>
    <n v="9"/>
    <n v="5271"/>
    <n v="3"/>
    <s v="Footwear"/>
    <s v="USCA"/>
    <s v="Los Angeles"/>
    <s v="California"/>
    <n v="90032"/>
    <s v="United States"/>
    <s v="West of USA "/>
    <n v="9"/>
    <x v="0"/>
    <n v="191"/>
    <s v="Nike Men's Free 5.0+ Running Shoe"/>
    <n v="99.989997860000003"/>
    <n v="95.114003926871064"/>
    <n v="2"/>
    <n v="4"/>
    <n v="199.97999572000001"/>
    <n v="195.97999572000001"/>
    <x v="2"/>
    <x v="2"/>
  </r>
  <r>
    <n v="33006"/>
    <d v="2016-04-26T00:00:00"/>
    <x v="7"/>
    <n v="4"/>
    <d v="2016-05-02T00:00:00"/>
    <n v="0"/>
    <s v="Standard Class"/>
    <s v="Other"/>
    <n v="9"/>
    <n v="7707"/>
    <n v="3"/>
    <s v="Footwear"/>
    <s v="USCA"/>
    <s v="San Francisco"/>
    <s v="California"/>
    <n v="94122"/>
    <s v="United States"/>
    <s v="West of USA "/>
    <n v="9"/>
    <x v="0"/>
    <n v="191"/>
    <s v="Nike Men's Free 5.0+ Running Shoe"/>
    <n v="99.989997860000003"/>
    <n v="95.114003926871064"/>
    <n v="2"/>
    <n v="4"/>
    <n v="199.97999572000001"/>
    <n v="195.97999572000001"/>
    <x v="2"/>
    <x v="2"/>
  </r>
  <r>
    <n v="33961"/>
    <d v="2016-10-05T00:00:00"/>
    <x v="7"/>
    <n v="4"/>
    <d v="2016-10-11T00:00:00"/>
    <n v="0"/>
    <s v="Standard Class"/>
    <s v="Other"/>
    <n v="12"/>
    <n v="12055"/>
    <n v="3"/>
    <s v="Footwear"/>
    <s v="USCA"/>
    <s v="Memphis"/>
    <s v="Tennessee"/>
    <n v="38109"/>
    <s v="United States"/>
    <s v="South of  USA "/>
    <n v="12"/>
    <x v="14"/>
    <n v="249"/>
    <s v="Under Armour Women's Micro G Skulpt Running S"/>
    <n v="54.97000122"/>
    <n v="38.635001181666667"/>
    <n v="2"/>
    <n v="5.5"/>
    <n v="109.94000244"/>
    <n v="104.44000244"/>
    <x v="2"/>
    <x v="2"/>
  </r>
  <r>
    <n v="37224"/>
    <d v="2016-06-27T00:00:00"/>
    <x v="7"/>
    <n v="4"/>
    <d v="2016-07-01T00:00:00"/>
    <n v="1"/>
    <s v="Standard Class"/>
    <s v="Other"/>
    <n v="9"/>
    <n v="10365"/>
    <n v="3"/>
    <s v="Footwear"/>
    <s v="USCA"/>
    <s v="Fayetteville"/>
    <s v="Arkansas"/>
    <n v="72701"/>
    <s v="United States"/>
    <s v="South of  USA "/>
    <n v="9"/>
    <x v="0"/>
    <n v="191"/>
    <s v="Nike Men's Free 5.0+ Running Shoe"/>
    <n v="99.989997860000003"/>
    <n v="95.114003926871064"/>
    <n v="2"/>
    <n v="10"/>
    <n v="199.97999572000001"/>
    <n v="189.97999572000001"/>
    <x v="2"/>
    <x v="2"/>
  </r>
  <r>
    <n v="40578"/>
    <d v="2016-08-15T00:00:00"/>
    <x v="7"/>
    <n v="4"/>
    <d v="2016-08-19T00:00:00"/>
    <n v="0"/>
    <s v="Standard Class"/>
    <s v="Other"/>
    <n v="9"/>
    <n v="1618"/>
    <n v="3"/>
    <s v="Footwear"/>
    <s v="USCA"/>
    <s v="Richmond"/>
    <s v="Virginia"/>
    <n v="23223"/>
    <s v="United States"/>
    <s v="South of  USA "/>
    <n v="9"/>
    <x v="0"/>
    <n v="191"/>
    <s v="Nike Men's Free 5.0+ Running Shoe"/>
    <n v="99.989997860000003"/>
    <n v="95.114003926871064"/>
    <n v="2"/>
    <n v="24"/>
    <n v="199.97999572000001"/>
    <n v="175.97999572000001"/>
    <x v="2"/>
    <x v="2"/>
  </r>
  <r>
    <n v="49076"/>
    <d v="2016-12-17T00:00:00"/>
    <x v="7"/>
    <n v="4"/>
    <d v="2016-12-22T00:00:00"/>
    <n v="0"/>
    <s v="Standard Class"/>
    <s v="Other"/>
    <n v="9"/>
    <n v="11573"/>
    <n v="3"/>
    <s v="Footwear"/>
    <s v="USCA"/>
    <s v="Ottawa"/>
    <s v="Ontario"/>
    <m/>
    <s v="Canada"/>
    <s v="Canada"/>
    <n v="9"/>
    <x v="0"/>
    <n v="191"/>
    <s v="Nike Men's Free 5.0+ Running Shoe"/>
    <n v="99.989997860000003"/>
    <n v="95.114003926871064"/>
    <n v="2"/>
    <n v="26"/>
    <n v="199.97999572000001"/>
    <n v="173.97999572000001"/>
    <x v="2"/>
    <x v="2"/>
  </r>
  <r>
    <n v="33961"/>
    <d v="2016-10-05T00:00:00"/>
    <x v="7"/>
    <n v="4"/>
    <d v="2016-10-11T00:00:00"/>
    <n v="0"/>
    <s v="Standard Class"/>
    <s v="Other"/>
    <n v="17"/>
    <n v="12055"/>
    <n v="4"/>
    <s v="Apparel"/>
    <s v="USCA"/>
    <s v="Memphis"/>
    <s v="Tennessee"/>
    <n v="38109"/>
    <s v="United States"/>
    <s v="South of  USA "/>
    <n v="17"/>
    <x v="5"/>
    <n v="365"/>
    <s v="Perfect Fitness Perfect Rip Deck"/>
    <n v="59.990001679999999"/>
    <n v="54.488929209402009"/>
    <n v="2"/>
    <n v="1.2000000479999999"/>
    <n v="119.98000336"/>
    <n v="118.78000331199999"/>
    <x v="2"/>
    <x v="2"/>
  </r>
  <r>
    <n v="38531"/>
    <d v="2016-07-16T00:00:00"/>
    <x v="7"/>
    <n v="4"/>
    <d v="2016-07-21T00:00:00"/>
    <n v="0"/>
    <s v="Standard Class"/>
    <s v="Other"/>
    <n v="17"/>
    <n v="1331"/>
    <n v="4"/>
    <s v="Apparel"/>
    <s v="USCA"/>
    <s v="New York City"/>
    <s v="New York"/>
    <n v="10011"/>
    <s v="United States"/>
    <s v="East of USA"/>
    <n v="17"/>
    <x v="5"/>
    <n v="365"/>
    <s v="Perfect Fitness Perfect Rip Deck"/>
    <n v="59.990001679999999"/>
    <n v="54.488929209402009"/>
    <n v="2"/>
    <n v="2.4000000950000002"/>
    <n v="119.98000336"/>
    <n v="117.580003265"/>
    <x v="2"/>
    <x v="2"/>
  </r>
  <r>
    <n v="36454"/>
    <d v="2016-06-16T00:00:00"/>
    <x v="7"/>
    <n v="4"/>
    <d v="2016-06-22T00:00:00"/>
    <n v="1"/>
    <s v="Standard Class"/>
    <s v="Other"/>
    <n v="17"/>
    <n v="5097"/>
    <n v="4"/>
    <s v="Apparel"/>
    <s v="USCA"/>
    <s v="Chicago"/>
    <s v="Illinois"/>
    <n v="60653"/>
    <s v="United States"/>
    <s v="US Center "/>
    <n v="17"/>
    <x v="5"/>
    <n v="365"/>
    <s v="Perfect Fitness Perfect Rip Deck"/>
    <n v="59.990001679999999"/>
    <n v="54.488929209402009"/>
    <n v="2"/>
    <n v="2.4000000950000002"/>
    <n v="119.98000336"/>
    <n v="117.580003265"/>
    <x v="2"/>
    <x v="2"/>
  </r>
  <r>
    <n v="40712"/>
    <d v="2016-08-17T00:00:00"/>
    <x v="7"/>
    <n v="4"/>
    <d v="2016-08-23T00:00:00"/>
    <n v="0"/>
    <s v="Standard Class"/>
    <s v="Other"/>
    <n v="17"/>
    <n v="7178"/>
    <n v="4"/>
    <s v="Apparel"/>
    <s v="USCA"/>
    <s v="Seattle"/>
    <s v="Washington"/>
    <n v="98115"/>
    <s v="United States"/>
    <s v="West of USA "/>
    <n v="17"/>
    <x v="5"/>
    <n v="365"/>
    <s v="Perfect Fitness Perfect Rip Deck"/>
    <n v="59.990001679999999"/>
    <n v="54.488929209402009"/>
    <n v="2"/>
    <n v="2.4000000950000002"/>
    <n v="119.98000336"/>
    <n v="117.580003265"/>
    <x v="2"/>
    <x v="2"/>
  </r>
  <r>
    <n v="33045"/>
    <d v="2016-04-27T00:00:00"/>
    <x v="7"/>
    <n v="4"/>
    <d v="2016-05-03T00:00:00"/>
    <n v="1"/>
    <s v="Standard Class"/>
    <s v="Other"/>
    <n v="17"/>
    <n v="8404"/>
    <n v="4"/>
    <s v="Apparel"/>
    <s v="USCA"/>
    <s v="Houston"/>
    <s v="Texas"/>
    <n v="77095"/>
    <s v="United States"/>
    <s v="US Center "/>
    <n v="17"/>
    <x v="5"/>
    <n v="365"/>
    <s v="Perfect Fitness Perfect Rip Deck"/>
    <n v="59.990001679999999"/>
    <n v="54.488929209402009"/>
    <n v="2"/>
    <n v="6"/>
    <n v="119.98000336"/>
    <n v="113.98000336"/>
    <x v="2"/>
    <x v="2"/>
  </r>
  <r>
    <n v="33537"/>
    <d v="2016-04-05T00:00:00"/>
    <x v="7"/>
    <n v="4"/>
    <d v="2016-04-11T00:00:00"/>
    <n v="0"/>
    <s v="Standard Class"/>
    <s v="Other"/>
    <n v="17"/>
    <n v="10518"/>
    <n v="4"/>
    <s v="Apparel"/>
    <s v="USCA"/>
    <s v="Los Angeles"/>
    <s v="California"/>
    <n v="90049"/>
    <s v="United States"/>
    <s v="West of USA "/>
    <n v="17"/>
    <x v="5"/>
    <n v="365"/>
    <s v="Perfect Fitness Perfect Rip Deck"/>
    <n v="59.990001679999999"/>
    <n v="54.488929209402009"/>
    <n v="2"/>
    <n v="6"/>
    <n v="119.98000336"/>
    <n v="113.98000336"/>
    <x v="2"/>
    <x v="2"/>
  </r>
  <r>
    <n v="34845"/>
    <d v="2016-05-23T00:00:00"/>
    <x v="7"/>
    <n v="4"/>
    <d v="2016-05-27T00:00:00"/>
    <n v="1"/>
    <s v="Standard Class"/>
    <s v="Other"/>
    <n v="17"/>
    <n v="1342"/>
    <n v="4"/>
    <s v="Apparel"/>
    <s v="USCA"/>
    <s v="Richmond"/>
    <s v="Kentucky"/>
    <n v="40475"/>
    <s v="United States"/>
    <s v="South of  USA "/>
    <n v="17"/>
    <x v="5"/>
    <n v="365"/>
    <s v="Perfect Fitness Perfect Rip Deck"/>
    <n v="59.990001679999999"/>
    <n v="54.488929209402009"/>
    <n v="2"/>
    <n v="14.399999619999999"/>
    <n v="119.98000336"/>
    <n v="105.58000374"/>
    <x v="2"/>
    <x v="2"/>
  </r>
  <r>
    <n v="34845"/>
    <d v="2016-05-23T00:00:00"/>
    <x v="7"/>
    <n v="4"/>
    <d v="2016-05-27T00:00:00"/>
    <n v="1"/>
    <s v="Standard Class"/>
    <s v="Other"/>
    <n v="17"/>
    <n v="1342"/>
    <n v="4"/>
    <s v="Apparel"/>
    <s v="USCA"/>
    <s v="Richmond"/>
    <s v="Kentucky"/>
    <n v="40475"/>
    <s v="United States"/>
    <s v="South of  USA "/>
    <n v="17"/>
    <x v="5"/>
    <n v="365"/>
    <s v="Perfect Fitness Perfect Rip Deck"/>
    <n v="59.990001679999999"/>
    <n v="54.488929209402009"/>
    <n v="2"/>
    <n v="15.600000380000001"/>
    <n v="119.98000336"/>
    <n v="104.38000298"/>
    <x v="2"/>
    <x v="2"/>
  </r>
  <r>
    <n v="37471"/>
    <d v="2016-06-30T00:00:00"/>
    <x v="7"/>
    <n v="4"/>
    <d v="2016-07-06T00:00:00"/>
    <n v="0"/>
    <s v="Standard Class"/>
    <s v="Other"/>
    <n v="17"/>
    <n v="2511"/>
    <n v="4"/>
    <s v="Apparel"/>
    <s v="USCA"/>
    <s v="Springfield"/>
    <s v="Missouri"/>
    <n v="65807"/>
    <s v="United States"/>
    <s v="US Center "/>
    <n v="17"/>
    <x v="5"/>
    <n v="365"/>
    <s v="Perfect Fitness Perfect Rip Deck"/>
    <n v="59.990001679999999"/>
    <n v="54.488929209402009"/>
    <n v="2"/>
    <n v="15.600000380000001"/>
    <n v="119.98000336"/>
    <n v="104.38000298"/>
    <x v="2"/>
    <x v="2"/>
  </r>
  <r>
    <n v="39471"/>
    <d v="2016-07-30T00:00:00"/>
    <x v="7"/>
    <n v="4"/>
    <d v="2016-08-04T00:00:00"/>
    <n v="0"/>
    <s v="Standard Class"/>
    <s v="Other"/>
    <n v="17"/>
    <n v="7347"/>
    <n v="4"/>
    <s v="Apparel"/>
    <s v="USCA"/>
    <s v="Los Angeles"/>
    <s v="California"/>
    <n v="90049"/>
    <s v="United States"/>
    <s v="West of USA "/>
    <n v="17"/>
    <x v="5"/>
    <n v="365"/>
    <s v="Perfect Fitness Perfect Rip Deck"/>
    <n v="59.990001679999999"/>
    <n v="54.488929209402009"/>
    <n v="2"/>
    <n v="21.600000380000001"/>
    <n v="119.98000336"/>
    <n v="98.38000298"/>
    <x v="2"/>
    <x v="2"/>
  </r>
  <r>
    <n v="35549"/>
    <d v="2016-02-06T00:00:00"/>
    <x v="7"/>
    <n v="4"/>
    <d v="2016-02-11T00:00:00"/>
    <n v="1"/>
    <s v="Standard Class"/>
    <s v="Other"/>
    <n v="17"/>
    <n v="248"/>
    <n v="4"/>
    <s v="Apparel"/>
    <s v="USCA"/>
    <s v="Lakeland"/>
    <s v="Florida"/>
    <n v="33801"/>
    <s v="United States"/>
    <s v="South of  USA "/>
    <n v="17"/>
    <x v="5"/>
    <n v="365"/>
    <s v="Perfect Fitness Perfect Rip Deck"/>
    <n v="59.990001679999999"/>
    <n v="54.488929209402009"/>
    <n v="2"/>
    <n v="30"/>
    <n v="119.98000336"/>
    <n v="89.980003359999998"/>
    <x v="2"/>
    <x v="2"/>
  </r>
  <r>
    <n v="31747"/>
    <d v="2016-08-04T00:00:00"/>
    <x v="7"/>
    <n v="4"/>
    <d v="2016-08-10T00:00:00"/>
    <n v="0"/>
    <s v="Standard Class"/>
    <s v="Other"/>
    <n v="24"/>
    <n v="5917"/>
    <n v="5"/>
    <s v="Golf"/>
    <s v="USCA"/>
    <s v="Auburn"/>
    <s v="New York"/>
    <n v="13021"/>
    <s v="United States"/>
    <s v="East of USA"/>
    <n v="24"/>
    <x v="7"/>
    <n v="502"/>
    <s v="Nike Men's Dri-FIT Victory Golf Polo"/>
    <n v="50"/>
    <n v="43.678035218757444"/>
    <n v="2"/>
    <n v="2"/>
    <n v="100"/>
    <n v="98"/>
    <x v="2"/>
    <x v="2"/>
  </r>
  <r>
    <n v="34932"/>
    <d v="2016-05-24T00:00:00"/>
    <x v="7"/>
    <n v="4"/>
    <d v="2016-05-30T00:00:00"/>
    <n v="0"/>
    <s v="Standard Class"/>
    <s v="Other"/>
    <n v="24"/>
    <n v="10983"/>
    <n v="5"/>
    <s v="Golf"/>
    <s v="USCA"/>
    <s v="Springfield"/>
    <s v="Ohio"/>
    <n v="45503"/>
    <s v="United States"/>
    <s v="East of USA"/>
    <n v="24"/>
    <x v="7"/>
    <n v="502"/>
    <s v="Nike Men's Dri-FIT Victory Golf Polo"/>
    <n v="50"/>
    <n v="43.678035218757444"/>
    <n v="2"/>
    <n v="3"/>
    <n v="100"/>
    <n v="97"/>
    <x v="2"/>
    <x v="2"/>
  </r>
  <r>
    <n v="38767"/>
    <d v="2016-07-19T00:00:00"/>
    <x v="7"/>
    <n v="4"/>
    <d v="2016-07-25T00:00:00"/>
    <n v="0"/>
    <s v="Standard Class"/>
    <s v="Other"/>
    <n v="24"/>
    <n v="11114"/>
    <n v="5"/>
    <s v="Golf"/>
    <s v="USCA"/>
    <s v="Philadelphia"/>
    <s v="Pennsylvania"/>
    <n v="19143"/>
    <s v="United States"/>
    <s v="East of USA"/>
    <n v="24"/>
    <x v="7"/>
    <n v="502"/>
    <s v="Nike Men's Dri-FIT Victory Golf Polo"/>
    <n v="50"/>
    <n v="43.678035218757444"/>
    <n v="2"/>
    <n v="3"/>
    <n v="100"/>
    <n v="97"/>
    <x v="2"/>
    <x v="2"/>
  </r>
  <r>
    <n v="39141"/>
    <d v="2016-07-25T00:00:00"/>
    <x v="7"/>
    <n v="4"/>
    <d v="2016-07-29T00:00:00"/>
    <n v="0"/>
    <s v="Standard Class"/>
    <s v="Other"/>
    <n v="26"/>
    <n v="5902"/>
    <n v="5"/>
    <s v="Golf"/>
    <s v="USCA"/>
    <s v="Pharr"/>
    <s v="Texas"/>
    <n v="78577"/>
    <s v="United States"/>
    <s v="US Center "/>
    <n v="26"/>
    <x v="9"/>
    <n v="567"/>
    <s v="adidas Men's Germany Black Crest Away Tee"/>
    <n v="25"/>
    <n v="17.922466723766668"/>
    <n v="2"/>
    <n v="2"/>
    <n v="50"/>
    <n v="48"/>
    <x v="2"/>
    <x v="2"/>
  </r>
  <r>
    <n v="35199"/>
    <d v="2016-05-28T00:00:00"/>
    <x v="7"/>
    <n v="4"/>
    <d v="2016-06-02T00:00:00"/>
    <n v="1"/>
    <s v="Standard Class"/>
    <s v="Other"/>
    <n v="24"/>
    <n v="11930"/>
    <n v="5"/>
    <s v="Golf"/>
    <s v="USCA"/>
    <s v="Los Angeles"/>
    <s v="California"/>
    <n v="90045"/>
    <s v="United States"/>
    <s v="West of USA "/>
    <n v="24"/>
    <x v="7"/>
    <n v="502"/>
    <s v="Nike Men's Dri-FIT Victory Golf Polo"/>
    <n v="50"/>
    <n v="43.678035218757444"/>
    <n v="2"/>
    <n v="4"/>
    <n v="100"/>
    <n v="96"/>
    <x v="2"/>
    <x v="2"/>
  </r>
  <r>
    <n v="34672"/>
    <d v="2016-05-21T00:00:00"/>
    <x v="7"/>
    <n v="4"/>
    <d v="2016-05-26T00:00:00"/>
    <n v="0"/>
    <s v="Standard Class"/>
    <s v="Other"/>
    <n v="24"/>
    <n v="1219"/>
    <n v="5"/>
    <s v="Golf"/>
    <s v="USCA"/>
    <s v="Hempstead"/>
    <s v="New York"/>
    <n v="11550"/>
    <s v="United States"/>
    <s v="East of USA"/>
    <n v="24"/>
    <x v="7"/>
    <n v="502"/>
    <s v="Nike Men's Dri-FIT Victory Golf Polo"/>
    <n v="50"/>
    <n v="43.678035218757444"/>
    <n v="2"/>
    <n v="7"/>
    <n v="100"/>
    <n v="93"/>
    <x v="2"/>
    <x v="2"/>
  </r>
  <r>
    <n v="37430"/>
    <d v="2016-06-30T00:00:00"/>
    <x v="7"/>
    <n v="4"/>
    <d v="2016-07-06T00:00:00"/>
    <n v="1"/>
    <s v="Standard Class"/>
    <s v="Other"/>
    <n v="29"/>
    <n v="4269"/>
    <n v="5"/>
    <s v="Golf"/>
    <s v="USCA"/>
    <s v="Los Angeles"/>
    <s v="California"/>
    <n v="90045"/>
    <s v="United States"/>
    <s v="West of USA "/>
    <n v="29"/>
    <x v="1"/>
    <n v="642"/>
    <s v="Columbia Men's PFG Anchor Tough T-Shirt"/>
    <n v="30"/>
    <n v="37.315110652333338"/>
    <n v="2"/>
    <n v="4.1999998090000004"/>
    <n v="60"/>
    <n v="55.800000191000002"/>
    <x v="2"/>
    <x v="2"/>
  </r>
  <r>
    <n v="34839"/>
    <d v="2016-05-23T00:00:00"/>
    <x v="7"/>
    <n v="4"/>
    <d v="2016-05-27T00:00:00"/>
    <n v="1"/>
    <s v="Standard Class"/>
    <s v="Other"/>
    <n v="24"/>
    <n v="6725"/>
    <n v="5"/>
    <s v="Golf"/>
    <s v="USCA"/>
    <s v="Columbus"/>
    <s v="Ohio"/>
    <n v="43229"/>
    <s v="United States"/>
    <s v="East of USA"/>
    <n v="24"/>
    <x v="7"/>
    <n v="502"/>
    <s v="Nike Men's Dri-FIT Victory Golf Polo"/>
    <n v="50"/>
    <n v="43.678035218757444"/>
    <n v="2"/>
    <n v="10"/>
    <n v="100"/>
    <n v="90"/>
    <x v="2"/>
    <x v="2"/>
  </r>
  <r>
    <n v="38296"/>
    <d v="2016-07-13T00:00:00"/>
    <x v="7"/>
    <n v="4"/>
    <d v="2016-07-19T00:00:00"/>
    <n v="0"/>
    <s v="Standard Class"/>
    <s v="Other"/>
    <n v="24"/>
    <n v="5054"/>
    <n v="5"/>
    <s v="Golf"/>
    <s v="USCA"/>
    <s v="Louisville"/>
    <s v="Kentucky"/>
    <n v="40214"/>
    <s v="United States"/>
    <s v="South of  USA "/>
    <n v="24"/>
    <x v="7"/>
    <n v="502"/>
    <s v="Nike Men's Dri-FIT Victory Golf Polo"/>
    <n v="50"/>
    <n v="43.678035218757444"/>
    <n v="2"/>
    <n v="12"/>
    <n v="100"/>
    <n v="88"/>
    <x v="2"/>
    <x v="2"/>
  </r>
  <r>
    <n v="35868"/>
    <d v="2016-07-06T00:00:00"/>
    <x v="7"/>
    <n v="4"/>
    <d v="2016-07-12T00:00:00"/>
    <n v="0"/>
    <s v="Standard Class"/>
    <s v="Other"/>
    <n v="24"/>
    <n v="10648"/>
    <n v="5"/>
    <s v="Golf"/>
    <s v="USCA"/>
    <s v="Wichita"/>
    <s v="Kansas"/>
    <n v="67212"/>
    <s v="United States"/>
    <s v="US Center "/>
    <n v="24"/>
    <x v="7"/>
    <n v="502"/>
    <s v="Nike Men's Dri-FIT Victory Golf Polo"/>
    <n v="50"/>
    <n v="43.678035218757444"/>
    <n v="2"/>
    <n v="12"/>
    <n v="100"/>
    <n v="88"/>
    <x v="2"/>
    <x v="2"/>
  </r>
  <r>
    <n v="38004"/>
    <d v="2016-08-07T00:00:00"/>
    <x v="7"/>
    <n v="4"/>
    <d v="2016-08-11T00:00:00"/>
    <n v="1"/>
    <s v="Standard Class"/>
    <s v="Other"/>
    <n v="29"/>
    <n v="4986"/>
    <n v="5"/>
    <s v="Golf"/>
    <s v="USCA"/>
    <s v="Baltimore"/>
    <s v="Maryland"/>
    <n v="21215"/>
    <s v="United States"/>
    <s v="East of USA"/>
    <n v="29"/>
    <x v="1"/>
    <n v="627"/>
    <s v="Under Armour Girls' Toddler Spine Surge Runni"/>
    <n v="39.990001679999999"/>
    <n v="34.198098313835338"/>
    <n v="2"/>
    <n v="12"/>
    <n v="79.980003359999998"/>
    <n v="67.980003359999998"/>
    <x v="2"/>
    <x v="2"/>
  </r>
  <r>
    <n v="40064"/>
    <d v="2016-07-08T00:00:00"/>
    <x v="7"/>
    <n v="4"/>
    <d v="2016-07-14T00:00:00"/>
    <n v="1"/>
    <s v="Standard Class"/>
    <s v="Other"/>
    <n v="24"/>
    <n v="6708"/>
    <n v="5"/>
    <s v="Golf"/>
    <s v="USCA"/>
    <s v="Fort Worth"/>
    <s v="Texas"/>
    <n v="76106"/>
    <s v="United States"/>
    <s v="US Center "/>
    <n v="24"/>
    <x v="7"/>
    <n v="502"/>
    <s v="Nike Men's Dri-FIT Victory Golf Polo"/>
    <n v="50"/>
    <n v="43.678035218757444"/>
    <n v="2"/>
    <n v="15"/>
    <n v="100"/>
    <n v="85"/>
    <x v="2"/>
    <x v="2"/>
  </r>
  <r>
    <n v="45993"/>
    <d v="2016-02-11T00:00:00"/>
    <x v="7"/>
    <n v="4"/>
    <d v="2016-02-17T00:00:00"/>
    <n v="0"/>
    <s v="Standard Class"/>
    <s v="Other"/>
    <n v="24"/>
    <n v="6872"/>
    <n v="5"/>
    <s v="Golf"/>
    <s v="USCA"/>
    <s v="Calgary"/>
    <s v="Alberta"/>
    <m/>
    <s v="Canada"/>
    <s v="Canada"/>
    <n v="24"/>
    <x v="7"/>
    <n v="502"/>
    <s v="Nike Men's Dri-FIT Victory Golf Polo"/>
    <n v="50"/>
    <n v="43.678035218757444"/>
    <n v="2"/>
    <n v="18"/>
    <n v="100"/>
    <n v="82"/>
    <x v="2"/>
    <x v="2"/>
  </r>
  <r>
    <n v="32184"/>
    <d v="2016-04-14T00:00:00"/>
    <x v="7"/>
    <n v="4"/>
    <d v="2016-04-20T00:00:00"/>
    <n v="1"/>
    <s v="Standard Class"/>
    <s v="Other"/>
    <n v="29"/>
    <n v="11170"/>
    <n v="5"/>
    <s v="Golf"/>
    <s v="USCA"/>
    <s v="Columbia"/>
    <s v="Maryland"/>
    <n v="21044"/>
    <s v="United States"/>
    <s v="East of USA"/>
    <n v="29"/>
    <x v="1"/>
    <n v="627"/>
    <s v="Under Armour Girls' Toddler Spine Surge Runni"/>
    <n v="39.990001679999999"/>
    <n v="34.198098313835338"/>
    <n v="2"/>
    <n v="14.399999619999999"/>
    <n v="79.980003359999998"/>
    <n v="65.580003739999995"/>
    <x v="2"/>
    <x v="2"/>
  </r>
  <r>
    <n v="38423"/>
    <d v="2016-07-14T00:00:00"/>
    <x v="7"/>
    <n v="4"/>
    <d v="2016-07-20T00:00:00"/>
    <n v="0"/>
    <s v="Standard Class"/>
    <s v="Other"/>
    <n v="29"/>
    <n v="289"/>
    <n v="5"/>
    <s v="Golf"/>
    <s v="USCA"/>
    <s v="Atlanta"/>
    <s v="Georgia"/>
    <n v="30318"/>
    <s v="United States"/>
    <s v="South of  USA "/>
    <n v="29"/>
    <x v="1"/>
    <n v="627"/>
    <s v="Under Armour Girls' Toddler Spine Surge Runni"/>
    <n v="39.990001679999999"/>
    <n v="34.198098313835338"/>
    <n v="2"/>
    <n v="20"/>
    <n v="79.980003359999998"/>
    <n v="59.980003359999998"/>
    <x v="2"/>
    <x v="2"/>
  </r>
  <r>
    <n v="39455"/>
    <d v="2016-07-29T00:00:00"/>
    <x v="7"/>
    <n v="4"/>
    <d v="2016-08-04T00:00:00"/>
    <n v="1"/>
    <s v="Standard Class"/>
    <s v="Other"/>
    <n v="37"/>
    <n v="4707"/>
    <n v="6"/>
    <s v="Outdoors"/>
    <s v="USCA"/>
    <s v="Odessa"/>
    <s v="Texas"/>
    <n v="79762"/>
    <s v="United States"/>
    <s v="US Center "/>
    <n v="37"/>
    <x v="3"/>
    <n v="818"/>
    <s v="Titleist Pro V1x Golf Balls"/>
    <n v="47.990001679999999"/>
    <n v="51.274287170714288"/>
    <n v="2"/>
    <n v="3.8399999139999998"/>
    <n v="95.980003359999998"/>
    <n v="92.140003445999994"/>
    <x v="2"/>
    <x v="2"/>
  </r>
  <r>
    <n v="38920"/>
    <d v="2016-07-22T00:00:00"/>
    <x v="7"/>
    <n v="4"/>
    <d v="2016-07-28T00:00:00"/>
    <n v="1"/>
    <s v="Standard Class"/>
    <s v="Other"/>
    <n v="37"/>
    <n v="3085"/>
    <n v="6"/>
    <s v="Outdoors"/>
    <s v="USCA"/>
    <s v="Newark"/>
    <s v="Delaware"/>
    <n v="19711"/>
    <s v="United States"/>
    <s v="East of USA"/>
    <n v="37"/>
    <x v="3"/>
    <n v="822"/>
    <s v="Titleist Pro V1x High Numbers Golf Balls"/>
    <n v="47.990001679999999"/>
    <n v="41.802334851666664"/>
    <n v="2"/>
    <n v="4.8000001909999996"/>
    <n v="95.980003359999998"/>
    <n v="91.180003169000003"/>
    <x v="2"/>
    <x v="2"/>
  </r>
  <r>
    <n v="38129"/>
    <d v="2016-10-07T00:00:00"/>
    <x v="7"/>
    <n v="4"/>
    <d v="2016-10-13T00:00:00"/>
    <n v="1"/>
    <s v="Standard Class"/>
    <s v="Other"/>
    <n v="40"/>
    <n v="2319"/>
    <n v="6"/>
    <s v="Outdoors"/>
    <s v="USCA"/>
    <s v="Chicago"/>
    <s v="Illinois"/>
    <n v="60610"/>
    <s v="United States"/>
    <s v="US Center "/>
    <n v="40"/>
    <x v="8"/>
    <n v="897"/>
    <s v="Team Golf New England Patriots Putter Grip"/>
    <n v="24.989999770000001"/>
    <n v="31.600000078500003"/>
    <n v="2"/>
    <n v="2.75"/>
    <n v="49.979999540000001"/>
    <n v="47.229999540000001"/>
    <x v="2"/>
    <x v="2"/>
  </r>
  <r>
    <n v="31476"/>
    <d v="2016-04-04T00:00:00"/>
    <x v="7"/>
    <n v="4"/>
    <d v="2016-04-08T00:00:00"/>
    <n v="0"/>
    <s v="Standard Class"/>
    <s v="Other"/>
    <n v="13"/>
    <n v="3302"/>
    <n v="3"/>
    <s v="Footwear"/>
    <s v="USCA"/>
    <s v="New York City"/>
    <s v="New York"/>
    <n v="10009"/>
    <s v="United States"/>
    <s v="East of USA"/>
    <n v="13"/>
    <x v="3"/>
    <n v="278"/>
    <s v="Under Armour Men's Compression EV SL Slide"/>
    <n v="44.990001679999999"/>
    <n v="31.547668386333335"/>
    <n v="2"/>
    <n v="4.5"/>
    <n v="89.980003359999998"/>
    <n v="85.480003359999998"/>
    <x v="2"/>
    <x v="2"/>
  </r>
  <r>
    <n v="33744"/>
    <d v="2016-07-05T00:00:00"/>
    <x v="7"/>
    <n v="4"/>
    <d v="2016-07-11T00:00:00"/>
    <n v="1"/>
    <s v="Standard Class"/>
    <s v="Other"/>
    <n v="9"/>
    <n v="3815"/>
    <n v="3"/>
    <s v="Footwear"/>
    <s v="USCA"/>
    <s v="Philadelphia"/>
    <s v="Pennsylvania"/>
    <n v="19143"/>
    <s v="United States"/>
    <s v="East of USA"/>
    <n v="9"/>
    <x v="0"/>
    <n v="172"/>
    <s v="Nike Women's Tempo Shorts"/>
    <n v="30"/>
    <n v="34.094166694333332"/>
    <n v="2"/>
    <n v="4.1999998090000004"/>
    <n v="60"/>
    <n v="55.800000191000002"/>
    <x v="2"/>
    <x v="2"/>
  </r>
  <r>
    <n v="38866"/>
    <d v="2016-07-21T00:00:00"/>
    <x v="7"/>
    <n v="4"/>
    <d v="2016-07-27T00:00:00"/>
    <n v="0"/>
    <s v="Standard Class"/>
    <s v="Other"/>
    <n v="9"/>
    <n v="10226"/>
    <n v="3"/>
    <s v="Footwear"/>
    <s v="USCA"/>
    <s v="Los Angeles"/>
    <s v="California"/>
    <n v="90045"/>
    <s v="United States"/>
    <s v="West of USA "/>
    <n v="9"/>
    <x v="0"/>
    <n v="191"/>
    <s v="Nike Men's Free 5.0+ Running Shoe"/>
    <n v="99.989997860000003"/>
    <n v="95.114003926871064"/>
    <n v="2"/>
    <n v="14"/>
    <n v="199.97999572000001"/>
    <n v="185.97999572000001"/>
    <x v="2"/>
    <x v="2"/>
  </r>
  <r>
    <n v="36757"/>
    <d v="2016-06-20T00:00:00"/>
    <x v="7"/>
    <n v="4"/>
    <d v="2016-06-24T00:00:00"/>
    <n v="0"/>
    <s v="Standard Class"/>
    <s v="Other"/>
    <n v="11"/>
    <n v="2456"/>
    <n v="3"/>
    <s v="Footwear"/>
    <s v="USCA"/>
    <s v="Asheville"/>
    <s v="North Carolina"/>
    <n v="28806"/>
    <s v="United States"/>
    <s v="South of  USA "/>
    <n v="11"/>
    <x v="16"/>
    <n v="235"/>
    <s v="Under Armour Hustle Storm Medium Duffle Bag"/>
    <n v="34.990001679999999"/>
    <n v="25.521801568600001"/>
    <n v="2"/>
    <n v="7"/>
    <n v="69.980003359999998"/>
    <n v="62.980003359999998"/>
    <x v="2"/>
    <x v="2"/>
  </r>
  <r>
    <n v="32695"/>
    <d v="2016-04-22T00:00:00"/>
    <x v="7"/>
    <n v="4"/>
    <d v="2016-04-28T00:00:00"/>
    <n v="1"/>
    <s v="Standard Class"/>
    <s v="Other"/>
    <n v="9"/>
    <n v="4477"/>
    <n v="3"/>
    <s v="Footwear"/>
    <s v="USCA"/>
    <s v="New York City"/>
    <s v="New York"/>
    <n v="10035"/>
    <s v="United States"/>
    <s v="East of USA"/>
    <n v="9"/>
    <x v="0"/>
    <n v="191"/>
    <s v="Nike Men's Free 5.0+ Running Shoe"/>
    <n v="99.989997860000003"/>
    <n v="95.114003926871064"/>
    <n v="2"/>
    <n v="30"/>
    <n v="199.97999572000001"/>
    <n v="169.97999572000001"/>
    <x v="2"/>
    <x v="2"/>
  </r>
  <r>
    <n v="36352"/>
    <d v="2016-06-14T00:00:00"/>
    <x v="7"/>
    <n v="4"/>
    <d v="2016-06-20T00:00:00"/>
    <n v="0"/>
    <s v="Standard Class"/>
    <s v="Other"/>
    <n v="13"/>
    <n v="4427"/>
    <n v="3"/>
    <s v="Footwear"/>
    <s v="USCA"/>
    <s v="Dallas"/>
    <s v="Texas"/>
    <n v="75217"/>
    <s v="United States"/>
    <s v="US Center "/>
    <n v="13"/>
    <x v="3"/>
    <n v="282"/>
    <s v="Under Armour Women's Ignite PIP VI Slide"/>
    <n v="31.989999770000001"/>
    <n v="27.763856872771434"/>
    <n v="2"/>
    <n v="9.6000003809999992"/>
    <n v="63.979999540000001"/>
    <n v="54.379999159"/>
    <x v="2"/>
    <x v="2"/>
  </r>
  <r>
    <n v="36093"/>
    <d v="2016-10-06T00:00:00"/>
    <x v="7"/>
    <n v="4"/>
    <d v="2016-10-12T00:00:00"/>
    <n v="0"/>
    <s v="Standard Class"/>
    <s v="Other"/>
    <n v="9"/>
    <n v="3628"/>
    <n v="3"/>
    <s v="Footwear"/>
    <s v="USCA"/>
    <s v="Jacksonville"/>
    <s v="Florida"/>
    <n v="32216"/>
    <s v="United States"/>
    <s v="South of  USA "/>
    <n v="9"/>
    <x v="0"/>
    <n v="191"/>
    <s v="Nike Men's Free 5.0+ Running Shoe"/>
    <n v="99.989997860000003"/>
    <n v="95.114003926871064"/>
    <n v="2"/>
    <n v="50"/>
    <n v="199.97999572000001"/>
    <n v="149.97999572000001"/>
    <x v="2"/>
    <x v="2"/>
  </r>
  <r>
    <n v="39307"/>
    <d v="2016-07-27T00:00:00"/>
    <x v="7"/>
    <n v="4"/>
    <d v="2016-08-02T00:00:00"/>
    <n v="0"/>
    <s v="Standard Class"/>
    <s v="Other"/>
    <n v="17"/>
    <n v="3029"/>
    <n v="4"/>
    <s v="Apparel"/>
    <s v="USCA"/>
    <s v="Philadelphia"/>
    <s v="Pennsylvania"/>
    <n v="19134"/>
    <s v="United States"/>
    <s v="East of USA"/>
    <n v="17"/>
    <x v="5"/>
    <n v="365"/>
    <s v="Perfect Fitness Perfect Rip Deck"/>
    <n v="59.990001679999999"/>
    <n v="54.488929209402009"/>
    <n v="2"/>
    <n v="10.80000019"/>
    <n v="119.98000336"/>
    <n v="109.18000316999999"/>
    <x v="2"/>
    <x v="2"/>
  </r>
  <r>
    <n v="35120"/>
    <d v="2016-05-27T00:00:00"/>
    <x v="7"/>
    <n v="4"/>
    <d v="2016-06-02T00:00:00"/>
    <n v="1"/>
    <s v="Standard Class"/>
    <s v="Other"/>
    <n v="17"/>
    <n v="11791"/>
    <n v="4"/>
    <s v="Apparel"/>
    <s v="USCA"/>
    <s v="New York City"/>
    <s v="New York"/>
    <n v="10011"/>
    <s v="United States"/>
    <s v="East of USA"/>
    <n v="17"/>
    <x v="5"/>
    <n v="365"/>
    <s v="Perfect Fitness Perfect Rip Deck"/>
    <n v="59.990001679999999"/>
    <n v="54.488929209402009"/>
    <n v="2"/>
    <n v="10.80000019"/>
    <n v="119.98000336"/>
    <n v="109.18000316999999"/>
    <x v="2"/>
    <x v="2"/>
  </r>
  <r>
    <n v="31794"/>
    <d v="2016-09-04T00:00:00"/>
    <x v="7"/>
    <n v="4"/>
    <d v="2016-09-08T00:00:00"/>
    <n v="1"/>
    <s v="Standard Class"/>
    <s v="Other"/>
    <n v="17"/>
    <n v="5935"/>
    <n v="4"/>
    <s v="Apparel"/>
    <s v="USCA"/>
    <s v="Costa Mesa"/>
    <s v="California"/>
    <n v="92627"/>
    <s v="United States"/>
    <s v="West of USA "/>
    <n v="17"/>
    <x v="5"/>
    <n v="365"/>
    <s v="Perfect Fitness Perfect Rip Deck"/>
    <n v="59.990001679999999"/>
    <n v="54.488929209402009"/>
    <n v="2"/>
    <n v="12"/>
    <n v="119.98000336"/>
    <n v="107.98000336"/>
    <x v="2"/>
    <x v="2"/>
  </r>
  <r>
    <n v="45882"/>
    <d v="2016-10-31T00:00:00"/>
    <x v="7"/>
    <n v="4"/>
    <d v="2016-11-04T00:00:00"/>
    <n v="0"/>
    <s v="Standard Class"/>
    <s v="Other"/>
    <n v="17"/>
    <n v="12381"/>
    <n v="4"/>
    <s v="Apparel"/>
    <s v="USCA"/>
    <s v="Saanich"/>
    <s v="British Columbia"/>
    <m/>
    <s v="Canada"/>
    <s v="Canada"/>
    <n v="17"/>
    <x v="5"/>
    <n v="365"/>
    <s v="Perfect Fitness Perfect Rip Deck"/>
    <n v="59.990001679999999"/>
    <n v="54.488929209402009"/>
    <n v="2"/>
    <n v="14.399999619999999"/>
    <n v="119.98000336"/>
    <n v="105.58000374"/>
    <x v="2"/>
    <x v="2"/>
  </r>
  <r>
    <n v="36996"/>
    <d v="2016-06-24T00:00:00"/>
    <x v="7"/>
    <n v="4"/>
    <d v="2016-06-30T00:00:00"/>
    <n v="0"/>
    <s v="Standard Class"/>
    <s v="Other"/>
    <n v="17"/>
    <n v="6227"/>
    <n v="4"/>
    <s v="Apparel"/>
    <s v="USCA"/>
    <s v="San Francisco"/>
    <s v="California"/>
    <n v="94109"/>
    <s v="United States"/>
    <s v="West of USA "/>
    <n v="17"/>
    <x v="5"/>
    <n v="365"/>
    <s v="Perfect Fitness Perfect Rip Deck"/>
    <n v="59.990001679999999"/>
    <n v="54.488929209402009"/>
    <n v="2"/>
    <n v="18"/>
    <n v="119.98000336"/>
    <n v="101.98000336"/>
    <x v="2"/>
    <x v="2"/>
  </r>
  <r>
    <n v="36297"/>
    <d v="2016-06-13T00:00:00"/>
    <x v="7"/>
    <n v="4"/>
    <d v="2016-06-17T00:00:00"/>
    <n v="0"/>
    <s v="Standard Class"/>
    <s v="Other"/>
    <n v="17"/>
    <n v="1899"/>
    <n v="4"/>
    <s v="Apparel"/>
    <s v="USCA"/>
    <s v="Los Angeles"/>
    <s v="California"/>
    <n v="90004"/>
    <s v="United States"/>
    <s v="West of USA 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31691"/>
    <d v="2016-07-04T00:00:00"/>
    <x v="7"/>
    <n v="4"/>
    <d v="2016-07-08T00:00:00"/>
    <n v="0"/>
    <s v="Standard Class"/>
    <s v="Other"/>
    <n v="17"/>
    <n v="11337"/>
    <n v="4"/>
    <s v="Apparel"/>
    <s v="USCA"/>
    <s v="Las Vegas"/>
    <s v="Nevada"/>
    <n v="89115"/>
    <s v="United States"/>
    <s v="West of USA "/>
    <n v="17"/>
    <x v="5"/>
    <n v="365"/>
    <s v="Perfect Fitness Perfect Rip Deck"/>
    <n v="59.990001679999999"/>
    <n v="54.488929209402009"/>
    <n v="2"/>
    <n v="21.600000380000001"/>
    <n v="119.98000336"/>
    <n v="98.38000298"/>
    <x v="2"/>
    <x v="2"/>
  </r>
  <r>
    <n v="39206"/>
    <d v="2016-07-26T00:00:00"/>
    <x v="7"/>
    <n v="4"/>
    <d v="2016-08-01T00:00:00"/>
    <n v="0"/>
    <s v="Standard Class"/>
    <s v="Other"/>
    <n v="17"/>
    <n v="5941"/>
    <n v="4"/>
    <s v="Apparel"/>
    <s v="USCA"/>
    <s v="Morgan Hill"/>
    <s v="California"/>
    <n v="95037"/>
    <s v="United States"/>
    <s v="West of USA "/>
    <n v="17"/>
    <x v="5"/>
    <n v="365"/>
    <s v="Perfect Fitness Perfect Rip Deck"/>
    <n v="59.990001679999999"/>
    <n v="54.488929209402009"/>
    <n v="2"/>
    <n v="21.600000380000001"/>
    <n v="119.98000336"/>
    <n v="98.38000298"/>
    <x v="2"/>
    <x v="2"/>
  </r>
  <r>
    <n v="33883"/>
    <d v="2016-09-05T00:00:00"/>
    <x v="7"/>
    <n v="4"/>
    <d v="2016-09-09T00:00:00"/>
    <n v="0"/>
    <s v="Standard Class"/>
    <s v="Other"/>
    <n v="24"/>
    <n v="8556"/>
    <n v="5"/>
    <s v="Golf"/>
    <s v="USCA"/>
    <s v="New York City"/>
    <s v="New York"/>
    <n v="10024"/>
    <s v="United States"/>
    <s v="East of USA"/>
    <n v="24"/>
    <x v="7"/>
    <n v="502"/>
    <s v="Nike Men's Dri-FIT Victory Golf Polo"/>
    <n v="50"/>
    <n v="43.678035218757444"/>
    <n v="2"/>
    <n v="1"/>
    <n v="100"/>
    <n v="99"/>
    <x v="2"/>
    <x v="2"/>
  </r>
  <r>
    <n v="31580"/>
    <d v="2016-05-04T00:00:00"/>
    <x v="7"/>
    <n v="4"/>
    <d v="2016-05-10T00:00:00"/>
    <n v="1"/>
    <s v="Standard Class"/>
    <s v="Other"/>
    <n v="29"/>
    <n v="2871"/>
    <n v="5"/>
    <s v="Golf"/>
    <s v="USCA"/>
    <s v="Portland"/>
    <s v="Oregon"/>
    <n v="97206"/>
    <s v="United States"/>
    <s v="West of USA "/>
    <n v="29"/>
    <x v="1"/>
    <n v="627"/>
    <s v="Under Armour Girls' Toddler Spine Surge Runni"/>
    <n v="39.990001679999999"/>
    <n v="34.198098313835338"/>
    <n v="2"/>
    <n v="3.2000000480000002"/>
    <n v="79.980003359999998"/>
    <n v="76.780003311999991"/>
    <x v="2"/>
    <x v="2"/>
  </r>
  <r>
    <n v="35577"/>
    <d v="2016-03-06T00:00:00"/>
    <x v="7"/>
    <n v="4"/>
    <d v="2016-03-10T00:00:00"/>
    <n v="0"/>
    <s v="Standard Class"/>
    <s v="Other"/>
    <n v="29"/>
    <n v="11586"/>
    <n v="5"/>
    <s v="Golf"/>
    <s v="USCA"/>
    <s v="New York City"/>
    <s v="New York"/>
    <n v="10011"/>
    <s v="United States"/>
    <s v="East of US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32529"/>
    <d v="2016-04-19T00:00:00"/>
    <x v="7"/>
    <n v="4"/>
    <d v="2016-04-25T00:00:00"/>
    <n v="1"/>
    <s v="Standard Class"/>
    <s v="Other"/>
    <n v="29"/>
    <n v="4070"/>
    <n v="5"/>
    <s v="Golf"/>
    <s v="USCA"/>
    <s v="Buffalo"/>
    <s v="New York"/>
    <n v="14215"/>
    <s v="United States"/>
    <s v="East of US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39328"/>
    <d v="2016-07-28T00:00:00"/>
    <x v="7"/>
    <n v="4"/>
    <d v="2016-08-03T00:00:00"/>
    <n v="0"/>
    <s v="Standard Class"/>
    <s v="Other"/>
    <n v="24"/>
    <n v="6376"/>
    <n v="5"/>
    <s v="Golf"/>
    <s v="USCA"/>
    <s v="Amarillo"/>
    <s v="Texas"/>
    <n v="79109"/>
    <s v="United States"/>
    <s v="US Center "/>
    <n v="24"/>
    <x v="7"/>
    <n v="502"/>
    <s v="Nike Men's Dri-FIT Victory Golf Polo"/>
    <n v="50"/>
    <n v="43.678035218757444"/>
    <n v="2"/>
    <n v="7"/>
    <n v="100"/>
    <n v="93"/>
    <x v="2"/>
    <x v="2"/>
  </r>
  <r>
    <n v="37111"/>
    <d v="2016-06-25T00:00:00"/>
    <x v="7"/>
    <n v="4"/>
    <d v="2016-06-30T00:00:00"/>
    <n v="0"/>
    <s v="Standard Class"/>
    <s v="Other"/>
    <n v="26"/>
    <n v="10591"/>
    <n v="5"/>
    <s v="Golf"/>
    <s v="USCA"/>
    <s v="Tampa"/>
    <s v="Florida"/>
    <n v="33614"/>
    <s v="United States"/>
    <s v="South of  USA "/>
    <n v="26"/>
    <x v="9"/>
    <n v="565"/>
    <s v="adidas Youth Germany Black/Red Away Match Soc"/>
    <n v="70"/>
    <n v="62.759999940857142"/>
    <n v="2"/>
    <n v="12.600000380000001"/>
    <n v="140"/>
    <n v="127.39999962"/>
    <x v="2"/>
    <x v="2"/>
  </r>
  <r>
    <n v="39814"/>
    <d v="2016-04-08T00:00:00"/>
    <x v="7"/>
    <n v="4"/>
    <d v="2016-04-14T00:00:00"/>
    <n v="1"/>
    <s v="Standard Class"/>
    <s v="Other"/>
    <n v="24"/>
    <n v="242"/>
    <n v="5"/>
    <s v="Golf"/>
    <s v="USCA"/>
    <s v="Frisco"/>
    <s v="Texas"/>
    <n v="75034"/>
    <s v="United States"/>
    <s v="US Center "/>
    <n v="24"/>
    <x v="7"/>
    <n v="502"/>
    <s v="Nike Men's Dri-FIT Victory Golf Polo"/>
    <n v="50"/>
    <n v="43.678035218757444"/>
    <n v="2"/>
    <n v="9"/>
    <n v="100"/>
    <n v="91"/>
    <x v="2"/>
    <x v="2"/>
  </r>
  <r>
    <n v="34834"/>
    <d v="2016-05-23T00:00:00"/>
    <x v="7"/>
    <n v="4"/>
    <d v="2016-05-27T00:00:00"/>
    <n v="1"/>
    <s v="Standard Class"/>
    <s v="Other"/>
    <n v="24"/>
    <n v="7268"/>
    <n v="5"/>
    <s v="Golf"/>
    <s v="USCA"/>
    <s v="Henderson"/>
    <s v="Kentucky"/>
    <n v="42420"/>
    <s v="United States"/>
    <s v="South of  USA "/>
    <n v="24"/>
    <x v="7"/>
    <n v="502"/>
    <s v="Nike Men's Dri-FIT Victory Golf Polo"/>
    <n v="50"/>
    <n v="43.678035218757444"/>
    <n v="2"/>
    <n v="12"/>
    <n v="100"/>
    <n v="88"/>
    <x v="2"/>
    <x v="2"/>
  </r>
  <r>
    <n v="39224"/>
    <d v="2016-07-26T00:00:00"/>
    <x v="7"/>
    <n v="4"/>
    <d v="2016-08-01T00:00:00"/>
    <n v="1"/>
    <s v="Standard Class"/>
    <s v="Other"/>
    <n v="24"/>
    <n v="3598"/>
    <n v="5"/>
    <s v="Golf"/>
    <s v="USCA"/>
    <s v="New York City"/>
    <s v="New York"/>
    <n v="10035"/>
    <s v="United States"/>
    <s v="East of USA"/>
    <n v="24"/>
    <x v="7"/>
    <n v="502"/>
    <s v="Nike Men's Dri-FIT Victory Golf Polo"/>
    <n v="50"/>
    <n v="43.678035218757444"/>
    <n v="2"/>
    <n v="15"/>
    <n v="100"/>
    <n v="85"/>
    <x v="2"/>
    <x v="2"/>
  </r>
  <r>
    <n v="39166"/>
    <d v="2016-07-25T00:00:00"/>
    <x v="7"/>
    <n v="4"/>
    <d v="2016-07-29T00:00:00"/>
    <n v="0"/>
    <s v="Standard Class"/>
    <s v="Other"/>
    <n v="29"/>
    <n v="1958"/>
    <n v="5"/>
    <s v="Golf"/>
    <s v="USCA"/>
    <s v="Jacksonville"/>
    <s v="North Carolina"/>
    <n v="28540"/>
    <s v="United States"/>
    <s v="South of  USA "/>
    <n v="29"/>
    <x v="1"/>
    <n v="627"/>
    <s v="Under Armour Girls' Toddler Spine Surge Runni"/>
    <n v="39.990001679999999"/>
    <n v="34.198098313835338"/>
    <n v="2"/>
    <n v="12"/>
    <n v="79.980003359999998"/>
    <n v="67.980003359999998"/>
    <x v="2"/>
    <x v="2"/>
  </r>
  <r>
    <n v="32151"/>
    <d v="2016-04-14T00:00:00"/>
    <x v="7"/>
    <n v="4"/>
    <d v="2016-04-20T00:00:00"/>
    <n v="0"/>
    <s v="Standard Class"/>
    <s v="Other"/>
    <n v="24"/>
    <n v="9307"/>
    <n v="5"/>
    <s v="Golf"/>
    <s v="USCA"/>
    <s v="New York City"/>
    <s v="New York"/>
    <n v="10035"/>
    <s v="United States"/>
    <s v="East of USA"/>
    <n v="24"/>
    <x v="7"/>
    <n v="502"/>
    <s v="Nike Men's Dri-FIT Victory Golf Polo"/>
    <n v="50"/>
    <n v="43.678035218757444"/>
    <n v="2"/>
    <n v="17"/>
    <n v="100"/>
    <n v="83"/>
    <x v="2"/>
    <x v="2"/>
  </r>
  <r>
    <n v="35595"/>
    <d v="2016-03-06T00:00:00"/>
    <x v="7"/>
    <n v="4"/>
    <d v="2016-03-10T00:00:00"/>
    <n v="1"/>
    <s v="Standard Class"/>
    <s v="Other"/>
    <n v="24"/>
    <n v="3995"/>
    <n v="5"/>
    <s v="Golf"/>
    <s v="USCA"/>
    <s v="Tallahassee"/>
    <s v="Florida"/>
    <n v="32303"/>
    <s v="United States"/>
    <s v="South of  USA "/>
    <n v="24"/>
    <x v="7"/>
    <n v="502"/>
    <s v="Nike Men's Dri-FIT Victory Golf Polo"/>
    <n v="50"/>
    <n v="43.678035218757444"/>
    <n v="2"/>
    <n v="17"/>
    <n v="100"/>
    <n v="83"/>
    <x v="2"/>
    <x v="2"/>
  </r>
  <r>
    <n v="36034"/>
    <d v="2016-09-06T00:00:00"/>
    <x v="7"/>
    <n v="4"/>
    <d v="2016-09-12T00:00:00"/>
    <n v="1"/>
    <s v="Standard Class"/>
    <s v="Other"/>
    <n v="24"/>
    <n v="3485"/>
    <n v="5"/>
    <s v="Golf"/>
    <s v="USCA"/>
    <s v="Lewiston"/>
    <s v="Maine"/>
    <n v="4240"/>
    <s v="United States"/>
    <s v="East of USA"/>
    <n v="24"/>
    <x v="7"/>
    <n v="502"/>
    <s v="Nike Men's Dri-FIT Victory Golf Polo"/>
    <n v="50"/>
    <n v="43.678035218757444"/>
    <n v="2"/>
    <n v="18"/>
    <n v="100"/>
    <n v="82"/>
    <x v="2"/>
    <x v="2"/>
  </r>
  <r>
    <n v="35296"/>
    <d v="2016-05-30T00:00:00"/>
    <x v="7"/>
    <n v="4"/>
    <d v="2016-06-03T00:00:00"/>
    <n v="0"/>
    <s v="Standard Class"/>
    <s v="Other"/>
    <n v="24"/>
    <n v="5732"/>
    <n v="5"/>
    <s v="Golf"/>
    <s v="USCA"/>
    <s v="Port Saint Lucie"/>
    <s v="Florida"/>
    <n v="34952"/>
    <s v="United States"/>
    <s v="South of  USA "/>
    <n v="24"/>
    <x v="7"/>
    <n v="502"/>
    <s v="Nike Men's Dri-FIT Victory Golf Polo"/>
    <n v="50"/>
    <n v="43.678035218757444"/>
    <n v="2"/>
    <n v="18"/>
    <n v="100"/>
    <n v="82"/>
    <x v="2"/>
    <x v="2"/>
  </r>
  <r>
    <n v="39317"/>
    <d v="2016-07-27T00:00:00"/>
    <x v="7"/>
    <n v="4"/>
    <d v="2016-08-02T00:00:00"/>
    <n v="0"/>
    <s v="Standard Class"/>
    <s v="Other"/>
    <n v="40"/>
    <n v="8100"/>
    <n v="6"/>
    <s v="Outdoors"/>
    <s v="USCA"/>
    <s v="Saint Louis"/>
    <s v="Missouri"/>
    <n v="63116"/>
    <s v="United States"/>
    <s v="US Center "/>
    <n v="40"/>
    <x v="8"/>
    <n v="905"/>
    <s v="Team Golf Texas Longhorns Putter Grip"/>
    <n v="24.989999770000001"/>
    <n v="20.52742837007143"/>
    <n v="2"/>
    <n v="1"/>
    <n v="49.979999540000001"/>
    <n v="48.979999540000001"/>
    <x v="2"/>
    <x v="2"/>
  </r>
  <r>
    <n v="32574"/>
    <d v="2016-04-20T00:00:00"/>
    <x v="7"/>
    <n v="4"/>
    <d v="2016-04-26T00:00:00"/>
    <n v="0"/>
    <s v="Standard Class"/>
    <s v="Other"/>
    <n v="17"/>
    <n v="1475"/>
    <n v="4"/>
    <s v="Apparel"/>
    <s v="USCA"/>
    <s v="Houston"/>
    <s v="Texas"/>
    <n v="77070"/>
    <s v="United States"/>
    <s v="US Center "/>
    <n v="17"/>
    <x v="5"/>
    <n v="365"/>
    <s v="Perfect Fitness Perfect Rip Deck"/>
    <n v="59.990001679999999"/>
    <n v="54.488929209402009"/>
    <n v="2"/>
    <n v="0"/>
    <n v="119.98000336"/>
    <n v="119.98000336"/>
    <x v="2"/>
    <x v="2"/>
  </r>
  <r>
    <n v="36222"/>
    <d v="2016-12-06T00:00:00"/>
    <x v="7"/>
    <n v="4"/>
    <d v="2016-12-12T00:00:00"/>
    <n v="0"/>
    <s v="Standard Class"/>
    <s v="Other"/>
    <n v="17"/>
    <n v="552"/>
    <n v="4"/>
    <s v="Apparel"/>
    <s v="USCA"/>
    <s v="Lawrence"/>
    <s v="Massachusetts"/>
    <n v="1841"/>
    <s v="United States"/>
    <s v="East of USA"/>
    <n v="17"/>
    <x v="5"/>
    <n v="365"/>
    <s v="Perfect Fitness Perfect Rip Deck"/>
    <n v="59.990001679999999"/>
    <n v="54.488929209402009"/>
    <n v="2"/>
    <n v="2.4000000950000002"/>
    <n v="119.98000336"/>
    <n v="117.580003265"/>
    <x v="2"/>
    <x v="2"/>
  </r>
  <r>
    <n v="48860"/>
    <d v="2016-12-14T00:00:00"/>
    <x v="7"/>
    <n v="4"/>
    <d v="2016-12-20T00:00:00"/>
    <n v="0"/>
    <s v="Standard Class"/>
    <s v="Other"/>
    <n v="17"/>
    <n v="7113"/>
    <n v="4"/>
    <s v="Apparel"/>
    <s v="USCA"/>
    <s v="Saskatoon"/>
    <s v="Saskatchewan"/>
    <m/>
    <s v="Canada"/>
    <s v="Canada"/>
    <n v="17"/>
    <x v="5"/>
    <n v="365"/>
    <s v="Perfect Fitness Perfect Rip Deck"/>
    <n v="59.990001679999999"/>
    <n v="54.488929209402009"/>
    <n v="2"/>
    <n v="19.200000760000002"/>
    <n v="119.98000336"/>
    <n v="100.78000259999999"/>
    <x v="2"/>
    <x v="2"/>
  </r>
  <r>
    <n v="33121"/>
    <d v="2016-04-28T00:00:00"/>
    <x v="7"/>
    <n v="4"/>
    <d v="2016-05-04T00:00:00"/>
    <n v="0"/>
    <s v="Standard Class"/>
    <s v="Other"/>
    <n v="17"/>
    <n v="10667"/>
    <n v="4"/>
    <s v="Apparel"/>
    <s v="USCA"/>
    <s v="Redmond"/>
    <s v="Oregon"/>
    <n v="97756"/>
    <s v="United States"/>
    <s v="West of USA "/>
    <n v="17"/>
    <x v="5"/>
    <n v="365"/>
    <s v="Perfect Fitness Perfect Rip Deck"/>
    <n v="59.990001679999999"/>
    <n v="54.488929209402009"/>
    <n v="2"/>
    <n v="30"/>
    <n v="119.98000336"/>
    <n v="89.980003359999998"/>
    <x v="2"/>
    <x v="2"/>
  </r>
  <r>
    <n v="40412"/>
    <d v="2016-12-08T00:00:00"/>
    <x v="7"/>
    <n v="4"/>
    <d v="2016-12-14T00:00:00"/>
    <n v="0"/>
    <s v="Standard Class"/>
    <s v="Other"/>
    <n v="29"/>
    <n v="10643"/>
    <n v="5"/>
    <s v="Golf"/>
    <s v="USCA"/>
    <s v="Philadelphia"/>
    <s v="Pennsylvania"/>
    <n v="19140"/>
    <s v="United States"/>
    <s v="East of USA"/>
    <n v="29"/>
    <x v="1"/>
    <n v="627"/>
    <s v="Under Armour Girls' Toddler Spine Surge Runni"/>
    <n v="39.990001679999999"/>
    <n v="34.198098313835338"/>
    <n v="2"/>
    <n v="1.6000000240000001"/>
    <n v="79.980003359999998"/>
    <n v="78.380003336000001"/>
    <x v="2"/>
    <x v="2"/>
  </r>
  <r>
    <n v="34814"/>
    <d v="2016-05-23T00:00:00"/>
    <x v="7"/>
    <n v="4"/>
    <d v="2016-05-27T00:00:00"/>
    <n v="0"/>
    <s v="Standard Class"/>
    <s v="Other"/>
    <n v="29"/>
    <n v="2571"/>
    <n v="5"/>
    <s v="Golf"/>
    <s v="USCA"/>
    <s v="Fayetteville"/>
    <s v="North Carolina"/>
    <n v="28314"/>
    <s v="United States"/>
    <s v="South of  USA "/>
    <n v="29"/>
    <x v="1"/>
    <n v="627"/>
    <s v="Under Armour Girls' Toddler Spine Surge Runni"/>
    <n v="39.990001679999999"/>
    <n v="34.198098313835338"/>
    <n v="2"/>
    <n v="7.1999998090000004"/>
    <n v="79.980003359999998"/>
    <n v="72.780003550999993"/>
    <x v="2"/>
    <x v="2"/>
  </r>
  <r>
    <n v="40412"/>
    <d v="2016-12-08T00:00:00"/>
    <x v="7"/>
    <n v="4"/>
    <d v="2016-12-14T00:00:00"/>
    <n v="0"/>
    <s v="Standard Class"/>
    <s v="Other"/>
    <n v="24"/>
    <n v="10643"/>
    <n v="5"/>
    <s v="Golf"/>
    <s v="USCA"/>
    <s v="Philadelphia"/>
    <s v="Pennsylvania"/>
    <n v="19140"/>
    <s v="United States"/>
    <s v="East of USA"/>
    <n v="24"/>
    <x v="7"/>
    <n v="502"/>
    <s v="Nike Men's Dri-FIT Victory Golf Polo"/>
    <n v="50"/>
    <n v="43.678035218757444"/>
    <n v="2"/>
    <n v="10"/>
    <n v="100"/>
    <n v="90"/>
    <x v="2"/>
    <x v="2"/>
  </r>
  <r>
    <n v="36685"/>
    <d v="2016-06-19T00:00:00"/>
    <x v="7"/>
    <n v="4"/>
    <d v="2016-06-23T00:00:00"/>
    <n v="0"/>
    <s v="Standard Class"/>
    <s v="Other"/>
    <n v="40"/>
    <n v="8650"/>
    <n v="6"/>
    <s v="Outdoors"/>
    <s v="USCA"/>
    <s v="Los Angeles"/>
    <s v="California"/>
    <n v="90045"/>
    <s v="United States"/>
    <s v="West of USA "/>
    <n v="40"/>
    <x v="8"/>
    <n v="905"/>
    <s v="Team Golf Texas Longhorns Putter Grip"/>
    <n v="24.989999770000001"/>
    <n v="20.52742837007143"/>
    <n v="2"/>
    <n v="0.5"/>
    <n v="49.979999540000001"/>
    <n v="49.479999540000001"/>
    <x v="2"/>
    <x v="2"/>
  </r>
  <r>
    <n v="35823"/>
    <d v="2016-06-06T00:00:00"/>
    <x v="7"/>
    <n v="4"/>
    <d v="2016-06-10T00:00:00"/>
    <n v="0"/>
    <s v="Standard Class"/>
    <s v="Other"/>
    <n v="41"/>
    <n v="5674"/>
    <n v="6"/>
    <s v="Outdoors"/>
    <s v="USCA"/>
    <s v="Rome"/>
    <s v="New York"/>
    <n v="13440"/>
    <s v="United States"/>
    <s v="East of USA"/>
    <n v="41"/>
    <x v="2"/>
    <n v="926"/>
    <s v="Glove It Imperial Golf Towel"/>
    <n v="15.989999770000001"/>
    <n v="12.230249713200003"/>
    <n v="2"/>
    <n v="1.7599999900000001"/>
    <n v="31.979999540000001"/>
    <n v="30.219999550000001"/>
    <x v="2"/>
    <x v="2"/>
  </r>
  <r>
    <n v="40412"/>
    <d v="2016-12-08T00:00:00"/>
    <x v="7"/>
    <n v="4"/>
    <d v="2016-12-14T00:00:00"/>
    <n v="0"/>
    <s v="Standard Class"/>
    <s v="Other"/>
    <n v="36"/>
    <n v="10643"/>
    <n v="6"/>
    <s v="Outdoors"/>
    <s v="USCA"/>
    <s v="Philadelphia"/>
    <s v="Pennsylvania"/>
    <n v="19140"/>
    <s v="United States"/>
    <s v="East of USA"/>
    <n v="36"/>
    <x v="12"/>
    <n v="810"/>
    <s v="Glove It Women's Mod Oval Golf Glove"/>
    <n v="19.989999770000001"/>
    <n v="13.40499973"/>
    <n v="2"/>
    <n v="2.7999999519999998"/>
    <n v="39.979999540000001"/>
    <n v="37.179999588000001"/>
    <x v="2"/>
    <x v="2"/>
  </r>
  <r>
    <n v="44910"/>
    <d v="2016-10-17T00:00:00"/>
    <x v="7"/>
    <n v="1"/>
    <d v="2016-10-18T00:00:00"/>
    <n v="1"/>
    <s v="First Class"/>
    <s v="Other"/>
    <n v="7"/>
    <n v="210"/>
    <n v="2"/>
    <s v="Fitness"/>
    <s v="USCA"/>
    <s v="Toronto"/>
    <s v="Ontario"/>
    <m/>
    <s v="Canada"/>
    <s v="Canada"/>
    <n v="7"/>
    <x v="13"/>
    <n v="135"/>
    <s v="Nike Dri-FIT Crew Sock 6 Pack"/>
    <n v="22"/>
    <n v="19.656208341820829"/>
    <n v="2"/>
    <n v="0"/>
    <n v="44"/>
    <n v="44"/>
    <x v="1"/>
    <x v="2"/>
  </r>
  <r>
    <n v="40991"/>
    <d v="2016-08-21T00:00:00"/>
    <x v="7"/>
    <n v="4"/>
    <d v="2016-08-25T00:00:00"/>
    <n v="0"/>
    <s v="Standard Class"/>
    <s v="Other"/>
    <n v="7"/>
    <n v="1153"/>
    <n v="2"/>
    <s v="Fitness"/>
    <s v="USCA"/>
    <s v="San Francisco"/>
    <s v="California"/>
    <n v="94110"/>
    <s v="United States"/>
    <s v="West of USA "/>
    <n v="7"/>
    <x v="13"/>
    <n v="135"/>
    <s v="Nike Dri-FIT Crew Sock 6 Pack"/>
    <n v="22"/>
    <n v="19.656208341820829"/>
    <n v="1"/>
    <n v="0.87999999500000003"/>
    <n v="22"/>
    <n v="21.120000005000001"/>
    <x v="1"/>
    <x v="2"/>
  </r>
  <r>
    <n v="40894"/>
    <d v="2016-08-19T00:00:00"/>
    <x v="7"/>
    <n v="4"/>
    <d v="2016-08-25T00:00:00"/>
    <n v="1"/>
    <s v="Standard Class"/>
    <s v="Other"/>
    <n v="7"/>
    <n v="10499"/>
    <n v="2"/>
    <s v="Fitness"/>
    <s v="USCA"/>
    <s v="San Jose"/>
    <s v="California"/>
    <n v="95123"/>
    <s v="United States"/>
    <s v="West of USA "/>
    <n v="7"/>
    <x v="13"/>
    <n v="135"/>
    <s v="Nike Dri-FIT Crew Sock 6 Pack"/>
    <n v="22"/>
    <n v="19.656208341820829"/>
    <n v="2"/>
    <n v="1.7599999900000001"/>
    <n v="44"/>
    <n v="42.240000010000003"/>
    <x v="0"/>
    <x v="1"/>
  </r>
  <r>
    <n v="40774"/>
    <d v="2016-08-18T00:00:00"/>
    <x v="7"/>
    <n v="4"/>
    <d v="2016-08-24T00:00:00"/>
    <n v="1"/>
    <s v="Standard Class"/>
    <s v="Other"/>
    <n v="7"/>
    <n v="7687"/>
    <n v="2"/>
    <s v="Fitness"/>
    <s v="USCA"/>
    <s v="Chicago"/>
    <s v="Illinois"/>
    <n v="60653"/>
    <s v="United States"/>
    <s v="US Center "/>
    <n v="7"/>
    <x v="13"/>
    <n v="135"/>
    <s v="Nike Dri-FIT Crew Sock 6 Pack"/>
    <n v="22"/>
    <n v="19.656208341820829"/>
    <n v="1"/>
    <n v="1.1000000240000001"/>
    <n v="22"/>
    <n v="20.899999976"/>
    <x v="2"/>
    <x v="2"/>
  </r>
  <r>
    <n v="40278"/>
    <d v="2016-10-08T00:00:00"/>
    <x v="7"/>
    <n v="4"/>
    <d v="2016-10-13T00:00:00"/>
    <n v="0"/>
    <s v="Standard Class"/>
    <s v="Other"/>
    <n v="7"/>
    <n v="7576"/>
    <n v="2"/>
    <s v="Fitness"/>
    <s v="USCA"/>
    <s v="Chicago"/>
    <s v="Illinois"/>
    <n v="60623"/>
    <s v="United States"/>
    <s v="US Center "/>
    <n v="7"/>
    <x v="13"/>
    <n v="135"/>
    <s v="Nike Dri-FIT Crew Sock 6 Pack"/>
    <n v="22"/>
    <n v="19.656208341820829"/>
    <n v="1"/>
    <n v="1.210000038"/>
    <n v="22"/>
    <n v="20.789999962"/>
    <x v="1"/>
    <x v="2"/>
  </r>
  <r>
    <n v="40153"/>
    <d v="2016-09-08T00:00:00"/>
    <x v="7"/>
    <n v="4"/>
    <d v="2016-09-14T00:00:00"/>
    <n v="0"/>
    <s v="Standard Class"/>
    <s v="Other"/>
    <n v="7"/>
    <n v="11187"/>
    <n v="2"/>
    <s v="Fitness"/>
    <s v="USCA"/>
    <s v="Sacramento"/>
    <s v="California"/>
    <n v="95823"/>
    <s v="United States"/>
    <s v="West of USA "/>
    <n v="7"/>
    <x v="13"/>
    <n v="135"/>
    <s v="Nike Dri-FIT Crew Sock 6 Pack"/>
    <n v="22"/>
    <n v="19.656208341820829"/>
    <n v="3"/>
    <n v="3.2999999519999998"/>
    <n v="66"/>
    <n v="62.700000048"/>
    <x v="1"/>
    <x v="2"/>
  </r>
  <r>
    <n v="40035"/>
    <d v="2016-07-08T00:00:00"/>
    <x v="7"/>
    <n v="4"/>
    <d v="2016-07-14T00:00:00"/>
    <n v="1"/>
    <s v="Standard Class"/>
    <s v="Other"/>
    <n v="7"/>
    <n v="9742"/>
    <n v="2"/>
    <s v="Fitness"/>
    <s v="USCA"/>
    <s v="Philadelphia"/>
    <s v="Pennsylvania"/>
    <n v="19140"/>
    <s v="United States"/>
    <s v="East of USA"/>
    <n v="7"/>
    <x v="13"/>
    <n v="135"/>
    <s v="Nike Dri-FIT Crew Sock 6 Pack"/>
    <n v="22"/>
    <n v="19.656208341820829"/>
    <n v="3"/>
    <n v="3.630000114"/>
    <n v="66"/>
    <n v="62.369999886000002"/>
    <x v="0"/>
    <x v="1"/>
  </r>
  <r>
    <n v="39991"/>
    <d v="2016-06-08T00:00:00"/>
    <x v="7"/>
    <n v="4"/>
    <d v="2016-06-14T00:00:00"/>
    <n v="0"/>
    <s v="Standard Class"/>
    <s v="Other"/>
    <n v="7"/>
    <n v="3915"/>
    <n v="2"/>
    <s v="Fitness"/>
    <s v="USCA"/>
    <s v="Grand Rapids"/>
    <s v="Michigan"/>
    <n v="49505"/>
    <s v="United States"/>
    <s v="US Center "/>
    <n v="7"/>
    <x v="13"/>
    <n v="135"/>
    <s v="Nike Dri-FIT Crew Sock 6 Pack"/>
    <n v="22"/>
    <n v="19.656208341820829"/>
    <n v="4"/>
    <n v="17.600000380000001"/>
    <n v="88"/>
    <n v="70.399999620000003"/>
    <x v="2"/>
    <x v="2"/>
  </r>
  <r>
    <n v="39767"/>
    <d v="2016-03-08T00:00:00"/>
    <x v="7"/>
    <n v="4"/>
    <d v="2016-03-14T00:00:00"/>
    <n v="0"/>
    <s v="Standard Class"/>
    <s v="Other"/>
    <n v="7"/>
    <n v="4316"/>
    <n v="2"/>
    <s v="Fitness"/>
    <s v="USCA"/>
    <s v="Clarksville"/>
    <s v="Tennessee"/>
    <n v="37042"/>
    <s v="United States"/>
    <s v="South of  USA "/>
    <n v="7"/>
    <x v="13"/>
    <n v="135"/>
    <s v="Nike Dri-FIT Crew Sock 6 Pack"/>
    <n v="22"/>
    <n v="19.656208341820829"/>
    <n v="1"/>
    <n v="1.539999962"/>
    <n v="22"/>
    <n v="20.460000038"/>
    <x v="2"/>
    <x v="2"/>
  </r>
  <r>
    <n v="39765"/>
    <d v="2016-03-08T00:00:00"/>
    <x v="7"/>
    <n v="1"/>
    <d v="2016-03-09T00:00:00"/>
    <n v="1"/>
    <s v="First Class"/>
    <s v="Other"/>
    <n v="7"/>
    <n v="10582"/>
    <n v="2"/>
    <s v="Fitness"/>
    <s v="USCA"/>
    <s v="Noblesville"/>
    <s v="Indiana"/>
    <n v="46060"/>
    <s v="United States"/>
    <s v="US Center "/>
    <n v="7"/>
    <x v="13"/>
    <n v="135"/>
    <s v="Nike Dri-FIT Crew Sock 6 Pack"/>
    <n v="22"/>
    <n v="19.656208341820829"/>
    <n v="4"/>
    <n v="22"/>
    <n v="88"/>
    <n v="66"/>
    <x v="2"/>
    <x v="2"/>
  </r>
  <r>
    <n v="39718"/>
    <d v="2016-02-08T00:00:00"/>
    <x v="7"/>
    <n v="0"/>
    <d v="2016-02-08T00:00:00"/>
    <n v="1"/>
    <s v="Same Day"/>
    <s v="Other"/>
    <n v="7"/>
    <n v="10893"/>
    <n v="2"/>
    <s v="Fitness"/>
    <s v="USCA"/>
    <s v="Lakewood"/>
    <s v="New Jersey"/>
    <n v="8701"/>
    <s v="United States"/>
    <s v="East of USA"/>
    <n v="7"/>
    <x v="13"/>
    <n v="135"/>
    <s v="Nike Dri-FIT Crew Sock 6 Pack"/>
    <n v="22"/>
    <n v="19.656208341820829"/>
    <n v="3"/>
    <n v="4.6199998860000004"/>
    <n v="66"/>
    <n v="61.380000113999998"/>
    <x v="1"/>
    <x v="2"/>
  </r>
  <r>
    <n v="39606"/>
    <d v="2016-01-08T00:00:00"/>
    <x v="7"/>
    <n v="4"/>
    <d v="2016-01-14T00:00:00"/>
    <n v="0"/>
    <s v="Standard Class"/>
    <s v="Other"/>
    <n v="7"/>
    <n v="8744"/>
    <n v="2"/>
    <s v="Fitness"/>
    <s v="USCA"/>
    <s v="Houston"/>
    <s v="Texas"/>
    <n v="77036"/>
    <s v="United States"/>
    <s v="US Center "/>
    <n v="7"/>
    <x v="13"/>
    <n v="135"/>
    <s v="Nike Dri-FIT Crew Sock 6 Pack"/>
    <n v="22"/>
    <n v="19.656208341820829"/>
    <n v="3"/>
    <n v="5.9400000569999998"/>
    <n v="66"/>
    <n v="60.059999943000001"/>
    <x v="0"/>
    <x v="1"/>
  </r>
  <r>
    <n v="39562"/>
    <d v="2016-07-31T00:00:00"/>
    <x v="7"/>
    <n v="1"/>
    <d v="2016-08-01T00:00:00"/>
    <n v="1"/>
    <s v="First Class"/>
    <s v="Other"/>
    <n v="7"/>
    <n v="8807"/>
    <n v="2"/>
    <s v="Fitness"/>
    <s v="USCA"/>
    <s v="New York City"/>
    <s v="New York"/>
    <n v="10035"/>
    <s v="United States"/>
    <s v="East of USA"/>
    <n v="7"/>
    <x v="13"/>
    <n v="135"/>
    <s v="Nike Dri-FIT Crew Sock 6 Pack"/>
    <n v="22"/>
    <n v="19.656208341820829"/>
    <n v="2"/>
    <n v="2.2000000480000002"/>
    <n v="44"/>
    <n v="41.799999952"/>
    <x v="2"/>
    <x v="2"/>
  </r>
  <r>
    <n v="39540"/>
    <d v="2016-07-31T00:00:00"/>
    <x v="7"/>
    <n v="2"/>
    <d v="2016-08-02T00:00:00"/>
    <n v="0"/>
    <s v="Second Class"/>
    <s v="Other"/>
    <n v="7"/>
    <n v="11616"/>
    <n v="2"/>
    <s v="Fitness"/>
    <s v="USCA"/>
    <s v="San Francisco"/>
    <s v="California"/>
    <n v="94122"/>
    <s v="United States"/>
    <s v="West of USA "/>
    <n v="7"/>
    <x v="13"/>
    <n v="135"/>
    <s v="Nike Dri-FIT Crew Sock 6 Pack"/>
    <n v="22"/>
    <n v="19.656208341820829"/>
    <n v="3"/>
    <n v="6.5999999049999998"/>
    <n v="66"/>
    <n v="59.400000095000003"/>
    <x v="2"/>
    <x v="2"/>
  </r>
  <r>
    <n v="39465"/>
    <d v="2016-07-30T00:00:00"/>
    <x v="7"/>
    <n v="1"/>
    <d v="2016-08-01T00:00:00"/>
    <n v="1"/>
    <s v="First Class"/>
    <s v="Other"/>
    <n v="7"/>
    <n v="711"/>
    <n v="2"/>
    <s v="Fitness"/>
    <s v="USCA"/>
    <s v="Seattle"/>
    <s v="Washington"/>
    <n v="98105"/>
    <s v="United States"/>
    <s v="West of USA "/>
    <n v="7"/>
    <x v="13"/>
    <n v="135"/>
    <s v="Nike Dri-FIT Crew Sock 6 Pack"/>
    <n v="22"/>
    <n v="19.656208341820829"/>
    <n v="3"/>
    <n v="7.920000076"/>
    <n v="66"/>
    <n v="58.079999923999999"/>
    <x v="0"/>
    <x v="1"/>
  </r>
  <r>
    <n v="39191"/>
    <d v="2016-07-26T00:00:00"/>
    <x v="7"/>
    <n v="4"/>
    <d v="2016-08-01T00:00:00"/>
    <n v="0"/>
    <s v="Standard Class"/>
    <s v="Other"/>
    <n v="7"/>
    <n v="6499"/>
    <n v="2"/>
    <s v="Fitness"/>
    <s v="USCA"/>
    <s v="Wheeling"/>
    <s v="West Virginia"/>
    <n v="26003"/>
    <s v="United States"/>
    <s v="East of USA"/>
    <n v="7"/>
    <x v="13"/>
    <n v="135"/>
    <s v="Nike Dri-FIT Crew Sock 6 Pack"/>
    <n v="22"/>
    <n v="19.656208341820829"/>
    <n v="5"/>
    <n v="19.799999239999998"/>
    <n v="110"/>
    <n v="90.200000759999995"/>
    <x v="0"/>
    <x v="1"/>
  </r>
  <r>
    <n v="39006"/>
    <d v="2016-07-23T00:00:00"/>
    <x v="7"/>
    <n v="0"/>
    <d v="2016-07-23T00:00:00"/>
    <n v="0"/>
    <s v="Same Day"/>
    <s v="Same day - on time"/>
    <n v="7"/>
    <n v="8572"/>
    <n v="2"/>
    <s v="Fitness"/>
    <s v="USCA"/>
    <s v="Philadelphia"/>
    <s v="Pennsylvania"/>
    <n v="19120"/>
    <s v="United States"/>
    <s v="East of USA"/>
    <n v="7"/>
    <x v="13"/>
    <n v="135"/>
    <s v="Nike Dri-FIT Crew Sock 6 Pack"/>
    <n v="22"/>
    <n v="19.656208341820829"/>
    <n v="1"/>
    <n v="1.980000019"/>
    <n v="22"/>
    <n v="20.019999981000002"/>
    <x v="2"/>
    <x v="2"/>
  </r>
  <r>
    <n v="38776"/>
    <d v="2016-07-20T00:00:00"/>
    <x v="7"/>
    <n v="4"/>
    <d v="2016-07-26T00:00:00"/>
    <n v="0"/>
    <s v="Standard Class"/>
    <s v="Other"/>
    <n v="7"/>
    <n v="7994"/>
    <n v="2"/>
    <s v="Fitness"/>
    <s v="USCA"/>
    <s v="Henderson"/>
    <s v="Kentucky"/>
    <n v="42420"/>
    <s v="United States"/>
    <s v="South of  USA "/>
    <n v="7"/>
    <x v="13"/>
    <n v="135"/>
    <s v="Nike Dri-FIT Crew Sock 6 Pack"/>
    <n v="22"/>
    <n v="19.656208341820829"/>
    <n v="2"/>
    <n v="2.420000076"/>
    <n v="44"/>
    <n v="41.579999923999999"/>
    <x v="0"/>
    <x v="1"/>
  </r>
  <r>
    <n v="38466"/>
    <d v="2016-07-15T00:00:00"/>
    <x v="7"/>
    <n v="2"/>
    <d v="2016-07-19T00:00:00"/>
    <n v="0"/>
    <s v="Second Class"/>
    <s v="Other"/>
    <n v="7"/>
    <n v="8478"/>
    <n v="2"/>
    <s v="Fitness"/>
    <s v="USCA"/>
    <s v="San Francisco"/>
    <s v="California"/>
    <n v="94122"/>
    <s v="United States"/>
    <s v="West of USA "/>
    <n v="7"/>
    <x v="13"/>
    <n v="135"/>
    <s v="Nike Dri-FIT Crew Sock 6 Pack"/>
    <n v="22"/>
    <n v="19.656208341820829"/>
    <n v="5"/>
    <n v="22"/>
    <n v="110"/>
    <n v="88"/>
    <x v="1"/>
    <x v="2"/>
  </r>
  <r>
    <n v="38383"/>
    <d v="2016-07-14T00:00:00"/>
    <x v="7"/>
    <n v="4"/>
    <d v="2016-07-20T00:00:00"/>
    <n v="0"/>
    <s v="Standard Class"/>
    <s v="Other"/>
    <n v="7"/>
    <n v="5845"/>
    <n v="2"/>
    <s v="Fitness"/>
    <s v="USCA"/>
    <s v="Chester"/>
    <s v="Pennsylvania"/>
    <n v="19013"/>
    <s v="United States"/>
    <s v="East of USA"/>
    <n v="7"/>
    <x v="13"/>
    <n v="135"/>
    <s v="Nike Dri-FIT Crew Sock 6 Pack"/>
    <n v="22"/>
    <n v="19.656208341820829"/>
    <n v="1"/>
    <n v="2.2000000480000002"/>
    <n v="22"/>
    <n v="19.799999952"/>
    <x v="1"/>
    <x v="2"/>
  </r>
  <r>
    <n v="38303"/>
    <d v="2016-07-13T00:00:00"/>
    <x v="7"/>
    <n v="4"/>
    <d v="2016-07-19T00:00:00"/>
    <n v="0"/>
    <s v="Standard Class"/>
    <s v="Other"/>
    <n v="7"/>
    <n v="9807"/>
    <n v="2"/>
    <s v="Fitness"/>
    <s v="USCA"/>
    <s v="Chicago"/>
    <s v="Illinois"/>
    <n v="60623"/>
    <s v="United States"/>
    <s v="US Center "/>
    <n v="7"/>
    <x v="13"/>
    <n v="135"/>
    <s v="Nike Dri-FIT Crew Sock 6 Pack"/>
    <n v="22"/>
    <n v="19.656208341820829"/>
    <n v="1"/>
    <n v="2.6400001049999999"/>
    <n v="22"/>
    <n v="19.359999895000001"/>
    <x v="2"/>
    <x v="2"/>
  </r>
  <r>
    <n v="38256"/>
    <d v="2016-12-07T00:00:00"/>
    <x v="7"/>
    <n v="4"/>
    <d v="2016-12-13T00:00:00"/>
    <n v="0"/>
    <s v="Standard Class"/>
    <s v="Other"/>
    <n v="7"/>
    <n v="11757"/>
    <n v="2"/>
    <s v="Fitness"/>
    <s v="USCA"/>
    <s v="San Francisco"/>
    <s v="California"/>
    <n v="94110"/>
    <s v="United States"/>
    <s v="West of USA "/>
    <n v="7"/>
    <x v="13"/>
    <n v="135"/>
    <s v="Nike Dri-FIT Crew Sock 6 Pack"/>
    <n v="22"/>
    <n v="19.656208341820829"/>
    <n v="2"/>
    <n v="3.079999924"/>
    <n v="44"/>
    <n v="40.920000076000001"/>
    <x v="0"/>
    <x v="1"/>
  </r>
  <r>
    <n v="38023"/>
    <d v="2016-09-07T00:00:00"/>
    <x v="7"/>
    <n v="4"/>
    <d v="2016-09-13T00:00:00"/>
    <n v="0"/>
    <s v="Standard Class"/>
    <s v="Other"/>
    <n v="7"/>
    <n v="5785"/>
    <n v="2"/>
    <s v="Fitness"/>
    <s v="USCA"/>
    <s v="Seattle"/>
    <s v="Washington"/>
    <n v="98103"/>
    <s v="United States"/>
    <s v="West of USA "/>
    <n v="7"/>
    <x v="13"/>
    <n v="135"/>
    <s v="Nike Dri-FIT Crew Sock 6 Pack"/>
    <n v="22"/>
    <n v="19.656208341820829"/>
    <n v="2"/>
    <n v="3.960000038"/>
    <n v="44"/>
    <n v="40.039999962000003"/>
    <x v="2"/>
    <x v="2"/>
  </r>
  <r>
    <n v="37702"/>
    <d v="2016-04-07T00:00:00"/>
    <x v="7"/>
    <n v="1"/>
    <d v="2016-04-08T00:00:00"/>
    <n v="1"/>
    <s v="First Class"/>
    <s v="Other"/>
    <n v="7"/>
    <n v="9129"/>
    <n v="2"/>
    <s v="Fitness"/>
    <s v="USCA"/>
    <s v="Spokane"/>
    <s v="Washington"/>
    <n v="99207"/>
    <s v="United States"/>
    <s v="West of USA "/>
    <n v="7"/>
    <x v="13"/>
    <n v="135"/>
    <s v="Nike Dri-FIT Crew Sock 6 Pack"/>
    <n v="22"/>
    <n v="19.656208341820829"/>
    <n v="1"/>
    <n v="2.8599998950000001"/>
    <n v="22"/>
    <n v="19.140000104999999"/>
    <x v="2"/>
    <x v="2"/>
  </r>
  <r>
    <n v="37565"/>
    <d v="2016-02-07T00:00:00"/>
    <x v="7"/>
    <n v="4"/>
    <d v="2016-02-11T00:00:00"/>
    <n v="1"/>
    <s v="Standard Class"/>
    <s v="Other"/>
    <n v="7"/>
    <n v="9326"/>
    <n v="2"/>
    <s v="Fitness"/>
    <s v="USCA"/>
    <s v="Cambridge"/>
    <s v="Massachusetts"/>
    <n v="2138"/>
    <s v="United States"/>
    <s v="East of USA"/>
    <n v="7"/>
    <x v="13"/>
    <n v="135"/>
    <s v="Nike Dri-FIT Crew Sock 6 Pack"/>
    <n v="22"/>
    <n v="19.656208341820829"/>
    <n v="3"/>
    <n v="8.5799999239999991"/>
    <n v="66"/>
    <n v="57.420000076000001"/>
    <x v="0"/>
    <x v="1"/>
  </r>
  <r>
    <n v="37186"/>
    <d v="2016-06-26T00:00:00"/>
    <x v="7"/>
    <n v="4"/>
    <d v="2016-06-30T00:00:00"/>
    <n v="0"/>
    <s v="Standard Class"/>
    <s v="Other"/>
    <n v="7"/>
    <n v="2641"/>
    <n v="2"/>
    <s v="Fitness"/>
    <s v="USCA"/>
    <s v="Baltimore"/>
    <s v="Maryland"/>
    <n v="21215"/>
    <s v="United States"/>
    <s v="East of USA"/>
    <n v="7"/>
    <x v="13"/>
    <n v="135"/>
    <s v="Nike Dri-FIT Crew Sock 6 Pack"/>
    <n v="22"/>
    <n v="19.656208341820829"/>
    <n v="1"/>
    <n v="3.2999999519999998"/>
    <n v="22"/>
    <n v="18.700000048"/>
    <x v="1"/>
    <x v="2"/>
  </r>
  <r>
    <n v="37159"/>
    <d v="2016-06-26T00:00:00"/>
    <x v="7"/>
    <n v="4"/>
    <d v="2016-06-30T00:00:00"/>
    <n v="1"/>
    <s v="Standard Class"/>
    <s v="Other"/>
    <n v="7"/>
    <n v="10245"/>
    <n v="2"/>
    <s v="Fitness"/>
    <s v="USCA"/>
    <s v="Little Rock"/>
    <s v="Arkansas"/>
    <n v="72209"/>
    <s v="United States"/>
    <s v="South of  USA "/>
    <n v="7"/>
    <x v="13"/>
    <n v="135"/>
    <s v="Nike Dri-FIT Crew Sock 6 Pack"/>
    <n v="22"/>
    <n v="19.656208341820829"/>
    <n v="5"/>
    <n v="27.5"/>
    <n v="110"/>
    <n v="82.5"/>
    <x v="1"/>
    <x v="2"/>
  </r>
  <r>
    <n v="36853"/>
    <d v="2016-06-21T00:00:00"/>
    <x v="7"/>
    <n v="4"/>
    <d v="2016-06-27T00:00:00"/>
    <n v="0"/>
    <s v="Standard Class"/>
    <s v="Other"/>
    <n v="7"/>
    <n v="1168"/>
    <n v="2"/>
    <s v="Fitness"/>
    <s v="USCA"/>
    <s v="Jackson"/>
    <s v="Mississippi"/>
    <n v="39212"/>
    <s v="United States"/>
    <s v="South of  USA "/>
    <n v="7"/>
    <x v="13"/>
    <n v="135"/>
    <s v="Nike Dri-FIT Crew Sock 6 Pack"/>
    <n v="22"/>
    <n v="19.656208341820829"/>
    <n v="5"/>
    <n v="0"/>
    <n v="110"/>
    <n v="110"/>
    <x v="2"/>
    <x v="2"/>
  </r>
  <r>
    <n v="36590"/>
    <d v="2016-06-18T00:00:00"/>
    <x v="7"/>
    <n v="2"/>
    <d v="2016-06-21T00:00:00"/>
    <n v="1"/>
    <s v="Second Class"/>
    <s v="Other"/>
    <n v="7"/>
    <n v="12363"/>
    <n v="2"/>
    <s v="Fitness"/>
    <s v="USCA"/>
    <s v="Medina"/>
    <s v="Ohio"/>
    <n v="44256"/>
    <s v="United States"/>
    <s v="East of USA"/>
    <n v="7"/>
    <x v="13"/>
    <n v="135"/>
    <s v="Nike Dri-FIT Crew Sock 6 Pack"/>
    <n v="22"/>
    <n v="19.656208341820829"/>
    <n v="5"/>
    <n v="1.1000000240000001"/>
    <n v="110"/>
    <n v="108.899999976"/>
    <x v="1"/>
    <x v="2"/>
  </r>
  <r>
    <n v="36412"/>
    <d v="2016-06-15T00:00:00"/>
    <x v="7"/>
    <n v="4"/>
    <d v="2016-06-21T00:00:00"/>
    <n v="0"/>
    <s v="Standard Class"/>
    <s v="Other"/>
    <n v="7"/>
    <n v="7512"/>
    <n v="2"/>
    <s v="Fitness"/>
    <s v="USCA"/>
    <s v="Philadelphia"/>
    <s v="Pennsylvania"/>
    <n v="19134"/>
    <s v="United States"/>
    <s v="East of USA"/>
    <n v="7"/>
    <x v="13"/>
    <n v="135"/>
    <s v="Nike Dri-FIT Crew Sock 6 Pack"/>
    <n v="22"/>
    <n v="19.656208341820829"/>
    <n v="1"/>
    <n v="3.5199999809999998"/>
    <n v="22"/>
    <n v="18.480000019000002"/>
    <x v="1"/>
    <x v="2"/>
  </r>
  <r>
    <n v="36289"/>
    <d v="2016-06-13T00:00:00"/>
    <x v="7"/>
    <n v="2"/>
    <d v="2016-06-15T00:00:00"/>
    <n v="1"/>
    <s v="Second Class"/>
    <s v="Other"/>
    <n v="7"/>
    <n v="10291"/>
    <n v="2"/>
    <s v="Fitness"/>
    <s v="USCA"/>
    <s v="Memphis"/>
    <s v="Tennessee"/>
    <n v="38109"/>
    <s v="United States"/>
    <s v="South of  USA "/>
    <n v="7"/>
    <x v="13"/>
    <n v="135"/>
    <s v="Nike Dri-FIT Crew Sock 6 Pack"/>
    <n v="22"/>
    <n v="19.656208341820829"/>
    <n v="4"/>
    <n v="0"/>
    <n v="88"/>
    <n v="88"/>
    <x v="2"/>
    <x v="2"/>
  </r>
  <r>
    <n v="36238"/>
    <d v="2016-12-06T00:00:00"/>
    <x v="7"/>
    <n v="2"/>
    <d v="2016-12-08T00:00:00"/>
    <n v="1"/>
    <s v="Second Class"/>
    <s v="Other"/>
    <n v="7"/>
    <n v="11044"/>
    <n v="2"/>
    <s v="Fitness"/>
    <s v="USCA"/>
    <s v="Wilmington"/>
    <s v="Delaware"/>
    <n v="19805"/>
    <s v="United States"/>
    <s v="East of USA"/>
    <n v="7"/>
    <x v="13"/>
    <n v="135"/>
    <s v="Nike Dri-FIT Crew Sock 6 Pack"/>
    <n v="22"/>
    <n v="19.656208341820829"/>
    <n v="5"/>
    <n v="2.2000000480000002"/>
    <n v="110"/>
    <n v="107.79999995199999"/>
    <x v="1"/>
    <x v="2"/>
  </r>
  <r>
    <n v="36141"/>
    <d v="2016-11-06T00:00:00"/>
    <x v="7"/>
    <n v="4"/>
    <d v="2016-11-10T00:00:00"/>
    <n v="0"/>
    <s v="Standard Class"/>
    <s v="Other"/>
    <n v="7"/>
    <n v="1826"/>
    <n v="2"/>
    <s v="Fitness"/>
    <s v="USCA"/>
    <s v="Los Angeles"/>
    <s v="California"/>
    <n v="90008"/>
    <s v="United States"/>
    <s v="West of USA "/>
    <n v="7"/>
    <x v="13"/>
    <n v="135"/>
    <s v="Nike Dri-FIT Crew Sock 6 Pack"/>
    <n v="22"/>
    <n v="19.656208341820829"/>
    <n v="4"/>
    <n v="0.87999999500000003"/>
    <n v="88"/>
    <n v="87.120000004999994"/>
    <x v="0"/>
    <x v="1"/>
  </r>
  <r>
    <n v="35746"/>
    <d v="2016-05-06T00:00:00"/>
    <x v="7"/>
    <n v="0"/>
    <d v="2016-05-06T00:00:00"/>
    <n v="0"/>
    <s v="Same Day"/>
    <s v="Same day - on time"/>
    <n v="7"/>
    <n v="1804"/>
    <n v="2"/>
    <s v="Fitness"/>
    <s v="USCA"/>
    <s v="Los Angeles"/>
    <s v="California"/>
    <n v="90032"/>
    <s v="United States"/>
    <s v="West of USA "/>
    <n v="7"/>
    <x v="13"/>
    <n v="135"/>
    <s v="Nike Dri-FIT Crew Sock 6 Pack"/>
    <n v="22"/>
    <n v="19.656208341820829"/>
    <n v="4"/>
    <n v="1.7599999900000001"/>
    <n v="88"/>
    <n v="86.240000010000003"/>
    <x v="2"/>
    <x v="2"/>
  </r>
  <r>
    <n v="35406"/>
    <d v="2016-05-31T00:00:00"/>
    <x v="7"/>
    <n v="4"/>
    <d v="2016-06-06T00:00:00"/>
    <n v="0"/>
    <s v="Standard Class"/>
    <s v="Other"/>
    <n v="7"/>
    <n v="11551"/>
    <n v="2"/>
    <s v="Fitness"/>
    <s v="USCA"/>
    <s v="Detroit"/>
    <s v="Michigan"/>
    <n v="48227"/>
    <s v="United States"/>
    <s v="US Center "/>
    <n v="7"/>
    <x v="13"/>
    <n v="135"/>
    <s v="Nike Dri-FIT Crew Sock 6 Pack"/>
    <n v="22"/>
    <n v="19.656208341820829"/>
    <n v="4"/>
    <n v="2.6400001049999999"/>
    <n v="88"/>
    <n v="85.359999895000001"/>
    <x v="1"/>
    <x v="2"/>
  </r>
  <r>
    <n v="35370"/>
    <d v="2016-05-31T00:00:00"/>
    <x v="7"/>
    <n v="4"/>
    <d v="2016-06-06T00:00:00"/>
    <n v="1"/>
    <s v="Standard Class"/>
    <s v="Other"/>
    <n v="7"/>
    <n v="11674"/>
    <n v="2"/>
    <s v="Fitness"/>
    <s v="USCA"/>
    <s v="Broken Arrow"/>
    <s v="Oklahoma"/>
    <n v="74012"/>
    <s v="United States"/>
    <s v="US Center "/>
    <n v="7"/>
    <x v="13"/>
    <n v="135"/>
    <s v="Nike Dri-FIT Crew Sock 6 Pack"/>
    <n v="22"/>
    <n v="19.656208341820829"/>
    <n v="5"/>
    <n v="3.2999999519999998"/>
    <n v="110"/>
    <n v="106.70000004800001"/>
    <x v="0"/>
    <x v="1"/>
  </r>
  <r>
    <n v="35343"/>
    <d v="2016-05-30T00:00:00"/>
    <x v="7"/>
    <n v="1"/>
    <d v="2016-05-31T00:00:00"/>
    <n v="1"/>
    <s v="First Class"/>
    <s v="Other"/>
    <n v="7"/>
    <n v="1718"/>
    <n v="2"/>
    <s v="Fitness"/>
    <s v="USCA"/>
    <s v="Chicago"/>
    <s v="Illinois"/>
    <n v="60653"/>
    <s v="United States"/>
    <s v="US Center "/>
    <n v="7"/>
    <x v="13"/>
    <n v="135"/>
    <s v="Nike Dri-FIT Crew Sock 6 Pack"/>
    <n v="22"/>
    <n v="19.656208341820829"/>
    <n v="3"/>
    <n v="9.8999996190000008"/>
    <n v="66"/>
    <n v="56.100000381000001"/>
    <x v="0"/>
    <x v="1"/>
  </r>
  <r>
    <n v="35193"/>
    <d v="2016-05-28T00:00:00"/>
    <x v="7"/>
    <n v="4"/>
    <d v="2016-06-02T00:00:00"/>
    <n v="0"/>
    <s v="Standard Class"/>
    <s v="Other"/>
    <n v="7"/>
    <n v="614"/>
    <n v="2"/>
    <s v="Fitness"/>
    <s v="USCA"/>
    <s v="San Antonio"/>
    <s v="Texas"/>
    <n v="78207"/>
    <s v="United States"/>
    <s v="US Center "/>
    <n v="7"/>
    <x v="13"/>
    <n v="135"/>
    <s v="Nike Dri-FIT Crew Sock 6 Pack"/>
    <n v="22"/>
    <n v="19.656208341820829"/>
    <n v="4"/>
    <n v="3.5199999809999998"/>
    <n v="88"/>
    <n v="84.480000019000002"/>
    <x v="0"/>
    <x v="1"/>
  </r>
  <r>
    <n v="34181"/>
    <d v="2016-05-13T00:00:00"/>
    <x v="7"/>
    <n v="2"/>
    <d v="2016-05-17T00:00:00"/>
    <n v="0"/>
    <s v="Second Class"/>
    <s v="Other"/>
    <n v="7"/>
    <n v="2353"/>
    <n v="2"/>
    <s v="Fitness"/>
    <s v="USCA"/>
    <s v="San Francisco"/>
    <s v="California"/>
    <n v="94122"/>
    <s v="United States"/>
    <s v="West of USA "/>
    <n v="7"/>
    <x v="13"/>
    <n v="135"/>
    <s v="Nike Dri-FIT Crew Sock 6 Pack"/>
    <n v="22"/>
    <n v="19.656208341820829"/>
    <n v="5"/>
    <n v="4.4000000950000002"/>
    <n v="110"/>
    <n v="105.599999905"/>
    <x v="2"/>
    <x v="2"/>
  </r>
  <r>
    <n v="34137"/>
    <d v="2016-05-13T00:00:00"/>
    <x v="7"/>
    <n v="4"/>
    <d v="2016-05-19T00:00:00"/>
    <n v="0"/>
    <s v="Standard Class"/>
    <s v="Other"/>
    <n v="7"/>
    <n v="7735"/>
    <n v="2"/>
    <s v="Fitness"/>
    <s v="USCA"/>
    <s v="Chesapeake"/>
    <s v="Virginia"/>
    <n v="23320"/>
    <s v="United States"/>
    <s v="South of  USA "/>
    <n v="7"/>
    <x v="13"/>
    <n v="135"/>
    <s v="Nike Dri-FIT Crew Sock 6 Pack"/>
    <n v="22"/>
    <n v="19.656208341820829"/>
    <n v="2"/>
    <n v="4.4000000950000002"/>
    <n v="44"/>
    <n v="39.599999904999997"/>
    <x v="2"/>
    <x v="2"/>
  </r>
  <r>
    <n v="33989"/>
    <d v="2016-11-05T00:00:00"/>
    <x v="7"/>
    <n v="2"/>
    <d v="2016-11-08T00:00:00"/>
    <n v="1"/>
    <s v="Second Class"/>
    <s v="Other"/>
    <n v="7"/>
    <n v="1445"/>
    <n v="2"/>
    <s v="Fitness"/>
    <s v="USCA"/>
    <s v="Englewood"/>
    <s v="Colorado"/>
    <n v="80112"/>
    <s v="United States"/>
    <s v="West of USA "/>
    <n v="7"/>
    <x v="13"/>
    <n v="135"/>
    <s v="Nike Dri-FIT Crew Sock 6 Pack"/>
    <n v="22"/>
    <n v="19.656208341820829"/>
    <n v="2"/>
    <n v="5.2800002099999999"/>
    <n v="44"/>
    <n v="38.719999790000003"/>
    <x v="0"/>
    <x v="1"/>
  </r>
  <r>
    <n v="33884"/>
    <d v="2016-09-05T00:00:00"/>
    <x v="7"/>
    <n v="4"/>
    <d v="2016-09-09T00:00:00"/>
    <n v="1"/>
    <s v="Standard Class"/>
    <s v="Other"/>
    <n v="7"/>
    <n v="6199"/>
    <n v="2"/>
    <s v="Fitness"/>
    <s v="USCA"/>
    <s v="New York City"/>
    <s v="New York"/>
    <n v="10024"/>
    <s v="United States"/>
    <s v="East of USA"/>
    <n v="7"/>
    <x v="13"/>
    <n v="135"/>
    <s v="Nike Dri-FIT Crew Sock 6 Pack"/>
    <n v="22"/>
    <n v="19.656208341820829"/>
    <n v="5"/>
    <n v="5.5"/>
    <n v="110"/>
    <n v="104.5"/>
    <x v="2"/>
    <x v="2"/>
  </r>
  <r>
    <n v="33847"/>
    <d v="2016-09-05T00:00:00"/>
    <x v="7"/>
    <n v="1"/>
    <d v="2016-09-06T00:00:00"/>
    <n v="1"/>
    <s v="First Class"/>
    <s v="Other"/>
    <n v="7"/>
    <n v="6817"/>
    <n v="2"/>
    <s v="Fitness"/>
    <s v="USCA"/>
    <s v="Phoenix"/>
    <s v="Arizona"/>
    <n v="85023"/>
    <s v="United States"/>
    <s v="West of USA "/>
    <n v="7"/>
    <x v="13"/>
    <n v="135"/>
    <s v="Nike Dri-FIT Crew Sock 6 Pack"/>
    <n v="22"/>
    <n v="19.656208341820829"/>
    <n v="2"/>
    <n v="5.7199997900000001"/>
    <n v="44"/>
    <n v="38.280000209999997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67E28-E813-6C45-B80B-DA8F1F7509D9}" name="PivotTable2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5" firstHeaderRow="1" firstDataRow="1" firstDataCol="1" rowPageCount="1" colPageCount="1"/>
  <pivotFields count="30">
    <pivotField showAll="0"/>
    <pivotField numFmtId="14" showAll="0"/>
    <pivotField axis="axisPage" showAll="0">
      <items count="9">
        <item x="0"/>
        <item x="3"/>
        <item x="6"/>
        <item x="4"/>
        <item x="1"/>
        <item x="2"/>
        <item x="5"/>
        <item x="7"/>
        <item t="default"/>
      </items>
    </pivotField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2">
        <item x="8"/>
        <item h="1" x="22"/>
        <item h="1" x="15"/>
        <item h="1" x="20"/>
        <item h="1" x="14"/>
        <item h="1" x="18"/>
        <item h="1" x="6"/>
        <item h="1" x="0"/>
        <item h="1" x="25"/>
        <item h="1" x="5"/>
        <item h="1" x="19"/>
        <item h="1" x="17"/>
        <item h="1" x="24"/>
        <item h="1" x="3"/>
        <item h="1" x="16"/>
        <item h="1" x="9"/>
        <item h="1" x="12"/>
        <item h="1" x="13"/>
        <item h="1" x="10"/>
        <item h="1" x="27"/>
        <item h="1" x="26"/>
        <item h="1" x="30"/>
        <item h="1" x="4"/>
        <item h="1" x="1"/>
        <item h="1" x="21"/>
        <item h="1" x="28"/>
        <item h="1" x="23"/>
        <item h="1" x="11"/>
        <item h="1" x="2"/>
        <item h="1" x="7"/>
        <item h="1"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44" showAll="0"/>
    <pivotField showAll="0"/>
    <pivotField numFmtId="44" showAll="0"/>
    <pivotField numFmtId="44" showAll="0"/>
    <pivotField dataField="1" numFmtId="44" showAll="0"/>
    <pivotField showAll="0"/>
    <pivotField showAll="0"/>
  </pivotFields>
  <rowFields count="1">
    <field x="19"/>
  </rowFields>
  <rowItems count="2">
    <i>
      <x/>
    </i>
    <i t="grand">
      <x/>
    </i>
  </rowItems>
  <colItems count="1">
    <i/>
  </colItems>
  <pageFields count="1">
    <pageField fld="2" hier="-1"/>
  </pageFields>
  <dataFields count="1">
    <dataField name="Sum of Order Total Sales" fld="27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B0DAA-08C5-DC45-8B5F-16CD1717FB13}" name="PivotTable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0" firstDataRow="1" firstDataCol="1"/>
  <pivotFields count="30">
    <pivotField dataField="1" showAll="0" sortType="ascending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Id" fld="0" subtotal="count" baseField="0" baseItem="0"/>
    <dataField name="Sum of Order Quantity" fld="24" baseField="0" baseItem="0"/>
    <dataField name="Sum of Order Total Sales" fld="27" baseField="0" baseItem="0" numFmtId="44"/>
  </dataFields>
  <formats count="1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4AE03-4611-D94C-8F16-8F90BD3D365A}" name="PivotTable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K7" firstHeaderRow="1" firstDataRow="1" firstDataCol="1"/>
  <pivotFields count="30">
    <pivotField showAll="0"/>
    <pivotField numFmtId="14"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dataField="1" showAll="0"/>
    <pivotField numFmtId="44" showAll="0"/>
    <pivotField numFmtId="44" showAll="0"/>
    <pivotField numFmtId="44" showAll="0"/>
    <pivotField showAll="0">
      <items count="4">
        <item x="0"/>
        <item x="1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1">
    <field x="2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Order Quantity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Co_Customers" connectionId="1" xr16:uid="{606DF6AB-18AE-7744-BCF8-302A1BB800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sheetPr filterMode="1"/>
  <dimension ref="A1:AC1270"/>
  <sheetViews>
    <sheetView topLeftCell="N1" workbookViewId="0">
      <selection activeCell="AA197" sqref="AA197"/>
    </sheetView>
  </sheetViews>
  <sheetFormatPr baseColWidth="10" defaultColWidth="17.1640625" defaultRowHeight="16" x14ac:dyDescent="0.2"/>
  <cols>
    <col min="1" max="1" width="10.33203125" style="3" bestFit="1" customWidth="1"/>
    <col min="2" max="2" width="12.83203125" style="6" bestFit="1" customWidth="1"/>
    <col min="3" max="3" width="14.5" style="3" bestFit="1" customWidth="1"/>
    <col min="4" max="5" width="17.1640625" style="3"/>
    <col min="6" max="6" width="17" style="3" bestFit="1" customWidth="1"/>
    <col min="7" max="7" width="13.6640625" style="3" customWidth="1"/>
    <col min="8" max="8" width="14.33203125" style="3" customWidth="1"/>
    <col min="9" max="9" width="17.1640625" style="3"/>
    <col min="10" max="10" width="17.1640625" style="10"/>
    <col min="11" max="14" width="17.1640625" style="3"/>
    <col min="15" max="15" width="17" style="3" bestFit="1" customWidth="1"/>
    <col min="16" max="16" width="15.33203125" style="3" customWidth="1"/>
    <col min="17" max="17" width="14.6640625" style="3" bestFit="1" customWidth="1"/>
    <col min="18" max="19" width="17.1640625" style="3"/>
    <col min="20" max="20" width="11.83203125" style="3" bestFit="1" customWidth="1"/>
    <col min="21" max="21" width="17.1640625" style="3"/>
    <col min="22" max="22" width="14.83203125" style="15" bestFit="1" customWidth="1"/>
    <col min="23" max="23" width="14.33203125" style="15" bestFit="1" customWidth="1"/>
    <col min="24" max="24" width="9.83203125" style="3" customWidth="1"/>
    <col min="25" max="25" width="14" style="15" bestFit="1" customWidth="1"/>
    <col min="26" max="26" width="10.1640625" style="15" bestFit="1" customWidth="1"/>
    <col min="27" max="27" width="17.5" style="24" customWidth="1"/>
    <col min="28" max="28" width="15.5" style="3" bestFit="1" customWidth="1"/>
    <col min="29" max="29" width="16.5" style="3" bestFit="1" customWidth="1"/>
    <col min="30" max="16384" width="17.1640625" style="3"/>
  </cols>
  <sheetData>
    <row r="1" spans="1:29" s="2" customFormat="1" ht="51" x14ac:dyDescent="0.2">
      <c r="A1" s="2" t="s">
        <v>0</v>
      </c>
      <c r="B1" s="5" t="s">
        <v>1</v>
      </c>
      <c r="C1" s="2" t="s">
        <v>3039</v>
      </c>
      <c r="D1" s="2" t="s">
        <v>2</v>
      </c>
      <c r="E1" s="2" t="s">
        <v>3024</v>
      </c>
      <c r="F1" s="2" t="s">
        <v>3</v>
      </c>
      <c r="G1" s="2" t="s">
        <v>4</v>
      </c>
      <c r="H1" s="2" t="s">
        <v>3027</v>
      </c>
      <c r="I1" s="2" t="s">
        <v>5</v>
      </c>
      <c r="J1" s="9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3030</v>
      </c>
      <c r="T1" s="2" t="s">
        <v>15</v>
      </c>
      <c r="U1" s="2" t="s">
        <v>1052</v>
      </c>
      <c r="V1" s="14" t="s">
        <v>16</v>
      </c>
      <c r="W1" s="14" t="s">
        <v>17</v>
      </c>
      <c r="X1" s="2" t="s">
        <v>18</v>
      </c>
      <c r="Y1" s="14" t="s">
        <v>19</v>
      </c>
      <c r="Z1" s="14" t="s">
        <v>20</v>
      </c>
      <c r="AA1" s="14" t="s">
        <v>3028</v>
      </c>
      <c r="AB1" s="2" t="s">
        <v>21</v>
      </c>
      <c r="AC1" s="2" t="s">
        <v>3029</v>
      </c>
    </row>
    <row r="2" spans="1:29" ht="34" hidden="1" x14ac:dyDescent="0.2">
      <c r="A2" s="3">
        <v>44046</v>
      </c>
      <c r="B2" s="6">
        <v>42470</v>
      </c>
      <c r="C2" s="3">
        <f>VLOOKUP(B2,Dates!$A$2:$B$1462, 2,FALSE)</f>
        <v>1</v>
      </c>
      <c r="D2" s="3">
        <v>2</v>
      </c>
      <c r="E2" s="12">
        <f>WORKDAY(B2, D2 )</f>
        <v>42472</v>
      </c>
      <c r="F2" s="3">
        <v>0</v>
      </c>
      <c r="G2" s="3" t="s">
        <v>22</v>
      </c>
      <c r="H2" s="3" t="str">
        <f>IF(AND(D2&lt;=1,F2=0),"Same day - on time","Other")</f>
        <v>Other</v>
      </c>
      <c r="I2" s="3">
        <v>9</v>
      </c>
      <c r="J2" s="10">
        <v>5197</v>
      </c>
      <c r="K2" s="3">
        <v>3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>
        <v>9</v>
      </c>
      <c r="S2" s="3" t="s">
        <v>1055</v>
      </c>
      <c r="T2" s="3">
        <v>191</v>
      </c>
      <c r="U2" s="3" t="s">
        <v>1054</v>
      </c>
      <c r="V2" s="15">
        <v>99.989997860000003</v>
      </c>
      <c r="W2" s="15">
        <v>95.114003926871064</v>
      </c>
      <c r="X2" s="3">
        <v>3</v>
      </c>
      <c r="Y2" s="15">
        <v>36</v>
      </c>
      <c r="Z2" s="15">
        <v>299.96999357999999</v>
      </c>
      <c r="AA2" s="24">
        <f>Z2-Y2</f>
        <v>263.96999357999999</v>
      </c>
      <c r="AB2" s="3" t="s">
        <v>29</v>
      </c>
      <c r="AC2" s="3" t="str">
        <f>IF(AND(AB2="CASH",AA2&gt;200),"Cash Over 200",IF(AND(AB2="CASH",AA2&lt;=200),"Cash Not Over 200","Not Cash Payment"))</f>
        <v>Cash Over 200</v>
      </c>
    </row>
    <row r="3" spans="1:29" ht="51" hidden="1" x14ac:dyDescent="0.2">
      <c r="A3" s="3">
        <v>46414</v>
      </c>
      <c r="B3" s="6">
        <v>42593</v>
      </c>
      <c r="C3" s="3">
        <f>VLOOKUP(B3,Dates!$A$2:$B$1462, 2,FALSE)</f>
        <v>5</v>
      </c>
      <c r="D3" s="3">
        <v>2</v>
      </c>
      <c r="E3" s="12">
        <f>WORKDAY(B3, D3 )</f>
        <v>42597</v>
      </c>
      <c r="F3" s="3">
        <v>1</v>
      </c>
      <c r="G3" s="3" t="s">
        <v>22</v>
      </c>
      <c r="H3" s="3" t="str">
        <f t="shared" ref="H3:H66" si="0">IF(AND(D3&lt;=1,F3=0),"Same day - on time","Other")</f>
        <v>Other</v>
      </c>
      <c r="I3" s="3">
        <v>29</v>
      </c>
      <c r="J3" s="10">
        <v>1535</v>
      </c>
      <c r="K3" s="3">
        <v>5</v>
      </c>
      <c r="L3" s="3" t="s">
        <v>30</v>
      </c>
      <c r="M3" s="3" t="s">
        <v>24</v>
      </c>
      <c r="N3" s="3" t="s">
        <v>31</v>
      </c>
      <c r="O3" s="3" t="s">
        <v>31</v>
      </c>
      <c r="P3" s="3" t="s">
        <v>32</v>
      </c>
      <c r="Q3" s="3" t="s">
        <v>33</v>
      </c>
      <c r="R3" s="3">
        <v>29</v>
      </c>
      <c r="S3" s="3" t="s">
        <v>1057</v>
      </c>
      <c r="T3" s="3">
        <v>627</v>
      </c>
      <c r="U3" s="3" t="s">
        <v>1056</v>
      </c>
      <c r="V3" s="15">
        <v>39.990001679999999</v>
      </c>
      <c r="W3" s="15">
        <v>34.198098313835338</v>
      </c>
      <c r="X3" s="3">
        <v>3</v>
      </c>
      <c r="Y3" s="15">
        <v>6</v>
      </c>
      <c r="Z3" s="15">
        <v>119.97000503999999</v>
      </c>
      <c r="AA3" s="24">
        <f t="shared" ref="AA3:AA66" si="1">Z3-Y3</f>
        <v>113.97000503999999</v>
      </c>
      <c r="AB3" s="3" t="s">
        <v>29</v>
      </c>
      <c r="AC3" s="3" t="str">
        <f>IF(AND(AB3="CASH",AA3&gt;200),"Cash Over 200",IF(AND(AB3="CASH",AA3&lt;=200),"Cash Not Over 200","Not Cash Payment"))</f>
        <v>Cash Not Over 200</v>
      </c>
    </row>
    <row r="4" spans="1:29" ht="51" hidden="1" x14ac:dyDescent="0.2">
      <c r="A4" s="3">
        <v>46599</v>
      </c>
      <c r="B4" s="6">
        <v>42685</v>
      </c>
      <c r="C4" s="3">
        <f>VLOOKUP(B4,Dates!$A$2:$B$1462, 2,FALSE)</f>
        <v>6</v>
      </c>
      <c r="D4" s="3">
        <v>2</v>
      </c>
      <c r="E4" s="12">
        <f t="shared" ref="E4:E66" si="2">WORKDAY(B4, D4 )</f>
        <v>42689</v>
      </c>
      <c r="F4" s="3">
        <v>1</v>
      </c>
      <c r="G4" s="3" t="s">
        <v>22</v>
      </c>
      <c r="H4" s="3" t="str">
        <f t="shared" si="0"/>
        <v>Other</v>
      </c>
      <c r="I4" s="3">
        <v>41</v>
      </c>
      <c r="J4" s="10">
        <v>6122</v>
      </c>
      <c r="K4" s="3">
        <v>6</v>
      </c>
      <c r="L4" s="3" t="s">
        <v>34</v>
      </c>
      <c r="M4" s="3" t="s">
        <v>24</v>
      </c>
      <c r="N4" s="3" t="s">
        <v>35</v>
      </c>
      <c r="O4" s="3" t="s">
        <v>35</v>
      </c>
      <c r="P4" s="3" t="s">
        <v>36</v>
      </c>
      <c r="Q4" s="3" t="s">
        <v>28</v>
      </c>
      <c r="R4" s="3">
        <v>41</v>
      </c>
      <c r="S4" s="3" t="s">
        <v>1041</v>
      </c>
      <c r="T4" s="3">
        <v>917</v>
      </c>
      <c r="U4" s="3" t="s">
        <v>1058</v>
      </c>
      <c r="V4" s="15">
        <v>21.989999770000001</v>
      </c>
      <c r="W4" s="15">
        <v>20.391999720066668</v>
      </c>
      <c r="X4" s="3">
        <v>3</v>
      </c>
      <c r="Y4" s="15">
        <v>1.980000019</v>
      </c>
      <c r="Z4" s="15">
        <v>65.969999310000006</v>
      </c>
      <c r="AA4" s="24">
        <f t="shared" si="1"/>
        <v>63.989999291000004</v>
      </c>
      <c r="AB4" s="3" t="s">
        <v>29</v>
      </c>
      <c r="AC4" s="3" t="str">
        <f t="shared" ref="AC4:AC66" si="3">IF(AND(AB4="CASH",AA4&gt;200),"Cash Over 200",IF(AND(AB4="CASH",AA4&lt;=200),"Cash Not Over 200","Not Cash Payment"))</f>
        <v>Cash Not Over 200</v>
      </c>
    </row>
    <row r="5" spans="1:29" ht="51" hidden="1" x14ac:dyDescent="0.2">
      <c r="A5" s="3">
        <v>48434</v>
      </c>
      <c r="B5" s="6">
        <v>42594</v>
      </c>
      <c r="C5" s="3">
        <f>VLOOKUP(B5,Dates!$A$2:$B$1462, 2,FALSE)</f>
        <v>6</v>
      </c>
      <c r="D5" s="3">
        <v>2</v>
      </c>
      <c r="E5" s="12">
        <f t="shared" si="2"/>
        <v>42598</v>
      </c>
      <c r="F5" s="3">
        <v>1</v>
      </c>
      <c r="G5" s="3" t="s">
        <v>22</v>
      </c>
      <c r="H5" s="3" t="str">
        <f t="shared" si="0"/>
        <v>Other</v>
      </c>
      <c r="I5" s="3">
        <v>37</v>
      </c>
      <c r="J5" s="10">
        <v>9451</v>
      </c>
      <c r="K5" s="3">
        <v>6</v>
      </c>
      <c r="L5" s="3" t="s">
        <v>34</v>
      </c>
      <c r="M5" s="3" t="s">
        <v>24</v>
      </c>
      <c r="N5" s="3" t="s">
        <v>37</v>
      </c>
      <c r="O5" s="3" t="s">
        <v>38</v>
      </c>
      <c r="P5" s="3" t="s">
        <v>39</v>
      </c>
      <c r="Q5" s="3" t="s">
        <v>40</v>
      </c>
      <c r="R5" s="3">
        <v>37</v>
      </c>
      <c r="S5" s="3" t="s">
        <v>1042</v>
      </c>
      <c r="T5" s="3">
        <v>828</v>
      </c>
      <c r="U5" s="3" t="s">
        <v>1059</v>
      </c>
      <c r="V5" s="15">
        <v>31.989999770000001</v>
      </c>
      <c r="W5" s="15">
        <v>24.284221986666665</v>
      </c>
      <c r="X5" s="3">
        <v>3</v>
      </c>
      <c r="Y5" s="15">
        <v>16.309999470000001</v>
      </c>
      <c r="Z5" s="15">
        <v>95.969999310000006</v>
      </c>
      <c r="AA5" s="24">
        <f t="shared" si="1"/>
        <v>79.659999840000012</v>
      </c>
      <c r="AB5" s="3" t="s">
        <v>29</v>
      </c>
      <c r="AC5" s="3" t="str">
        <f t="shared" si="3"/>
        <v>Cash Not Over 200</v>
      </c>
    </row>
    <row r="6" spans="1:29" ht="34" hidden="1" x14ac:dyDescent="0.2">
      <c r="A6" s="3">
        <v>51050</v>
      </c>
      <c r="B6" s="6">
        <v>42750</v>
      </c>
      <c r="C6" s="3">
        <f>VLOOKUP(B6,Dates!$A$2:$B$1462, 2,FALSE)</f>
        <v>1</v>
      </c>
      <c r="D6" s="3">
        <v>2</v>
      </c>
      <c r="E6" s="12">
        <f t="shared" si="2"/>
        <v>42752</v>
      </c>
      <c r="F6" s="3">
        <v>1</v>
      </c>
      <c r="G6" s="3" t="s">
        <v>22</v>
      </c>
      <c r="H6" s="3" t="str">
        <f t="shared" si="0"/>
        <v>Other</v>
      </c>
      <c r="I6" s="3">
        <v>9</v>
      </c>
      <c r="J6" s="10">
        <v>1840</v>
      </c>
      <c r="K6" s="3">
        <v>3</v>
      </c>
      <c r="L6" s="3" t="s">
        <v>23</v>
      </c>
      <c r="M6" s="3" t="s">
        <v>24</v>
      </c>
      <c r="N6" s="3" t="s">
        <v>41</v>
      </c>
      <c r="O6" s="3" t="s">
        <v>42</v>
      </c>
      <c r="P6" s="3" t="s">
        <v>43</v>
      </c>
      <c r="Q6" s="3" t="s">
        <v>33</v>
      </c>
      <c r="R6" s="3">
        <v>9</v>
      </c>
      <c r="S6" s="3" t="s">
        <v>1055</v>
      </c>
      <c r="T6" s="3">
        <v>191</v>
      </c>
      <c r="U6" s="3" t="s">
        <v>1054</v>
      </c>
      <c r="V6" s="15">
        <v>99.989997860000003</v>
      </c>
      <c r="W6" s="15">
        <v>95.114003926871064</v>
      </c>
      <c r="X6" s="3">
        <v>1</v>
      </c>
      <c r="Y6" s="15">
        <v>13</v>
      </c>
      <c r="Z6" s="15">
        <v>99.989997860000003</v>
      </c>
      <c r="AA6" s="24">
        <f>Z6-Y6</f>
        <v>86.989997860000003</v>
      </c>
      <c r="AB6" s="3" t="s">
        <v>44</v>
      </c>
      <c r="AC6" s="3" t="str">
        <f t="shared" si="3"/>
        <v>Not Cash Payment</v>
      </c>
    </row>
    <row r="7" spans="1:29" ht="51" hidden="1" x14ac:dyDescent="0.2">
      <c r="A7" s="3">
        <v>45680</v>
      </c>
      <c r="B7" s="6">
        <v>42671</v>
      </c>
      <c r="C7" s="3">
        <f>VLOOKUP(B7,Dates!$A$2:$B$1462, 2,FALSE)</f>
        <v>6</v>
      </c>
      <c r="D7" s="3">
        <v>2</v>
      </c>
      <c r="E7" s="12">
        <f t="shared" si="2"/>
        <v>42675</v>
      </c>
      <c r="F7" s="3">
        <v>1</v>
      </c>
      <c r="G7" s="3" t="s">
        <v>22</v>
      </c>
      <c r="H7" s="3" t="str">
        <f t="shared" si="0"/>
        <v>Other</v>
      </c>
      <c r="I7" s="3">
        <v>18</v>
      </c>
      <c r="J7" s="10">
        <v>6757</v>
      </c>
      <c r="K7" s="3">
        <v>4</v>
      </c>
      <c r="L7" s="3" t="s">
        <v>45</v>
      </c>
      <c r="M7" s="3" t="s">
        <v>24</v>
      </c>
      <c r="N7" s="3" t="s">
        <v>46</v>
      </c>
      <c r="O7" s="3" t="s">
        <v>46</v>
      </c>
      <c r="P7" s="3" t="s">
        <v>47</v>
      </c>
      <c r="Q7" s="3" t="s">
        <v>40</v>
      </c>
      <c r="R7" s="3">
        <v>18</v>
      </c>
      <c r="S7" s="3" t="s">
        <v>1061</v>
      </c>
      <c r="T7" s="3">
        <v>403</v>
      </c>
      <c r="U7" s="3" t="s">
        <v>1060</v>
      </c>
      <c r="V7" s="15">
        <v>129.9900055</v>
      </c>
      <c r="W7" s="15">
        <v>110.80340837177086</v>
      </c>
      <c r="X7" s="3">
        <v>1</v>
      </c>
      <c r="Y7" s="15">
        <v>2.5999999049999998</v>
      </c>
      <c r="Z7" s="15">
        <v>129.9900055</v>
      </c>
      <c r="AA7" s="24">
        <f t="shared" si="1"/>
        <v>127.39000559499999</v>
      </c>
      <c r="AB7" s="3" t="s">
        <v>44</v>
      </c>
      <c r="AC7" s="3" t="str">
        <f t="shared" si="3"/>
        <v>Not Cash Payment</v>
      </c>
    </row>
    <row r="8" spans="1:29" ht="51" hidden="1" x14ac:dyDescent="0.2">
      <c r="A8" s="3">
        <v>42992</v>
      </c>
      <c r="B8" s="6">
        <v>42632</v>
      </c>
      <c r="C8" s="3">
        <f>VLOOKUP(B8,Dates!$A$2:$B$1462, 2,FALSE)</f>
        <v>2</v>
      </c>
      <c r="D8" s="3">
        <v>2</v>
      </c>
      <c r="E8" s="12">
        <f t="shared" si="2"/>
        <v>42634</v>
      </c>
      <c r="F8" s="3">
        <v>1</v>
      </c>
      <c r="G8" s="3" t="s">
        <v>22</v>
      </c>
      <c r="H8" s="3" t="str">
        <f t="shared" si="0"/>
        <v>Other</v>
      </c>
      <c r="I8" s="3">
        <v>18</v>
      </c>
      <c r="J8" s="10">
        <v>3972</v>
      </c>
      <c r="K8" s="3">
        <v>4</v>
      </c>
      <c r="L8" s="3" t="s">
        <v>45</v>
      </c>
      <c r="M8" s="3" t="s">
        <v>24</v>
      </c>
      <c r="N8" s="3" t="s">
        <v>48</v>
      </c>
      <c r="O8" s="3" t="s">
        <v>49</v>
      </c>
      <c r="P8" s="3" t="s">
        <v>50</v>
      </c>
      <c r="Q8" s="3" t="s">
        <v>51</v>
      </c>
      <c r="R8" s="3">
        <v>18</v>
      </c>
      <c r="S8" s="3" t="s">
        <v>1061</v>
      </c>
      <c r="T8" s="3">
        <v>403</v>
      </c>
      <c r="U8" s="3" t="s">
        <v>1060</v>
      </c>
      <c r="V8" s="15">
        <v>129.9900055</v>
      </c>
      <c r="W8" s="15">
        <v>110.80340837177086</v>
      </c>
      <c r="X8" s="3">
        <v>1</v>
      </c>
      <c r="Y8" s="15">
        <v>11.69999981</v>
      </c>
      <c r="Z8" s="15">
        <v>129.9900055</v>
      </c>
      <c r="AA8" s="24">
        <f t="shared" si="1"/>
        <v>118.29000569</v>
      </c>
      <c r="AB8" s="3" t="s">
        <v>44</v>
      </c>
      <c r="AC8" s="3" t="str">
        <f t="shared" si="3"/>
        <v>Not Cash Payment</v>
      </c>
    </row>
    <row r="9" spans="1:29" ht="51" hidden="1" x14ac:dyDescent="0.2">
      <c r="A9" s="3">
        <v>41304</v>
      </c>
      <c r="B9" s="6">
        <v>42607</v>
      </c>
      <c r="C9" s="3">
        <f>VLOOKUP(B9,Dates!$A$2:$B$1462, 2,FALSE)</f>
        <v>5</v>
      </c>
      <c r="D9" s="3">
        <v>2</v>
      </c>
      <c r="E9" s="12">
        <f t="shared" si="2"/>
        <v>42611</v>
      </c>
      <c r="F9" s="3">
        <v>1</v>
      </c>
      <c r="G9" s="3" t="s">
        <v>22</v>
      </c>
      <c r="H9" s="3" t="str">
        <f t="shared" si="0"/>
        <v>Other</v>
      </c>
      <c r="I9" s="3">
        <v>18</v>
      </c>
      <c r="J9" s="10">
        <v>9316</v>
      </c>
      <c r="K9" s="3">
        <v>4</v>
      </c>
      <c r="L9" s="3" t="s">
        <v>45</v>
      </c>
      <c r="M9" s="3" t="s">
        <v>24</v>
      </c>
      <c r="N9" s="3" t="s">
        <v>52</v>
      </c>
      <c r="O9" s="3" t="s">
        <v>53</v>
      </c>
      <c r="P9" s="3" t="s">
        <v>39</v>
      </c>
      <c r="Q9" s="3" t="s">
        <v>40</v>
      </c>
      <c r="R9" s="3">
        <v>18</v>
      </c>
      <c r="S9" s="3" t="s">
        <v>1061</v>
      </c>
      <c r="T9" s="3">
        <v>403</v>
      </c>
      <c r="U9" s="3" t="s">
        <v>1060</v>
      </c>
      <c r="V9" s="15">
        <v>129.9900055</v>
      </c>
      <c r="W9" s="15">
        <v>110.80340837177086</v>
      </c>
      <c r="X9" s="3">
        <v>1</v>
      </c>
      <c r="Y9" s="15">
        <v>13</v>
      </c>
      <c r="Z9" s="15">
        <v>129.9900055</v>
      </c>
      <c r="AA9" s="24">
        <f t="shared" si="1"/>
        <v>116.9900055</v>
      </c>
      <c r="AB9" s="3" t="s">
        <v>44</v>
      </c>
      <c r="AC9" s="3" t="str">
        <f t="shared" si="3"/>
        <v>Not Cash Payment</v>
      </c>
    </row>
    <row r="10" spans="1:29" ht="34" hidden="1" x14ac:dyDescent="0.2">
      <c r="A10" s="3">
        <v>45680</v>
      </c>
      <c r="B10" s="6">
        <v>42671</v>
      </c>
      <c r="C10" s="3">
        <f>VLOOKUP(B10,Dates!$A$2:$B$1462, 2,FALSE)</f>
        <v>6</v>
      </c>
      <c r="D10" s="3">
        <v>2</v>
      </c>
      <c r="E10" s="12">
        <f t="shared" si="2"/>
        <v>42675</v>
      </c>
      <c r="F10" s="3">
        <v>1</v>
      </c>
      <c r="G10" s="3" t="s">
        <v>22</v>
      </c>
      <c r="H10" s="3" t="str">
        <f t="shared" si="0"/>
        <v>Other</v>
      </c>
      <c r="I10" s="3">
        <v>17</v>
      </c>
      <c r="J10" s="10">
        <v>6757</v>
      </c>
      <c r="K10" s="3">
        <v>4</v>
      </c>
      <c r="L10" s="3" t="s">
        <v>45</v>
      </c>
      <c r="M10" s="3" t="s">
        <v>24</v>
      </c>
      <c r="N10" s="3" t="s">
        <v>46</v>
      </c>
      <c r="O10" s="3" t="s">
        <v>46</v>
      </c>
      <c r="P10" s="3" t="s">
        <v>47</v>
      </c>
      <c r="Q10" s="3" t="s">
        <v>40</v>
      </c>
      <c r="R10" s="3">
        <v>17</v>
      </c>
      <c r="S10" s="3" t="s">
        <v>1043</v>
      </c>
      <c r="T10" s="3">
        <v>365</v>
      </c>
      <c r="U10" s="3" t="s">
        <v>1062</v>
      </c>
      <c r="V10" s="15">
        <v>59.990001679999999</v>
      </c>
      <c r="W10" s="15">
        <v>54.488929209402009</v>
      </c>
      <c r="X10" s="3">
        <v>1</v>
      </c>
      <c r="Y10" s="15">
        <v>10.80000019</v>
      </c>
      <c r="Z10" s="15">
        <v>59.990001679999999</v>
      </c>
      <c r="AA10" s="24">
        <f t="shared" si="1"/>
        <v>49.19000149</v>
      </c>
      <c r="AB10" s="3" t="s">
        <v>44</v>
      </c>
      <c r="AC10" s="3" t="str">
        <f t="shared" si="3"/>
        <v>Not Cash Payment</v>
      </c>
    </row>
    <row r="11" spans="1:29" ht="51" hidden="1" x14ac:dyDescent="0.2">
      <c r="A11" s="3">
        <v>44253</v>
      </c>
      <c r="B11" s="6">
        <v>42561</v>
      </c>
      <c r="C11" s="3">
        <f>VLOOKUP(B11,Dates!$A$2:$B$1462, 2,FALSE)</f>
        <v>1</v>
      </c>
      <c r="D11" s="3">
        <v>2</v>
      </c>
      <c r="E11" s="12">
        <f t="shared" si="2"/>
        <v>42563</v>
      </c>
      <c r="F11" s="3">
        <v>1</v>
      </c>
      <c r="G11" s="3" t="s">
        <v>22</v>
      </c>
      <c r="H11" s="3" t="str">
        <f t="shared" si="0"/>
        <v>Other</v>
      </c>
      <c r="I11" s="3">
        <v>18</v>
      </c>
      <c r="J11" s="10">
        <v>11213</v>
      </c>
      <c r="K11" s="3">
        <v>4</v>
      </c>
      <c r="L11" s="3" t="s">
        <v>45</v>
      </c>
      <c r="M11" s="3" t="s">
        <v>24</v>
      </c>
      <c r="N11" s="3" t="s">
        <v>54</v>
      </c>
      <c r="O11" s="3" t="s">
        <v>55</v>
      </c>
      <c r="P11" s="3" t="s">
        <v>56</v>
      </c>
      <c r="Q11" s="3" t="s">
        <v>28</v>
      </c>
      <c r="R11" s="3">
        <v>18</v>
      </c>
      <c r="S11" s="3" t="s">
        <v>1061</v>
      </c>
      <c r="T11" s="3">
        <v>403</v>
      </c>
      <c r="U11" s="3" t="s">
        <v>1060</v>
      </c>
      <c r="V11" s="15">
        <v>129.9900055</v>
      </c>
      <c r="W11" s="15">
        <v>110.80340837177086</v>
      </c>
      <c r="X11" s="3">
        <v>1</v>
      </c>
      <c r="Y11" s="15">
        <v>26</v>
      </c>
      <c r="Z11" s="15">
        <v>129.9900055</v>
      </c>
      <c r="AA11" s="24">
        <f t="shared" si="1"/>
        <v>103.9900055</v>
      </c>
      <c r="AB11" s="3" t="s">
        <v>44</v>
      </c>
      <c r="AC11" s="3" t="str">
        <f t="shared" si="3"/>
        <v>Not Cash Payment</v>
      </c>
    </row>
    <row r="12" spans="1:29" ht="51" hidden="1" x14ac:dyDescent="0.2">
      <c r="A12" s="3">
        <v>46098</v>
      </c>
      <c r="B12" s="6">
        <v>42440</v>
      </c>
      <c r="C12" s="3">
        <f>VLOOKUP(B12,Dates!$A$2:$B$1462, 2,FALSE)</f>
        <v>6</v>
      </c>
      <c r="D12" s="3">
        <v>2</v>
      </c>
      <c r="E12" s="12">
        <f t="shared" si="2"/>
        <v>42444</v>
      </c>
      <c r="F12" s="3">
        <v>1</v>
      </c>
      <c r="G12" s="3" t="s">
        <v>22</v>
      </c>
      <c r="H12" s="3" t="str">
        <f t="shared" si="0"/>
        <v>Other</v>
      </c>
      <c r="I12" s="3">
        <v>43</v>
      </c>
      <c r="J12" s="10">
        <v>3474</v>
      </c>
      <c r="K12" s="3">
        <v>7</v>
      </c>
      <c r="L12" s="3" t="s">
        <v>57</v>
      </c>
      <c r="M12" s="3" t="s">
        <v>24</v>
      </c>
      <c r="N12" s="3" t="s">
        <v>58</v>
      </c>
      <c r="O12" s="3" t="s">
        <v>59</v>
      </c>
      <c r="P12" s="3" t="s">
        <v>60</v>
      </c>
      <c r="Q12" s="3" t="s">
        <v>40</v>
      </c>
      <c r="R12" s="3">
        <v>43</v>
      </c>
      <c r="S12" s="3" t="s">
        <v>1064</v>
      </c>
      <c r="T12" s="3">
        <v>957</v>
      </c>
      <c r="U12" s="3" t="s">
        <v>1063</v>
      </c>
      <c r="V12" s="15">
        <v>299.98001099999999</v>
      </c>
      <c r="W12" s="15">
        <v>295.0300103351052</v>
      </c>
      <c r="X12" s="3">
        <v>1</v>
      </c>
      <c r="Y12" s="15">
        <v>3</v>
      </c>
      <c r="Z12" s="15">
        <v>299.98001099999999</v>
      </c>
      <c r="AA12" s="24">
        <f t="shared" si="1"/>
        <v>296.98001099999999</v>
      </c>
      <c r="AB12" s="3" t="s">
        <v>44</v>
      </c>
      <c r="AC12" s="3" t="str">
        <f t="shared" si="3"/>
        <v>Not Cash Payment</v>
      </c>
    </row>
    <row r="13" spans="1:29" ht="51" hidden="1" x14ac:dyDescent="0.2">
      <c r="A13" s="3">
        <v>41304</v>
      </c>
      <c r="B13" s="6">
        <v>42607</v>
      </c>
      <c r="C13" s="3">
        <f>VLOOKUP(B13,Dates!$A$2:$B$1462, 2,FALSE)</f>
        <v>5</v>
      </c>
      <c r="D13" s="3">
        <v>2</v>
      </c>
      <c r="E13" s="12">
        <f t="shared" si="2"/>
        <v>42611</v>
      </c>
      <c r="F13" s="3">
        <v>1</v>
      </c>
      <c r="G13" s="3" t="s">
        <v>22</v>
      </c>
      <c r="H13" s="3" t="str">
        <f t="shared" si="0"/>
        <v>Other</v>
      </c>
      <c r="I13" s="3">
        <v>43</v>
      </c>
      <c r="J13" s="10">
        <v>9316</v>
      </c>
      <c r="K13" s="3">
        <v>7</v>
      </c>
      <c r="L13" s="3" t="s">
        <v>57</v>
      </c>
      <c r="M13" s="3" t="s">
        <v>24</v>
      </c>
      <c r="N13" s="3" t="s">
        <v>52</v>
      </c>
      <c r="O13" s="3" t="s">
        <v>53</v>
      </c>
      <c r="P13" s="3" t="s">
        <v>39</v>
      </c>
      <c r="Q13" s="3" t="s">
        <v>40</v>
      </c>
      <c r="R13" s="3">
        <v>43</v>
      </c>
      <c r="S13" s="3" t="s">
        <v>1064</v>
      </c>
      <c r="T13" s="3">
        <v>957</v>
      </c>
      <c r="U13" s="3" t="s">
        <v>1063</v>
      </c>
      <c r="V13" s="15">
        <v>299.98001099999999</v>
      </c>
      <c r="W13" s="15">
        <v>295.0300103351052</v>
      </c>
      <c r="X13" s="3">
        <v>1</v>
      </c>
      <c r="Y13" s="15">
        <v>6</v>
      </c>
      <c r="Z13" s="15">
        <v>299.98001099999999</v>
      </c>
      <c r="AA13" s="24">
        <f t="shared" si="1"/>
        <v>293.98001099999999</v>
      </c>
      <c r="AB13" s="3" t="s">
        <v>44</v>
      </c>
      <c r="AC13" s="3" t="str">
        <f t="shared" si="3"/>
        <v>Not Cash Payment</v>
      </c>
    </row>
    <row r="14" spans="1:29" ht="34" hidden="1" x14ac:dyDescent="0.2">
      <c r="A14" s="3">
        <v>42331</v>
      </c>
      <c r="B14" s="6">
        <v>42622</v>
      </c>
      <c r="C14" s="3">
        <f>VLOOKUP(B14,Dates!$A$2:$B$1462, 2,FALSE)</f>
        <v>6</v>
      </c>
      <c r="D14" s="3">
        <v>4</v>
      </c>
      <c r="E14" s="12">
        <f t="shared" si="2"/>
        <v>42628</v>
      </c>
      <c r="F14" s="3">
        <v>0</v>
      </c>
      <c r="G14" s="3" t="s">
        <v>61</v>
      </c>
      <c r="H14" s="3" t="str">
        <f t="shared" si="0"/>
        <v>Other</v>
      </c>
      <c r="I14" s="3">
        <v>17</v>
      </c>
      <c r="J14" s="10">
        <v>6246</v>
      </c>
      <c r="K14" s="3">
        <v>4</v>
      </c>
      <c r="L14" s="3" t="s">
        <v>45</v>
      </c>
      <c r="M14" s="3" t="s">
        <v>24</v>
      </c>
      <c r="N14" s="3" t="s">
        <v>62</v>
      </c>
      <c r="O14" s="3" t="s">
        <v>63</v>
      </c>
      <c r="P14" s="3" t="s">
        <v>64</v>
      </c>
      <c r="Q14" s="3" t="s">
        <v>51</v>
      </c>
      <c r="R14" s="3">
        <v>17</v>
      </c>
      <c r="S14" s="3" t="s">
        <v>1043</v>
      </c>
      <c r="T14" s="3">
        <v>365</v>
      </c>
      <c r="U14" s="3" t="s">
        <v>1062</v>
      </c>
      <c r="V14" s="15">
        <v>59.990001679999999</v>
      </c>
      <c r="W14" s="15">
        <v>54.488929209402009</v>
      </c>
      <c r="X14" s="3">
        <v>4</v>
      </c>
      <c r="Y14" s="15">
        <v>12</v>
      </c>
      <c r="Z14" s="15">
        <v>239.96000672</v>
      </c>
      <c r="AA14" s="24">
        <f t="shared" si="1"/>
        <v>227.96000672</v>
      </c>
      <c r="AB14" s="3" t="s">
        <v>65</v>
      </c>
      <c r="AC14" s="3" t="str">
        <f t="shared" si="3"/>
        <v>Not Cash Payment</v>
      </c>
    </row>
    <row r="15" spans="1:29" ht="34" hidden="1" x14ac:dyDescent="0.2">
      <c r="A15" s="3">
        <v>41345</v>
      </c>
      <c r="B15" s="6">
        <v>42608</v>
      </c>
      <c r="C15" s="3">
        <f>VLOOKUP(B15,Dates!$A$2:$B$1462, 2,FALSE)</f>
        <v>6</v>
      </c>
      <c r="D15" s="3">
        <v>4</v>
      </c>
      <c r="E15" s="12">
        <f t="shared" si="2"/>
        <v>42614</v>
      </c>
      <c r="F15" s="3">
        <v>0</v>
      </c>
      <c r="G15" s="3" t="s">
        <v>61</v>
      </c>
      <c r="H15" s="3" t="str">
        <f t="shared" si="0"/>
        <v>Other</v>
      </c>
      <c r="I15" s="3">
        <v>17</v>
      </c>
      <c r="J15" s="10">
        <v>8741</v>
      </c>
      <c r="K15" s="3">
        <v>4</v>
      </c>
      <c r="L15" s="3" t="s">
        <v>45</v>
      </c>
      <c r="M15" s="3" t="s">
        <v>24</v>
      </c>
      <c r="N15" s="3" t="s">
        <v>66</v>
      </c>
      <c r="O15" s="3" t="s">
        <v>66</v>
      </c>
      <c r="P15" s="3" t="s">
        <v>67</v>
      </c>
      <c r="Q15" s="3" t="s">
        <v>40</v>
      </c>
      <c r="R15" s="3">
        <v>17</v>
      </c>
      <c r="S15" s="3" t="s">
        <v>1043</v>
      </c>
      <c r="T15" s="3">
        <v>365</v>
      </c>
      <c r="U15" s="3" t="s">
        <v>1062</v>
      </c>
      <c r="V15" s="15">
        <v>59.990001679999999</v>
      </c>
      <c r="W15" s="15">
        <v>54.488929209402009</v>
      </c>
      <c r="X15" s="3">
        <v>4</v>
      </c>
      <c r="Y15" s="15">
        <v>35.990001679999999</v>
      </c>
      <c r="Z15" s="15">
        <v>239.96000672</v>
      </c>
      <c r="AA15" s="24">
        <f t="shared" si="1"/>
        <v>203.97000503999999</v>
      </c>
      <c r="AB15" s="3" t="s">
        <v>65</v>
      </c>
      <c r="AC15" s="3" t="str">
        <f t="shared" si="3"/>
        <v>Not Cash Payment</v>
      </c>
    </row>
    <row r="16" spans="1:29" ht="34" hidden="1" x14ac:dyDescent="0.2">
      <c r="A16" s="3">
        <v>51168</v>
      </c>
      <c r="B16" s="6">
        <v>42751</v>
      </c>
      <c r="C16" s="3">
        <f>VLOOKUP(B16,Dates!$A$2:$B$1462, 2,FALSE)</f>
        <v>2</v>
      </c>
      <c r="D16" s="3">
        <v>4</v>
      </c>
      <c r="E16" s="12">
        <f t="shared" si="2"/>
        <v>42755</v>
      </c>
      <c r="F16" s="3">
        <v>0</v>
      </c>
      <c r="G16" s="3" t="s">
        <v>61</v>
      </c>
      <c r="H16" s="3" t="str">
        <f t="shared" si="0"/>
        <v>Other</v>
      </c>
      <c r="I16" s="3">
        <v>24</v>
      </c>
      <c r="J16" s="10">
        <v>8050</v>
      </c>
      <c r="K16" s="3">
        <v>5</v>
      </c>
      <c r="L16" s="3" t="s">
        <v>30</v>
      </c>
      <c r="M16" s="3" t="s">
        <v>24</v>
      </c>
      <c r="N16" s="3" t="s">
        <v>68</v>
      </c>
      <c r="O16" s="3" t="s">
        <v>69</v>
      </c>
      <c r="P16" s="3" t="s">
        <v>70</v>
      </c>
      <c r="Q16" s="3" t="s">
        <v>28</v>
      </c>
      <c r="R16" s="3">
        <v>24</v>
      </c>
      <c r="S16" s="3" t="s">
        <v>1066</v>
      </c>
      <c r="T16" s="3">
        <v>502</v>
      </c>
      <c r="U16" s="3" t="s">
        <v>1065</v>
      </c>
      <c r="V16" s="15">
        <v>50</v>
      </c>
      <c r="W16" s="15">
        <v>43.678035218757444</v>
      </c>
      <c r="X16" s="3">
        <v>4</v>
      </c>
      <c r="Y16" s="15">
        <v>0</v>
      </c>
      <c r="Z16" s="15">
        <v>200</v>
      </c>
      <c r="AA16" s="24">
        <f t="shared" si="1"/>
        <v>200</v>
      </c>
      <c r="AB16" s="3" t="s">
        <v>65</v>
      </c>
      <c r="AC16" s="3" t="str">
        <f t="shared" si="3"/>
        <v>Not Cash Payment</v>
      </c>
    </row>
    <row r="17" spans="1:29" ht="51" hidden="1" x14ac:dyDescent="0.2">
      <c r="A17" s="3">
        <v>51168</v>
      </c>
      <c r="B17" s="6">
        <v>42751</v>
      </c>
      <c r="C17" s="3">
        <f>VLOOKUP(B17,Dates!$A$2:$B$1462, 2,FALSE)</f>
        <v>2</v>
      </c>
      <c r="D17" s="3">
        <v>4</v>
      </c>
      <c r="E17" s="12">
        <f t="shared" si="2"/>
        <v>42755</v>
      </c>
      <c r="F17" s="3">
        <v>0</v>
      </c>
      <c r="G17" s="3" t="s">
        <v>61</v>
      </c>
      <c r="H17" s="3" t="str">
        <f t="shared" si="0"/>
        <v>Other</v>
      </c>
      <c r="I17" s="3">
        <v>29</v>
      </c>
      <c r="J17" s="10">
        <v>8050</v>
      </c>
      <c r="K17" s="3">
        <v>5</v>
      </c>
      <c r="L17" s="3" t="s">
        <v>30</v>
      </c>
      <c r="M17" s="3" t="s">
        <v>24</v>
      </c>
      <c r="N17" s="3" t="s">
        <v>68</v>
      </c>
      <c r="O17" s="3" t="s">
        <v>69</v>
      </c>
      <c r="P17" s="3" t="s">
        <v>70</v>
      </c>
      <c r="Q17" s="3" t="s">
        <v>28</v>
      </c>
      <c r="R17" s="3">
        <v>29</v>
      </c>
      <c r="S17" s="3" t="s">
        <v>1057</v>
      </c>
      <c r="T17" s="3">
        <v>627</v>
      </c>
      <c r="U17" s="3" t="s">
        <v>1056</v>
      </c>
      <c r="V17" s="15">
        <v>39.990001679999999</v>
      </c>
      <c r="W17" s="15">
        <v>34.198098313835338</v>
      </c>
      <c r="X17" s="3">
        <v>4</v>
      </c>
      <c r="Y17" s="15">
        <v>3.2000000480000002</v>
      </c>
      <c r="Z17" s="15">
        <v>159.96000672</v>
      </c>
      <c r="AA17" s="24">
        <f t="shared" si="1"/>
        <v>156.760006672</v>
      </c>
      <c r="AB17" s="3" t="s">
        <v>65</v>
      </c>
      <c r="AC17" s="3" t="str">
        <f t="shared" si="3"/>
        <v>Not Cash Payment</v>
      </c>
    </row>
    <row r="18" spans="1:29" ht="34" hidden="1" x14ac:dyDescent="0.2">
      <c r="A18" s="3">
        <v>43599</v>
      </c>
      <c r="B18" s="6">
        <v>42641</v>
      </c>
      <c r="C18" s="3">
        <f>VLOOKUP(B18,Dates!$A$2:$B$1462, 2,FALSE)</f>
        <v>4</v>
      </c>
      <c r="D18" s="3">
        <v>4</v>
      </c>
      <c r="E18" s="12">
        <f t="shared" si="2"/>
        <v>42647</v>
      </c>
      <c r="F18" s="3">
        <v>0</v>
      </c>
      <c r="G18" s="3" t="s">
        <v>61</v>
      </c>
      <c r="H18" s="3" t="str">
        <f t="shared" si="0"/>
        <v>Other</v>
      </c>
      <c r="I18" s="3">
        <v>24</v>
      </c>
      <c r="J18" s="10">
        <v>5474</v>
      </c>
      <c r="K18" s="3">
        <v>5</v>
      </c>
      <c r="L18" s="3" t="s">
        <v>30</v>
      </c>
      <c r="M18" s="3" t="s">
        <v>24</v>
      </c>
      <c r="N18" s="3" t="s">
        <v>46</v>
      </c>
      <c r="O18" s="3" t="s">
        <v>46</v>
      </c>
      <c r="P18" s="3" t="s">
        <v>47</v>
      </c>
      <c r="Q18" s="3" t="s">
        <v>40</v>
      </c>
      <c r="R18" s="3">
        <v>24</v>
      </c>
      <c r="S18" s="3" t="s">
        <v>1066</v>
      </c>
      <c r="T18" s="3">
        <v>502</v>
      </c>
      <c r="U18" s="3" t="s">
        <v>1065</v>
      </c>
      <c r="V18" s="15">
        <v>50</v>
      </c>
      <c r="W18" s="15">
        <v>43.678035218757444</v>
      </c>
      <c r="X18" s="3">
        <v>4</v>
      </c>
      <c r="Y18" s="15">
        <v>11</v>
      </c>
      <c r="Z18" s="15">
        <v>200</v>
      </c>
      <c r="AA18" s="24">
        <f t="shared" si="1"/>
        <v>189</v>
      </c>
      <c r="AB18" s="3" t="s">
        <v>65</v>
      </c>
      <c r="AC18" s="3" t="str">
        <f t="shared" si="3"/>
        <v>Not Cash Payment</v>
      </c>
    </row>
    <row r="19" spans="1:29" ht="51" hidden="1" x14ac:dyDescent="0.2">
      <c r="A19" s="3">
        <v>41901</v>
      </c>
      <c r="B19" s="6">
        <v>42438</v>
      </c>
      <c r="C19" s="3">
        <f>VLOOKUP(B19,Dates!$A$2:$B$1462, 2,FALSE)</f>
        <v>4</v>
      </c>
      <c r="D19" s="3">
        <v>4</v>
      </c>
      <c r="E19" s="12">
        <f t="shared" si="2"/>
        <v>42444</v>
      </c>
      <c r="F19" s="3">
        <v>0</v>
      </c>
      <c r="G19" s="3" t="s">
        <v>61</v>
      </c>
      <c r="H19" s="3" t="str">
        <f t="shared" si="0"/>
        <v>Other</v>
      </c>
      <c r="I19" s="3">
        <v>40</v>
      </c>
      <c r="J19" s="10">
        <v>474</v>
      </c>
      <c r="K19" s="3">
        <v>6</v>
      </c>
      <c r="L19" s="3" t="s">
        <v>34</v>
      </c>
      <c r="M19" s="3" t="s">
        <v>24</v>
      </c>
      <c r="N19" s="3" t="s">
        <v>71</v>
      </c>
      <c r="O19" s="3" t="s">
        <v>72</v>
      </c>
      <c r="P19" s="3" t="s">
        <v>56</v>
      </c>
      <c r="Q19" s="3" t="s">
        <v>28</v>
      </c>
      <c r="R19" s="3">
        <v>40</v>
      </c>
      <c r="S19" s="3" t="s">
        <v>1044</v>
      </c>
      <c r="T19" s="3">
        <v>905</v>
      </c>
      <c r="U19" s="3" t="s">
        <v>1067</v>
      </c>
      <c r="V19" s="15">
        <v>24.989999770000001</v>
      </c>
      <c r="W19" s="15">
        <v>20.52742837007143</v>
      </c>
      <c r="X19" s="3">
        <v>4</v>
      </c>
      <c r="Y19" s="15">
        <v>19.989999770000001</v>
      </c>
      <c r="Z19" s="15">
        <v>99.959999080000003</v>
      </c>
      <c r="AA19" s="24">
        <f t="shared" si="1"/>
        <v>79.969999310000006</v>
      </c>
      <c r="AB19" s="3" t="s">
        <v>65</v>
      </c>
      <c r="AC19" s="3" t="str">
        <f t="shared" si="3"/>
        <v>Not Cash Payment</v>
      </c>
    </row>
    <row r="20" spans="1:29" ht="34" hidden="1" x14ac:dyDescent="0.2">
      <c r="A20" s="3">
        <v>42751</v>
      </c>
      <c r="B20" s="6">
        <v>42629</v>
      </c>
      <c r="C20" s="3">
        <f>VLOOKUP(B20,Dates!$A$2:$B$1462, 2,FALSE)</f>
        <v>6</v>
      </c>
      <c r="D20" s="3">
        <v>4</v>
      </c>
      <c r="E20" s="12">
        <f t="shared" si="2"/>
        <v>42635</v>
      </c>
      <c r="F20" s="3">
        <v>0</v>
      </c>
      <c r="G20" s="3" t="s">
        <v>61</v>
      </c>
      <c r="H20" s="3" t="str">
        <f t="shared" si="0"/>
        <v>Other</v>
      </c>
      <c r="I20" s="3">
        <v>9</v>
      </c>
      <c r="J20" s="10">
        <v>12255</v>
      </c>
      <c r="K20" s="3">
        <v>3</v>
      </c>
      <c r="L20" s="3" t="s">
        <v>23</v>
      </c>
      <c r="M20" s="3" t="s">
        <v>24</v>
      </c>
      <c r="N20" s="3" t="s">
        <v>73</v>
      </c>
      <c r="O20" s="3" t="s">
        <v>74</v>
      </c>
      <c r="P20" s="3" t="s">
        <v>75</v>
      </c>
      <c r="Q20" s="3" t="s">
        <v>51</v>
      </c>
      <c r="R20" s="3">
        <v>9</v>
      </c>
      <c r="S20" s="3" t="s">
        <v>1055</v>
      </c>
      <c r="T20" s="3">
        <v>191</v>
      </c>
      <c r="U20" s="3" t="s">
        <v>1054</v>
      </c>
      <c r="V20" s="15">
        <v>99.989997860000003</v>
      </c>
      <c r="W20" s="15">
        <v>95.114003926871064</v>
      </c>
      <c r="X20" s="3">
        <v>4</v>
      </c>
      <c r="Y20" s="15">
        <v>36</v>
      </c>
      <c r="Z20" s="15">
        <v>399.95999144000001</v>
      </c>
      <c r="AA20" s="24">
        <f t="shared" si="1"/>
        <v>363.95999144000001</v>
      </c>
      <c r="AB20" s="3" t="s">
        <v>65</v>
      </c>
      <c r="AC20" s="3" t="str">
        <f t="shared" si="3"/>
        <v>Not Cash Payment</v>
      </c>
    </row>
    <row r="21" spans="1:29" ht="34" hidden="1" x14ac:dyDescent="0.2">
      <c r="A21" s="3">
        <v>45088</v>
      </c>
      <c r="B21" s="6">
        <v>42663</v>
      </c>
      <c r="C21" s="3">
        <f>VLOOKUP(B21,Dates!$A$2:$B$1462, 2,FALSE)</f>
        <v>5</v>
      </c>
      <c r="D21" s="3">
        <v>4</v>
      </c>
      <c r="E21" s="12">
        <f t="shared" si="2"/>
        <v>42669</v>
      </c>
      <c r="F21" s="3">
        <v>0</v>
      </c>
      <c r="G21" s="3" t="s">
        <v>61</v>
      </c>
      <c r="H21" s="3" t="str">
        <f t="shared" si="0"/>
        <v>Other</v>
      </c>
      <c r="I21" s="3">
        <v>17</v>
      </c>
      <c r="J21" s="10">
        <v>10288</v>
      </c>
      <c r="K21" s="3">
        <v>4</v>
      </c>
      <c r="L21" s="3" t="s">
        <v>45</v>
      </c>
      <c r="M21" s="3" t="s">
        <v>24</v>
      </c>
      <c r="N21" s="3" t="s">
        <v>76</v>
      </c>
      <c r="O21" s="3" t="s">
        <v>77</v>
      </c>
      <c r="P21" s="3" t="s">
        <v>39</v>
      </c>
      <c r="Q21" s="3" t="s">
        <v>40</v>
      </c>
      <c r="R21" s="3">
        <v>17</v>
      </c>
      <c r="S21" s="3" t="s">
        <v>1043</v>
      </c>
      <c r="T21" s="3">
        <v>365</v>
      </c>
      <c r="U21" s="3" t="s">
        <v>1062</v>
      </c>
      <c r="V21" s="15">
        <v>59.990001679999999</v>
      </c>
      <c r="W21" s="15">
        <v>54.488929209402009</v>
      </c>
      <c r="X21" s="3">
        <v>4</v>
      </c>
      <c r="Y21" s="15">
        <v>0</v>
      </c>
      <c r="Z21" s="15">
        <v>239.96000672</v>
      </c>
      <c r="AA21" s="24">
        <f t="shared" si="1"/>
        <v>239.96000672</v>
      </c>
      <c r="AB21" s="3" t="s">
        <v>65</v>
      </c>
      <c r="AC21" s="3" t="str">
        <f t="shared" si="3"/>
        <v>Not Cash Payment</v>
      </c>
    </row>
    <row r="22" spans="1:29" ht="34" hidden="1" x14ac:dyDescent="0.2">
      <c r="A22" s="3">
        <v>50489</v>
      </c>
      <c r="B22" s="6">
        <v>42917</v>
      </c>
      <c r="C22" s="3">
        <f>VLOOKUP(B22,Dates!$A$2:$B$1462, 2,FALSE)</f>
        <v>7</v>
      </c>
      <c r="D22" s="3">
        <v>4</v>
      </c>
      <c r="E22" s="12">
        <f t="shared" si="2"/>
        <v>42922</v>
      </c>
      <c r="F22" s="3">
        <v>1</v>
      </c>
      <c r="G22" s="3" t="s">
        <v>61</v>
      </c>
      <c r="H22" s="3" t="str">
        <f t="shared" si="0"/>
        <v>Other</v>
      </c>
      <c r="I22" s="3">
        <v>17</v>
      </c>
      <c r="J22" s="10">
        <v>4717</v>
      </c>
      <c r="K22" s="3">
        <v>4</v>
      </c>
      <c r="L22" s="3" t="s">
        <v>45</v>
      </c>
      <c r="M22" s="3" t="s">
        <v>24</v>
      </c>
      <c r="N22" s="3" t="s">
        <v>78</v>
      </c>
      <c r="O22" s="3" t="s">
        <v>78</v>
      </c>
      <c r="P22" s="3" t="s">
        <v>60</v>
      </c>
      <c r="Q22" s="3" t="s">
        <v>40</v>
      </c>
      <c r="R22" s="3">
        <v>17</v>
      </c>
      <c r="S22" s="3" t="s">
        <v>1043</v>
      </c>
      <c r="T22" s="3">
        <v>365</v>
      </c>
      <c r="U22" s="3" t="s">
        <v>1062</v>
      </c>
      <c r="V22" s="15">
        <v>59.990001679999999</v>
      </c>
      <c r="W22" s="15">
        <v>54.488929209402009</v>
      </c>
      <c r="X22" s="3">
        <v>4</v>
      </c>
      <c r="Y22" s="15">
        <v>9.6000003809999992</v>
      </c>
      <c r="Z22" s="15">
        <v>239.96000672</v>
      </c>
      <c r="AA22" s="24">
        <f t="shared" si="1"/>
        <v>230.36000633899999</v>
      </c>
      <c r="AB22" s="3" t="s">
        <v>65</v>
      </c>
      <c r="AC22" s="3" t="str">
        <f t="shared" si="3"/>
        <v>Not Cash Payment</v>
      </c>
    </row>
    <row r="23" spans="1:29" ht="34" hidden="1" x14ac:dyDescent="0.2">
      <c r="A23" s="3">
        <v>44409</v>
      </c>
      <c r="B23" s="6">
        <v>42653</v>
      </c>
      <c r="C23" s="3">
        <f>VLOOKUP(B23,Dates!$A$2:$B$1462, 2,FALSE)</f>
        <v>2</v>
      </c>
      <c r="D23" s="3">
        <v>4</v>
      </c>
      <c r="E23" s="12">
        <f t="shared" si="2"/>
        <v>42657</v>
      </c>
      <c r="F23" s="3">
        <v>1</v>
      </c>
      <c r="G23" s="3" t="s">
        <v>61</v>
      </c>
      <c r="H23" s="3" t="str">
        <f t="shared" si="0"/>
        <v>Other</v>
      </c>
      <c r="I23" s="3">
        <v>17</v>
      </c>
      <c r="J23" s="10">
        <v>4799</v>
      </c>
      <c r="K23" s="3">
        <v>4</v>
      </c>
      <c r="L23" s="3" t="s">
        <v>45</v>
      </c>
      <c r="M23" s="3" t="s">
        <v>24</v>
      </c>
      <c r="N23" s="3" t="s">
        <v>35</v>
      </c>
      <c r="O23" s="3" t="s">
        <v>35</v>
      </c>
      <c r="P23" s="3" t="s">
        <v>36</v>
      </c>
      <c r="Q23" s="3" t="s">
        <v>28</v>
      </c>
      <c r="R23" s="3">
        <v>17</v>
      </c>
      <c r="S23" s="3" t="s">
        <v>1043</v>
      </c>
      <c r="T23" s="3">
        <v>365</v>
      </c>
      <c r="U23" s="3" t="s">
        <v>1062</v>
      </c>
      <c r="V23" s="15">
        <v>59.990001679999999</v>
      </c>
      <c r="W23" s="15">
        <v>54.488929209402009</v>
      </c>
      <c r="X23" s="3">
        <v>4</v>
      </c>
      <c r="Y23" s="15">
        <v>12</v>
      </c>
      <c r="Z23" s="15">
        <v>239.96000672</v>
      </c>
      <c r="AA23" s="24">
        <f t="shared" si="1"/>
        <v>227.96000672</v>
      </c>
      <c r="AB23" s="3" t="s">
        <v>65</v>
      </c>
      <c r="AC23" s="3" t="str">
        <f t="shared" si="3"/>
        <v>Not Cash Payment</v>
      </c>
    </row>
    <row r="24" spans="1:29" ht="34" hidden="1" x14ac:dyDescent="0.2">
      <c r="A24" s="3">
        <v>42101</v>
      </c>
      <c r="B24" s="6">
        <v>42530</v>
      </c>
      <c r="C24" s="3">
        <f>VLOOKUP(B24,Dates!$A$2:$B$1462, 2,FALSE)</f>
        <v>5</v>
      </c>
      <c r="D24" s="3">
        <v>4</v>
      </c>
      <c r="E24" s="12">
        <f t="shared" si="2"/>
        <v>42536</v>
      </c>
      <c r="F24" s="3">
        <v>0</v>
      </c>
      <c r="G24" s="3" t="s">
        <v>61</v>
      </c>
      <c r="H24" s="3" t="str">
        <f t="shared" si="0"/>
        <v>Other</v>
      </c>
      <c r="I24" s="3">
        <v>17</v>
      </c>
      <c r="J24" s="10">
        <v>4533</v>
      </c>
      <c r="K24" s="3">
        <v>4</v>
      </c>
      <c r="L24" s="3" t="s">
        <v>45</v>
      </c>
      <c r="M24" s="3" t="s">
        <v>24</v>
      </c>
      <c r="N24" s="3" t="s">
        <v>79</v>
      </c>
      <c r="O24" s="3" t="s">
        <v>80</v>
      </c>
      <c r="P24" s="3" t="s">
        <v>60</v>
      </c>
      <c r="Q24" s="3" t="s">
        <v>40</v>
      </c>
      <c r="R24" s="3">
        <v>17</v>
      </c>
      <c r="S24" s="3" t="s">
        <v>1043</v>
      </c>
      <c r="T24" s="3">
        <v>365</v>
      </c>
      <c r="U24" s="3" t="s">
        <v>1062</v>
      </c>
      <c r="V24" s="15">
        <v>59.990001679999999</v>
      </c>
      <c r="W24" s="15">
        <v>54.488929209402009</v>
      </c>
      <c r="X24" s="3">
        <v>4</v>
      </c>
      <c r="Y24" s="15">
        <v>13.19999981</v>
      </c>
      <c r="Z24" s="15">
        <v>239.96000672</v>
      </c>
      <c r="AA24" s="24">
        <f t="shared" si="1"/>
        <v>226.76000690999999</v>
      </c>
      <c r="AB24" s="3" t="s">
        <v>65</v>
      </c>
      <c r="AC24" s="3" t="str">
        <f t="shared" si="3"/>
        <v>Not Cash Payment</v>
      </c>
    </row>
    <row r="25" spans="1:29" ht="34" hidden="1" x14ac:dyDescent="0.2">
      <c r="A25" s="3">
        <v>50424</v>
      </c>
      <c r="B25" s="6">
        <v>42887</v>
      </c>
      <c r="C25" s="3">
        <f>VLOOKUP(B25,Dates!$A$2:$B$1462, 2,FALSE)</f>
        <v>5</v>
      </c>
      <c r="D25" s="3">
        <v>4</v>
      </c>
      <c r="E25" s="12">
        <f t="shared" si="2"/>
        <v>42893</v>
      </c>
      <c r="F25" s="3">
        <v>1</v>
      </c>
      <c r="G25" s="3" t="s">
        <v>61</v>
      </c>
      <c r="H25" s="3" t="str">
        <f t="shared" si="0"/>
        <v>Other</v>
      </c>
      <c r="I25" s="3">
        <v>17</v>
      </c>
      <c r="J25" s="10">
        <v>12383</v>
      </c>
      <c r="K25" s="3">
        <v>4</v>
      </c>
      <c r="L25" s="3" t="s">
        <v>45</v>
      </c>
      <c r="M25" s="3" t="s">
        <v>24</v>
      </c>
      <c r="N25" s="3" t="s">
        <v>52</v>
      </c>
      <c r="O25" s="3" t="s">
        <v>53</v>
      </c>
      <c r="P25" s="3" t="s">
        <v>39</v>
      </c>
      <c r="Q25" s="3" t="s">
        <v>40</v>
      </c>
      <c r="R25" s="3">
        <v>17</v>
      </c>
      <c r="S25" s="3" t="s">
        <v>1043</v>
      </c>
      <c r="T25" s="3">
        <v>365</v>
      </c>
      <c r="U25" s="3" t="s">
        <v>1062</v>
      </c>
      <c r="V25" s="15">
        <v>59.990001679999999</v>
      </c>
      <c r="W25" s="15">
        <v>54.488929209402009</v>
      </c>
      <c r="X25" s="3">
        <v>4</v>
      </c>
      <c r="Y25" s="15">
        <v>31.190000529999999</v>
      </c>
      <c r="Z25" s="15">
        <v>239.96000672</v>
      </c>
      <c r="AA25" s="24">
        <f t="shared" si="1"/>
        <v>208.77000619</v>
      </c>
      <c r="AB25" s="3" t="s">
        <v>65</v>
      </c>
      <c r="AC25" s="3" t="str">
        <f t="shared" si="3"/>
        <v>Not Cash Payment</v>
      </c>
    </row>
    <row r="26" spans="1:29" ht="34" hidden="1" x14ac:dyDescent="0.2">
      <c r="A26" s="3">
        <v>49825</v>
      </c>
      <c r="B26" s="6">
        <v>42732</v>
      </c>
      <c r="C26" s="3">
        <f>VLOOKUP(B26,Dates!$A$2:$B$1462, 2,FALSE)</f>
        <v>4</v>
      </c>
      <c r="D26" s="3">
        <v>4</v>
      </c>
      <c r="E26" s="12">
        <f t="shared" si="2"/>
        <v>42738</v>
      </c>
      <c r="F26" s="3">
        <v>1</v>
      </c>
      <c r="G26" s="3" t="s">
        <v>61</v>
      </c>
      <c r="H26" s="3" t="str">
        <f t="shared" si="0"/>
        <v>Other</v>
      </c>
      <c r="I26" s="3">
        <v>24</v>
      </c>
      <c r="J26" s="10">
        <v>3518</v>
      </c>
      <c r="K26" s="3">
        <v>5</v>
      </c>
      <c r="L26" s="3" t="s">
        <v>30</v>
      </c>
      <c r="M26" s="3" t="s">
        <v>24</v>
      </c>
      <c r="N26" s="3" t="s">
        <v>54</v>
      </c>
      <c r="O26" s="3" t="s">
        <v>55</v>
      </c>
      <c r="P26" s="3" t="s">
        <v>56</v>
      </c>
      <c r="Q26" s="3" t="s">
        <v>28</v>
      </c>
      <c r="R26" s="3">
        <v>24</v>
      </c>
      <c r="S26" s="3" t="s">
        <v>1066</v>
      </c>
      <c r="T26" s="3">
        <v>502</v>
      </c>
      <c r="U26" s="3" t="s">
        <v>1065</v>
      </c>
      <c r="V26" s="15">
        <v>50</v>
      </c>
      <c r="W26" s="15">
        <v>43.678035218757444</v>
      </c>
      <c r="X26" s="3">
        <v>4</v>
      </c>
      <c r="Y26" s="15">
        <v>0</v>
      </c>
      <c r="Z26" s="15">
        <v>200</v>
      </c>
      <c r="AA26" s="24">
        <f t="shared" si="1"/>
        <v>200</v>
      </c>
      <c r="AB26" s="3" t="s">
        <v>65</v>
      </c>
      <c r="AC26" s="3" t="str">
        <f t="shared" si="3"/>
        <v>Not Cash Payment</v>
      </c>
    </row>
    <row r="27" spans="1:29" ht="34" hidden="1" x14ac:dyDescent="0.2">
      <c r="A27" s="3">
        <v>41294</v>
      </c>
      <c r="B27" s="6">
        <v>42607</v>
      </c>
      <c r="C27" s="3">
        <f>VLOOKUP(B27,Dates!$A$2:$B$1462, 2,FALSE)</f>
        <v>5</v>
      </c>
      <c r="D27" s="3">
        <v>4</v>
      </c>
      <c r="E27" s="12">
        <f t="shared" si="2"/>
        <v>42613</v>
      </c>
      <c r="F27" s="3">
        <v>1</v>
      </c>
      <c r="G27" s="3" t="s">
        <v>61</v>
      </c>
      <c r="H27" s="3" t="str">
        <f t="shared" si="0"/>
        <v>Other</v>
      </c>
      <c r="I27" s="3">
        <v>24</v>
      </c>
      <c r="J27" s="10">
        <v>4674</v>
      </c>
      <c r="K27" s="3">
        <v>5</v>
      </c>
      <c r="L27" s="3" t="s">
        <v>30</v>
      </c>
      <c r="M27" s="3" t="s">
        <v>24</v>
      </c>
      <c r="N27" s="3" t="s">
        <v>79</v>
      </c>
      <c r="O27" s="3" t="s">
        <v>80</v>
      </c>
      <c r="P27" s="3" t="s">
        <v>60</v>
      </c>
      <c r="Q27" s="3" t="s">
        <v>40</v>
      </c>
      <c r="R27" s="3">
        <v>24</v>
      </c>
      <c r="S27" s="3" t="s">
        <v>1066</v>
      </c>
      <c r="T27" s="3">
        <v>502</v>
      </c>
      <c r="U27" s="3" t="s">
        <v>1065</v>
      </c>
      <c r="V27" s="15">
        <v>50</v>
      </c>
      <c r="W27" s="15">
        <v>43.678035218757444</v>
      </c>
      <c r="X27" s="3">
        <v>4</v>
      </c>
      <c r="Y27" s="15">
        <v>2</v>
      </c>
      <c r="Z27" s="15">
        <v>200</v>
      </c>
      <c r="AA27" s="24">
        <f t="shared" si="1"/>
        <v>198</v>
      </c>
      <c r="AB27" s="3" t="s">
        <v>65</v>
      </c>
      <c r="AC27" s="3" t="str">
        <f t="shared" si="3"/>
        <v>Not Cash Payment</v>
      </c>
    </row>
    <row r="28" spans="1:29" ht="51" hidden="1" x14ac:dyDescent="0.2">
      <c r="A28" s="3">
        <v>42023</v>
      </c>
      <c r="B28" s="6">
        <v>42499</v>
      </c>
      <c r="C28" s="3">
        <f>VLOOKUP(B28,Dates!$A$2:$B$1462, 2,FALSE)</f>
        <v>2</v>
      </c>
      <c r="D28" s="3">
        <v>4</v>
      </c>
      <c r="E28" s="12">
        <f t="shared" si="2"/>
        <v>42503</v>
      </c>
      <c r="F28" s="3">
        <v>0</v>
      </c>
      <c r="G28" s="3" t="s">
        <v>61</v>
      </c>
      <c r="H28" s="3" t="str">
        <f t="shared" si="0"/>
        <v>Other</v>
      </c>
      <c r="I28" s="3">
        <v>29</v>
      </c>
      <c r="J28" s="10">
        <v>8519</v>
      </c>
      <c r="K28" s="3">
        <v>5</v>
      </c>
      <c r="L28" s="3" t="s">
        <v>30</v>
      </c>
      <c r="M28" s="3" t="s">
        <v>24</v>
      </c>
      <c r="N28" s="3" t="s">
        <v>81</v>
      </c>
      <c r="O28" s="3" t="s">
        <v>81</v>
      </c>
      <c r="P28" s="3" t="s">
        <v>82</v>
      </c>
      <c r="Q28" s="3" t="s">
        <v>28</v>
      </c>
      <c r="R28" s="3">
        <v>29</v>
      </c>
      <c r="S28" s="3" t="s">
        <v>1057</v>
      </c>
      <c r="T28" s="3">
        <v>627</v>
      </c>
      <c r="U28" s="3" t="s">
        <v>1056</v>
      </c>
      <c r="V28" s="15">
        <v>39.990001679999999</v>
      </c>
      <c r="W28" s="15">
        <v>34.198098313835338</v>
      </c>
      <c r="X28" s="3">
        <v>4</v>
      </c>
      <c r="Y28" s="15">
        <v>4.8000001909999996</v>
      </c>
      <c r="Z28" s="15">
        <v>159.96000672</v>
      </c>
      <c r="AA28" s="24">
        <f t="shared" si="1"/>
        <v>155.16000652899999</v>
      </c>
      <c r="AB28" s="3" t="s">
        <v>65</v>
      </c>
      <c r="AC28" s="3" t="str">
        <f t="shared" si="3"/>
        <v>Not Cash Payment</v>
      </c>
    </row>
    <row r="29" spans="1:29" ht="51" hidden="1" x14ac:dyDescent="0.2">
      <c r="A29" s="3">
        <v>47774</v>
      </c>
      <c r="B29" s="6">
        <v>42702</v>
      </c>
      <c r="C29" s="3">
        <f>VLOOKUP(B29,Dates!$A$2:$B$1462, 2,FALSE)</f>
        <v>2</v>
      </c>
      <c r="D29" s="3">
        <v>4</v>
      </c>
      <c r="E29" s="12">
        <f t="shared" si="2"/>
        <v>42706</v>
      </c>
      <c r="F29" s="3">
        <v>1</v>
      </c>
      <c r="G29" s="3" t="s">
        <v>61</v>
      </c>
      <c r="H29" s="3" t="str">
        <f t="shared" si="0"/>
        <v>Other</v>
      </c>
      <c r="I29" s="3">
        <v>29</v>
      </c>
      <c r="J29" s="10">
        <v>5302</v>
      </c>
      <c r="K29" s="3">
        <v>5</v>
      </c>
      <c r="L29" s="3" t="s">
        <v>30</v>
      </c>
      <c r="M29" s="3" t="s">
        <v>24</v>
      </c>
      <c r="N29" s="3" t="s">
        <v>83</v>
      </c>
      <c r="O29" s="3" t="s">
        <v>84</v>
      </c>
      <c r="P29" s="3" t="s">
        <v>39</v>
      </c>
      <c r="Q29" s="3" t="s">
        <v>40</v>
      </c>
      <c r="R29" s="3">
        <v>29</v>
      </c>
      <c r="S29" s="3" t="s">
        <v>1057</v>
      </c>
      <c r="T29" s="3">
        <v>627</v>
      </c>
      <c r="U29" s="3" t="s">
        <v>1056</v>
      </c>
      <c r="V29" s="15">
        <v>39.990001679999999</v>
      </c>
      <c r="W29" s="15">
        <v>34.198098313835338</v>
      </c>
      <c r="X29" s="3">
        <v>4</v>
      </c>
      <c r="Y29" s="15">
        <v>8.8000001910000005</v>
      </c>
      <c r="Z29" s="15">
        <v>159.96000672</v>
      </c>
      <c r="AA29" s="24">
        <f t="shared" si="1"/>
        <v>151.16000652899999</v>
      </c>
      <c r="AB29" s="3" t="s">
        <v>65</v>
      </c>
      <c r="AC29" s="3" t="str">
        <f t="shared" si="3"/>
        <v>Not Cash Payment</v>
      </c>
    </row>
    <row r="30" spans="1:29" ht="68" hidden="1" x14ac:dyDescent="0.2">
      <c r="A30" s="3">
        <v>41827</v>
      </c>
      <c r="B30" s="6">
        <v>42409</v>
      </c>
      <c r="C30" s="3">
        <f>VLOOKUP(B30,Dates!$A$2:$B$1462, 2,FALSE)</f>
        <v>3</v>
      </c>
      <c r="D30" s="3">
        <v>4</v>
      </c>
      <c r="E30" s="12">
        <f t="shared" si="2"/>
        <v>42415</v>
      </c>
      <c r="F30" s="3">
        <v>0</v>
      </c>
      <c r="G30" s="3" t="s">
        <v>61</v>
      </c>
      <c r="H30" s="3" t="str">
        <f t="shared" si="0"/>
        <v>Other</v>
      </c>
      <c r="I30" s="3">
        <v>26</v>
      </c>
      <c r="J30" s="10">
        <v>3594</v>
      </c>
      <c r="K30" s="3">
        <v>5</v>
      </c>
      <c r="L30" s="3" t="s">
        <v>30</v>
      </c>
      <c r="M30" s="3" t="s">
        <v>24</v>
      </c>
      <c r="N30" s="3" t="s">
        <v>85</v>
      </c>
      <c r="O30" s="3" t="s">
        <v>86</v>
      </c>
      <c r="P30" s="3" t="s">
        <v>87</v>
      </c>
      <c r="Q30" s="3" t="s">
        <v>88</v>
      </c>
      <c r="R30" s="3">
        <v>26</v>
      </c>
      <c r="S30" s="3" t="s">
        <v>1069</v>
      </c>
      <c r="T30" s="3">
        <v>564</v>
      </c>
      <c r="U30" s="3" t="s">
        <v>1068</v>
      </c>
      <c r="V30" s="15">
        <v>30</v>
      </c>
      <c r="W30" s="15">
        <v>45.158749390000004</v>
      </c>
      <c r="X30" s="3">
        <v>4</v>
      </c>
      <c r="Y30" s="15">
        <v>8.3999996190000008</v>
      </c>
      <c r="Z30" s="15">
        <v>120</v>
      </c>
      <c r="AA30" s="24">
        <f t="shared" si="1"/>
        <v>111.600000381</v>
      </c>
      <c r="AB30" s="3" t="s">
        <v>65</v>
      </c>
      <c r="AC30" s="3" t="str">
        <f t="shared" si="3"/>
        <v>Not Cash Payment</v>
      </c>
    </row>
    <row r="31" spans="1:29" ht="34" hidden="1" x14ac:dyDescent="0.2">
      <c r="A31" s="3">
        <v>47193</v>
      </c>
      <c r="B31" s="6">
        <v>42693</v>
      </c>
      <c r="C31" s="3">
        <f>VLOOKUP(B31,Dates!$A$2:$B$1462, 2,FALSE)</f>
        <v>7</v>
      </c>
      <c r="D31" s="3">
        <v>4</v>
      </c>
      <c r="E31" s="12">
        <f t="shared" si="2"/>
        <v>42698</v>
      </c>
      <c r="F31" s="3">
        <v>0</v>
      </c>
      <c r="G31" s="3" t="s">
        <v>61</v>
      </c>
      <c r="H31" s="3" t="str">
        <f t="shared" si="0"/>
        <v>Other</v>
      </c>
      <c r="I31" s="3">
        <v>24</v>
      </c>
      <c r="J31" s="10">
        <v>9890</v>
      </c>
      <c r="K31" s="3">
        <v>5</v>
      </c>
      <c r="L31" s="3" t="s">
        <v>30</v>
      </c>
      <c r="M31" s="3" t="s">
        <v>24</v>
      </c>
      <c r="N31" s="3" t="s">
        <v>89</v>
      </c>
      <c r="O31" s="3" t="s">
        <v>90</v>
      </c>
      <c r="P31" s="3" t="s">
        <v>39</v>
      </c>
      <c r="Q31" s="3" t="s">
        <v>40</v>
      </c>
      <c r="R31" s="3">
        <v>24</v>
      </c>
      <c r="S31" s="3" t="s">
        <v>1066</v>
      </c>
      <c r="T31" s="3">
        <v>502</v>
      </c>
      <c r="U31" s="3" t="s">
        <v>1065</v>
      </c>
      <c r="V31" s="15">
        <v>50</v>
      </c>
      <c r="W31" s="15">
        <v>43.678035218757444</v>
      </c>
      <c r="X31" s="3">
        <v>4</v>
      </c>
      <c r="Y31" s="15">
        <v>30</v>
      </c>
      <c r="Z31" s="15">
        <v>200</v>
      </c>
      <c r="AA31" s="24">
        <f t="shared" si="1"/>
        <v>170</v>
      </c>
      <c r="AB31" s="3" t="s">
        <v>65</v>
      </c>
      <c r="AC31" s="3" t="str">
        <f t="shared" si="3"/>
        <v>Not Cash Payment</v>
      </c>
    </row>
    <row r="32" spans="1:29" ht="34" hidden="1" x14ac:dyDescent="0.2">
      <c r="A32" s="3">
        <v>42626</v>
      </c>
      <c r="B32" s="6">
        <v>42627</v>
      </c>
      <c r="C32" s="3">
        <f>VLOOKUP(B32,Dates!$A$2:$B$1462, 2,FALSE)</f>
        <v>4</v>
      </c>
      <c r="D32" s="3">
        <v>4</v>
      </c>
      <c r="E32" s="12">
        <f t="shared" si="2"/>
        <v>42633</v>
      </c>
      <c r="F32" s="3">
        <v>0</v>
      </c>
      <c r="G32" s="3" t="s">
        <v>61</v>
      </c>
      <c r="H32" s="3" t="str">
        <f t="shared" si="0"/>
        <v>Other</v>
      </c>
      <c r="I32" s="3">
        <v>24</v>
      </c>
      <c r="J32" s="10">
        <v>1410</v>
      </c>
      <c r="K32" s="3">
        <v>5</v>
      </c>
      <c r="L32" s="3" t="s">
        <v>30</v>
      </c>
      <c r="M32" s="3" t="s">
        <v>24</v>
      </c>
      <c r="N32" s="3" t="s">
        <v>91</v>
      </c>
      <c r="O32" s="3" t="s">
        <v>80</v>
      </c>
      <c r="P32" s="3" t="s">
        <v>47</v>
      </c>
      <c r="Q32" s="3" t="s">
        <v>40</v>
      </c>
      <c r="R32" s="3">
        <v>24</v>
      </c>
      <c r="S32" s="3" t="s">
        <v>1066</v>
      </c>
      <c r="T32" s="3">
        <v>502</v>
      </c>
      <c r="U32" s="3" t="s">
        <v>1065</v>
      </c>
      <c r="V32" s="15">
        <v>50</v>
      </c>
      <c r="W32" s="15">
        <v>43.678035218757444</v>
      </c>
      <c r="X32" s="3">
        <v>4</v>
      </c>
      <c r="Y32" s="15">
        <v>40</v>
      </c>
      <c r="Z32" s="15">
        <v>200</v>
      </c>
      <c r="AA32" s="24">
        <f t="shared" si="1"/>
        <v>160</v>
      </c>
      <c r="AB32" s="3" t="s">
        <v>65</v>
      </c>
      <c r="AC32" s="3" t="str">
        <f t="shared" si="3"/>
        <v>Not Cash Payment</v>
      </c>
    </row>
    <row r="33" spans="1:29" ht="34" hidden="1" x14ac:dyDescent="0.2">
      <c r="A33" s="3">
        <v>46199</v>
      </c>
      <c r="B33" s="6">
        <v>42501</v>
      </c>
      <c r="C33" s="3">
        <f>VLOOKUP(B33,Dates!$A$2:$B$1462, 2,FALSE)</f>
        <v>4</v>
      </c>
      <c r="D33" s="3">
        <v>4</v>
      </c>
      <c r="E33" s="12">
        <f t="shared" si="2"/>
        <v>42507</v>
      </c>
      <c r="F33" s="3">
        <v>1</v>
      </c>
      <c r="G33" s="3" t="s">
        <v>61</v>
      </c>
      <c r="H33" s="3" t="str">
        <f t="shared" si="0"/>
        <v>Other</v>
      </c>
      <c r="I33" s="3">
        <v>24</v>
      </c>
      <c r="J33" s="10">
        <v>7521</v>
      </c>
      <c r="K33" s="3">
        <v>5</v>
      </c>
      <c r="L33" s="3" t="s">
        <v>30</v>
      </c>
      <c r="M33" s="3" t="s">
        <v>24</v>
      </c>
      <c r="N33" s="3" t="s">
        <v>92</v>
      </c>
      <c r="O33" s="3" t="s">
        <v>92</v>
      </c>
      <c r="P33" s="3" t="s">
        <v>27</v>
      </c>
      <c r="Q33" s="3" t="s">
        <v>28</v>
      </c>
      <c r="R33" s="3">
        <v>24</v>
      </c>
      <c r="S33" s="3" t="s">
        <v>1066</v>
      </c>
      <c r="T33" s="3">
        <v>502</v>
      </c>
      <c r="U33" s="3" t="s">
        <v>1065</v>
      </c>
      <c r="V33" s="15">
        <v>50</v>
      </c>
      <c r="W33" s="15">
        <v>43.678035218757444</v>
      </c>
      <c r="X33" s="3">
        <v>4</v>
      </c>
      <c r="Y33" s="15">
        <v>50</v>
      </c>
      <c r="Z33" s="15">
        <v>200</v>
      </c>
      <c r="AA33" s="24">
        <f t="shared" si="1"/>
        <v>150</v>
      </c>
      <c r="AB33" s="3" t="s">
        <v>65</v>
      </c>
      <c r="AC33" s="3" t="str">
        <f t="shared" si="3"/>
        <v>Not Cash Payment</v>
      </c>
    </row>
    <row r="34" spans="1:29" ht="51" hidden="1" x14ac:dyDescent="0.2">
      <c r="A34" s="3">
        <v>48468</v>
      </c>
      <c r="B34" s="6">
        <v>42594</v>
      </c>
      <c r="C34" s="3">
        <f>VLOOKUP(B34,Dates!$A$2:$B$1462, 2,FALSE)</f>
        <v>6</v>
      </c>
      <c r="D34" s="3">
        <v>4</v>
      </c>
      <c r="E34" s="12">
        <f t="shared" si="2"/>
        <v>42600</v>
      </c>
      <c r="F34" s="3">
        <v>0</v>
      </c>
      <c r="G34" s="3" t="s">
        <v>61</v>
      </c>
      <c r="H34" s="3" t="str">
        <f t="shared" si="0"/>
        <v>Other</v>
      </c>
      <c r="I34" s="3">
        <v>40</v>
      </c>
      <c r="J34" s="10">
        <v>2106</v>
      </c>
      <c r="K34" s="3">
        <v>6</v>
      </c>
      <c r="L34" s="3" t="s">
        <v>34</v>
      </c>
      <c r="M34" s="3" t="s">
        <v>24</v>
      </c>
      <c r="N34" s="3" t="s">
        <v>92</v>
      </c>
      <c r="O34" s="3" t="s">
        <v>92</v>
      </c>
      <c r="P34" s="3" t="s">
        <v>27</v>
      </c>
      <c r="Q34" s="3" t="s">
        <v>28</v>
      </c>
      <c r="R34" s="3">
        <v>40</v>
      </c>
      <c r="S34" s="3" t="s">
        <v>1044</v>
      </c>
      <c r="T34" s="3">
        <v>885</v>
      </c>
      <c r="U34" s="3" t="s">
        <v>1070</v>
      </c>
      <c r="V34" s="15">
        <v>24.989999770000001</v>
      </c>
      <c r="W34" s="15">
        <v>29.483249567625002</v>
      </c>
      <c r="X34" s="3">
        <v>4</v>
      </c>
      <c r="Y34" s="15">
        <v>5.5</v>
      </c>
      <c r="Z34" s="15">
        <v>99.959999080000003</v>
      </c>
      <c r="AA34" s="24">
        <f t="shared" si="1"/>
        <v>94.459999080000003</v>
      </c>
      <c r="AB34" s="3" t="s">
        <v>65</v>
      </c>
      <c r="AC34" s="3" t="str">
        <f t="shared" si="3"/>
        <v>Not Cash Payment</v>
      </c>
    </row>
    <row r="35" spans="1:29" ht="34" hidden="1" x14ac:dyDescent="0.2">
      <c r="A35" s="3">
        <v>51009</v>
      </c>
      <c r="B35" s="6">
        <v>42749</v>
      </c>
      <c r="C35" s="3">
        <f>VLOOKUP(B35,Dates!$A$2:$B$1462, 2,FALSE)</f>
        <v>7</v>
      </c>
      <c r="D35" s="3">
        <v>4</v>
      </c>
      <c r="E35" s="12">
        <f t="shared" si="2"/>
        <v>42754</v>
      </c>
      <c r="F35" s="3">
        <v>1</v>
      </c>
      <c r="G35" s="3" t="s">
        <v>61</v>
      </c>
      <c r="H35" s="3" t="str">
        <f t="shared" si="0"/>
        <v>Other</v>
      </c>
      <c r="I35" s="3">
        <v>9</v>
      </c>
      <c r="J35" s="10">
        <v>8144</v>
      </c>
      <c r="K35" s="3">
        <v>3</v>
      </c>
      <c r="L35" s="3" t="s">
        <v>23</v>
      </c>
      <c r="M35" s="3" t="s">
        <v>24</v>
      </c>
      <c r="N35" s="3" t="s">
        <v>93</v>
      </c>
      <c r="O35" s="3" t="s">
        <v>94</v>
      </c>
      <c r="P35" s="3" t="s">
        <v>95</v>
      </c>
      <c r="Q35" s="3" t="s">
        <v>51</v>
      </c>
      <c r="R35" s="3">
        <v>9</v>
      </c>
      <c r="S35" s="3" t="s">
        <v>1055</v>
      </c>
      <c r="T35" s="3">
        <v>191</v>
      </c>
      <c r="U35" s="3" t="s">
        <v>1054</v>
      </c>
      <c r="V35" s="15">
        <v>99.989997860000003</v>
      </c>
      <c r="W35" s="15">
        <v>95.114003926871064</v>
      </c>
      <c r="X35" s="3">
        <v>4</v>
      </c>
      <c r="Y35" s="15">
        <v>4</v>
      </c>
      <c r="Z35" s="15">
        <v>399.95999144000001</v>
      </c>
      <c r="AA35" s="24">
        <f t="shared" si="1"/>
        <v>395.95999144000001</v>
      </c>
      <c r="AB35" s="3" t="s">
        <v>65</v>
      </c>
      <c r="AC35" s="3" t="str">
        <f t="shared" si="3"/>
        <v>Not Cash Payment</v>
      </c>
    </row>
    <row r="36" spans="1:29" ht="34" hidden="1" x14ac:dyDescent="0.2">
      <c r="A36" s="3">
        <v>46229</v>
      </c>
      <c r="B36" s="6">
        <v>42501</v>
      </c>
      <c r="C36" s="3">
        <f>VLOOKUP(B36,Dates!$A$2:$B$1462, 2,FALSE)</f>
        <v>4</v>
      </c>
      <c r="D36" s="3">
        <v>4</v>
      </c>
      <c r="E36" s="12">
        <f t="shared" si="2"/>
        <v>42507</v>
      </c>
      <c r="F36" s="3">
        <v>1</v>
      </c>
      <c r="G36" s="3" t="s">
        <v>61</v>
      </c>
      <c r="H36" s="3" t="str">
        <f t="shared" si="0"/>
        <v>Other</v>
      </c>
      <c r="I36" s="3">
        <v>9</v>
      </c>
      <c r="J36" s="10">
        <v>5643</v>
      </c>
      <c r="K36" s="3">
        <v>3</v>
      </c>
      <c r="L36" s="3" t="s">
        <v>23</v>
      </c>
      <c r="M36" s="3" t="s">
        <v>24</v>
      </c>
      <c r="N36" s="3" t="s">
        <v>96</v>
      </c>
      <c r="O36" s="3" t="s">
        <v>97</v>
      </c>
      <c r="P36" s="3" t="s">
        <v>87</v>
      </c>
      <c r="Q36" s="3" t="s">
        <v>88</v>
      </c>
      <c r="R36" s="3">
        <v>9</v>
      </c>
      <c r="S36" s="3" t="s">
        <v>1055</v>
      </c>
      <c r="T36" s="3">
        <v>191</v>
      </c>
      <c r="U36" s="3" t="s">
        <v>1054</v>
      </c>
      <c r="V36" s="15">
        <v>99.989997860000003</v>
      </c>
      <c r="W36" s="15">
        <v>95.114003926871064</v>
      </c>
      <c r="X36" s="3">
        <v>4</v>
      </c>
      <c r="Y36" s="15">
        <v>8</v>
      </c>
      <c r="Z36" s="15">
        <v>399.95999144000001</v>
      </c>
      <c r="AA36" s="24">
        <f t="shared" si="1"/>
        <v>391.95999144000001</v>
      </c>
      <c r="AB36" s="3" t="s">
        <v>65</v>
      </c>
      <c r="AC36" s="3" t="str">
        <f t="shared" si="3"/>
        <v>Not Cash Payment</v>
      </c>
    </row>
    <row r="37" spans="1:29" ht="34" hidden="1" x14ac:dyDescent="0.2">
      <c r="A37" s="3">
        <v>42882</v>
      </c>
      <c r="B37" s="6">
        <v>42630</v>
      </c>
      <c r="C37" s="3">
        <f>VLOOKUP(B37,Dates!$A$2:$B$1462, 2,FALSE)</f>
        <v>7</v>
      </c>
      <c r="D37" s="3">
        <v>4</v>
      </c>
      <c r="E37" s="12">
        <f t="shared" si="2"/>
        <v>42635</v>
      </c>
      <c r="F37" s="3">
        <v>0</v>
      </c>
      <c r="G37" s="3" t="s">
        <v>61</v>
      </c>
      <c r="H37" s="3" t="str">
        <f t="shared" si="0"/>
        <v>Other</v>
      </c>
      <c r="I37" s="3">
        <v>9</v>
      </c>
      <c r="J37" s="10">
        <v>2041</v>
      </c>
      <c r="K37" s="3">
        <v>3</v>
      </c>
      <c r="L37" s="3" t="s">
        <v>23</v>
      </c>
      <c r="M37" s="3" t="s">
        <v>24</v>
      </c>
      <c r="N37" s="3" t="s">
        <v>98</v>
      </c>
      <c r="O37" s="3" t="s">
        <v>98</v>
      </c>
      <c r="P37" s="3" t="s">
        <v>99</v>
      </c>
      <c r="Q37" s="3" t="s">
        <v>51</v>
      </c>
      <c r="R37" s="3">
        <v>9</v>
      </c>
      <c r="S37" s="3" t="s">
        <v>1055</v>
      </c>
      <c r="T37" s="3">
        <v>191</v>
      </c>
      <c r="U37" s="3" t="s">
        <v>1054</v>
      </c>
      <c r="V37" s="15">
        <v>99.989997860000003</v>
      </c>
      <c r="W37" s="15">
        <v>95.114003926871064</v>
      </c>
      <c r="X37" s="3">
        <v>4</v>
      </c>
      <c r="Y37" s="15">
        <v>20</v>
      </c>
      <c r="Z37" s="15">
        <v>399.95999144000001</v>
      </c>
      <c r="AA37" s="24">
        <f t="shared" si="1"/>
        <v>379.95999144000001</v>
      </c>
      <c r="AB37" s="3" t="s">
        <v>65</v>
      </c>
      <c r="AC37" s="3" t="str">
        <f t="shared" si="3"/>
        <v>Not Cash Payment</v>
      </c>
    </row>
    <row r="38" spans="1:29" ht="34" hidden="1" x14ac:dyDescent="0.2">
      <c r="A38" s="3">
        <v>46827</v>
      </c>
      <c r="B38" s="6">
        <v>42688</v>
      </c>
      <c r="C38" s="3">
        <f>VLOOKUP(B38,Dates!$A$2:$B$1462, 2,FALSE)</f>
        <v>2</v>
      </c>
      <c r="D38" s="3">
        <v>4</v>
      </c>
      <c r="E38" s="12">
        <f t="shared" si="2"/>
        <v>42692</v>
      </c>
      <c r="F38" s="3">
        <v>0</v>
      </c>
      <c r="G38" s="3" t="s">
        <v>61</v>
      </c>
      <c r="H38" s="3" t="str">
        <f t="shared" si="0"/>
        <v>Other</v>
      </c>
      <c r="I38" s="3">
        <v>9</v>
      </c>
      <c r="J38" s="10">
        <v>7537</v>
      </c>
      <c r="K38" s="3">
        <v>3</v>
      </c>
      <c r="L38" s="3" t="s">
        <v>23</v>
      </c>
      <c r="M38" s="3" t="s">
        <v>24</v>
      </c>
      <c r="N38" s="3" t="s">
        <v>100</v>
      </c>
      <c r="O38" s="3" t="s">
        <v>101</v>
      </c>
      <c r="P38" s="3" t="s">
        <v>50</v>
      </c>
      <c r="Q38" s="3" t="s">
        <v>51</v>
      </c>
      <c r="R38" s="3">
        <v>9</v>
      </c>
      <c r="S38" s="3" t="s">
        <v>1055</v>
      </c>
      <c r="T38" s="3">
        <v>191</v>
      </c>
      <c r="U38" s="3" t="s">
        <v>1054</v>
      </c>
      <c r="V38" s="15">
        <v>99.989997860000003</v>
      </c>
      <c r="W38" s="15">
        <v>95.114003926871064</v>
      </c>
      <c r="X38" s="3">
        <v>4</v>
      </c>
      <c r="Y38" s="15">
        <v>36</v>
      </c>
      <c r="Z38" s="15">
        <v>399.95999144000001</v>
      </c>
      <c r="AA38" s="24">
        <f t="shared" si="1"/>
        <v>363.95999144000001</v>
      </c>
      <c r="AB38" s="3" t="s">
        <v>65</v>
      </c>
      <c r="AC38" s="3" t="str">
        <f t="shared" si="3"/>
        <v>Not Cash Payment</v>
      </c>
    </row>
    <row r="39" spans="1:29" ht="34" hidden="1" x14ac:dyDescent="0.2">
      <c r="A39" s="3">
        <v>48684</v>
      </c>
      <c r="B39" s="6">
        <v>42686</v>
      </c>
      <c r="C39" s="3">
        <f>VLOOKUP(B39,Dates!$A$2:$B$1462, 2,FALSE)</f>
        <v>7</v>
      </c>
      <c r="D39" s="3">
        <v>4</v>
      </c>
      <c r="E39" s="12">
        <f t="shared" si="2"/>
        <v>42691</v>
      </c>
      <c r="F39" s="3">
        <v>1</v>
      </c>
      <c r="G39" s="3" t="s">
        <v>61</v>
      </c>
      <c r="H39" s="3" t="str">
        <f t="shared" si="0"/>
        <v>Other</v>
      </c>
      <c r="I39" s="3">
        <v>9</v>
      </c>
      <c r="J39" s="10">
        <v>3056</v>
      </c>
      <c r="K39" s="3">
        <v>3</v>
      </c>
      <c r="L39" s="3" t="s">
        <v>23</v>
      </c>
      <c r="M39" s="3" t="s">
        <v>24</v>
      </c>
      <c r="N39" s="3" t="s">
        <v>102</v>
      </c>
      <c r="O39" s="3" t="s">
        <v>74</v>
      </c>
      <c r="P39" s="3" t="s">
        <v>103</v>
      </c>
      <c r="Q39" s="3" t="s">
        <v>51</v>
      </c>
      <c r="R39" s="3">
        <v>9</v>
      </c>
      <c r="S39" s="3" t="s">
        <v>1055</v>
      </c>
      <c r="T39" s="3">
        <v>191</v>
      </c>
      <c r="U39" s="3" t="s">
        <v>1054</v>
      </c>
      <c r="V39" s="15">
        <v>99.989997860000003</v>
      </c>
      <c r="W39" s="15">
        <v>95.114003926871064</v>
      </c>
      <c r="X39" s="3">
        <v>4</v>
      </c>
      <c r="Y39" s="15">
        <v>40</v>
      </c>
      <c r="Z39" s="15">
        <v>399.95999144000001</v>
      </c>
      <c r="AA39" s="24">
        <f t="shared" si="1"/>
        <v>359.95999144000001</v>
      </c>
      <c r="AB39" s="3" t="s">
        <v>65</v>
      </c>
      <c r="AC39" s="3" t="str">
        <f t="shared" si="3"/>
        <v>Not Cash Payment</v>
      </c>
    </row>
    <row r="40" spans="1:29" ht="34" hidden="1" x14ac:dyDescent="0.2">
      <c r="A40" s="3">
        <v>48684</v>
      </c>
      <c r="B40" s="6">
        <v>42686</v>
      </c>
      <c r="C40" s="3">
        <f>VLOOKUP(B40,Dates!$A$2:$B$1462, 2,FALSE)</f>
        <v>7</v>
      </c>
      <c r="D40" s="3">
        <v>4</v>
      </c>
      <c r="E40" s="12">
        <f t="shared" si="2"/>
        <v>42691</v>
      </c>
      <c r="F40" s="3">
        <v>1</v>
      </c>
      <c r="G40" s="3" t="s">
        <v>61</v>
      </c>
      <c r="H40" s="3" t="str">
        <f t="shared" si="0"/>
        <v>Other</v>
      </c>
      <c r="I40" s="3">
        <v>9</v>
      </c>
      <c r="J40" s="10">
        <v>3056</v>
      </c>
      <c r="K40" s="3">
        <v>3</v>
      </c>
      <c r="L40" s="3" t="s">
        <v>23</v>
      </c>
      <c r="M40" s="3" t="s">
        <v>24</v>
      </c>
      <c r="N40" s="3" t="s">
        <v>102</v>
      </c>
      <c r="O40" s="3" t="s">
        <v>74</v>
      </c>
      <c r="P40" s="3" t="s">
        <v>103</v>
      </c>
      <c r="Q40" s="3" t="s">
        <v>51</v>
      </c>
      <c r="R40" s="3">
        <v>9</v>
      </c>
      <c r="S40" s="3" t="s">
        <v>1055</v>
      </c>
      <c r="T40" s="3">
        <v>191</v>
      </c>
      <c r="U40" s="3" t="s">
        <v>1054</v>
      </c>
      <c r="V40" s="15">
        <v>99.989997860000003</v>
      </c>
      <c r="W40" s="15">
        <v>95.114003926871064</v>
      </c>
      <c r="X40" s="3">
        <v>4</v>
      </c>
      <c r="Y40" s="15">
        <v>48</v>
      </c>
      <c r="Z40" s="15">
        <v>399.95999144000001</v>
      </c>
      <c r="AA40" s="24">
        <f t="shared" si="1"/>
        <v>351.95999144000001</v>
      </c>
      <c r="AB40" s="3" t="s">
        <v>65</v>
      </c>
      <c r="AC40" s="3" t="str">
        <f t="shared" si="3"/>
        <v>Not Cash Payment</v>
      </c>
    </row>
    <row r="41" spans="1:29" ht="34" hidden="1" x14ac:dyDescent="0.2">
      <c r="A41" s="3">
        <v>46416</v>
      </c>
      <c r="B41" s="6">
        <v>42593</v>
      </c>
      <c r="C41" s="3">
        <f>VLOOKUP(B41,Dates!$A$2:$B$1462, 2,FALSE)</f>
        <v>5</v>
      </c>
      <c r="D41" s="3">
        <v>4</v>
      </c>
      <c r="E41" s="12">
        <f t="shared" si="2"/>
        <v>42599</v>
      </c>
      <c r="F41" s="3">
        <v>0</v>
      </c>
      <c r="G41" s="3" t="s">
        <v>61</v>
      </c>
      <c r="H41" s="3" t="str">
        <f t="shared" si="0"/>
        <v>Other</v>
      </c>
      <c r="I41" s="3">
        <v>9</v>
      </c>
      <c r="J41" s="10">
        <v>7967</v>
      </c>
      <c r="K41" s="3">
        <v>3</v>
      </c>
      <c r="L41" s="3" t="s">
        <v>23</v>
      </c>
      <c r="M41" s="3" t="s">
        <v>24</v>
      </c>
      <c r="N41" s="3" t="s">
        <v>78</v>
      </c>
      <c r="O41" s="3" t="s">
        <v>78</v>
      </c>
      <c r="P41" s="3" t="s">
        <v>60</v>
      </c>
      <c r="Q41" s="3" t="s">
        <v>40</v>
      </c>
      <c r="R41" s="3">
        <v>9</v>
      </c>
      <c r="S41" s="3" t="s">
        <v>1055</v>
      </c>
      <c r="T41" s="3">
        <v>191</v>
      </c>
      <c r="U41" s="3" t="s">
        <v>1054</v>
      </c>
      <c r="V41" s="15">
        <v>99.989997860000003</v>
      </c>
      <c r="W41" s="15">
        <v>95.114003926871064</v>
      </c>
      <c r="X41" s="3">
        <v>4</v>
      </c>
      <c r="Y41" s="15">
        <v>48</v>
      </c>
      <c r="Z41" s="15">
        <v>399.95999144000001</v>
      </c>
      <c r="AA41" s="24">
        <f t="shared" si="1"/>
        <v>351.95999144000001</v>
      </c>
      <c r="AB41" s="3" t="s">
        <v>65</v>
      </c>
      <c r="AC41" s="3" t="str">
        <f t="shared" si="3"/>
        <v>Not Cash Payment</v>
      </c>
    </row>
    <row r="42" spans="1:29" ht="34" hidden="1" x14ac:dyDescent="0.2">
      <c r="A42" s="3">
        <v>47343</v>
      </c>
      <c r="B42" s="6">
        <v>42696</v>
      </c>
      <c r="C42" s="3">
        <f>VLOOKUP(B42,Dates!$A$2:$B$1462, 2,FALSE)</f>
        <v>3</v>
      </c>
      <c r="D42" s="3">
        <v>4</v>
      </c>
      <c r="E42" s="12">
        <f t="shared" si="2"/>
        <v>42702</v>
      </c>
      <c r="F42" s="3">
        <v>0</v>
      </c>
      <c r="G42" s="3" t="s">
        <v>61</v>
      </c>
      <c r="H42" s="3" t="str">
        <f t="shared" si="0"/>
        <v>Other</v>
      </c>
      <c r="I42" s="3">
        <v>9</v>
      </c>
      <c r="J42" s="10">
        <v>1758</v>
      </c>
      <c r="K42" s="3">
        <v>3</v>
      </c>
      <c r="L42" s="3" t="s">
        <v>23</v>
      </c>
      <c r="M42" s="3" t="s">
        <v>24</v>
      </c>
      <c r="N42" s="3" t="s">
        <v>104</v>
      </c>
      <c r="O42" s="3" t="s">
        <v>105</v>
      </c>
      <c r="P42" s="3" t="s">
        <v>87</v>
      </c>
      <c r="Q42" s="3" t="s">
        <v>88</v>
      </c>
      <c r="R42" s="3">
        <v>9</v>
      </c>
      <c r="S42" s="3" t="s">
        <v>1055</v>
      </c>
      <c r="T42" s="3">
        <v>191</v>
      </c>
      <c r="U42" s="3" t="s">
        <v>1054</v>
      </c>
      <c r="V42" s="15">
        <v>99.989997860000003</v>
      </c>
      <c r="W42" s="15">
        <v>95.114003926871064</v>
      </c>
      <c r="X42" s="3">
        <v>4</v>
      </c>
      <c r="Y42" s="15">
        <v>59.990001679999999</v>
      </c>
      <c r="Z42" s="15">
        <v>399.95999144000001</v>
      </c>
      <c r="AA42" s="24">
        <f t="shared" si="1"/>
        <v>339.96998976000003</v>
      </c>
      <c r="AB42" s="3" t="s">
        <v>65</v>
      </c>
      <c r="AC42" s="3" t="str">
        <f t="shared" si="3"/>
        <v>Not Cash Payment</v>
      </c>
    </row>
    <row r="43" spans="1:29" ht="34" hidden="1" x14ac:dyDescent="0.2">
      <c r="A43" s="3">
        <v>48608</v>
      </c>
      <c r="B43" s="6">
        <v>42655</v>
      </c>
      <c r="C43" s="3">
        <f>VLOOKUP(B43,Dates!$A$2:$B$1462, 2,FALSE)</f>
        <v>4</v>
      </c>
      <c r="D43" s="3">
        <v>4</v>
      </c>
      <c r="E43" s="12">
        <f t="shared" si="2"/>
        <v>42661</v>
      </c>
      <c r="F43" s="3">
        <v>0</v>
      </c>
      <c r="G43" s="3" t="s">
        <v>61</v>
      </c>
      <c r="H43" s="3" t="str">
        <f t="shared" si="0"/>
        <v>Other</v>
      </c>
      <c r="I43" s="3">
        <v>24</v>
      </c>
      <c r="J43" s="10">
        <v>4398</v>
      </c>
      <c r="K43" s="3">
        <v>5</v>
      </c>
      <c r="L43" s="3" t="s">
        <v>30</v>
      </c>
      <c r="M43" s="3" t="s">
        <v>24</v>
      </c>
      <c r="N43" s="3" t="s">
        <v>106</v>
      </c>
      <c r="O43" s="3" t="s">
        <v>107</v>
      </c>
      <c r="P43" s="3" t="s">
        <v>108</v>
      </c>
      <c r="Q43" s="3" t="s">
        <v>28</v>
      </c>
      <c r="R43" s="3">
        <v>24</v>
      </c>
      <c r="S43" s="3" t="s">
        <v>1066</v>
      </c>
      <c r="T43" s="3">
        <v>502</v>
      </c>
      <c r="U43" s="3" t="s">
        <v>1065</v>
      </c>
      <c r="V43" s="15">
        <v>50</v>
      </c>
      <c r="W43" s="15">
        <v>43.678035218757444</v>
      </c>
      <c r="X43" s="3">
        <v>5</v>
      </c>
      <c r="Y43" s="15">
        <v>25</v>
      </c>
      <c r="Z43" s="15">
        <v>250</v>
      </c>
      <c r="AA43" s="24">
        <f t="shared" si="1"/>
        <v>225</v>
      </c>
      <c r="AB43" s="3" t="s">
        <v>44</v>
      </c>
      <c r="AC43" s="3" t="str">
        <f t="shared" si="3"/>
        <v>Not Cash Payment</v>
      </c>
    </row>
    <row r="44" spans="1:29" ht="34" hidden="1" x14ac:dyDescent="0.2">
      <c r="A44" s="3">
        <v>45506</v>
      </c>
      <c r="B44" s="6">
        <v>42669</v>
      </c>
      <c r="C44" s="3">
        <f>VLOOKUP(B44,Dates!$A$2:$B$1462, 2,FALSE)</f>
        <v>4</v>
      </c>
      <c r="D44" s="3">
        <v>4</v>
      </c>
      <c r="E44" s="12">
        <f t="shared" si="2"/>
        <v>42675</v>
      </c>
      <c r="F44" s="3">
        <v>0</v>
      </c>
      <c r="G44" s="3" t="s">
        <v>61</v>
      </c>
      <c r="H44" s="3" t="str">
        <f t="shared" si="0"/>
        <v>Other</v>
      </c>
      <c r="I44" s="3">
        <v>24</v>
      </c>
      <c r="J44" s="10">
        <v>5687</v>
      </c>
      <c r="K44" s="3">
        <v>5</v>
      </c>
      <c r="L44" s="3" t="s">
        <v>30</v>
      </c>
      <c r="M44" s="3" t="s">
        <v>24</v>
      </c>
      <c r="N44" s="3" t="s">
        <v>109</v>
      </c>
      <c r="O44" s="3" t="s">
        <v>110</v>
      </c>
      <c r="P44" s="3" t="s">
        <v>27</v>
      </c>
      <c r="Q44" s="3" t="s">
        <v>28</v>
      </c>
      <c r="R44" s="3">
        <v>24</v>
      </c>
      <c r="S44" s="3" t="s">
        <v>1066</v>
      </c>
      <c r="T44" s="3">
        <v>502</v>
      </c>
      <c r="U44" s="3" t="s">
        <v>1065</v>
      </c>
      <c r="V44" s="15">
        <v>50</v>
      </c>
      <c r="W44" s="15">
        <v>43.678035218757444</v>
      </c>
      <c r="X44" s="3">
        <v>5</v>
      </c>
      <c r="Y44" s="15">
        <v>30</v>
      </c>
      <c r="Z44" s="15">
        <v>250</v>
      </c>
      <c r="AA44" s="24">
        <f t="shared" si="1"/>
        <v>220</v>
      </c>
      <c r="AB44" s="3" t="s">
        <v>44</v>
      </c>
      <c r="AC44" s="3" t="str">
        <f t="shared" si="3"/>
        <v>Not Cash Payment</v>
      </c>
    </row>
    <row r="45" spans="1:29" ht="51" hidden="1" x14ac:dyDescent="0.2">
      <c r="A45" s="3">
        <v>45027</v>
      </c>
      <c r="B45" s="6">
        <v>42662</v>
      </c>
      <c r="C45" s="3">
        <f>VLOOKUP(B45,Dates!$A$2:$B$1462, 2,FALSE)</f>
        <v>4</v>
      </c>
      <c r="D45" s="3">
        <v>4</v>
      </c>
      <c r="E45" s="12">
        <f t="shared" si="2"/>
        <v>42668</v>
      </c>
      <c r="F45" s="3">
        <v>0</v>
      </c>
      <c r="G45" s="3" t="s">
        <v>61</v>
      </c>
      <c r="H45" s="3" t="str">
        <f t="shared" si="0"/>
        <v>Other</v>
      </c>
      <c r="I45" s="3">
        <v>29</v>
      </c>
      <c r="J45" s="10">
        <v>8534</v>
      </c>
      <c r="K45" s="3">
        <v>5</v>
      </c>
      <c r="L45" s="3" t="s">
        <v>30</v>
      </c>
      <c r="M45" s="3" t="s">
        <v>24</v>
      </c>
      <c r="N45" s="3" t="s">
        <v>111</v>
      </c>
      <c r="O45" s="3" t="s">
        <v>112</v>
      </c>
      <c r="P45" s="3" t="s">
        <v>27</v>
      </c>
      <c r="Q45" s="3" t="s">
        <v>28</v>
      </c>
      <c r="R45" s="3">
        <v>29</v>
      </c>
      <c r="S45" s="3" t="s">
        <v>1057</v>
      </c>
      <c r="T45" s="3">
        <v>627</v>
      </c>
      <c r="U45" s="3" t="s">
        <v>1056</v>
      </c>
      <c r="V45" s="15">
        <v>39.990001679999999</v>
      </c>
      <c r="W45" s="15">
        <v>34.198098313835338</v>
      </c>
      <c r="X45" s="3">
        <v>5</v>
      </c>
      <c r="Y45" s="15">
        <v>25.989999770000001</v>
      </c>
      <c r="Z45" s="15">
        <v>199.9500084</v>
      </c>
      <c r="AA45" s="24">
        <f t="shared" si="1"/>
        <v>173.96000863</v>
      </c>
      <c r="AB45" s="3" t="s">
        <v>44</v>
      </c>
      <c r="AC45" s="3" t="str">
        <f t="shared" si="3"/>
        <v>Not Cash Payment</v>
      </c>
    </row>
    <row r="46" spans="1:29" ht="51" hidden="1" x14ac:dyDescent="0.2">
      <c r="A46" s="3">
        <v>46308</v>
      </c>
      <c r="B46" s="6">
        <v>42532</v>
      </c>
      <c r="C46" s="3">
        <f>VLOOKUP(B46,Dates!$A$2:$B$1462, 2,FALSE)</f>
        <v>7</v>
      </c>
      <c r="D46" s="3">
        <v>4</v>
      </c>
      <c r="E46" s="12">
        <f t="shared" si="2"/>
        <v>42537</v>
      </c>
      <c r="F46" s="3">
        <v>0</v>
      </c>
      <c r="G46" s="3" t="s">
        <v>61</v>
      </c>
      <c r="H46" s="3" t="str">
        <f t="shared" si="0"/>
        <v>Other</v>
      </c>
      <c r="I46" s="3">
        <v>29</v>
      </c>
      <c r="J46" s="10">
        <v>3372</v>
      </c>
      <c r="K46" s="3">
        <v>5</v>
      </c>
      <c r="L46" s="3" t="s">
        <v>30</v>
      </c>
      <c r="M46" s="3" t="s">
        <v>24</v>
      </c>
      <c r="N46" s="3" t="s">
        <v>113</v>
      </c>
      <c r="O46" s="3" t="s">
        <v>113</v>
      </c>
      <c r="P46" s="3" t="s">
        <v>32</v>
      </c>
      <c r="Q46" s="3" t="s">
        <v>33</v>
      </c>
      <c r="R46" s="3">
        <v>29</v>
      </c>
      <c r="S46" s="3" t="s">
        <v>1057</v>
      </c>
      <c r="T46" s="3">
        <v>627</v>
      </c>
      <c r="U46" s="3" t="s">
        <v>1056</v>
      </c>
      <c r="V46" s="15">
        <v>39.990001679999999</v>
      </c>
      <c r="W46" s="15">
        <v>34.198098313835338</v>
      </c>
      <c r="X46" s="3">
        <v>5</v>
      </c>
      <c r="Y46" s="15">
        <v>29.989999770000001</v>
      </c>
      <c r="Z46" s="15">
        <v>199.9500084</v>
      </c>
      <c r="AA46" s="24">
        <f t="shared" si="1"/>
        <v>169.96000863</v>
      </c>
      <c r="AB46" s="3" t="s">
        <v>44</v>
      </c>
      <c r="AC46" s="3" t="str">
        <f t="shared" si="3"/>
        <v>Not Cash Payment</v>
      </c>
    </row>
    <row r="47" spans="1:29" ht="34" hidden="1" x14ac:dyDescent="0.2">
      <c r="A47" s="3">
        <v>43685</v>
      </c>
      <c r="B47" s="6">
        <v>42642</v>
      </c>
      <c r="C47" s="3">
        <f>VLOOKUP(B47,Dates!$A$2:$B$1462, 2,FALSE)</f>
        <v>5</v>
      </c>
      <c r="D47" s="3">
        <v>4</v>
      </c>
      <c r="E47" s="12">
        <f t="shared" si="2"/>
        <v>42648</v>
      </c>
      <c r="F47" s="3">
        <v>1</v>
      </c>
      <c r="G47" s="3" t="s">
        <v>61</v>
      </c>
      <c r="H47" s="3" t="str">
        <f t="shared" si="0"/>
        <v>Other</v>
      </c>
      <c r="I47" s="3">
        <v>24</v>
      </c>
      <c r="J47" s="10">
        <v>10927</v>
      </c>
      <c r="K47" s="3">
        <v>5</v>
      </c>
      <c r="L47" s="3" t="s">
        <v>30</v>
      </c>
      <c r="M47" s="3" t="s">
        <v>24</v>
      </c>
      <c r="N47" s="3" t="s">
        <v>92</v>
      </c>
      <c r="O47" s="3" t="s">
        <v>92</v>
      </c>
      <c r="P47" s="3" t="s">
        <v>27</v>
      </c>
      <c r="Q47" s="3" t="s">
        <v>28</v>
      </c>
      <c r="R47" s="3">
        <v>24</v>
      </c>
      <c r="S47" s="3" t="s">
        <v>1066</v>
      </c>
      <c r="T47" s="3">
        <v>502</v>
      </c>
      <c r="U47" s="3" t="s">
        <v>1065</v>
      </c>
      <c r="V47" s="15">
        <v>50</v>
      </c>
      <c r="W47" s="15">
        <v>43.678035218757444</v>
      </c>
      <c r="X47" s="3">
        <v>5</v>
      </c>
      <c r="Y47" s="15">
        <v>40</v>
      </c>
      <c r="Z47" s="15">
        <v>250</v>
      </c>
      <c r="AA47" s="24">
        <f t="shared" si="1"/>
        <v>210</v>
      </c>
      <c r="AB47" s="3" t="s">
        <v>44</v>
      </c>
      <c r="AC47" s="3" t="str">
        <f t="shared" si="3"/>
        <v>Not Cash Payment</v>
      </c>
    </row>
    <row r="48" spans="1:29" ht="34" hidden="1" x14ac:dyDescent="0.2">
      <c r="A48" s="3">
        <v>41893</v>
      </c>
      <c r="B48" s="6">
        <v>42438</v>
      </c>
      <c r="C48" s="3">
        <f>VLOOKUP(B48,Dates!$A$2:$B$1462, 2,FALSE)</f>
        <v>4</v>
      </c>
      <c r="D48" s="3">
        <v>4</v>
      </c>
      <c r="E48" s="12">
        <f t="shared" si="2"/>
        <v>42444</v>
      </c>
      <c r="F48" s="3">
        <v>0</v>
      </c>
      <c r="G48" s="3" t="s">
        <v>61</v>
      </c>
      <c r="H48" s="3" t="str">
        <f t="shared" si="0"/>
        <v>Other</v>
      </c>
      <c r="I48" s="3">
        <v>24</v>
      </c>
      <c r="J48" s="10">
        <v>3597</v>
      </c>
      <c r="K48" s="3">
        <v>5</v>
      </c>
      <c r="L48" s="3" t="s">
        <v>30</v>
      </c>
      <c r="M48" s="3" t="s">
        <v>24</v>
      </c>
      <c r="N48" s="3" t="s">
        <v>114</v>
      </c>
      <c r="O48" s="3" t="s">
        <v>115</v>
      </c>
      <c r="P48" s="3" t="s">
        <v>116</v>
      </c>
      <c r="Q48" s="3" t="s">
        <v>33</v>
      </c>
      <c r="R48" s="3">
        <v>24</v>
      </c>
      <c r="S48" s="3" t="s">
        <v>1066</v>
      </c>
      <c r="T48" s="3">
        <v>502</v>
      </c>
      <c r="U48" s="3" t="s">
        <v>1065</v>
      </c>
      <c r="V48" s="15">
        <v>50</v>
      </c>
      <c r="W48" s="15">
        <v>43.678035218757444</v>
      </c>
      <c r="X48" s="3">
        <v>5</v>
      </c>
      <c r="Y48" s="15">
        <v>42.5</v>
      </c>
      <c r="Z48" s="15">
        <v>250</v>
      </c>
      <c r="AA48" s="24">
        <f t="shared" si="1"/>
        <v>207.5</v>
      </c>
      <c r="AB48" s="3" t="s">
        <v>44</v>
      </c>
      <c r="AC48" s="3" t="str">
        <f t="shared" si="3"/>
        <v>Not Cash Payment</v>
      </c>
    </row>
    <row r="49" spans="1:29" ht="34" hidden="1" x14ac:dyDescent="0.2">
      <c r="A49" s="3">
        <v>46339</v>
      </c>
      <c r="B49" s="6">
        <v>42562</v>
      </c>
      <c r="C49" s="3">
        <f>VLOOKUP(B49,Dates!$A$2:$B$1462, 2,FALSE)</f>
        <v>2</v>
      </c>
      <c r="D49" s="3">
        <v>4</v>
      </c>
      <c r="E49" s="12">
        <f t="shared" si="2"/>
        <v>42566</v>
      </c>
      <c r="F49" s="3">
        <v>1</v>
      </c>
      <c r="G49" s="3" t="s">
        <v>61</v>
      </c>
      <c r="H49" s="3" t="str">
        <f t="shared" si="0"/>
        <v>Other</v>
      </c>
      <c r="I49" s="3">
        <v>24</v>
      </c>
      <c r="J49" s="10">
        <v>2052</v>
      </c>
      <c r="K49" s="3">
        <v>5</v>
      </c>
      <c r="L49" s="3" t="s">
        <v>30</v>
      </c>
      <c r="M49" s="3" t="s">
        <v>24</v>
      </c>
      <c r="N49" s="3" t="s">
        <v>117</v>
      </c>
      <c r="O49" s="3" t="s">
        <v>117</v>
      </c>
      <c r="P49" s="3" t="s">
        <v>43</v>
      </c>
      <c r="Q49" s="3" t="s">
        <v>33</v>
      </c>
      <c r="R49" s="3">
        <v>24</v>
      </c>
      <c r="S49" s="3" t="s">
        <v>1066</v>
      </c>
      <c r="T49" s="3">
        <v>502</v>
      </c>
      <c r="U49" s="3" t="s">
        <v>1065</v>
      </c>
      <c r="V49" s="15">
        <v>50</v>
      </c>
      <c r="W49" s="15">
        <v>43.678035218757444</v>
      </c>
      <c r="X49" s="3">
        <v>5</v>
      </c>
      <c r="Y49" s="15">
        <v>42.5</v>
      </c>
      <c r="Z49" s="15">
        <v>250</v>
      </c>
      <c r="AA49" s="24">
        <f t="shared" si="1"/>
        <v>207.5</v>
      </c>
      <c r="AB49" s="3" t="s">
        <v>44</v>
      </c>
      <c r="AC49" s="3" t="str">
        <f t="shared" si="3"/>
        <v>Not Cash Payment</v>
      </c>
    </row>
    <row r="50" spans="1:29" ht="34" hidden="1" x14ac:dyDescent="0.2">
      <c r="A50" s="3">
        <v>46667</v>
      </c>
      <c r="B50" s="6">
        <v>42715</v>
      </c>
      <c r="C50" s="3">
        <f>VLOOKUP(B50,Dates!$A$2:$B$1462, 2,FALSE)</f>
        <v>1</v>
      </c>
      <c r="D50" s="3">
        <v>4</v>
      </c>
      <c r="E50" s="12">
        <f t="shared" si="2"/>
        <v>42719</v>
      </c>
      <c r="F50" s="3">
        <v>0</v>
      </c>
      <c r="G50" s="3" t="s">
        <v>61</v>
      </c>
      <c r="H50" s="3" t="str">
        <f t="shared" si="0"/>
        <v>Other</v>
      </c>
      <c r="I50" s="3">
        <v>24</v>
      </c>
      <c r="J50" s="10">
        <v>4399</v>
      </c>
      <c r="K50" s="3">
        <v>5</v>
      </c>
      <c r="L50" s="3" t="s">
        <v>30</v>
      </c>
      <c r="M50" s="3" t="s">
        <v>24</v>
      </c>
      <c r="N50" s="3" t="s">
        <v>118</v>
      </c>
      <c r="O50" s="3" t="s">
        <v>119</v>
      </c>
      <c r="P50" s="3" t="s">
        <v>27</v>
      </c>
      <c r="Q50" s="3" t="s">
        <v>28</v>
      </c>
      <c r="R50" s="3">
        <v>24</v>
      </c>
      <c r="S50" s="3" t="s">
        <v>1066</v>
      </c>
      <c r="T50" s="3">
        <v>502</v>
      </c>
      <c r="U50" s="3" t="s">
        <v>1065</v>
      </c>
      <c r="V50" s="15">
        <v>50</v>
      </c>
      <c r="W50" s="15">
        <v>43.678035218757444</v>
      </c>
      <c r="X50" s="3">
        <v>5</v>
      </c>
      <c r="Y50" s="15">
        <v>42.5</v>
      </c>
      <c r="Z50" s="15">
        <v>250</v>
      </c>
      <c r="AA50" s="24">
        <f t="shared" si="1"/>
        <v>207.5</v>
      </c>
      <c r="AB50" s="3" t="s">
        <v>44</v>
      </c>
      <c r="AC50" s="3" t="str">
        <f t="shared" si="3"/>
        <v>Not Cash Payment</v>
      </c>
    </row>
    <row r="51" spans="1:29" ht="34" hidden="1" x14ac:dyDescent="0.2">
      <c r="A51" s="3">
        <v>47647</v>
      </c>
      <c r="B51" s="6">
        <v>42700</v>
      </c>
      <c r="C51" s="3">
        <f>VLOOKUP(B51,Dates!$A$2:$B$1462, 2,FALSE)</f>
        <v>7</v>
      </c>
      <c r="D51" s="3">
        <v>4</v>
      </c>
      <c r="E51" s="12">
        <f t="shared" si="2"/>
        <v>42705</v>
      </c>
      <c r="F51" s="3">
        <v>0</v>
      </c>
      <c r="G51" s="3" t="s">
        <v>61</v>
      </c>
      <c r="H51" s="3" t="str">
        <f t="shared" si="0"/>
        <v>Other</v>
      </c>
      <c r="I51" s="3">
        <v>24</v>
      </c>
      <c r="J51" s="10">
        <v>185</v>
      </c>
      <c r="K51" s="3">
        <v>5</v>
      </c>
      <c r="L51" s="3" t="s">
        <v>30</v>
      </c>
      <c r="M51" s="3" t="s">
        <v>24</v>
      </c>
      <c r="N51" s="3" t="s">
        <v>120</v>
      </c>
      <c r="O51" s="3" t="s">
        <v>120</v>
      </c>
      <c r="P51" s="3" t="s">
        <v>121</v>
      </c>
      <c r="Q51" s="3" t="s">
        <v>51</v>
      </c>
      <c r="R51" s="3">
        <v>24</v>
      </c>
      <c r="S51" s="3" t="s">
        <v>1066</v>
      </c>
      <c r="T51" s="3">
        <v>502</v>
      </c>
      <c r="U51" s="3" t="s">
        <v>1065</v>
      </c>
      <c r="V51" s="15">
        <v>50</v>
      </c>
      <c r="W51" s="15">
        <v>43.678035218757444</v>
      </c>
      <c r="X51" s="3">
        <v>5</v>
      </c>
      <c r="Y51" s="15">
        <v>45</v>
      </c>
      <c r="Z51" s="15">
        <v>250</v>
      </c>
      <c r="AA51" s="24">
        <f t="shared" si="1"/>
        <v>205</v>
      </c>
      <c r="AB51" s="3" t="s">
        <v>44</v>
      </c>
      <c r="AC51" s="3" t="str">
        <f t="shared" si="3"/>
        <v>Not Cash Payment</v>
      </c>
    </row>
    <row r="52" spans="1:29" ht="34" hidden="1" x14ac:dyDescent="0.2">
      <c r="A52" s="3">
        <v>48565</v>
      </c>
      <c r="B52" s="6">
        <v>42625</v>
      </c>
      <c r="C52" s="3">
        <f>VLOOKUP(B52,Dates!$A$2:$B$1462, 2,FALSE)</f>
        <v>2</v>
      </c>
      <c r="D52" s="3">
        <v>4</v>
      </c>
      <c r="E52" s="12">
        <f t="shared" si="2"/>
        <v>42629</v>
      </c>
      <c r="F52" s="3">
        <v>1</v>
      </c>
      <c r="G52" s="3" t="s">
        <v>61</v>
      </c>
      <c r="H52" s="3" t="str">
        <f t="shared" si="0"/>
        <v>Other</v>
      </c>
      <c r="I52" s="3">
        <v>24</v>
      </c>
      <c r="J52" s="10">
        <v>3441</v>
      </c>
      <c r="K52" s="3">
        <v>5</v>
      </c>
      <c r="L52" s="3" t="s">
        <v>30</v>
      </c>
      <c r="M52" s="3" t="s">
        <v>24</v>
      </c>
      <c r="N52" s="3" t="s">
        <v>122</v>
      </c>
      <c r="O52" s="3" t="s">
        <v>123</v>
      </c>
      <c r="P52" s="3" t="s">
        <v>75</v>
      </c>
      <c r="Q52" s="3" t="s">
        <v>51</v>
      </c>
      <c r="R52" s="3">
        <v>24</v>
      </c>
      <c r="S52" s="3" t="s">
        <v>1066</v>
      </c>
      <c r="T52" s="3">
        <v>502</v>
      </c>
      <c r="U52" s="3" t="s">
        <v>1065</v>
      </c>
      <c r="V52" s="15">
        <v>50</v>
      </c>
      <c r="W52" s="15">
        <v>43.678035218757444</v>
      </c>
      <c r="X52" s="3">
        <v>5</v>
      </c>
      <c r="Y52" s="15">
        <v>45</v>
      </c>
      <c r="Z52" s="15">
        <v>250</v>
      </c>
      <c r="AA52" s="24">
        <f t="shared" si="1"/>
        <v>205</v>
      </c>
      <c r="AB52" s="3" t="s">
        <v>44</v>
      </c>
      <c r="AC52" s="3" t="str">
        <f t="shared" si="3"/>
        <v>Not Cash Payment</v>
      </c>
    </row>
    <row r="53" spans="1:29" ht="34" hidden="1" x14ac:dyDescent="0.2">
      <c r="A53" s="3">
        <v>43889</v>
      </c>
      <c r="B53" s="6">
        <v>42410</v>
      </c>
      <c r="C53" s="3">
        <f>VLOOKUP(B53,Dates!$A$2:$B$1462, 2,FALSE)</f>
        <v>4</v>
      </c>
      <c r="D53" s="3">
        <v>4</v>
      </c>
      <c r="E53" s="12">
        <f t="shared" si="2"/>
        <v>42416</v>
      </c>
      <c r="F53" s="3">
        <v>1</v>
      </c>
      <c r="G53" s="3" t="s">
        <v>61</v>
      </c>
      <c r="H53" s="3" t="str">
        <f t="shared" si="0"/>
        <v>Other</v>
      </c>
      <c r="I53" s="3">
        <v>24</v>
      </c>
      <c r="J53" s="10">
        <v>11947</v>
      </c>
      <c r="K53" s="3">
        <v>5</v>
      </c>
      <c r="L53" s="3" t="s">
        <v>30</v>
      </c>
      <c r="M53" s="3" t="s">
        <v>24</v>
      </c>
      <c r="N53" s="3" t="s">
        <v>92</v>
      </c>
      <c r="O53" s="3" t="s">
        <v>92</v>
      </c>
      <c r="P53" s="3" t="s">
        <v>27</v>
      </c>
      <c r="Q53" s="3" t="s">
        <v>28</v>
      </c>
      <c r="R53" s="3">
        <v>24</v>
      </c>
      <c r="S53" s="3" t="s">
        <v>1066</v>
      </c>
      <c r="T53" s="3">
        <v>502</v>
      </c>
      <c r="U53" s="3" t="s">
        <v>1065</v>
      </c>
      <c r="V53" s="15">
        <v>50</v>
      </c>
      <c r="W53" s="15">
        <v>43.678035218757444</v>
      </c>
      <c r="X53" s="3">
        <v>5</v>
      </c>
      <c r="Y53" s="15">
        <v>45</v>
      </c>
      <c r="Z53" s="15">
        <v>250</v>
      </c>
      <c r="AA53" s="24">
        <f t="shared" si="1"/>
        <v>205</v>
      </c>
      <c r="AB53" s="3" t="s">
        <v>44</v>
      </c>
      <c r="AC53" s="3" t="str">
        <f t="shared" si="3"/>
        <v>Not Cash Payment</v>
      </c>
    </row>
    <row r="54" spans="1:29" ht="34" hidden="1" x14ac:dyDescent="0.2">
      <c r="A54" s="3">
        <v>45138</v>
      </c>
      <c r="B54" s="6">
        <v>42663</v>
      </c>
      <c r="C54" s="3">
        <f>VLOOKUP(B54,Dates!$A$2:$B$1462, 2,FALSE)</f>
        <v>5</v>
      </c>
      <c r="D54" s="3">
        <v>4</v>
      </c>
      <c r="E54" s="12">
        <f t="shared" si="2"/>
        <v>42669</v>
      </c>
      <c r="F54" s="3">
        <v>0</v>
      </c>
      <c r="G54" s="3" t="s">
        <v>61</v>
      </c>
      <c r="H54" s="3" t="str">
        <f t="shared" si="0"/>
        <v>Other</v>
      </c>
      <c r="I54" s="3">
        <v>24</v>
      </c>
      <c r="J54" s="10">
        <v>1555</v>
      </c>
      <c r="K54" s="3">
        <v>5</v>
      </c>
      <c r="L54" s="3" t="s">
        <v>30</v>
      </c>
      <c r="M54" s="3" t="s">
        <v>24</v>
      </c>
      <c r="N54" s="3" t="s">
        <v>124</v>
      </c>
      <c r="O54" s="3" t="s">
        <v>125</v>
      </c>
      <c r="P54" s="3" t="s">
        <v>116</v>
      </c>
      <c r="Q54" s="3" t="s">
        <v>33</v>
      </c>
      <c r="R54" s="3">
        <v>24</v>
      </c>
      <c r="S54" s="3" t="s">
        <v>1066</v>
      </c>
      <c r="T54" s="3">
        <v>502</v>
      </c>
      <c r="U54" s="3" t="s">
        <v>1065</v>
      </c>
      <c r="V54" s="15">
        <v>50</v>
      </c>
      <c r="W54" s="15">
        <v>43.678035218757444</v>
      </c>
      <c r="X54" s="3">
        <v>5</v>
      </c>
      <c r="Y54" s="15">
        <v>50</v>
      </c>
      <c r="Z54" s="15">
        <v>250</v>
      </c>
      <c r="AA54" s="24">
        <f t="shared" si="1"/>
        <v>200</v>
      </c>
      <c r="AB54" s="3" t="s">
        <v>44</v>
      </c>
      <c r="AC54" s="3" t="str">
        <f t="shared" si="3"/>
        <v>Not Cash Payment</v>
      </c>
    </row>
    <row r="55" spans="1:29" ht="51" hidden="1" x14ac:dyDescent="0.2">
      <c r="A55" s="3">
        <v>44160</v>
      </c>
      <c r="B55" s="6">
        <v>42531</v>
      </c>
      <c r="C55" s="3">
        <f>VLOOKUP(B55,Dates!$A$2:$B$1462, 2,FALSE)</f>
        <v>6</v>
      </c>
      <c r="D55" s="3">
        <v>4</v>
      </c>
      <c r="E55" s="12">
        <f t="shared" si="2"/>
        <v>42537</v>
      </c>
      <c r="F55" s="3">
        <v>1</v>
      </c>
      <c r="G55" s="3" t="s">
        <v>61</v>
      </c>
      <c r="H55" s="3" t="str">
        <f t="shared" si="0"/>
        <v>Other</v>
      </c>
      <c r="I55" s="3">
        <v>29</v>
      </c>
      <c r="J55" s="10">
        <v>9399</v>
      </c>
      <c r="K55" s="3">
        <v>5</v>
      </c>
      <c r="L55" s="3" t="s">
        <v>30</v>
      </c>
      <c r="M55" s="3" t="s">
        <v>24</v>
      </c>
      <c r="N55" s="3" t="s">
        <v>126</v>
      </c>
      <c r="O55" s="3" t="s">
        <v>127</v>
      </c>
      <c r="P55" s="3" t="s">
        <v>32</v>
      </c>
      <c r="Q55" s="3" t="s">
        <v>33</v>
      </c>
      <c r="R55" s="3">
        <v>29</v>
      </c>
      <c r="S55" s="3" t="s">
        <v>1057</v>
      </c>
      <c r="T55" s="3">
        <v>627</v>
      </c>
      <c r="U55" s="3" t="s">
        <v>1056</v>
      </c>
      <c r="V55" s="15">
        <v>39.990001679999999</v>
      </c>
      <c r="W55" s="15">
        <v>34.198098313835338</v>
      </c>
      <c r="X55" s="3">
        <v>5</v>
      </c>
      <c r="Y55" s="15">
        <v>49.990001679999999</v>
      </c>
      <c r="Z55" s="15">
        <v>199.9500084</v>
      </c>
      <c r="AA55" s="24">
        <f t="shared" si="1"/>
        <v>149.96000672</v>
      </c>
      <c r="AB55" s="3" t="s">
        <v>44</v>
      </c>
      <c r="AC55" s="3" t="str">
        <f t="shared" si="3"/>
        <v>Not Cash Payment</v>
      </c>
    </row>
    <row r="56" spans="1:29" ht="34" hidden="1" x14ac:dyDescent="0.2">
      <c r="A56" s="3">
        <v>49214</v>
      </c>
      <c r="B56" s="6">
        <v>42723</v>
      </c>
      <c r="C56" s="3">
        <f>VLOOKUP(B56,Dates!$A$2:$B$1462, 2,FALSE)</f>
        <v>2</v>
      </c>
      <c r="D56" s="3">
        <v>4</v>
      </c>
      <c r="E56" s="12">
        <f t="shared" si="2"/>
        <v>42727</v>
      </c>
      <c r="F56" s="3">
        <v>1</v>
      </c>
      <c r="G56" s="3" t="s">
        <v>61</v>
      </c>
      <c r="H56" s="3" t="str">
        <f t="shared" si="0"/>
        <v>Other</v>
      </c>
      <c r="I56" s="3">
        <v>24</v>
      </c>
      <c r="J56" s="10">
        <v>2792</v>
      </c>
      <c r="K56" s="3">
        <v>5</v>
      </c>
      <c r="L56" s="3" t="s">
        <v>30</v>
      </c>
      <c r="M56" s="3" t="s">
        <v>24</v>
      </c>
      <c r="N56" s="3" t="s">
        <v>128</v>
      </c>
      <c r="O56" s="3" t="s">
        <v>129</v>
      </c>
      <c r="P56" s="3" t="s">
        <v>130</v>
      </c>
      <c r="Q56" s="3" t="s">
        <v>28</v>
      </c>
      <c r="R56" s="3">
        <v>24</v>
      </c>
      <c r="S56" s="3" t="s">
        <v>1066</v>
      </c>
      <c r="T56" s="3">
        <v>502</v>
      </c>
      <c r="U56" s="3" t="s">
        <v>1065</v>
      </c>
      <c r="V56" s="15">
        <v>50</v>
      </c>
      <c r="W56" s="15">
        <v>43.678035218757444</v>
      </c>
      <c r="X56" s="3">
        <v>5</v>
      </c>
      <c r="Y56" s="15">
        <v>62.5</v>
      </c>
      <c r="Z56" s="15">
        <v>250</v>
      </c>
      <c r="AA56" s="24">
        <f t="shared" si="1"/>
        <v>187.5</v>
      </c>
      <c r="AB56" s="3" t="s">
        <v>44</v>
      </c>
      <c r="AC56" s="3" t="str">
        <f t="shared" si="3"/>
        <v>Not Cash Payment</v>
      </c>
    </row>
    <row r="57" spans="1:29" ht="68" hidden="1" x14ac:dyDescent="0.2">
      <c r="A57" s="3">
        <v>41825</v>
      </c>
      <c r="B57" s="6">
        <v>42409</v>
      </c>
      <c r="C57" s="3">
        <f>VLOOKUP(B57,Dates!$A$2:$B$1462, 2,FALSE)</f>
        <v>3</v>
      </c>
      <c r="D57" s="3">
        <v>4</v>
      </c>
      <c r="E57" s="12">
        <f t="shared" si="2"/>
        <v>42415</v>
      </c>
      <c r="F57" s="3">
        <v>1</v>
      </c>
      <c r="G57" s="3" t="s">
        <v>61</v>
      </c>
      <c r="H57" s="3" t="str">
        <f t="shared" si="0"/>
        <v>Other</v>
      </c>
      <c r="I57" s="3">
        <v>40</v>
      </c>
      <c r="J57" s="10">
        <v>10118</v>
      </c>
      <c r="K57" s="3">
        <v>6</v>
      </c>
      <c r="L57" s="3" t="s">
        <v>34</v>
      </c>
      <c r="M57" s="3" t="s">
        <v>24</v>
      </c>
      <c r="N57" s="3" t="s">
        <v>85</v>
      </c>
      <c r="O57" s="3" t="s">
        <v>86</v>
      </c>
      <c r="P57" s="3" t="s">
        <v>87</v>
      </c>
      <c r="Q57" s="3" t="s">
        <v>88</v>
      </c>
      <c r="R57" s="3">
        <v>40</v>
      </c>
      <c r="S57" s="3" t="s">
        <v>1044</v>
      </c>
      <c r="T57" s="3">
        <v>906</v>
      </c>
      <c r="U57" s="3" t="s">
        <v>1071</v>
      </c>
      <c r="V57" s="15">
        <v>24.989999770000001</v>
      </c>
      <c r="W57" s="15">
        <v>16.911999892000001</v>
      </c>
      <c r="X57" s="3">
        <v>5</v>
      </c>
      <c r="Y57" s="15">
        <v>0</v>
      </c>
      <c r="Z57" s="15">
        <v>124.94999885</v>
      </c>
      <c r="AA57" s="24">
        <f t="shared" si="1"/>
        <v>124.94999885</v>
      </c>
      <c r="AB57" s="3" t="s">
        <v>44</v>
      </c>
      <c r="AC57" s="3" t="str">
        <f t="shared" si="3"/>
        <v>Not Cash Payment</v>
      </c>
    </row>
    <row r="58" spans="1:29" ht="51" hidden="1" x14ac:dyDescent="0.2">
      <c r="A58" s="3">
        <v>44504</v>
      </c>
      <c r="B58" s="6">
        <v>42684</v>
      </c>
      <c r="C58" s="3">
        <f>VLOOKUP(B58,Dates!$A$2:$B$1462, 2,FALSE)</f>
        <v>5</v>
      </c>
      <c r="D58" s="3">
        <v>4</v>
      </c>
      <c r="E58" s="12">
        <f t="shared" si="2"/>
        <v>42690</v>
      </c>
      <c r="F58" s="3">
        <v>1</v>
      </c>
      <c r="G58" s="3" t="s">
        <v>61</v>
      </c>
      <c r="H58" s="3" t="str">
        <f t="shared" si="0"/>
        <v>Other</v>
      </c>
      <c r="I58" s="3">
        <v>40</v>
      </c>
      <c r="J58" s="10">
        <v>8544</v>
      </c>
      <c r="K58" s="3">
        <v>6</v>
      </c>
      <c r="L58" s="3" t="s">
        <v>34</v>
      </c>
      <c r="M58" s="3" t="s">
        <v>24</v>
      </c>
      <c r="N58" s="3" t="s">
        <v>35</v>
      </c>
      <c r="O58" s="3" t="s">
        <v>35</v>
      </c>
      <c r="P58" s="3" t="s">
        <v>36</v>
      </c>
      <c r="Q58" s="3" t="s">
        <v>28</v>
      </c>
      <c r="R58" s="3">
        <v>40</v>
      </c>
      <c r="S58" s="3" t="s">
        <v>1044</v>
      </c>
      <c r="T58" s="3">
        <v>885</v>
      </c>
      <c r="U58" s="3" t="s">
        <v>1070</v>
      </c>
      <c r="V58" s="15">
        <v>24.989999770000001</v>
      </c>
      <c r="W58" s="15">
        <v>29.483249567625002</v>
      </c>
      <c r="X58" s="3">
        <v>5</v>
      </c>
      <c r="Y58" s="15">
        <v>6.25</v>
      </c>
      <c r="Z58" s="15">
        <v>124.94999885</v>
      </c>
      <c r="AA58" s="24">
        <f t="shared" si="1"/>
        <v>118.69999885</v>
      </c>
      <c r="AB58" s="3" t="s">
        <v>44</v>
      </c>
      <c r="AC58" s="3" t="str">
        <f t="shared" si="3"/>
        <v>Not Cash Payment</v>
      </c>
    </row>
    <row r="59" spans="1:29" ht="51" hidden="1" x14ac:dyDescent="0.2">
      <c r="A59" s="3">
        <v>44496</v>
      </c>
      <c r="B59" s="6">
        <v>42684</v>
      </c>
      <c r="C59" s="3">
        <f>VLOOKUP(B59,Dates!$A$2:$B$1462, 2,FALSE)</f>
        <v>5</v>
      </c>
      <c r="D59" s="3">
        <v>4</v>
      </c>
      <c r="E59" s="12">
        <f t="shared" si="2"/>
        <v>42690</v>
      </c>
      <c r="F59" s="3">
        <v>0</v>
      </c>
      <c r="G59" s="3" t="s">
        <v>61</v>
      </c>
      <c r="H59" s="3" t="str">
        <f t="shared" si="0"/>
        <v>Other</v>
      </c>
      <c r="I59" s="3">
        <v>40</v>
      </c>
      <c r="J59" s="10">
        <v>4296</v>
      </c>
      <c r="K59" s="3">
        <v>6</v>
      </c>
      <c r="L59" s="3" t="s">
        <v>34</v>
      </c>
      <c r="M59" s="3" t="s">
        <v>24</v>
      </c>
      <c r="N59" s="3" t="s">
        <v>131</v>
      </c>
      <c r="O59" s="3" t="s">
        <v>132</v>
      </c>
      <c r="P59" s="3" t="s">
        <v>64</v>
      </c>
      <c r="Q59" s="3" t="s">
        <v>51</v>
      </c>
      <c r="R59" s="3">
        <v>40</v>
      </c>
      <c r="S59" s="3" t="s">
        <v>1044</v>
      </c>
      <c r="T59" s="3">
        <v>886</v>
      </c>
      <c r="U59" s="3" t="s">
        <v>1072</v>
      </c>
      <c r="V59" s="15">
        <v>24.989999770000001</v>
      </c>
      <c r="W59" s="15">
        <v>18.459749817000002</v>
      </c>
      <c r="X59" s="3">
        <v>5</v>
      </c>
      <c r="Y59" s="15">
        <v>6.8699998860000004</v>
      </c>
      <c r="Z59" s="15">
        <v>124.94999885</v>
      </c>
      <c r="AA59" s="24">
        <f t="shared" si="1"/>
        <v>118.079998964</v>
      </c>
      <c r="AB59" s="3" t="s">
        <v>44</v>
      </c>
      <c r="AC59" s="3" t="str">
        <f t="shared" si="3"/>
        <v>Not Cash Payment</v>
      </c>
    </row>
    <row r="60" spans="1:29" ht="34" hidden="1" x14ac:dyDescent="0.2">
      <c r="A60" s="3">
        <v>45559</v>
      </c>
      <c r="B60" s="6">
        <v>42670</v>
      </c>
      <c r="C60" s="3">
        <f>VLOOKUP(B60,Dates!$A$2:$B$1462, 2,FALSE)</f>
        <v>5</v>
      </c>
      <c r="D60" s="3">
        <v>4</v>
      </c>
      <c r="E60" s="12">
        <f t="shared" si="2"/>
        <v>42676</v>
      </c>
      <c r="F60" s="3">
        <v>1</v>
      </c>
      <c r="G60" s="3" t="s">
        <v>61</v>
      </c>
      <c r="H60" s="3" t="str">
        <f t="shared" si="0"/>
        <v>Other</v>
      </c>
      <c r="I60" s="3">
        <v>41</v>
      </c>
      <c r="J60" s="10">
        <v>4391</v>
      </c>
      <c r="K60" s="3">
        <v>6</v>
      </c>
      <c r="L60" s="3" t="s">
        <v>34</v>
      </c>
      <c r="M60" s="3" t="s">
        <v>24</v>
      </c>
      <c r="N60" s="3" t="s">
        <v>128</v>
      </c>
      <c r="O60" s="3" t="s">
        <v>129</v>
      </c>
      <c r="P60" s="3" t="s">
        <v>130</v>
      </c>
      <c r="Q60" s="3" t="s">
        <v>28</v>
      </c>
      <c r="R60" s="3">
        <v>41</v>
      </c>
      <c r="S60" s="3" t="s">
        <v>1041</v>
      </c>
      <c r="T60" s="3">
        <v>926</v>
      </c>
      <c r="U60" s="3" t="s">
        <v>1073</v>
      </c>
      <c r="V60" s="15">
        <v>15.989999770000001</v>
      </c>
      <c r="W60" s="15">
        <v>12.230249713200003</v>
      </c>
      <c r="X60" s="3">
        <v>5</v>
      </c>
      <c r="Y60" s="15">
        <v>5.5999999049999998</v>
      </c>
      <c r="Z60" s="15">
        <v>79.94999885</v>
      </c>
      <c r="AA60" s="24">
        <f t="shared" si="1"/>
        <v>74.349998944999996</v>
      </c>
      <c r="AB60" s="3" t="s">
        <v>44</v>
      </c>
      <c r="AC60" s="3" t="str">
        <f t="shared" si="3"/>
        <v>Not Cash Payment</v>
      </c>
    </row>
    <row r="61" spans="1:29" ht="34" hidden="1" x14ac:dyDescent="0.2">
      <c r="A61" s="3">
        <v>44074</v>
      </c>
      <c r="B61" s="6">
        <v>42500</v>
      </c>
      <c r="C61" s="3">
        <f>VLOOKUP(B61,Dates!$A$2:$B$1462, 2,FALSE)</f>
        <v>3</v>
      </c>
      <c r="D61" s="3">
        <v>4</v>
      </c>
      <c r="E61" s="12">
        <f t="shared" si="2"/>
        <v>42506</v>
      </c>
      <c r="F61" s="3">
        <v>1</v>
      </c>
      <c r="G61" s="3" t="s">
        <v>61</v>
      </c>
      <c r="H61" s="3" t="str">
        <f t="shared" si="0"/>
        <v>Other</v>
      </c>
      <c r="I61" s="3">
        <v>41</v>
      </c>
      <c r="J61" s="10">
        <v>2882</v>
      </c>
      <c r="K61" s="3">
        <v>6</v>
      </c>
      <c r="L61" s="3" t="s">
        <v>34</v>
      </c>
      <c r="M61" s="3" t="s">
        <v>24</v>
      </c>
      <c r="N61" s="3" t="s">
        <v>133</v>
      </c>
      <c r="O61" s="3" t="s">
        <v>133</v>
      </c>
      <c r="P61" s="3" t="s">
        <v>27</v>
      </c>
      <c r="Q61" s="3" t="s">
        <v>28</v>
      </c>
      <c r="R61" s="3">
        <v>41</v>
      </c>
      <c r="S61" s="3" t="s">
        <v>1041</v>
      </c>
      <c r="T61" s="3">
        <v>924</v>
      </c>
      <c r="U61" s="3" t="s">
        <v>1074</v>
      </c>
      <c r="V61" s="15">
        <v>15.989999770000001</v>
      </c>
      <c r="W61" s="15">
        <v>16.143866608000003</v>
      </c>
      <c r="X61" s="3">
        <v>5</v>
      </c>
      <c r="Y61" s="15">
        <v>12.789999959999999</v>
      </c>
      <c r="Z61" s="15">
        <v>79.94999885</v>
      </c>
      <c r="AA61" s="24">
        <f t="shared" si="1"/>
        <v>67.159998889999997</v>
      </c>
      <c r="AB61" s="3" t="s">
        <v>44</v>
      </c>
      <c r="AC61" s="3" t="str">
        <f t="shared" si="3"/>
        <v>Not Cash Payment</v>
      </c>
    </row>
    <row r="62" spans="1:29" ht="51" hidden="1" x14ac:dyDescent="0.2">
      <c r="A62" s="3">
        <v>49857</v>
      </c>
      <c r="B62" s="6">
        <v>42732</v>
      </c>
      <c r="C62" s="3">
        <f>VLOOKUP(B62,Dates!$A$2:$B$1462, 2,FALSE)</f>
        <v>4</v>
      </c>
      <c r="D62" s="3">
        <v>4</v>
      </c>
      <c r="E62" s="12">
        <f t="shared" si="2"/>
        <v>42738</v>
      </c>
      <c r="F62" s="3">
        <v>0</v>
      </c>
      <c r="G62" s="3" t="s">
        <v>61</v>
      </c>
      <c r="H62" s="3" t="str">
        <f t="shared" si="0"/>
        <v>Other</v>
      </c>
      <c r="I62" s="3">
        <v>37</v>
      </c>
      <c r="J62" s="10">
        <v>3283</v>
      </c>
      <c r="K62" s="3">
        <v>6</v>
      </c>
      <c r="L62" s="3" t="s">
        <v>34</v>
      </c>
      <c r="M62" s="3" t="s">
        <v>24</v>
      </c>
      <c r="N62" s="3" t="s">
        <v>134</v>
      </c>
      <c r="O62" s="3" t="s">
        <v>134</v>
      </c>
      <c r="P62" s="3" t="s">
        <v>67</v>
      </c>
      <c r="Q62" s="3" t="s">
        <v>40</v>
      </c>
      <c r="R62" s="3">
        <v>37</v>
      </c>
      <c r="S62" s="3" t="s">
        <v>1042</v>
      </c>
      <c r="T62" s="3">
        <v>825</v>
      </c>
      <c r="U62" s="3" t="s">
        <v>1075</v>
      </c>
      <c r="V62" s="15">
        <v>31.989999770000001</v>
      </c>
      <c r="W62" s="15">
        <v>23.973333102666668</v>
      </c>
      <c r="X62" s="3">
        <v>5</v>
      </c>
      <c r="Y62" s="15">
        <v>28.790000920000001</v>
      </c>
      <c r="Z62" s="15">
        <v>159.94999885000001</v>
      </c>
      <c r="AA62" s="24">
        <f t="shared" si="1"/>
        <v>131.15999793</v>
      </c>
      <c r="AB62" s="3" t="s">
        <v>44</v>
      </c>
      <c r="AC62" s="3" t="str">
        <f t="shared" si="3"/>
        <v>Not Cash Payment</v>
      </c>
    </row>
    <row r="63" spans="1:29" ht="34" hidden="1" x14ac:dyDescent="0.2">
      <c r="A63" s="3">
        <v>41786</v>
      </c>
      <c r="B63" s="6">
        <v>42378</v>
      </c>
      <c r="C63" s="3">
        <f>VLOOKUP(B63,Dates!$A$2:$B$1462, 2,FALSE)</f>
        <v>7</v>
      </c>
      <c r="D63" s="3">
        <v>4</v>
      </c>
      <c r="E63" s="12">
        <f t="shared" si="2"/>
        <v>42383</v>
      </c>
      <c r="F63" s="3">
        <v>0</v>
      </c>
      <c r="G63" s="3" t="s">
        <v>61</v>
      </c>
      <c r="H63" s="3" t="str">
        <f t="shared" si="0"/>
        <v>Other</v>
      </c>
      <c r="I63" s="3">
        <v>44</v>
      </c>
      <c r="J63" s="10">
        <v>397</v>
      </c>
      <c r="K63" s="3">
        <v>7</v>
      </c>
      <c r="L63" s="3" t="s">
        <v>57</v>
      </c>
      <c r="M63" s="3" t="s">
        <v>24</v>
      </c>
      <c r="N63" s="3" t="s">
        <v>37</v>
      </c>
      <c r="O63" s="3" t="s">
        <v>38</v>
      </c>
      <c r="P63" s="3" t="s">
        <v>39</v>
      </c>
      <c r="Q63" s="3" t="s">
        <v>40</v>
      </c>
      <c r="R63" s="3">
        <v>44</v>
      </c>
      <c r="S63" s="3" t="s">
        <v>1077</v>
      </c>
      <c r="T63" s="3">
        <v>977</v>
      </c>
      <c r="U63" s="3" t="s">
        <v>1076</v>
      </c>
      <c r="V63" s="15">
        <v>29.989999770000001</v>
      </c>
      <c r="W63" s="15">
        <v>21.106999969000004</v>
      </c>
      <c r="X63" s="3">
        <v>5</v>
      </c>
      <c r="Y63" s="15">
        <v>29.989999770000001</v>
      </c>
      <c r="Z63" s="15">
        <v>149.94999885000001</v>
      </c>
      <c r="AA63" s="24">
        <f t="shared" si="1"/>
        <v>119.95999908000002</v>
      </c>
      <c r="AB63" s="3" t="s">
        <v>44</v>
      </c>
      <c r="AC63" s="3" t="str">
        <f t="shared" si="3"/>
        <v>Not Cash Payment</v>
      </c>
    </row>
    <row r="64" spans="1:29" ht="34" hidden="1" x14ac:dyDescent="0.2">
      <c r="A64" s="3">
        <v>48042</v>
      </c>
      <c r="B64" s="6">
        <v>42412</v>
      </c>
      <c r="C64" s="3">
        <f>VLOOKUP(B64,Dates!$A$2:$B$1462, 2,FALSE)</f>
        <v>6</v>
      </c>
      <c r="D64" s="3">
        <v>4</v>
      </c>
      <c r="E64" s="12">
        <f t="shared" si="2"/>
        <v>42418</v>
      </c>
      <c r="F64" s="3">
        <v>0</v>
      </c>
      <c r="G64" s="3" t="s">
        <v>61</v>
      </c>
      <c r="H64" s="3" t="str">
        <f t="shared" si="0"/>
        <v>Other</v>
      </c>
      <c r="I64" s="3">
        <v>6</v>
      </c>
      <c r="J64" s="10">
        <v>4104</v>
      </c>
      <c r="K64" s="3">
        <v>2</v>
      </c>
      <c r="L64" s="3" t="s">
        <v>135</v>
      </c>
      <c r="M64" s="3" t="s">
        <v>24</v>
      </c>
      <c r="N64" s="3" t="s">
        <v>136</v>
      </c>
      <c r="O64" s="3" t="s">
        <v>125</v>
      </c>
      <c r="P64" s="3" t="s">
        <v>108</v>
      </c>
      <c r="Q64" s="3" t="s">
        <v>28</v>
      </c>
      <c r="R64" s="3">
        <v>6</v>
      </c>
      <c r="S64" s="3" t="s">
        <v>1079</v>
      </c>
      <c r="T64" s="3">
        <v>116</v>
      </c>
      <c r="U64" s="3" t="s">
        <v>1078</v>
      </c>
      <c r="V64" s="15">
        <v>44.990001679999999</v>
      </c>
      <c r="W64" s="15">
        <v>30.409585080374999</v>
      </c>
      <c r="X64" s="3">
        <v>5</v>
      </c>
      <c r="Y64" s="15">
        <v>38.240001679999999</v>
      </c>
      <c r="Z64" s="15">
        <v>224.9500084</v>
      </c>
      <c r="AA64" s="24">
        <f t="shared" si="1"/>
        <v>186.71000672</v>
      </c>
      <c r="AB64" s="3" t="s">
        <v>44</v>
      </c>
      <c r="AC64" s="3" t="str">
        <f t="shared" si="3"/>
        <v>Not Cash Payment</v>
      </c>
    </row>
    <row r="65" spans="1:29" ht="34" hidden="1" x14ac:dyDescent="0.2">
      <c r="A65" s="3">
        <v>44301</v>
      </c>
      <c r="B65" s="6">
        <v>42592</v>
      </c>
      <c r="C65" s="3">
        <f>VLOOKUP(B65,Dates!$A$2:$B$1462, 2,FALSE)</f>
        <v>4</v>
      </c>
      <c r="D65" s="3">
        <v>4</v>
      </c>
      <c r="E65" s="12">
        <f t="shared" si="2"/>
        <v>42598</v>
      </c>
      <c r="F65" s="3">
        <v>0</v>
      </c>
      <c r="G65" s="3" t="s">
        <v>61</v>
      </c>
      <c r="H65" s="3" t="str">
        <f t="shared" si="0"/>
        <v>Other</v>
      </c>
      <c r="I65" s="3">
        <v>9</v>
      </c>
      <c r="J65" s="10">
        <v>12214</v>
      </c>
      <c r="K65" s="3">
        <v>3</v>
      </c>
      <c r="L65" s="3" t="s">
        <v>23</v>
      </c>
      <c r="M65" s="3" t="s">
        <v>24</v>
      </c>
      <c r="N65" s="3" t="s">
        <v>46</v>
      </c>
      <c r="O65" s="3" t="s">
        <v>46</v>
      </c>
      <c r="P65" s="3" t="s">
        <v>47</v>
      </c>
      <c r="Q65" s="3" t="s">
        <v>40</v>
      </c>
      <c r="R65" s="3">
        <v>9</v>
      </c>
      <c r="S65" s="3" t="s">
        <v>1055</v>
      </c>
      <c r="T65" s="3">
        <v>191</v>
      </c>
      <c r="U65" s="3" t="s">
        <v>1054</v>
      </c>
      <c r="V65" s="15">
        <v>99.989997860000003</v>
      </c>
      <c r="W65" s="15">
        <v>95.114003926871064</v>
      </c>
      <c r="X65" s="3">
        <v>5</v>
      </c>
      <c r="Y65" s="15">
        <v>25</v>
      </c>
      <c r="Z65" s="15">
        <v>499.94998930000003</v>
      </c>
      <c r="AA65" s="24">
        <f t="shared" si="1"/>
        <v>474.94998930000003</v>
      </c>
      <c r="AB65" s="3" t="s">
        <v>44</v>
      </c>
      <c r="AC65" s="3" t="str">
        <f t="shared" si="3"/>
        <v>Not Cash Payment</v>
      </c>
    </row>
    <row r="66" spans="1:29" ht="34" hidden="1" x14ac:dyDescent="0.2">
      <c r="A66" s="3">
        <v>41591</v>
      </c>
      <c r="B66" s="6">
        <v>42612</v>
      </c>
      <c r="C66" s="3">
        <f>VLOOKUP(B66,Dates!$A$2:$B$1462, 2,FALSE)</f>
        <v>3</v>
      </c>
      <c r="D66" s="3">
        <v>4</v>
      </c>
      <c r="E66" s="12">
        <f t="shared" si="2"/>
        <v>42618</v>
      </c>
      <c r="F66" s="3">
        <v>0</v>
      </c>
      <c r="G66" s="3" t="s">
        <v>61</v>
      </c>
      <c r="H66" s="3" t="str">
        <f t="shared" si="0"/>
        <v>Other</v>
      </c>
      <c r="I66" s="3">
        <v>17</v>
      </c>
      <c r="J66" s="10">
        <v>10699</v>
      </c>
      <c r="K66" s="3">
        <v>4</v>
      </c>
      <c r="L66" s="3" t="s">
        <v>45</v>
      </c>
      <c r="M66" s="3" t="s">
        <v>24</v>
      </c>
      <c r="N66" s="3" t="s">
        <v>137</v>
      </c>
      <c r="O66" s="3" t="s">
        <v>137</v>
      </c>
      <c r="P66" s="3" t="s">
        <v>99</v>
      </c>
      <c r="Q66" s="3" t="s">
        <v>51</v>
      </c>
      <c r="R66" s="3">
        <v>17</v>
      </c>
      <c r="S66" s="3" t="s">
        <v>1043</v>
      </c>
      <c r="T66" s="3">
        <v>365</v>
      </c>
      <c r="U66" s="3" t="s">
        <v>1062</v>
      </c>
      <c r="V66" s="15">
        <v>59.990001679999999</v>
      </c>
      <c r="W66" s="15">
        <v>54.488929209402009</v>
      </c>
      <c r="X66" s="3">
        <v>5</v>
      </c>
      <c r="Y66" s="15">
        <v>0</v>
      </c>
      <c r="Z66" s="15">
        <v>299.9500084</v>
      </c>
      <c r="AA66" s="24">
        <f t="shared" si="1"/>
        <v>299.9500084</v>
      </c>
      <c r="AB66" s="3" t="s">
        <v>44</v>
      </c>
      <c r="AC66" s="3" t="str">
        <f t="shared" si="3"/>
        <v>Not Cash Payment</v>
      </c>
    </row>
    <row r="67" spans="1:29" ht="51" hidden="1" x14ac:dyDescent="0.2">
      <c r="A67" s="3">
        <v>44981</v>
      </c>
      <c r="B67" s="6">
        <v>42661</v>
      </c>
      <c r="C67" s="3">
        <f>VLOOKUP(B67,Dates!$A$2:$B$1462, 2,FALSE)</f>
        <v>3</v>
      </c>
      <c r="D67" s="3">
        <v>4</v>
      </c>
      <c r="E67" s="12">
        <f t="shared" ref="E67:E130" si="4">WORKDAY(B67, D67 )</f>
        <v>42667</v>
      </c>
      <c r="F67" s="3">
        <v>0</v>
      </c>
      <c r="G67" s="3" t="s">
        <v>61</v>
      </c>
      <c r="H67" s="3" t="str">
        <f t="shared" ref="H67:H130" si="5">IF(AND(D67&lt;=1,F67=0),"Same day - on time","Other")</f>
        <v>Other</v>
      </c>
      <c r="I67" s="3">
        <v>29</v>
      </c>
      <c r="J67" s="10">
        <v>2091</v>
      </c>
      <c r="K67" s="3">
        <v>5</v>
      </c>
      <c r="L67" s="3" t="s">
        <v>30</v>
      </c>
      <c r="M67" s="3" t="s">
        <v>24</v>
      </c>
      <c r="N67" s="3" t="s">
        <v>78</v>
      </c>
      <c r="O67" s="3" t="s">
        <v>78</v>
      </c>
      <c r="P67" s="3" t="s">
        <v>60</v>
      </c>
      <c r="Q67" s="3" t="s">
        <v>40</v>
      </c>
      <c r="R67" s="3">
        <v>29</v>
      </c>
      <c r="S67" s="3" t="s">
        <v>1057</v>
      </c>
      <c r="T67" s="3">
        <v>627</v>
      </c>
      <c r="U67" s="3" t="s">
        <v>1056</v>
      </c>
      <c r="V67" s="15">
        <v>39.990001679999999</v>
      </c>
      <c r="W67" s="15">
        <v>34.198098313835338</v>
      </c>
      <c r="X67" s="3">
        <v>5</v>
      </c>
      <c r="Y67" s="15">
        <v>33.990001679999999</v>
      </c>
      <c r="Z67" s="15">
        <v>199.9500084</v>
      </c>
      <c r="AA67" s="24">
        <f t="shared" ref="AA67:AA130" si="6">Z67-Y67</f>
        <v>165.96000672</v>
      </c>
      <c r="AB67" s="3" t="s">
        <v>44</v>
      </c>
      <c r="AC67" s="3" t="str">
        <f t="shared" ref="AC67:AC130" si="7">IF(AND(AB67="CASH",AA67&gt;200),"Cash Over 200",IF(AND(AB67="CASH",AA67&lt;=200),"Cash Not Over 200","Not Cash Payment"))</f>
        <v>Not Cash Payment</v>
      </c>
    </row>
    <row r="68" spans="1:29" ht="34" hidden="1" x14ac:dyDescent="0.2">
      <c r="A68" s="3">
        <v>41545</v>
      </c>
      <c r="B68" s="6">
        <v>42611</v>
      </c>
      <c r="C68" s="3">
        <f>VLOOKUP(B68,Dates!$A$2:$B$1462, 2,FALSE)</f>
        <v>2</v>
      </c>
      <c r="D68" s="3">
        <v>4</v>
      </c>
      <c r="E68" s="12">
        <f t="shared" si="4"/>
        <v>42615</v>
      </c>
      <c r="F68" s="3">
        <v>1</v>
      </c>
      <c r="G68" s="3" t="s">
        <v>61</v>
      </c>
      <c r="H68" s="3" t="str">
        <f t="shared" si="5"/>
        <v>Other</v>
      </c>
      <c r="I68" s="3">
        <v>24</v>
      </c>
      <c r="J68" s="10">
        <v>10474</v>
      </c>
      <c r="K68" s="3">
        <v>5</v>
      </c>
      <c r="L68" s="3" t="s">
        <v>30</v>
      </c>
      <c r="M68" s="3" t="s">
        <v>24</v>
      </c>
      <c r="N68" s="3" t="s">
        <v>138</v>
      </c>
      <c r="O68" s="3" t="s">
        <v>139</v>
      </c>
      <c r="P68" s="3" t="s">
        <v>87</v>
      </c>
      <c r="Q68" s="3" t="s">
        <v>88</v>
      </c>
      <c r="R68" s="3">
        <v>24</v>
      </c>
      <c r="S68" s="3" t="s">
        <v>1066</v>
      </c>
      <c r="T68" s="3">
        <v>502</v>
      </c>
      <c r="U68" s="3" t="s">
        <v>1065</v>
      </c>
      <c r="V68" s="15">
        <v>50</v>
      </c>
      <c r="W68" s="15">
        <v>43.678035218757444</v>
      </c>
      <c r="X68" s="3">
        <v>5</v>
      </c>
      <c r="Y68" s="15">
        <v>50</v>
      </c>
      <c r="Z68" s="15">
        <v>250</v>
      </c>
      <c r="AA68" s="24">
        <f t="shared" si="6"/>
        <v>200</v>
      </c>
      <c r="AB68" s="3" t="s">
        <v>44</v>
      </c>
      <c r="AC68" s="3" t="str">
        <f t="shared" si="7"/>
        <v>Not Cash Payment</v>
      </c>
    </row>
    <row r="69" spans="1:29" ht="34" hidden="1" x14ac:dyDescent="0.2">
      <c r="A69" s="3">
        <v>49910</v>
      </c>
      <c r="B69" s="6">
        <v>42733</v>
      </c>
      <c r="C69" s="3">
        <f>VLOOKUP(B69,Dates!$A$2:$B$1462, 2,FALSE)</f>
        <v>5</v>
      </c>
      <c r="D69" s="3">
        <v>4</v>
      </c>
      <c r="E69" s="12">
        <f t="shared" si="4"/>
        <v>42739</v>
      </c>
      <c r="F69" s="3">
        <v>1</v>
      </c>
      <c r="G69" s="3" t="s">
        <v>61</v>
      </c>
      <c r="H69" s="3" t="str">
        <f t="shared" si="5"/>
        <v>Other</v>
      </c>
      <c r="I69" s="3">
        <v>37</v>
      </c>
      <c r="J69" s="10">
        <v>7504</v>
      </c>
      <c r="K69" s="3">
        <v>6</v>
      </c>
      <c r="L69" s="3" t="s">
        <v>34</v>
      </c>
      <c r="M69" s="3" t="s">
        <v>24</v>
      </c>
      <c r="N69" s="3" t="s">
        <v>138</v>
      </c>
      <c r="O69" s="3" t="s">
        <v>139</v>
      </c>
      <c r="P69" s="3" t="s">
        <v>87</v>
      </c>
      <c r="Q69" s="3" t="s">
        <v>88</v>
      </c>
      <c r="R69" s="3">
        <v>37</v>
      </c>
      <c r="S69" s="3" t="s">
        <v>1042</v>
      </c>
      <c r="T69" s="3">
        <v>818</v>
      </c>
      <c r="U69" s="3" t="s">
        <v>1080</v>
      </c>
      <c r="V69" s="15">
        <v>47.990001679999999</v>
      </c>
      <c r="W69" s="15">
        <v>51.274287170714288</v>
      </c>
      <c r="X69" s="3">
        <v>5</v>
      </c>
      <c r="Y69" s="15">
        <v>43.189998629999998</v>
      </c>
      <c r="Z69" s="15">
        <v>239.9500084</v>
      </c>
      <c r="AA69" s="24">
        <f t="shared" si="6"/>
        <v>196.76000977000001</v>
      </c>
      <c r="AB69" s="3" t="s">
        <v>44</v>
      </c>
      <c r="AC69" s="3" t="str">
        <f t="shared" si="7"/>
        <v>Not Cash Payment</v>
      </c>
    </row>
    <row r="70" spans="1:29" ht="34" hidden="1" x14ac:dyDescent="0.2">
      <c r="A70" s="3">
        <v>47262</v>
      </c>
      <c r="B70" s="6">
        <v>42694</v>
      </c>
      <c r="C70" s="3">
        <f>VLOOKUP(B70,Dates!$A$2:$B$1462, 2,FALSE)</f>
        <v>1</v>
      </c>
      <c r="D70" s="3">
        <v>2</v>
      </c>
      <c r="E70" s="12">
        <f t="shared" si="4"/>
        <v>42696</v>
      </c>
      <c r="F70" s="3">
        <v>1</v>
      </c>
      <c r="G70" s="3" t="s">
        <v>22</v>
      </c>
      <c r="H70" s="3" t="str">
        <f t="shared" si="5"/>
        <v>Other</v>
      </c>
      <c r="I70" s="3">
        <v>9</v>
      </c>
      <c r="J70" s="10">
        <v>8133</v>
      </c>
      <c r="K70" s="3">
        <v>3</v>
      </c>
      <c r="L70" s="3" t="s">
        <v>23</v>
      </c>
      <c r="M70" s="3" t="s">
        <v>24</v>
      </c>
      <c r="N70" s="3" t="s">
        <v>140</v>
      </c>
      <c r="O70" s="3" t="s">
        <v>141</v>
      </c>
      <c r="P70" s="3" t="s">
        <v>87</v>
      </c>
      <c r="Q70" s="3" t="s">
        <v>88</v>
      </c>
      <c r="R70" s="3">
        <v>9</v>
      </c>
      <c r="S70" s="3" t="s">
        <v>1055</v>
      </c>
      <c r="T70" s="3">
        <v>191</v>
      </c>
      <c r="U70" s="3" t="s">
        <v>1054</v>
      </c>
      <c r="V70" s="15">
        <v>99.989997860000003</v>
      </c>
      <c r="W70" s="15">
        <v>95.114003926871064</v>
      </c>
      <c r="X70" s="3">
        <v>4</v>
      </c>
      <c r="Y70" s="15">
        <v>63.990001679999999</v>
      </c>
      <c r="Z70" s="15">
        <v>399.95999144000001</v>
      </c>
      <c r="AA70" s="24">
        <f t="shared" si="6"/>
        <v>335.96998976000003</v>
      </c>
      <c r="AB70" s="3" t="s">
        <v>29</v>
      </c>
      <c r="AC70" s="3" t="str">
        <f t="shared" si="7"/>
        <v>Cash Over 200</v>
      </c>
    </row>
    <row r="71" spans="1:29" ht="51" hidden="1" x14ac:dyDescent="0.2">
      <c r="A71" s="3">
        <v>44771</v>
      </c>
      <c r="B71" s="6">
        <v>42658</v>
      </c>
      <c r="C71" s="3">
        <f>VLOOKUP(B71,Dates!$A$2:$B$1462, 2,FALSE)</f>
        <v>7</v>
      </c>
      <c r="D71" s="3">
        <v>2</v>
      </c>
      <c r="E71" s="12">
        <f t="shared" si="4"/>
        <v>42661</v>
      </c>
      <c r="F71" s="3">
        <v>0</v>
      </c>
      <c r="G71" s="3" t="s">
        <v>22</v>
      </c>
      <c r="H71" s="3" t="str">
        <f t="shared" si="5"/>
        <v>Other</v>
      </c>
      <c r="I71" s="3">
        <v>37</v>
      </c>
      <c r="J71" s="10">
        <v>1429</v>
      </c>
      <c r="K71" s="3">
        <v>6</v>
      </c>
      <c r="L71" s="3" t="s">
        <v>34</v>
      </c>
      <c r="M71" s="3" t="s">
        <v>24</v>
      </c>
      <c r="N71" s="3" t="s">
        <v>138</v>
      </c>
      <c r="O71" s="3" t="s">
        <v>139</v>
      </c>
      <c r="P71" s="3" t="s">
        <v>87</v>
      </c>
      <c r="Q71" s="3" t="s">
        <v>88</v>
      </c>
      <c r="R71" s="3">
        <v>37</v>
      </c>
      <c r="S71" s="3" t="s">
        <v>1042</v>
      </c>
      <c r="T71" s="3">
        <v>835</v>
      </c>
      <c r="U71" s="3" t="s">
        <v>1081</v>
      </c>
      <c r="V71" s="15">
        <v>31.989999770000001</v>
      </c>
      <c r="W71" s="15">
        <v>21.242499350000003</v>
      </c>
      <c r="X71" s="3">
        <v>4</v>
      </c>
      <c r="Y71" s="15">
        <v>5.1199998860000004</v>
      </c>
      <c r="Z71" s="15">
        <v>127.95999908</v>
      </c>
      <c r="AA71" s="24">
        <f t="shared" si="6"/>
        <v>122.839999194</v>
      </c>
      <c r="AB71" s="3" t="s">
        <v>29</v>
      </c>
      <c r="AC71" s="3" t="str">
        <f t="shared" si="7"/>
        <v>Cash Not Over 200</v>
      </c>
    </row>
    <row r="72" spans="1:29" ht="51" hidden="1" x14ac:dyDescent="0.2">
      <c r="A72" s="3">
        <v>48374</v>
      </c>
      <c r="B72" s="6">
        <v>42563</v>
      </c>
      <c r="C72" s="3">
        <f>VLOOKUP(B72,Dates!$A$2:$B$1462, 2,FALSE)</f>
        <v>3</v>
      </c>
      <c r="D72" s="3">
        <v>2</v>
      </c>
      <c r="E72" s="12">
        <f t="shared" si="4"/>
        <v>42565</v>
      </c>
      <c r="F72" s="3">
        <v>1</v>
      </c>
      <c r="G72" s="3" t="s">
        <v>22</v>
      </c>
      <c r="H72" s="3" t="str">
        <f t="shared" si="5"/>
        <v>Other</v>
      </c>
      <c r="I72" s="3">
        <v>9</v>
      </c>
      <c r="J72" s="10">
        <v>1834</v>
      </c>
      <c r="K72" s="3">
        <v>3</v>
      </c>
      <c r="L72" s="3" t="s">
        <v>23</v>
      </c>
      <c r="M72" s="3" t="s">
        <v>24</v>
      </c>
      <c r="N72" s="3" t="s">
        <v>31</v>
      </c>
      <c r="O72" s="3" t="s">
        <v>31</v>
      </c>
      <c r="P72" s="3" t="s">
        <v>32</v>
      </c>
      <c r="Q72" s="3" t="s">
        <v>33</v>
      </c>
      <c r="R72" s="3">
        <v>9</v>
      </c>
      <c r="S72" s="3" t="s">
        <v>1055</v>
      </c>
      <c r="T72" s="3">
        <v>191</v>
      </c>
      <c r="U72" s="3" t="s">
        <v>1054</v>
      </c>
      <c r="V72" s="15">
        <v>99.989997860000003</v>
      </c>
      <c r="W72" s="15">
        <v>95.114003926871064</v>
      </c>
      <c r="X72" s="3">
        <v>5</v>
      </c>
      <c r="Y72" s="15">
        <v>64.989997860000003</v>
      </c>
      <c r="Z72" s="15">
        <v>499.94998930000003</v>
      </c>
      <c r="AA72" s="24">
        <f t="shared" si="6"/>
        <v>434.95999144000001</v>
      </c>
      <c r="AB72" s="3" t="s">
        <v>29</v>
      </c>
      <c r="AC72" s="3" t="str">
        <f t="shared" si="7"/>
        <v>Cash Over 200</v>
      </c>
    </row>
    <row r="73" spans="1:29" ht="34" hidden="1" x14ac:dyDescent="0.2">
      <c r="A73" s="3">
        <v>48434</v>
      </c>
      <c r="B73" s="6">
        <v>42594</v>
      </c>
      <c r="C73" s="3">
        <f>VLOOKUP(B73,Dates!$A$2:$B$1462, 2,FALSE)</f>
        <v>6</v>
      </c>
      <c r="D73" s="3">
        <v>2</v>
      </c>
      <c r="E73" s="12">
        <f t="shared" si="4"/>
        <v>42598</v>
      </c>
      <c r="F73" s="3">
        <v>1</v>
      </c>
      <c r="G73" s="3" t="s">
        <v>22</v>
      </c>
      <c r="H73" s="3" t="str">
        <f t="shared" si="5"/>
        <v>Other</v>
      </c>
      <c r="I73" s="3">
        <v>24</v>
      </c>
      <c r="J73" s="10">
        <v>9451</v>
      </c>
      <c r="K73" s="3">
        <v>5</v>
      </c>
      <c r="L73" s="3" t="s">
        <v>30</v>
      </c>
      <c r="M73" s="3" t="s">
        <v>24</v>
      </c>
      <c r="N73" s="3" t="s">
        <v>37</v>
      </c>
      <c r="O73" s="3" t="s">
        <v>38</v>
      </c>
      <c r="P73" s="3" t="s">
        <v>39</v>
      </c>
      <c r="Q73" s="3" t="s">
        <v>40</v>
      </c>
      <c r="R73" s="3">
        <v>24</v>
      </c>
      <c r="S73" s="3" t="s">
        <v>1066</v>
      </c>
      <c r="T73" s="3">
        <v>502</v>
      </c>
      <c r="U73" s="3" t="s">
        <v>1065</v>
      </c>
      <c r="V73" s="15">
        <v>50</v>
      </c>
      <c r="W73" s="15">
        <v>43.678035218757444</v>
      </c>
      <c r="X73" s="3">
        <v>5</v>
      </c>
      <c r="Y73" s="15">
        <v>22.5</v>
      </c>
      <c r="Z73" s="15">
        <v>250</v>
      </c>
      <c r="AA73" s="24">
        <f t="shared" si="6"/>
        <v>227.5</v>
      </c>
      <c r="AB73" s="3" t="s">
        <v>29</v>
      </c>
      <c r="AC73" s="3" t="str">
        <f t="shared" si="7"/>
        <v>Cash Over 200</v>
      </c>
    </row>
    <row r="74" spans="1:29" ht="34" hidden="1" x14ac:dyDescent="0.2">
      <c r="A74" s="3">
        <v>44425</v>
      </c>
      <c r="B74" s="6">
        <v>42653</v>
      </c>
      <c r="C74" s="3">
        <f>VLOOKUP(B74,Dates!$A$2:$B$1462, 2,FALSE)</f>
        <v>2</v>
      </c>
      <c r="D74" s="3">
        <v>4</v>
      </c>
      <c r="E74" s="12">
        <f t="shared" si="4"/>
        <v>42657</v>
      </c>
      <c r="F74" s="3">
        <v>1</v>
      </c>
      <c r="G74" s="3" t="s">
        <v>61</v>
      </c>
      <c r="H74" s="3" t="str">
        <f t="shared" si="5"/>
        <v>Other</v>
      </c>
      <c r="I74" s="3">
        <v>9</v>
      </c>
      <c r="J74" s="10">
        <v>3497</v>
      </c>
      <c r="K74" s="3">
        <v>3</v>
      </c>
      <c r="L74" s="3" t="s">
        <v>23</v>
      </c>
      <c r="M74" s="3" t="s">
        <v>24</v>
      </c>
      <c r="N74" s="3" t="s">
        <v>142</v>
      </c>
      <c r="O74" s="3" t="s">
        <v>143</v>
      </c>
      <c r="P74" s="3" t="s">
        <v>39</v>
      </c>
      <c r="Q74" s="3" t="s">
        <v>40</v>
      </c>
      <c r="R74" s="3">
        <v>9</v>
      </c>
      <c r="S74" s="3" t="s">
        <v>1055</v>
      </c>
      <c r="T74" s="3">
        <v>191</v>
      </c>
      <c r="U74" s="3" t="s">
        <v>1054</v>
      </c>
      <c r="V74" s="15">
        <v>99.989997860000003</v>
      </c>
      <c r="W74" s="15">
        <v>95.114003926871064</v>
      </c>
      <c r="X74" s="3">
        <v>4</v>
      </c>
      <c r="Y74" s="15">
        <v>67.989997860000003</v>
      </c>
      <c r="Z74" s="15">
        <v>399.95999144000001</v>
      </c>
      <c r="AA74" s="24">
        <f t="shared" si="6"/>
        <v>331.96999357999999</v>
      </c>
      <c r="AB74" s="3" t="s">
        <v>65</v>
      </c>
      <c r="AC74" s="3" t="str">
        <f t="shared" si="7"/>
        <v>Not Cash Payment</v>
      </c>
    </row>
    <row r="75" spans="1:29" ht="34" hidden="1" x14ac:dyDescent="0.2">
      <c r="A75" s="3">
        <v>49570</v>
      </c>
      <c r="B75" s="6">
        <v>42728</v>
      </c>
      <c r="C75" s="3">
        <f>VLOOKUP(B75,Dates!$A$2:$B$1462, 2,FALSE)</f>
        <v>7</v>
      </c>
      <c r="D75" s="3">
        <v>4</v>
      </c>
      <c r="E75" s="12">
        <f t="shared" si="4"/>
        <v>42733</v>
      </c>
      <c r="F75" s="3">
        <v>1</v>
      </c>
      <c r="G75" s="3" t="s">
        <v>61</v>
      </c>
      <c r="H75" s="3" t="str">
        <f t="shared" si="5"/>
        <v>Other</v>
      </c>
      <c r="I75" s="3">
        <v>9</v>
      </c>
      <c r="J75" s="10">
        <v>10066</v>
      </c>
      <c r="K75" s="3">
        <v>3</v>
      </c>
      <c r="L75" s="3" t="s">
        <v>23</v>
      </c>
      <c r="M75" s="3" t="s">
        <v>24</v>
      </c>
      <c r="N75" s="3" t="s">
        <v>92</v>
      </c>
      <c r="O75" s="3" t="s">
        <v>92</v>
      </c>
      <c r="P75" s="3" t="s">
        <v>27</v>
      </c>
      <c r="Q75" s="3" t="s">
        <v>28</v>
      </c>
      <c r="R75" s="3">
        <v>9</v>
      </c>
      <c r="S75" s="3" t="s">
        <v>1055</v>
      </c>
      <c r="T75" s="3">
        <v>191</v>
      </c>
      <c r="U75" s="3" t="s">
        <v>1054</v>
      </c>
      <c r="V75" s="15">
        <v>99.989997860000003</v>
      </c>
      <c r="W75" s="15">
        <v>95.114003926871064</v>
      </c>
      <c r="X75" s="3">
        <v>4</v>
      </c>
      <c r="Y75" s="15">
        <v>67.989997860000003</v>
      </c>
      <c r="Z75" s="15">
        <v>399.95999144000001</v>
      </c>
      <c r="AA75" s="24">
        <f t="shared" si="6"/>
        <v>331.96999357999999</v>
      </c>
      <c r="AB75" s="3" t="s">
        <v>65</v>
      </c>
      <c r="AC75" s="3" t="str">
        <f t="shared" si="7"/>
        <v>Not Cash Payment</v>
      </c>
    </row>
    <row r="76" spans="1:29" ht="34" hidden="1" x14ac:dyDescent="0.2">
      <c r="A76" s="3">
        <v>42099</v>
      </c>
      <c r="B76" s="6">
        <v>42530</v>
      </c>
      <c r="C76" s="3">
        <f>VLOOKUP(B76,Dates!$A$2:$B$1462, 2,FALSE)</f>
        <v>5</v>
      </c>
      <c r="D76" s="3">
        <v>4</v>
      </c>
      <c r="E76" s="12">
        <f t="shared" si="4"/>
        <v>42536</v>
      </c>
      <c r="F76" s="3">
        <v>1</v>
      </c>
      <c r="G76" s="3" t="s">
        <v>61</v>
      </c>
      <c r="H76" s="3" t="str">
        <f t="shared" si="5"/>
        <v>Other</v>
      </c>
      <c r="I76" s="3">
        <v>17</v>
      </c>
      <c r="J76" s="10">
        <v>4248</v>
      </c>
      <c r="K76" s="3">
        <v>4</v>
      </c>
      <c r="L76" s="3" t="s">
        <v>45</v>
      </c>
      <c r="M76" s="3" t="s">
        <v>24</v>
      </c>
      <c r="N76" s="3" t="s">
        <v>79</v>
      </c>
      <c r="O76" s="3" t="s">
        <v>80</v>
      </c>
      <c r="P76" s="3" t="s">
        <v>60</v>
      </c>
      <c r="Q76" s="3" t="s">
        <v>40</v>
      </c>
      <c r="R76" s="3">
        <v>17</v>
      </c>
      <c r="S76" s="3" t="s">
        <v>1043</v>
      </c>
      <c r="T76" s="3">
        <v>365</v>
      </c>
      <c r="U76" s="3" t="s">
        <v>1062</v>
      </c>
      <c r="V76" s="15">
        <v>59.990001679999999</v>
      </c>
      <c r="W76" s="15">
        <v>54.488929209402009</v>
      </c>
      <c r="X76" s="3">
        <v>4</v>
      </c>
      <c r="Y76" s="15">
        <v>21.600000380000001</v>
      </c>
      <c r="Z76" s="15">
        <v>239.96000672</v>
      </c>
      <c r="AA76" s="24">
        <f t="shared" si="6"/>
        <v>218.36000633999998</v>
      </c>
      <c r="AB76" s="3" t="s">
        <v>65</v>
      </c>
      <c r="AC76" s="3" t="str">
        <f t="shared" si="7"/>
        <v>Not Cash Payment</v>
      </c>
    </row>
    <row r="77" spans="1:29" ht="34" hidden="1" x14ac:dyDescent="0.2">
      <c r="A77" s="3">
        <v>47731</v>
      </c>
      <c r="B77" s="6">
        <v>42701</v>
      </c>
      <c r="C77" s="3">
        <f>VLOOKUP(B77,Dates!$A$2:$B$1462, 2,FALSE)</f>
        <v>1</v>
      </c>
      <c r="D77" s="3">
        <v>4</v>
      </c>
      <c r="E77" s="12">
        <f t="shared" si="4"/>
        <v>42705</v>
      </c>
      <c r="F77" s="3">
        <v>0</v>
      </c>
      <c r="G77" s="3" t="s">
        <v>61</v>
      </c>
      <c r="H77" s="3" t="str">
        <f t="shared" si="5"/>
        <v>Other</v>
      </c>
      <c r="I77" s="3">
        <v>17</v>
      </c>
      <c r="J77" s="10">
        <v>6473</v>
      </c>
      <c r="K77" s="3">
        <v>4</v>
      </c>
      <c r="L77" s="3" t="s">
        <v>45</v>
      </c>
      <c r="M77" s="3" t="s">
        <v>24</v>
      </c>
      <c r="N77" s="3" t="s">
        <v>144</v>
      </c>
      <c r="O77" s="3" t="s">
        <v>145</v>
      </c>
      <c r="P77" s="3" t="s">
        <v>146</v>
      </c>
      <c r="Q77" s="3" t="s">
        <v>28</v>
      </c>
      <c r="R77" s="3">
        <v>17</v>
      </c>
      <c r="S77" s="3" t="s">
        <v>1043</v>
      </c>
      <c r="T77" s="3">
        <v>365</v>
      </c>
      <c r="U77" s="3" t="s">
        <v>1062</v>
      </c>
      <c r="V77" s="15">
        <v>59.990001679999999</v>
      </c>
      <c r="W77" s="15">
        <v>54.488929209402009</v>
      </c>
      <c r="X77" s="3">
        <v>4</v>
      </c>
      <c r="Y77" s="15">
        <v>21.600000380000001</v>
      </c>
      <c r="Z77" s="15">
        <v>239.96000672</v>
      </c>
      <c r="AA77" s="24">
        <f t="shared" si="6"/>
        <v>218.36000633999998</v>
      </c>
      <c r="AB77" s="3" t="s">
        <v>65</v>
      </c>
      <c r="AC77" s="3" t="str">
        <f t="shared" si="7"/>
        <v>Not Cash Payment</v>
      </c>
    </row>
    <row r="78" spans="1:29" ht="34" hidden="1" x14ac:dyDescent="0.2">
      <c r="A78" s="3">
        <v>46062</v>
      </c>
      <c r="B78" s="6">
        <v>42440</v>
      </c>
      <c r="C78" s="3">
        <f>VLOOKUP(B78,Dates!$A$2:$B$1462, 2,FALSE)</f>
        <v>6</v>
      </c>
      <c r="D78" s="3">
        <v>4</v>
      </c>
      <c r="E78" s="12">
        <f t="shared" si="4"/>
        <v>42446</v>
      </c>
      <c r="F78" s="3">
        <v>0</v>
      </c>
      <c r="G78" s="3" t="s">
        <v>61</v>
      </c>
      <c r="H78" s="3" t="str">
        <f t="shared" si="5"/>
        <v>Other</v>
      </c>
      <c r="I78" s="3">
        <v>17</v>
      </c>
      <c r="J78" s="10">
        <v>12288</v>
      </c>
      <c r="K78" s="3">
        <v>4</v>
      </c>
      <c r="L78" s="3" t="s">
        <v>45</v>
      </c>
      <c r="M78" s="3" t="s">
        <v>24</v>
      </c>
      <c r="N78" s="3" t="s">
        <v>147</v>
      </c>
      <c r="O78" s="3" t="s">
        <v>148</v>
      </c>
      <c r="P78" s="3" t="s">
        <v>67</v>
      </c>
      <c r="Q78" s="3" t="s">
        <v>40</v>
      </c>
      <c r="R78" s="3">
        <v>17</v>
      </c>
      <c r="S78" s="3" t="s">
        <v>1043</v>
      </c>
      <c r="T78" s="3">
        <v>365</v>
      </c>
      <c r="U78" s="3" t="s">
        <v>1062</v>
      </c>
      <c r="V78" s="15">
        <v>59.990001679999999</v>
      </c>
      <c r="W78" s="15">
        <v>54.488929209402009</v>
      </c>
      <c r="X78" s="3">
        <v>4</v>
      </c>
      <c r="Y78" s="15">
        <v>28.799999239999998</v>
      </c>
      <c r="Z78" s="15">
        <v>239.96000672</v>
      </c>
      <c r="AA78" s="24">
        <f t="shared" si="6"/>
        <v>211.16000747999999</v>
      </c>
      <c r="AB78" s="3" t="s">
        <v>65</v>
      </c>
      <c r="AC78" s="3" t="str">
        <f t="shared" si="7"/>
        <v>Not Cash Payment</v>
      </c>
    </row>
    <row r="79" spans="1:29" ht="34" hidden="1" x14ac:dyDescent="0.2">
      <c r="A79" s="3">
        <v>44938</v>
      </c>
      <c r="B79" s="6">
        <v>42660</v>
      </c>
      <c r="C79" s="3">
        <f>VLOOKUP(B79,Dates!$A$2:$B$1462, 2,FALSE)</f>
        <v>2</v>
      </c>
      <c r="D79" s="3">
        <v>4</v>
      </c>
      <c r="E79" s="12">
        <f t="shared" si="4"/>
        <v>42664</v>
      </c>
      <c r="F79" s="3">
        <v>0</v>
      </c>
      <c r="G79" s="3" t="s">
        <v>61</v>
      </c>
      <c r="H79" s="3" t="str">
        <f t="shared" si="5"/>
        <v>Other</v>
      </c>
      <c r="I79" s="3">
        <v>17</v>
      </c>
      <c r="J79" s="10">
        <v>7764</v>
      </c>
      <c r="K79" s="3">
        <v>4</v>
      </c>
      <c r="L79" s="3" t="s">
        <v>45</v>
      </c>
      <c r="M79" s="3" t="s">
        <v>24</v>
      </c>
      <c r="N79" s="3" t="s">
        <v>149</v>
      </c>
      <c r="O79" s="3" t="s">
        <v>150</v>
      </c>
      <c r="P79" s="3" t="s">
        <v>39</v>
      </c>
      <c r="Q79" s="3" t="s">
        <v>40</v>
      </c>
      <c r="R79" s="3">
        <v>17</v>
      </c>
      <c r="S79" s="3" t="s">
        <v>1043</v>
      </c>
      <c r="T79" s="3">
        <v>365</v>
      </c>
      <c r="U79" s="3" t="s">
        <v>1062</v>
      </c>
      <c r="V79" s="15">
        <v>59.990001679999999</v>
      </c>
      <c r="W79" s="15">
        <v>54.488929209402009</v>
      </c>
      <c r="X79" s="3">
        <v>4</v>
      </c>
      <c r="Y79" s="15">
        <v>28.799999239999998</v>
      </c>
      <c r="Z79" s="15">
        <v>239.96000672</v>
      </c>
      <c r="AA79" s="24">
        <f t="shared" si="6"/>
        <v>211.16000747999999</v>
      </c>
      <c r="AB79" s="3" t="s">
        <v>65</v>
      </c>
      <c r="AC79" s="3" t="str">
        <f t="shared" si="7"/>
        <v>Not Cash Payment</v>
      </c>
    </row>
    <row r="80" spans="1:29" ht="34" hidden="1" x14ac:dyDescent="0.2">
      <c r="A80" s="3">
        <v>50688</v>
      </c>
      <c r="B80" s="6">
        <v>42979</v>
      </c>
      <c r="C80" s="3">
        <f>VLOOKUP(B80,Dates!$A$2:$B$1462, 2,FALSE)</f>
        <v>6</v>
      </c>
      <c r="D80" s="3">
        <v>4</v>
      </c>
      <c r="E80" s="12">
        <f t="shared" si="4"/>
        <v>42985</v>
      </c>
      <c r="F80" s="3">
        <v>0</v>
      </c>
      <c r="G80" s="3" t="s">
        <v>61</v>
      </c>
      <c r="H80" s="3" t="str">
        <f t="shared" si="5"/>
        <v>Other</v>
      </c>
      <c r="I80" s="3">
        <v>17</v>
      </c>
      <c r="J80" s="10">
        <v>11720</v>
      </c>
      <c r="K80" s="3">
        <v>4</v>
      </c>
      <c r="L80" s="3" t="s">
        <v>45</v>
      </c>
      <c r="M80" s="3" t="s">
        <v>24</v>
      </c>
      <c r="N80" s="3" t="s">
        <v>54</v>
      </c>
      <c r="O80" s="3" t="s">
        <v>55</v>
      </c>
      <c r="P80" s="3" t="s">
        <v>56</v>
      </c>
      <c r="Q80" s="3" t="s">
        <v>28</v>
      </c>
      <c r="R80" s="3">
        <v>17</v>
      </c>
      <c r="S80" s="3" t="s">
        <v>1043</v>
      </c>
      <c r="T80" s="3">
        <v>365</v>
      </c>
      <c r="U80" s="3" t="s">
        <v>1062</v>
      </c>
      <c r="V80" s="15">
        <v>59.990001679999999</v>
      </c>
      <c r="W80" s="15">
        <v>54.488929209402009</v>
      </c>
      <c r="X80" s="3">
        <v>4</v>
      </c>
      <c r="Y80" s="15">
        <v>35.990001679999999</v>
      </c>
      <c r="Z80" s="15">
        <v>239.96000672</v>
      </c>
      <c r="AA80" s="24">
        <f t="shared" si="6"/>
        <v>203.97000503999999</v>
      </c>
      <c r="AB80" s="3" t="s">
        <v>65</v>
      </c>
      <c r="AC80" s="3" t="str">
        <f t="shared" si="7"/>
        <v>Not Cash Payment</v>
      </c>
    </row>
    <row r="81" spans="1:29" ht="34" hidden="1" x14ac:dyDescent="0.2">
      <c r="A81" s="3">
        <v>49445</v>
      </c>
      <c r="B81" s="6">
        <v>42726</v>
      </c>
      <c r="C81" s="3">
        <f>VLOOKUP(B81,Dates!$A$2:$B$1462, 2,FALSE)</f>
        <v>5</v>
      </c>
      <c r="D81" s="3">
        <v>4</v>
      </c>
      <c r="E81" s="12">
        <f t="shared" si="4"/>
        <v>42732</v>
      </c>
      <c r="F81" s="3">
        <v>1</v>
      </c>
      <c r="G81" s="3" t="s">
        <v>61</v>
      </c>
      <c r="H81" s="3" t="str">
        <f t="shared" si="5"/>
        <v>Other</v>
      </c>
      <c r="I81" s="3">
        <v>17</v>
      </c>
      <c r="J81" s="10">
        <v>3935</v>
      </c>
      <c r="K81" s="3">
        <v>4</v>
      </c>
      <c r="L81" s="3" t="s">
        <v>45</v>
      </c>
      <c r="M81" s="3" t="s">
        <v>24</v>
      </c>
      <c r="N81" s="3" t="s">
        <v>151</v>
      </c>
      <c r="O81" s="3" t="s">
        <v>152</v>
      </c>
      <c r="P81" s="3" t="s">
        <v>121</v>
      </c>
      <c r="Q81" s="3" t="s">
        <v>51</v>
      </c>
      <c r="R81" s="3">
        <v>17</v>
      </c>
      <c r="S81" s="3" t="s">
        <v>1043</v>
      </c>
      <c r="T81" s="3">
        <v>365</v>
      </c>
      <c r="U81" s="3" t="s">
        <v>1062</v>
      </c>
      <c r="V81" s="15">
        <v>59.990001679999999</v>
      </c>
      <c r="W81" s="15">
        <v>54.488929209402009</v>
      </c>
      <c r="X81" s="3">
        <v>4</v>
      </c>
      <c r="Y81" s="15">
        <v>38.38999939</v>
      </c>
      <c r="Z81" s="15">
        <v>239.96000672</v>
      </c>
      <c r="AA81" s="24">
        <f t="shared" si="6"/>
        <v>201.57000733000001</v>
      </c>
      <c r="AB81" s="3" t="s">
        <v>65</v>
      </c>
      <c r="AC81" s="3" t="str">
        <f t="shared" si="7"/>
        <v>Not Cash Payment</v>
      </c>
    </row>
    <row r="82" spans="1:29" ht="51" hidden="1" x14ac:dyDescent="0.2">
      <c r="A82" s="3">
        <v>47938</v>
      </c>
      <c r="B82" s="6">
        <v>42704</v>
      </c>
      <c r="C82" s="3">
        <f>VLOOKUP(B82,Dates!$A$2:$B$1462, 2,FALSE)</f>
        <v>4</v>
      </c>
      <c r="D82" s="3">
        <v>4</v>
      </c>
      <c r="E82" s="12">
        <f t="shared" si="4"/>
        <v>42710</v>
      </c>
      <c r="F82" s="3">
        <v>0</v>
      </c>
      <c r="G82" s="3" t="s">
        <v>61</v>
      </c>
      <c r="H82" s="3" t="str">
        <f t="shared" si="5"/>
        <v>Other</v>
      </c>
      <c r="I82" s="3">
        <v>29</v>
      </c>
      <c r="J82" s="10">
        <v>8792</v>
      </c>
      <c r="K82" s="3">
        <v>5</v>
      </c>
      <c r="L82" s="3" t="s">
        <v>30</v>
      </c>
      <c r="M82" s="3" t="s">
        <v>24</v>
      </c>
      <c r="N82" s="3" t="s">
        <v>78</v>
      </c>
      <c r="O82" s="3" t="s">
        <v>78</v>
      </c>
      <c r="P82" s="3" t="s">
        <v>60</v>
      </c>
      <c r="Q82" s="3" t="s">
        <v>40</v>
      </c>
      <c r="R82" s="3">
        <v>29</v>
      </c>
      <c r="S82" s="3" t="s">
        <v>1057</v>
      </c>
      <c r="T82" s="3">
        <v>627</v>
      </c>
      <c r="U82" s="3" t="s">
        <v>1056</v>
      </c>
      <c r="V82" s="15">
        <v>39.990001679999999</v>
      </c>
      <c r="W82" s="15">
        <v>34.198098313835338</v>
      </c>
      <c r="X82" s="3">
        <v>4</v>
      </c>
      <c r="Y82" s="15">
        <v>1.6000000240000001</v>
      </c>
      <c r="Z82" s="15">
        <v>159.96000672</v>
      </c>
      <c r="AA82" s="24">
        <f t="shared" si="6"/>
        <v>158.360006696</v>
      </c>
      <c r="AB82" s="3" t="s">
        <v>65</v>
      </c>
      <c r="AC82" s="3" t="str">
        <f t="shared" si="7"/>
        <v>Not Cash Payment</v>
      </c>
    </row>
    <row r="83" spans="1:29" ht="51" hidden="1" x14ac:dyDescent="0.2">
      <c r="A83" s="3">
        <v>45249</v>
      </c>
      <c r="B83" s="6">
        <v>42665</v>
      </c>
      <c r="C83" s="3">
        <f>VLOOKUP(B83,Dates!$A$2:$B$1462, 2,FALSE)</f>
        <v>7</v>
      </c>
      <c r="D83" s="3">
        <v>4</v>
      </c>
      <c r="E83" s="12">
        <f t="shared" si="4"/>
        <v>42670</v>
      </c>
      <c r="F83" s="3">
        <v>1</v>
      </c>
      <c r="G83" s="3" t="s">
        <v>61</v>
      </c>
      <c r="H83" s="3" t="str">
        <f t="shared" si="5"/>
        <v>Other</v>
      </c>
      <c r="I83" s="3">
        <v>29</v>
      </c>
      <c r="J83" s="10">
        <v>10416</v>
      </c>
      <c r="K83" s="3">
        <v>5</v>
      </c>
      <c r="L83" s="3" t="s">
        <v>30</v>
      </c>
      <c r="M83" s="3" t="s">
        <v>24</v>
      </c>
      <c r="N83" s="3" t="s">
        <v>153</v>
      </c>
      <c r="O83" s="3" t="s">
        <v>154</v>
      </c>
      <c r="P83" s="3" t="s">
        <v>47</v>
      </c>
      <c r="Q83" s="3" t="s">
        <v>40</v>
      </c>
      <c r="R83" s="3">
        <v>29</v>
      </c>
      <c r="S83" s="3" t="s">
        <v>1057</v>
      </c>
      <c r="T83" s="3">
        <v>627</v>
      </c>
      <c r="U83" s="3" t="s">
        <v>1056</v>
      </c>
      <c r="V83" s="15">
        <v>39.990001679999999</v>
      </c>
      <c r="W83" s="15">
        <v>34.198098313835338</v>
      </c>
      <c r="X83" s="3">
        <v>4</v>
      </c>
      <c r="Y83" s="15">
        <v>1.6000000240000001</v>
      </c>
      <c r="Z83" s="15">
        <v>159.96000672</v>
      </c>
      <c r="AA83" s="24">
        <f t="shared" si="6"/>
        <v>158.360006696</v>
      </c>
      <c r="AB83" s="3" t="s">
        <v>65</v>
      </c>
      <c r="AC83" s="3" t="str">
        <f t="shared" si="7"/>
        <v>Not Cash Payment</v>
      </c>
    </row>
    <row r="84" spans="1:29" ht="34" hidden="1" x14ac:dyDescent="0.2">
      <c r="A84" s="3">
        <v>41874</v>
      </c>
      <c r="B84" s="6">
        <v>42438</v>
      </c>
      <c r="C84" s="3">
        <f>VLOOKUP(B84,Dates!$A$2:$B$1462, 2,FALSE)</f>
        <v>4</v>
      </c>
      <c r="D84" s="3">
        <v>4</v>
      </c>
      <c r="E84" s="12">
        <f t="shared" si="4"/>
        <v>42444</v>
      </c>
      <c r="F84" s="3">
        <v>1</v>
      </c>
      <c r="G84" s="3" t="s">
        <v>61</v>
      </c>
      <c r="H84" s="3" t="str">
        <f t="shared" si="5"/>
        <v>Other</v>
      </c>
      <c r="I84" s="3">
        <v>24</v>
      </c>
      <c r="J84" s="10">
        <v>424</v>
      </c>
      <c r="K84" s="3">
        <v>5</v>
      </c>
      <c r="L84" s="3" t="s">
        <v>30</v>
      </c>
      <c r="M84" s="3" t="s">
        <v>24</v>
      </c>
      <c r="N84" s="3" t="s">
        <v>58</v>
      </c>
      <c r="O84" s="3" t="s">
        <v>59</v>
      </c>
      <c r="P84" s="3" t="s">
        <v>60</v>
      </c>
      <c r="Q84" s="3" t="s">
        <v>40</v>
      </c>
      <c r="R84" s="3">
        <v>24</v>
      </c>
      <c r="S84" s="3" t="s">
        <v>1066</v>
      </c>
      <c r="T84" s="3">
        <v>502</v>
      </c>
      <c r="U84" s="3" t="s">
        <v>1065</v>
      </c>
      <c r="V84" s="15">
        <v>50</v>
      </c>
      <c r="W84" s="15">
        <v>43.678035218757444</v>
      </c>
      <c r="X84" s="3">
        <v>4</v>
      </c>
      <c r="Y84" s="15">
        <v>6</v>
      </c>
      <c r="Z84" s="15">
        <v>200</v>
      </c>
      <c r="AA84" s="24">
        <f t="shared" si="6"/>
        <v>194</v>
      </c>
      <c r="AB84" s="3" t="s">
        <v>65</v>
      </c>
      <c r="AC84" s="3" t="str">
        <f t="shared" si="7"/>
        <v>Not Cash Payment</v>
      </c>
    </row>
    <row r="85" spans="1:29" ht="34" hidden="1" x14ac:dyDescent="0.2">
      <c r="A85" s="3">
        <v>41572</v>
      </c>
      <c r="B85" s="6">
        <v>42611</v>
      </c>
      <c r="C85" s="3">
        <f>VLOOKUP(B85,Dates!$A$2:$B$1462, 2,FALSE)</f>
        <v>2</v>
      </c>
      <c r="D85" s="3">
        <v>4</v>
      </c>
      <c r="E85" s="12">
        <f t="shared" si="4"/>
        <v>42615</v>
      </c>
      <c r="F85" s="3">
        <v>0</v>
      </c>
      <c r="G85" s="3" t="s">
        <v>61</v>
      </c>
      <c r="H85" s="3" t="str">
        <f t="shared" si="5"/>
        <v>Other</v>
      </c>
      <c r="I85" s="3">
        <v>24</v>
      </c>
      <c r="J85" s="10">
        <v>10031</v>
      </c>
      <c r="K85" s="3">
        <v>5</v>
      </c>
      <c r="L85" s="3" t="s">
        <v>30</v>
      </c>
      <c r="M85" s="3" t="s">
        <v>24</v>
      </c>
      <c r="N85" s="3" t="s">
        <v>155</v>
      </c>
      <c r="O85" s="3" t="s">
        <v>155</v>
      </c>
      <c r="P85" s="3" t="s">
        <v>60</v>
      </c>
      <c r="Q85" s="3" t="s">
        <v>40</v>
      </c>
      <c r="R85" s="3">
        <v>24</v>
      </c>
      <c r="S85" s="3" t="s">
        <v>1066</v>
      </c>
      <c r="T85" s="3">
        <v>502</v>
      </c>
      <c r="U85" s="3" t="s">
        <v>1065</v>
      </c>
      <c r="V85" s="15">
        <v>50</v>
      </c>
      <c r="W85" s="15">
        <v>43.678035218757444</v>
      </c>
      <c r="X85" s="3">
        <v>4</v>
      </c>
      <c r="Y85" s="15">
        <v>14</v>
      </c>
      <c r="Z85" s="15">
        <v>200</v>
      </c>
      <c r="AA85" s="24">
        <f t="shared" si="6"/>
        <v>186</v>
      </c>
      <c r="AB85" s="3" t="s">
        <v>65</v>
      </c>
      <c r="AC85" s="3" t="str">
        <f t="shared" si="7"/>
        <v>Not Cash Payment</v>
      </c>
    </row>
    <row r="86" spans="1:29" ht="34" hidden="1" x14ac:dyDescent="0.2">
      <c r="A86" s="3">
        <v>46062</v>
      </c>
      <c r="B86" s="6">
        <v>42440</v>
      </c>
      <c r="C86" s="3">
        <f>VLOOKUP(B86,Dates!$A$2:$B$1462, 2,FALSE)</f>
        <v>6</v>
      </c>
      <c r="D86" s="3">
        <v>4</v>
      </c>
      <c r="E86" s="12">
        <f t="shared" si="4"/>
        <v>42446</v>
      </c>
      <c r="F86" s="3">
        <v>0</v>
      </c>
      <c r="G86" s="3" t="s">
        <v>61</v>
      </c>
      <c r="H86" s="3" t="str">
        <f t="shared" si="5"/>
        <v>Other</v>
      </c>
      <c r="I86" s="3">
        <v>24</v>
      </c>
      <c r="J86" s="10">
        <v>12288</v>
      </c>
      <c r="K86" s="3">
        <v>5</v>
      </c>
      <c r="L86" s="3" t="s">
        <v>30</v>
      </c>
      <c r="M86" s="3" t="s">
        <v>24</v>
      </c>
      <c r="N86" s="3" t="s">
        <v>147</v>
      </c>
      <c r="O86" s="3" t="s">
        <v>148</v>
      </c>
      <c r="P86" s="3" t="s">
        <v>67</v>
      </c>
      <c r="Q86" s="3" t="s">
        <v>40</v>
      </c>
      <c r="R86" s="3">
        <v>24</v>
      </c>
      <c r="S86" s="3" t="s">
        <v>1066</v>
      </c>
      <c r="T86" s="3">
        <v>502</v>
      </c>
      <c r="U86" s="3" t="s">
        <v>1065</v>
      </c>
      <c r="V86" s="15">
        <v>50</v>
      </c>
      <c r="W86" s="15">
        <v>43.678035218757444</v>
      </c>
      <c r="X86" s="3">
        <v>4</v>
      </c>
      <c r="Y86" s="15">
        <v>20</v>
      </c>
      <c r="Z86" s="15">
        <v>200</v>
      </c>
      <c r="AA86" s="24">
        <f t="shared" si="6"/>
        <v>180</v>
      </c>
      <c r="AB86" s="3" t="s">
        <v>65</v>
      </c>
      <c r="AC86" s="3" t="str">
        <f t="shared" si="7"/>
        <v>Not Cash Payment</v>
      </c>
    </row>
    <row r="87" spans="1:29" ht="51" hidden="1" x14ac:dyDescent="0.2">
      <c r="A87" s="3">
        <v>41785</v>
      </c>
      <c r="B87" s="6">
        <v>42378</v>
      </c>
      <c r="C87" s="3">
        <f>VLOOKUP(B87,Dates!$A$2:$B$1462, 2,FALSE)</f>
        <v>7</v>
      </c>
      <c r="D87" s="3">
        <v>4</v>
      </c>
      <c r="E87" s="12">
        <f t="shared" si="4"/>
        <v>42383</v>
      </c>
      <c r="F87" s="3">
        <v>1</v>
      </c>
      <c r="G87" s="3" t="s">
        <v>61</v>
      </c>
      <c r="H87" s="3" t="str">
        <f t="shared" si="5"/>
        <v>Other</v>
      </c>
      <c r="I87" s="3">
        <v>29</v>
      </c>
      <c r="J87" s="10">
        <v>10819</v>
      </c>
      <c r="K87" s="3">
        <v>5</v>
      </c>
      <c r="L87" s="3" t="s">
        <v>30</v>
      </c>
      <c r="M87" s="3" t="s">
        <v>24</v>
      </c>
      <c r="N87" s="3" t="s">
        <v>37</v>
      </c>
      <c r="O87" s="3" t="s">
        <v>38</v>
      </c>
      <c r="P87" s="3" t="s">
        <v>39</v>
      </c>
      <c r="Q87" s="3" t="s">
        <v>40</v>
      </c>
      <c r="R87" s="3">
        <v>29</v>
      </c>
      <c r="S87" s="3" t="s">
        <v>1057</v>
      </c>
      <c r="T87" s="3">
        <v>627</v>
      </c>
      <c r="U87" s="3" t="s">
        <v>1056</v>
      </c>
      <c r="V87" s="15">
        <v>39.990001679999999</v>
      </c>
      <c r="W87" s="15">
        <v>34.198098313835338</v>
      </c>
      <c r="X87" s="3">
        <v>4</v>
      </c>
      <c r="Y87" s="15">
        <v>20.790000920000001</v>
      </c>
      <c r="Z87" s="15">
        <v>159.96000672</v>
      </c>
      <c r="AA87" s="24">
        <f t="shared" si="6"/>
        <v>139.17000579999998</v>
      </c>
      <c r="AB87" s="3" t="s">
        <v>65</v>
      </c>
      <c r="AC87" s="3" t="str">
        <f t="shared" si="7"/>
        <v>Not Cash Payment</v>
      </c>
    </row>
    <row r="88" spans="1:29" ht="51" hidden="1" x14ac:dyDescent="0.2">
      <c r="A88" s="3">
        <v>42971</v>
      </c>
      <c r="B88" s="6">
        <v>42632</v>
      </c>
      <c r="C88" s="3">
        <f>VLOOKUP(B88,Dates!$A$2:$B$1462, 2,FALSE)</f>
        <v>2</v>
      </c>
      <c r="D88" s="3">
        <v>4</v>
      </c>
      <c r="E88" s="12">
        <f t="shared" si="4"/>
        <v>42636</v>
      </c>
      <c r="F88" s="3">
        <v>0</v>
      </c>
      <c r="G88" s="3" t="s">
        <v>61</v>
      </c>
      <c r="H88" s="3" t="str">
        <f t="shared" si="5"/>
        <v>Other</v>
      </c>
      <c r="I88" s="3">
        <v>29</v>
      </c>
      <c r="J88" s="10">
        <v>5418</v>
      </c>
      <c r="K88" s="3">
        <v>5</v>
      </c>
      <c r="L88" s="3" t="s">
        <v>30</v>
      </c>
      <c r="M88" s="3" t="s">
        <v>24</v>
      </c>
      <c r="N88" s="3" t="s">
        <v>83</v>
      </c>
      <c r="O88" s="3" t="s">
        <v>84</v>
      </c>
      <c r="P88" s="3" t="s">
        <v>39</v>
      </c>
      <c r="Q88" s="3" t="s">
        <v>40</v>
      </c>
      <c r="R88" s="3">
        <v>29</v>
      </c>
      <c r="S88" s="3" t="s">
        <v>1057</v>
      </c>
      <c r="T88" s="3">
        <v>627</v>
      </c>
      <c r="U88" s="3" t="s">
        <v>1056</v>
      </c>
      <c r="V88" s="15">
        <v>39.990001679999999</v>
      </c>
      <c r="W88" s="15">
        <v>34.198098313835338</v>
      </c>
      <c r="X88" s="3">
        <v>4</v>
      </c>
      <c r="Y88" s="15">
        <v>20.790000920000001</v>
      </c>
      <c r="Z88" s="15">
        <v>159.96000672</v>
      </c>
      <c r="AA88" s="24">
        <f t="shared" si="6"/>
        <v>139.17000579999998</v>
      </c>
      <c r="AB88" s="3" t="s">
        <v>65</v>
      </c>
      <c r="AC88" s="3" t="str">
        <f t="shared" si="7"/>
        <v>Not Cash Payment</v>
      </c>
    </row>
    <row r="89" spans="1:29" ht="51" hidden="1" x14ac:dyDescent="0.2">
      <c r="A89" s="3">
        <v>44677</v>
      </c>
      <c r="B89" s="6">
        <v>42657</v>
      </c>
      <c r="C89" s="3">
        <f>VLOOKUP(B89,Dates!$A$2:$B$1462, 2,FALSE)</f>
        <v>6</v>
      </c>
      <c r="D89" s="3">
        <v>4</v>
      </c>
      <c r="E89" s="12">
        <f t="shared" si="4"/>
        <v>42663</v>
      </c>
      <c r="F89" s="3">
        <v>0</v>
      </c>
      <c r="G89" s="3" t="s">
        <v>61</v>
      </c>
      <c r="H89" s="3" t="str">
        <f t="shared" si="5"/>
        <v>Other</v>
      </c>
      <c r="I89" s="3">
        <v>24</v>
      </c>
      <c r="J89" s="10">
        <v>7272</v>
      </c>
      <c r="K89" s="3">
        <v>5</v>
      </c>
      <c r="L89" s="3" t="s">
        <v>30</v>
      </c>
      <c r="M89" s="3" t="s">
        <v>24</v>
      </c>
      <c r="N89" s="3" t="s">
        <v>156</v>
      </c>
      <c r="O89" s="3" t="s">
        <v>157</v>
      </c>
      <c r="P89" s="3" t="s">
        <v>32</v>
      </c>
      <c r="Q89" s="3" t="s">
        <v>33</v>
      </c>
      <c r="R89" s="3">
        <v>24</v>
      </c>
      <c r="S89" s="3" t="s">
        <v>1066</v>
      </c>
      <c r="T89" s="3">
        <v>502</v>
      </c>
      <c r="U89" s="3" t="s">
        <v>1065</v>
      </c>
      <c r="V89" s="15">
        <v>50</v>
      </c>
      <c r="W89" s="15">
        <v>43.678035218757444</v>
      </c>
      <c r="X89" s="3">
        <v>4</v>
      </c>
      <c r="Y89" s="15">
        <v>34</v>
      </c>
      <c r="Z89" s="15">
        <v>200</v>
      </c>
      <c r="AA89" s="24">
        <f t="shared" si="6"/>
        <v>166</v>
      </c>
      <c r="AB89" s="3" t="s">
        <v>65</v>
      </c>
      <c r="AC89" s="3" t="str">
        <f t="shared" si="7"/>
        <v>Not Cash Payment</v>
      </c>
    </row>
    <row r="90" spans="1:29" ht="34" hidden="1" x14ac:dyDescent="0.2">
      <c r="A90" s="3">
        <v>43266</v>
      </c>
      <c r="B90" s="6">
        <v>42636</v>
      </c>
      <c r="C90" s="3">
        <f>VLOOKUP(B90,Dates!$A$2:$B$1462, 2,FALSE)</f>
        <v>6</v>
      </c>
      <c r="D90" s="3">
        <v>4</v>
      </c>
      <c r="E90" s="12">
        <f t="shared" si="4"/>
        <v>42642</v>
      </c>
      <c r="F90" s="3">
        <v>0</v>
      </c>
      <c r="G90" s="3" t="s">
        <v>61</v>
      </c>
      <c r="H90" s="3" t="str">
        <f t="shared" si="5"/>
        <v>Other</v>
      </c>
      <c r="I90" s="3">
        <v>24</v>
      </c>
      <c r="J90" s="10">
        <v>5329</v>
      </c>
      <c r="K90" s="3">
        <v>5</v>
      </c>
      <c r="L90" s="3" t="s">
        <v>30</v>
      </c>
      <c r="M90" s="3" t="s">
        <v>24</v>
      </c>
      <c r="N90" s="3" t="s">
        <v>158</v>
      </c>
      <c r="O90" s="3" t="s">
        <v>159</v>
      </c>
      <c r="P90" s="3" t="s">
        <v>47</v>
      </c>
      <c r="Q90" s="3" t="s">
        <v>40</v>
      </c>
      <c r="R90" s="3">
        <v>24</v>
      </c>
      <c r="S90" s="3" t="s">
        <v>1066</v>
      </c>
      <c r="T90" s="3">
        <v>502</v>
      </c>
      <c r="U90" s="3" t="s">
        <v>1065</v>
      </c>
      <c r="V90" s="15">
        <v>50</v>
      </c>
      <c r="W90" s="15">
        <v>43.678035218757444</v>
      </c>
      <c r="X90" s="3">
        <v>4</v>
      </c>
      <c r="Y90" s="15">
        <v>34</v>
      </c>
      <c r="Z90" s="15">
        <v>200</v>
      </c>
      <c r="AA90" s="24">
        <f t="shared" si="6"/>
        <v>166</v>
      </c>
      <c r="AB90" s="3" t="s">
        <v>65</v>
      </c>
      <c r="AC90" s="3" t="str">
        <f t="shared" si="7"/>
        <v>Not Cash Payment</v>
      </c>
    </row>
    <row r="91" spans="1:29" ht="51" hidden="1" x14ac:dyDescent="0.2">
      <c r="A91" s="3">
        <v>50688</v>
      </c>
      <c r="B91" s="6">
        <v>42979</v>
      </c>
      <c r="C91" s="3">
        <f>VLOOKUP(B91,Dates!$A$2:$B$1462, 2,FALSE)</f>
        <v>6</v>
      </c>
      <c r="D91" s="3">
        <v>4</v>
      </c>
      <c r="E91" s="12">
        <f t="shared" si="4"/>
        <v>42985</v>
      </c>
      <c r="F91" s="3">
        <v>0</v>
      </c>
      <c r="G91" s="3" t="s">
        <v>61</v>
      </c>
      <c r="H91" s="3" t="str">
        <f t="shared" si="5"/>
        <v>Other</v>
      </c>
      <c r="I91" s="3">
        <v>29</v>
      </c>
      <c r="J91" s="10">
        <v>11720</v>
      </c>
      <c r="K91" s="3">
        <v>5</v>
      </c>
      <c r="L91" s="3" t="s">
        <v>30</v>
      </c>
      <c r="M91" s="3" t="s">
        <v>24</v>
      </c>
      <c r="N91" s="3" t="s">
        <v>54</v>
      </c>
      <c r="O91" s="3" t="s">
        <v>55</v>
      </c>
      <c r="P91" s="3" t="s">
        <v>56</v>
      </c>
      <c r="Q91" s="3" t="s">
        <v>28</v>
      </c>
      <c r="R91" s="3">
        <v>29</v>
      </c>
      <c r="S91" s="3" t="s">
        <v>1057</v>
      </c>
      <c r="T91" s="3">
        <v>627</v>
      </c>
      <c r="U91" s="3" t="s">
        <v>1056</v>
      </c>
      <c r="V91" s="15">
        <v>39.990001679999999</v>
      </c>
      <c r="W91" s="15">
        <v>34.198098313835338</v>
      </c>
      <c r="X91" s="3">
        <v>4</v>
      </c>
      <c r="Y91" s="15">
        <v>27.190000529999999</v>
      </c>
      <c r="Z91" s="15">
        <v>159.96000672</v>
      </c>
      <c r="AA91" s="24">
        <f t="shared" si="6"/>
        <v>132.77000619</v>
      </c>
      <c r="AB91" s="3" t="s">
        <v>65</v>
      </c>
      <c r="AC91" s="3" t="str">
        <f t="shared" si="7"/>
        <v>Not Cash Payment</v>
      </c>
    </row>
    <row r="92" spans="1:29" ht="51" hidden="1" x14ac:dyDescent="0.2">
      <c r="A92" s="3">
        <v>47917</v>
      </c>
      <c r="B92" s="6">
        <v>42704</v>
      </c>
      <c r="C92" s="3">
        <f>VLOOKUP(B92,Dates!$A$2:$B$1462, 2,FALSE)</f>
        <v>4</v>
      </c>
      <c r="D92" s="3">
        <v>4</v>
      </c>
      <c r="E92" s="12">
        <f t="shared" si="4"/>
        <v>42710</v>
      </c>
      <c r="F92" s="3">
        <v>0</v>
      </c>
      <c r="G92" s="3" t="s">
        <v>61</v>
      </c>
      <c r="H92" s="3" t="str">
        <f t="shared" si="5"/>
        <v>Other</v>
      </c>
      <c r="I92" s="3">
        <v>24</v>
      </c>
      <c r="J92" s="10">
        <v>7810</v>
      </c>
      <c r="K92" s="3">
        <v>5</v>
      </c>
      <c r="L92" s="3" t="s">
        <v>30</v>
      </c>
      <c r="M92" s="3" t="s">
        <v>24</v>
      </c>
      <c r="N92" s="3" t="s">
        <v>31</v>
      </c>
      <c r="O92" s="3" t="s">
        <v>31</v>
      </c>
      <c r="P92" s="3" t="s">
        <v>32</v>
      </c>
      <c r="Q92" s="3" t="s">
        <v>33</v>
      </c>
      <c r="R92" s="3">
        <v>24</v>
      </c>
      <c r="S92" s="3" t="s">
        <v>1066</v>
      </c>
      <c r="T92" s="3">
        <v>502</v>
      </c>
      <c r="U92" s="3" t="s">
        <v>1065</v>
      </c>
      <c r="V92" s="15">
        <v>50</v>
      </c>
      <c r="W92" s="15">
        <v>43.678035218757444</v>
      </c>
      <c r="X92" s="3">
        <v>4</v>
      </c>
      <c r="Y92" s="15">
        <v>36</v>
      </c>
      <c r="Z92" s="15">
        <v>200</v>
      </c>
      <c r="AA92" s="24">
        <f t="shared" si="6"/>
        <v>164</v>
      </c>
      <c r="AB92" s="3" t="s">
        <v>65</v>
      </c>
      <c r="AC92" s="3" t="str">
        <f t="shared" si="7"/>
        <v>Not Cash Payment</v>
      </c>
    </row>
    <row r="93" spans="1:29" ht="51" hidden="1" x14ac:dyDescent="0.2">
      <c r="A93" s="3">
        <v>48901</v>
      </c>
      <c r="B93" s="6">
        <v>42718</v>
      </c>
      <c r="C93" s="3">
        <f>VLOOKUP(B93,Dates!$A$2:$B$1462, 2,FALSE)</f>
        <v>4</v>
      </c>
      <c r="D93" s="3">
        <v>4</v>
      </c>
      <c r="E93" s="12">
        <f t="shared" si="4"/>
        <v>42724</v>
      </c>
      <c r="F93" s="3">
        <v>0</v>
      </c>
      <c r="G93" s="3" t="s">
        <v>61</v>
      </c>
      <c r="H93" s="3" t="str">
        <f t="shared" si="5"/>
        <v>Other</v>
      </c>
      <c r="I93" s="3">
        <v>36</v>
      </c>
      <c r="J93" s="10">
        <v>3624</v>
      </c>
      <c r="K93" s="3">
        <v>6</v>
      </c>
      <c r="L93" s="3" t="s">
        <v>34</v>
      </c>
      <c r="M93" s="3" t="s">
        <v>24</v>
      </c>
      <c r="N93" s="3" t="s">
        <v>160</v>
      </c>
      <c r="O93" s="3" t="s">
        <v>161</v>
      </c>
      <c r="P93" s="3" t="s">
        <v>50</v>
      </c>
      <c r="Q93" s="3" t="s">
        <v>51</v>
      </c>
      <c r="R93" s="3">
        <v>36</v>
      </c>
      <c r="S93" s="3" t="s">
        <v>1083</v>
      </c>
      <c r="T93" s="3">
        <v>810</v>
      </c>
      <c r="U93" s="3" t="s">
        <v>1082</v>
      </c>
      <c r="V93" s="15">
        <v>19.989999770000001</v>
      </c>
      <c r="W93" s="15">
        <v>13.40499973</v>
      </c>
      <c r="X93" s="3">
        <v>4</v>
      </c>
      <c r="Y93" s="15">
        <v>12.789999959999999</v>
      </c>
      <c r="Z93" s="15">
        <v>79.959999080000003</v>
      </c>
      <c r="AA93" s="24">
        <f t="shared" si="6"/>
        <v>67.16999912</v>
      </c>
      <c r="AB93" s="3" t="s">
        <v>65</v>
      </c>
      <c r="AC93" s="3" t="str">
        <f t="shared" si="7"/>
        <v>Not Cash Payment</v>
      </c>
    </row>
    <row r="94" spans="1:29" ht="34" hidden="1" x14ac:dyDescent="0.2">
      <c r="A94" s="3">
        <v>44265</v>
      </c>
      <c r="B94" s="6">
        <v>42592</v>
      </c>
      <c r="C94" s="3">
        <f>VLOOKUP(B94,Dates!$A$2:$B$1462, 2,FALSE)</f>
        <v>4</v>
      </c>
      <c r="D94" s="3">
        <v>4</v>
      </c>
      <c r="E94" s="12">
        <f t="shared" si="4"/>
        <v>42598</v>
      </c>
      <c r="F94" s="3">
        <v>0</v>
      </c>
      <c r="G94" s="3" t="s">
        <v>61</v>
      </c>
      <c r="H94" s="3" t="str">
        <f t="shared" si="5"/>
        <v>Other</v>
      </c>
      <c r="I94" s="3">
        <v>6</v>
      </c>
      <c r="J94" s="10">
        <v>7331</v>
      </c>
      <c r="K94" s="3">
        <v>2</v>
      </c>
      <c r="L94" s="3" t="s">
        <v>135</v>
      </c>
      <c r="M94" s="3" t="s">
        <v>24</v>
      </c>
      <c r="N94" s="3" t="s">
        <v>117</v>
      </c>
      <c r="O94" s="3" t="s">
        <v>117</v>
      </c>
      <c r="P94" s="3" t="s">
        <v>43</v>
      </c>
      <c r="Q94" s="3" t="s">
        <v>33</v>
      </c>
      <c r="R94" s="3">
        <v>6</v>
      </c>
      <c r="S94" s="3" t="s">
        <v>1079</v>
      </c>
      <c r="T94" s="3">
        <v>116</v>
      </c>
      <c r="U94" s="3" t="s">
        <v>1078</v>
      </c>
      <c r="V94" s="15">
        <v>44.990001679999999</v>
      </c>
      <c r="W94" s="15">
        <v>30.409585080374999</v>
      </c>
      <c r="X94" s="3">
        <v>4</v>
      </c>
      <c r="Y94" s="15">
        <v>9</v>
      </c>
      <c r="Z94" s="15">
        <v>179.96000672</v>
      </c>
      <c r="AA94" s="24">
        <f t="shared" si="6"/>
        <v>170.96000672</v>
      </c>
      <c r="AB94" s="3" t="s">
        <v>65</v>
      </c>
      <c r="AC94" s="3" t="str">
        <f t="shared" si="7"/>
        <v>Not Cash Payment</v>
      </c>
    </row>
    <row r="95" spans="1:29" ht="34" hidden="1" x14ac:dyDescent="0.2">
      <c r="A95" s="3">
        <v>41590</v>
      </c>
      <c r="B95" s="6">
        <v>42612</v>
      </c>
      <c r="C95" s="3">
        <f>VLOOKUP(B95,Dates!$A$2:$B$1462, 2,FALSE)</f>
        <v>3</v>
      </c>
      <c r="D95" s="3">
        <v>4</v>
      </c>
      <c r="E95" s="12">
        <f t="shared" si="4"/>
        <v>42618</v>
      </c>
      <c r="F95" s="3">
        <v>0</v>
      </c>
      <c r="G95" s="3" t="s">
        <v>61</v>
      </c>
      <c r="H95" s="3" t="str">
        <f t="shared" si="5"/>
        <v>Other</v>
      </c>
      <c r="I95" s="3">
        <v>9</v>
      </c>
      <c r="J95" s="10">
        <v>125</v>
      </c>
      <c r="K95" s="3">
        <v>3</v>
      </c>
      <c r="L95" s="3" t="s">
        <v>23</v>
      </c>
      <c r="M95" s="3" t="s">
        <v>24</v>
      </c>
      <c r="N95" s="3" t="s">
        <v>137</v>
      </c>
      <c r="O95" s="3" t="s">
        <v>137</v>
      </c>
      <c r="P95" s="3" t="s">
        <v>99</v>
      </c>
      <c r="Q95" s="3" t="s">
        <v>51</v>
      </c>
      <c r="R95" s="3">
        <v>9</v>
      </c>
      <c r="S95" s="3" t="s">
        <v>1055</v>
      </c>
      <c r="T95" s="3">
        <v>191</v>
      </c>
      <c r="U95" s="3" t="s">
        <v>1054</v>
      </c>
      <c r="V95" s="15">
        <v>99.989997860000003</v>
      </c>
      <c r="W95" s="15">
        <v>95.114003926871064</v>
      </c>
      <c r="X95" s="3">
        <v>4</v>
      </c>
      <c r="Y95" s="15">
        <v>12</v>
      </c>
      <c r="Z95" s="15">
        <v>399.95999144000001</v>
      </c>
      <c r="AA95" s="24">
        <f t="shared" si="6"/>
        <v>387.95999144000001</v>
      </c>
      <c r="AB95" s="3" t="s">
        <v>65</v>
      </c>
      <c r="AC95" s="3" t="str">
        <f t="shared" si="7"/>
        <v>Not Cash Payment</v>
      </c>
    </row>
    <row r="96" spans="1:29" ht="34" hidden="1" x14ac:dyDescent="0.2">
      <c r="A96" s="3">
        <v>45987</v>
      </c>
      <c r="B96" s="6">
        <v>42411</v>
      </c>
      <c r="C96" s="3">
        <f>VLOOKUP(B96,Dates!$A$2:$B$1462, 2,FALSE)</f>
        <v>5</v>
      </c>
      <c r="D96" s="3">
        <v>4</v>
      </c>
      <c r="E96" s="12">
        <f t="shared" si="4"/>
        <v>42417</v>
      </c>
      <c r="F96" s="3">
        <v>0</v>
      </c>
      <c r="G96" s="3" t="s">
        <v>61</v>
      </c>
      <c r="H96" s="3" t="str">
        <f t="shared" si="5"/>
        <v>Other</v>
      </c>
      <c r="I96" s="3">
        <v>17</v>
      </c>
      <c r="J96" s="10">
        <v>9419</v>
      </c>
      <c r="K96" s="3">
        <v>4</v>
      </c>
      <c r="L96" s="3" t="s">
        <v>45</v>
      </c>
      <c r="M96" s="3" t="s">
        <v>24</v>
      </c>
      <c r="N96" s="3" t="s">
        <v>78</v>
      </c>
      <c r="O96" s="3" t="s">
        <v>78</v>
      </c>
      <c r="P96" s="3" t="s">
        <v>60</v>
      </c>
      <c r="Q96" s="3" t="s">
        <v>40</v>
      </c>
      <c r="R96" s="3">
        <v>17</v>
      </c>
      <c r="S96" s="3" t="s">
        <v>1043</v>
      </c>
      <c r="T96" s="3">
        <v>365</v>
      </c>
      <c r="U96" s="3" t="s">
        <v>1062</v>
      </c>
      <c r="V96" s="15">
        <v>59.990001679999999</v>
      </c>
      <c r="W96" s="15">
        <v>54.488929209402009</v>
      </c>
      <c r="X96" s="3">
        <v>4</v>
      </c>
      <c r="Y96" s="15">
        <v>47.990001679999999</v>
      </c>
      <c r="Z96" s="15">
        <v>239.96000672</v>
      </c>
      <c r="AA96" s="24">
        <f t="shared" si="6"/>
        <v>191.97000503999999</v>
      </c>
      <c r="AB96" s="3" t="s">
        <v>65</v>
      </c>
      <c r="AC96" s="3" t="str">
        <f t="shared" si="7"/>
        <v>Not Cash Payment</v>
      </c>
    </row>
    <row r="97" spans="1:29" ht="34" hidden="1" x14ac:dyDescent="0.2">
      <c r="A97" s="3">
        <v>44452</v>
      </c>
      <c r="B97" s="6">
        <v>42653</v>
      </c>
      <c r="C97" s="3">
        <f>VLOOKUP(B97,Dates!$A$2:$B$1462, 2,FALSE)</f>
        <v>2</v>
      </c>
      <c r="D97" s="3">
        <v>4</v>
      </c>
      <c r="E97" s="12">
        <f t="shared" si="4"/>
        <v>42657</v>
      </c>
      <c r="F97" s="3">
        <v>0</v>
      </c>
      <c r="G97" s="3" t="s">
        <v>61</v>
      </c>
      <c r="H97" s="3" t="str">
        <f t="shared" si="5"/>
        <v>Other</v>
      </c>
      <c r="I97" s="3">
        <v>24</v>
      </c>
      <c r="J97" s="10">
        <v>1250</v>
      </c>
      <c r="K97" s="3">
        <v>5</v>
      </c>
      <c r="L97" s="3" t="s">
        <v>30</v>
      </c>
      <c r="M97" s="3" t="s">
        <v>24</v>
      </c>
      <c r="N97" s="3" t="s">
        <v>153</v>
      </c>
      <c r="O97" s="3" t="s">
        <v>154</v>
      </c>
      <c r="P97" s="3" t="s">
        <v>47</v>
      </c>
      <c r="Q97" s="3" t="s">
        <v>40</v>
      </c>
      <c r="R97" s="3">
        <v>24</v>
      </c>
      <c r="S97" s="3" t="s">
        <v>1066</v>
      </c>
      <c r="T97" s="3">
        <v>502</v>
      </c>
      <c r="U97" s="3" t="s">
        <v>1065</v>
      </c>
      <c r="V97" s="15">
        <v>50</v>
      </c>
      <c r="W97" s="15">
        <v>43.678035218757444</v>
      </c>
      <c r="X97" s="3">
        <v>4</v>
      </c>
      <c r="Y97" s="15">
        <v>24</v>
      </c>
      <c r="Z97" s="15">
        <v>200</v>
      </c>
      <c r="AA97" s="24">
        <f t="shared" si="6"/>
        <v>176</v>
      </c>
      <c r="AB97" s="3" t="s">
        <v>65</v>
      </c>
      <c r="AC97" s="3" t="str">
        <f t="shared" si="7"/>
        <v>Not Cash Payment</v>
      </c>
    </row>
    <row r="98" spans="1:29" ht="51" hidden="1" x14ac:dyDescent="0.2">
      <c r="A98" s="3">
        <v>49218</v>
      </c>
      <c r="B98" s="6">
        <v>42723</v>
      </c>
      <c r="C98" s="3">
        <f>VLOOKUP(B98,Dates!$A$2:$B$1462, 2,FALSE)</f>
        <v>2</v>
      </c>
      <c r="D98" s="3">
        <v>4</v>
      </c>
      <c r="E98" s="12">
        <f t="shared" si="4"/>
        <v>42727</v>
      </c>
      <c r="F98" s="3">
        <v>0</v>
      </c>
      <c r="G98" s="3" t="s">
        <v>61</v>
      </c>
      <c r="H98" s="3" t="str">
        <f t="shared" si="5"/>
        <v>Other</v>
      </c>
      <c r="I98" s="3">
        <v>29</v>
      </c>
      <c r="J98" s="10">
        <v>7683</v>
      </c>
      <c r="K98" s="3">
        <v>5</v>
      </c>
      <c r="L98" s="3" t="s">
        <v>30</v>
      </c>
      <c r="M98" s="3" t="s">
        <v>24</v>
      </c>
      <c r="N98" s="3" t="s">
        <v>162</v>
      </c>
      <c r="O98" s="3" t="s">
        <v>162</v>
      </c>
      <c r="P98" s="3" t="s">
        <v>163</v>
      </c>
      <c r="Q98" s="3" t="s">
        <v>28</v>
      </c>
      <c r="R98" s="3">
        <v>29</v>
      </c>
      <c r="S98" s="3" t="s">
        <v>1057</v>
      </c>
      <c r="T98" s="3">
        <v>627</v>
      </c>
      <c r="U98" s="3" t="s">
        <v>1056</v>
      </c>
      <c r="V98" s="15">
        <v>39.990001679999999</v>
      </c>
      <c r="W98" s="15">
        <v>34.198098313835338</v>
      </c>
      <c r="X98" s="3">
        <v>4</v>
      </c>
      <c r="Y98" s="15">
        <v>20.790000920000001</v>
      </c>
      <c r="Z98" s="15">
        <v>159.96000672</v>
      </c>
      <c r="AA98" s="24">
        <f t="shared" si="6"/>
        <v>139.17000579999998</v>
      </c>
      <c r="AB98" s="3" t="s">
        <v>65</v>
      </c>
      <c r="AC98" s="3" t="str">
        <f t="shared" si="7"/>
        <v>Not Cash Payment</v>
      </c>
    </row>
    <row r="99" spans="1:29" ht="68" hidden="1" x14ac:dyDescent="0.2">
      <c r="A99" s="3">
        <v>47840</v>
      </c>
      <c r="B99" s="6">
        <v>42703</v>
      </c>
      <c r="C99" s="3">
        <f>VLOOKUP(B99,Dates!$A$2:$B$1462, 2,FALSE)</f>
        <v>3</v>
      </c>
      <c r="D99" s="3">
        <v>4</v>
      </c>
      <c r="E99" s="12">
        <f t="shared" si="4"/>
        <v>42709</v>
      </c>
      <c r="F99" s="3">
        <v>0</v>
      </c>
      <c r="G99" s="3" t="s">
        <v>61</v>
      </c>
      <c r="H99" s="3" t="str">
        <f t="shared" si="5"/>
        <v>Other</v>
      </c>
      <c r="I99" s="3">
        <v>26</v>
      </c>
      <c r="J99" s="10">
        <v>2728</v>
      </c>
      <c r="K99" s="3">
        <v>5</v>
      </c>
      <c r="L99" s="3" t="s">
        <v>30</v>
      </c>
      <c r="M99" s="3" t="s">
        <v>24</v>
      </c>
      <c r="N99" s="3" t="s">
        <v>164</v>
      </c>
      <c r="O99" s="3" t="s">
        <v>165</v>
      </c>
      <c r="P99" s="3" t="s">
        <v>39</v>
      </c>
      <c r="Q99" s="3" t="s">
        <v>40</v>
      </c>
      <c r="R99" s="3">
        <v>26</v>
      </c>
      <c r="S99" s="3" t="s">
        <v>1069</v>
      </c>
      <c r="T99" s="3">
        <v>565</v>
      </c>
      <c r="U99" s="3" t="s">
        <v>1084</v>
      </c>
      <c r="V99" s="15">
        <v>70</v>
      </c>
      <c r="W99" s="15">
        <v>62.759999940857142</v>
      </c>
      <c r="X99" s="3">
        <v>4</v>
      </c>
      <c r="Y99" s="15">
        <v>44.799999239999998</v>
      </c>
      <c r="Z99" s="15">
        <v>280</v>
      </c>
      <c r="AA99" s="24">
        <f t="shared" si="6"/>
        <v>235.20000075999999</v>
      </c>
      <c r="AB99" s="3" t="s">
        <v>65</v>
      </c>
      <c r="AC99" s="3" t="str">
        <f t="shared" si="7"/>
        <v>Not Cash Payment</v>
      </c>
    </row>
    <row r="100" spans="1:29" ht="51" hidden="1" x14ac:dyDescent="0.2">
      <c r="A100" s="3">
        <v>47493</v>
      </c>
      <c r="B100" s="6">
        <v>42698</v>
      </c>
      <c r="C100" s="3">
        <f>VLOOKUP(B100,Dates!$A$2:$B$1462, 2,FALSE)</f>
        <v>5</v>
      </c>
      <c r="D100" s="3">
        <v>4</v>
      </c>
      <c r="E100" s="12">
        <f t="shared" si="4"/>
        <v>42704</v>
      </c>
      <c r="F100" s="3">
        <v>0</v>
      </c>
      <c r="G100" s="3" t="s">
        <v>61</v>
      </c>
      <c r="H100" s="3" t="str">
        <f t="shared" si="5"/>
        <v>Other</v>
      </c>
      <c r="I100" s="3">
        <v>29</v>
      </c>
      <c r="J100" s="10">
        <v>4612</v>
      </c>
      <c r="K100" s="3">
        <v>5</v>
      </c>
      <c r="L100" s="3" t="s">
        <v>30</v>
      </c>
      <c r="M100" s="3" t="s">
        <v>24</v>
      </c>
      <c r="N100" s="3" t="s">
        <v>166</v>
      </c>
      <c r="O100" s="3" t="s">
        <v>166</v>
      </c>
      <c r="P100" s="3" t="s">
        <v>167</v>
      </c>
      <c r="Q100" s="3" t="s">
        <v>51</v>
      </c>
      <c r="R100" s="3">
        <v>29</v>
      </c>
      <c r="S100" s="3" t="s">
        <v>1057</v>
      </c>
      <c r="T100" s="3">
        <v>627</v>
      </c>
      <c r="U100" s="3" t="s">
        <v>1056</v>
      </c>
      <c r="V100" s="15">
        <v>39.990001679999999</v>
      </c>
      <c r="W100" s="15">
        <v>34.198098313835338</v>
      </c>
      <c r="X100" s="3">
        <v>4</v>
      </c>
      <c r="Y100" s="15">
        <v>28.790000920000001</v>
      </c>
      <c r="Z100" s="15">
        <v>159.96000672</v>
      </c>
      <c r="AA100" s="24">
        <f t="shared" si="6"/>
        <v>131.17000579999998</v>
      </c>
      <c r="AB100" s="3" t="s">
        <v>65</v>
      </c>
      <c r="AC100" s="3" t="str">
        <f t="shared" si="7"/>
        <v>Not Cash Payment</v>
      </c>
    </row>
    <row r="101" spans="1:29" ht="34" hidden="1" x14ac:dyDescent="0.2">
      <c r="A101" s="3">
        <v>45987</v>
      </c>
      <c r="B101" s="6">
        <v>42411</v>
      </c>
      <c r="C101" s="3">
        <f>VLOOKUP(B101,Dates!$A$2:$B$1462, 2,FALSE)</f>
        <v>5</v>
      </c>
      <c r="D101" s="3">
        <v>4</v>
      </c>
      <c r="E101" s="12">
        <f t="shared" si="4"/>
        <v>42417</v>
      </c>
      <c r="F101" s="3">
        <v>0</v>
      </c>
      <c r="G101" s="3" t="s">
        <v>61</v>
      </c>
      <c r="H101" s="3" t="str">
        <f t="shared" si="5"/>
        <v>Other</v>
      </c>
      <c r="I101" s="3">
        <v>24</v>
      </c>
      <c r="J101" s="10">
        <v>9419</v>
      </c>
      <c r="K101" s="3">
        <v>5</v>
      </c>
      <c r="L101" s="3" t="s">
        <v>30</v>
      </c>
      <c r="M101" s="3" t="s">
        <v>24</v>
      </c>
      <c r="N101" s="3" t="s">
        <v>78</v>
      </c>
      <c r="O101" s="3" t="s">
        <v>78</v>
      </c>
      <c r="P101" s="3" t="s">
        <v>60</v>
      </c>
      <c r="Q101" s="3" t="s">
        <v>40</v>
      </c>
      <c r="R101" s="3">
        <v>24</v>
      </c>
      <c r="S101" s="3" t="s">
        <v>1066</v>
      </c>
      <c r="T101" s="3">
        <v>502</v>
      </c>
      <c r="U101" s="3" t="s">
        <v>1065</v>
      </c>
      <c r="V101" s="15">
        <v>50</v>
      </c>
      <c r="W101" s="15">
        <v>43.678035218757444</v>
      </c>
      <c r="X101" s="3">
        <v>4</v>
      </c>
      <c r="Y101" s="15">
        <v>40</v>
      </c>
      <c r="Z101" s="15">
        <v>200</v>
      </c>
      <c r="AA101" s="24">
        <f t="shared" si="6"/>
        <v>160</v>
      </c>
      <c r="AB101" s="3" t="s">
        <v>65</v>
      </c>
      <c r="AC101" s="3" t="str">
        <f t="shared" si="7"/>
        <v>Not Cash Payment</v>
      </c>
    </row>
    <row r="102" spans="1:29" ht="51" hidden="1" x14ac:dyDescent="0.2">
      <c r="A102" s="3">
        <v>41590</v>
      </c>
      <c r="B102" s="6">
        <v>42612</v>
      </c>
      <c r="C102" s="3">
        <f>VLOOKUP(B102,Dates!$A$2:$B$1462, 2,FALSE)</f>
        <v>3</v>
      </c>
      <c r="D102" s="3">
        <v>4</v>
      </c>
      <c r="E102" s="12">
        <f t="shared" si="4"/>
        <v>42618</v>
      </c>
      <c r="F102" s="3">
        <v>0</v>
      </c>
      <c r="G102" s="3" t="s">
        <v>61</v>
      </c>
      <c r="H102" s="3" t="str">
        <f t="shared" si="5"/>
        <v>Other</v>
      </c>
      <c r="I102" s="3">
        <v>37</v>
      </c>
      <c r="J102" s="10">
        <v>125</v>
      </c>
      <c r="K102" s="3">
        <v>6</v>
      </c>
      <c r="L102" s="3" t="s">
        <v>34</v>
      </c>
      <c r="M102" s="3" t="s">
        <v>24</v>
      </c>
      <c r="N102" s="3" t="s">
        <v>137</v>
      </c>
      <c r="O102" s="3" t="s">
        <v>137</v>
      </c>
      <c r="P102" s="3" t="s">
        <v>99</v>
      </c>
      <c r="Q102" s="3" t="s">
        <v>51</v>
      </c>
      <c r="R102" s="3">
        <v>37</v>
      </c>
      <c r="S102" s="3" t="s">
        <v>1042</v>
      </c>
      <c r="T102" s="3">
        <v>821</v>
      </c>
      <c r="U102" s="3" t="s">
        <v>1085</v>
      </c>
      <c r="V102" s="15">
        <v>51.990001679999999</v>
      </c>
      <c r="W102" s="15">
        <v>36.5500021</v>
      </c>
      <c r="X102" s="3">
        <v>4</v>
      </c>
      <c r="Y102" s="15">
        <v>2.079999924</v>
      </c>
      <c r="Z102" s="15">
        <v>207.96000672</v>
      </c>
      <c r="AA102" s="24">
        <f t="shared" si="6"/>
        <v>205.880006796</v>
      </c>
      <c r="AB102" s="3" t="s">
        <v>65</v>
      </c>
      <c r="AC102" s="3" t="str">
        <f t="shared" si="7"/>
        <v>Not Cash Payment</v>
      </c>
    </row>
    <row r="103" spans="1:29" ht="34" hidden="1" x14ac:dyDescent="0.2">
      <c r="A103" s="3">
        <v>46951</v>
      </c>
      <c r="B103" s="6">
        <v>42690</v>
      </c>
      <c r="C103" s="3">
        <f>VLOOKUP(B103,Dates!$A$2:$B$1462, 2,FALSE)</f>
        <v>4</v>
      </c>
      <c r="D103" s="3">
        <v>4</v>
      </c>
      <c r="E103" s="12">
        <f t="shared" si="4"/>
        <v>42696</v>
      </c>
      <c r="F103" s="3">
        <v>0</v>
      </c>
      <c r="G103" s="3" t="s">
        <v>61</v>
      </c>
      <c r="H103" s="3" t="str">
        <f t="shared" si="5"/>
        <v>Other</v>
      </c>
      <c r="I103" s="3">
        <v>24</v>
      </c>
      <c r="J103" s="10">
        <v>6408</v>
      </c>
      <c r="K103" s="3">
        <v>5</v>
      </c>
      <c r="L103" s="3" t="s">
        <v>30</v>
      </c>
      <c r="M103" s="3" t="s">
        <v>24</v>
      </c>
      <c r="N103" s="3" t="s">
        <v>168</v>
      </c>
      <c r="O103" s="3" t="s">
        <v>169</v>
      </c>
      <c r="P103" s="3" t="s">
        <v>27</v>
      </c>
      <c r="Q103" s="3" t="s">
        <v>28</v>
      </c>
      <c r="R103" s="3">
        <v>24</v>
      </c>
      <c r="S103" s="3" t="s">
        <v>1066</v>
      </c>
      <c r="T103" s="3">
        <v>502</v>
      </c>
      <c r="U103" s="3" t="s">
        <v>1065</v>
      </c>
      <c r="V103" s="15">
        <v>50</v>
      </c>
      <c r="W103" s="15">
        <v>43.678035218757444</v>
      </c>
      <c r="X103" s="3">
        <v>1</v>
      </c>
      <c r="Y103" s="15">
        <v>12.5</v>
      </c>
      <c r="Z103" s="15">
        <v>50</v>
      </c>
      <c r="AA103" s="24">
        <f t="shared" si="6"/>
        <v>37.5</v>
      </c>
      <c r="AB103" s="3" t="s">
        <v>29</v>
      </c>
      <c r="AC103" s="3" t="str">
        <f t="shared" si="7"/>
        <v>Cash Not Over 200</v>
      </c>
    </row>
    <row r="104" spans="1:29" ht="51" hidden="1" x14ac:dyDescent="0.2">
      <c r="A104" s="3">
        <v>46725</v>
      </c>
      <c r="B104" s="6">
        <v>42687</v>
      </c>
      <c r="C104" s="3">
        <f>VLOOKUP(B104,Dates!$A$2:$B$1462, 2,FALSE)</f>
        <v>1</v>
      </c>
      <c r="D104" s="3">
        <v>4</v>
      </c>
      <c r="E104" s="12">
        <f t="shared" si="4"/>
        <v>42691</v>
      </c>
      <c r="F104" s="3">
        <v>1</v>
      </c>
      <c r="G104" s="3" t="s">
        <v>61</v>
      </c>
      <c r="H104" s="3" t="str">
        <f t="shared" si="5"/>
        <v>Other</v>
      </c>
      <c r="I104" s="3">
        <v>9</v>
      </c>
      <c r="J104" s="10">
        <v>2431</v>
      </c>
      <c r="K104" s="3">
        <v>3</v>
      </c>
      <c r="L104" s="3" t="s">
        <v>23</v>
      </c>
      <c r="M104" s="3" t="s">
        <v>24</v>
      </c>
      <c r="N104" s="3" t="s">
        <v>31</v>
      </c>
      <c r="O104" s="3" t="s">
        <v>31</v>
      </c>
      <c r="P104" s="3" t="s">
        <v>32</v>
      </c>
      <c r="Q104" s="3" t="s">
        <v>33</v>
      </c>
      <c r="R104" s="3">
        <v>9</v>
      </c>
      <c r="S104" s="3" t="s">
        <v>1055</v>
      </c>
      <c r="T104" s="3">
        <v>191</v>
      </c>
      <c r="U104" s="3" t="s">
        <v>1054</v>
      </c>
      <c r="V104" s="15">
        <v>99.989997860000003</v>
      </c>
      <c r="W104" s="15">
        <v>95.114003926871064</v>
      </c>
      <c r="X104" s="3">
        <v>1</v>
      </c>
      <c r="Y104" s="15">
        <v>25</v>
      </c>
      <c r="Z104" s="15">
        <v>99.989997860000003</v>
      </c>
      <c r="AA104" s="24">
        <f t="shared" si="6"/>
        <v>74.989997860000003</v>
      </c>
      <c r="AB104" s="3" t="s">
        <v>29</v>
      </c>
      <c r="AC104" s="3" t="str">
        <f t="shared" si="7"/>
        <v>Cash Not Over 200</v>
      </c>
    </row>
    <row r="105" spans="1:29" ht="51" hidden="1" x14ac:dyDescent="0.2">
      <c r="A105" s="3">
        <v>45198</v>
      </c>
      <c r="B105" s="6">
        <v>42664</v>
      </c>
      <c r="C105" s="3">
        <f>VLOOKUP(B105,Dates!$A$2:$B$1462, 2,FALSE)</f>
        <v>6</v>
      </c>
      <c r="D105" s="3">
        <v>4</v>
      </c>
      <c r="E105" s="12">
        <f t="shared" si="4"/>
        <v>42670</v>
      </c>
      <c r="F105" s="3">
        <v>0</v>
      </c>
      <c r="G105" s="3" t="s">
        <v>61</v>
      </c>
      <c r="H105" s="3" t="str">
        <f t="shared" si="5"/>
        <v>Other</v>
      </c>
      <c r="I105" s="3">
        <v>18</v>
      </c>
      <c r="J105" s="10">
        <v>6497</v>
      </c>
      <c r="K105" s="3">
        <v>4</v>
      </c>
      <c r="L105" s="3" t="s">
        <v>45</v>
      </c>
      <c r="M105" s="3" t="s">
        <v>24</v>
      </c>
      <c r="N105" s="3" t="s">
        <v>117</v>
      </c>
      <c r="O105" s="3" t="s">
        <v>117</v>
      </c>
      <c r="P105" s="3" t="s">
        <v>43</v>
      </c>
      <c r="Q105" s="3" t="s">
        <v>33</v>
      </c>
      <c r="R105" s="3">
        <v>18</v>
      </c>
      <c r="S105" s="3" t="s">
        <v>1061</v>
      </c>
      <c r="T105" s="3">
        <v>403</v>
      </c>
      <c r="U105" s="3" t="s">
        <v>1060</v>
      </c>
      <c r="V105" s="15">
        <v>129.9900055</v>
      </c>
      <c r="W105" s="15">
        <v>110.80340837177086</v>
      </c>
      <c r="X105" s="3">
        <v>1</v>
      </c>
      <c r="Y105" s="15">
        <v>0</v>
      </c>
      <c r="Z105" s="15">
        <v>129.9900055</v>
      </c>
      <c r="AA105" s="24">
        <f t="shared" si="6"/>
        <v>129.9900055</v>
      </c>
      <c r="AB105" s="3" t="s">
        <v>29</v>
      </c>
      <c r="AC105" s="3" t="str">
        <f t="shared" si="7"/>
        <v>Cash Not Over 200</v>
      </c>
    </row>
    <row r="106" spans="1:29" ht="51" hidden="1" x14ac:dyDescent="0.2">
      <c r="A106" s="3">
        <v>45418</v>
      </c>
      <c r="B106" s="6">
        <v>42667</v>
      </c>
      <c r="C106" s="3">
        <f>VLOOKUP(B106,Dates!$A$2:$B$1462, 2,FALSE)</f>
        <v>2</v>
      </c>
      <c r="D106" s="3">
        <v>4</v>
      </c>
      <c r="E106" s="12">
        <f t="shared" si="4"/>
        <v>42671</v>
      </c>
      <c r="F106" s="3">
        <v>0</v>
      </c>
      <c r="G106" s="3" t="s">
        <v>61</v>
      </c>
      <c r="H106" s="3" t="str">
        <f t="shared" si="5"/>
        <v>Other</v>
      </c>
      <c r="I106" s="3">
        <v>18</v>
      </c>
      <c r="J106" s="10">
        <v>9011</v>
      </c>
      <c r="K106" s="3">
        <v>4</v>
      </c>
      <c r="L106" s="3" t="s">
        <v>45</v>
      </c>
      <c r="M106" s="3" t="s">
        <v>24</v>
      </c>
      <c r="N106" s="3" t="s">
        <v>170</v>
      </c>
      <c r="O106" s="3" t="s">
        <v>170</v>
      </c>
      <c r="P106" s="3" t="s">
        <v>171</v>
      </c>
      <c r="Q106" s="3" t="s">
        <v>51</v>
      </c>
      <c r="R106" s="3">
        <v>18</v>
      </c>
      <c r="S106" s="3" t="s">
        <v>1061</v>
      </c>
      <c r="T106" s="3">
        <v>403</v>
      </c>
      <c r="U106" s="3" t="s">
        <v>1060</v>
      </c>
      <c r="V106" s="15">
        <v>129.9900055</v>
      </c>
      <c r="W106" s="15">
        <v>110.80340837177086</v>
      </c>
      <c r="X106" s="3">
        <v>1</v>
      </c>
      <c r="Y106" s="15">
        <v>0</v>
      </c>
      <c r="Z106" s="15">
        <v>129.9900055</v>
      </c>
      <c r="AA106" s="24">
        <f t="shared" si="6"/>
        <v>129.9900055</v>
      </c>
      <c r="AB106" s="3" t="s">
        <v>29</v>
      </c>
      <c r="AC106" s="3" t="str">
        <f t="shared" si="7"/>
        <v>Cash Not Over 200</v>
      </c>
    </row>
    <row r="107" spans="1:29" ht="51" hidden="1" x14ac:dyDescent="0.2">
      <c r="A107" s="3">
        <v>45198</v>
      </c>
      <c r="B107" s="6">
        <v>42664</v>
      </c>
      <c r="C107" s="3">
        <f>VLOOKUP(B107,Dates!$A$2:$B$1462, 2,FALSE)</f>
        <v>6</v>
      </c>
      <c r="D107" s="3">
        <v>4</v>
      </c>
      <c r="E107" s="12">
        <f t="shared" si="4"/>
        <v>42670</v>
      </c>
      <c r="F107" s="3">
        <v>0</v>
      </c>
      <c r="G107" s="3" t="s">
        <v>61</v>
      </c>
      <c r="H107" s="3" t="str">
        <f t="shared" si="5"/>
        <v>Other</v>
      </c>
      <c r="I107" s="3">
        <v>18</v>
      </c>
      <c r="J107" s="10">
        <v>6497</v>
      </c>
      <c r="K107" s="3">
        <v>4</v>
      </c>
      <c r="L107" s="3" t="s">
        <v>45</v>
      </c>
      <c r="M107" s="3" t="s">
        <v>24</v>
      </c>
      <c r="N107" s="3" t="s">
        <v>117</v>
      </c>
      <c r="O107" s="3" t="s">
        <v>117</v>
      </c>
      <c r="P107" s="3" t="s">
        <v>43</v>
      </c>
      <c r="Q107" s="3" t="s">
        <v>33</v>
      </c>
      <c r="R107" s="3">
        <v>18</v>
      </c>
      <c r="S107" s="3" t="s">
        <v>1061</v>
      </c>
      <c r="T107" s="3">
        <v>403</v>
      </c>
      <c r="U107" s="3" t="s">
        <v>1060</v>
      </c>
      <c r="V107" s="15">
        <v>129.9900055</v>
      </c>
      <c r="W107" s="15">
        <v>110.80340837177086</v>
      </c>
      <c r="X107" s="3">
        <v>1</v>
      </c>
      <c r="Y107" s="15">
        <v>1.2999999520000001</v>
      </c>
      <c r="Z107" s="15">
        <v>129.9900055</v>
      </c>
      <c r="AA107" s="24">
        <f t="shared" si="6"/>
        <v>128.69000554799999</v>
      </c>
      <c r="AB107" s="3" t="s">
        <v>29</v>
      </c>
      <c r="AC107" s="3" t="str">
        <f t="shared" si="7"/>
        <v>Cash Not Over 200</v>
      </c>
    </row>
    <row r="108" spans="1:29" ht="51" hidden="1" x14ac:dyDescent="0.2">
      <c r="A108" s="3">
        <v>42920</v>
      </c>
      <c r="B108" s="6">
        <v>42631</v>
      </c>
      <c r="C108" s="3">
        <f>VLOOKUP(B108,Dates!$A$2:$B$1462, 2,FALSE)</f>
        <v>1</v>
      </c>
      <c r="D108" s="3">
        <v>4</v>
      </c>
      <c r="E108" s="12">
        <f t="shared" si="4"/>
        <v>42635</v>
      </c>
      <c r="F108" s="3">
        <v>1</v>
      </c>
      <c r="G108" s="3" t="s">
        <v>61</v>
      </c>
      <c r="H108" s="3" t="str">
        <f t="shared" si="5"/>
        <v>Other</v>
      </c>
      <c r="I108" s="3">
        <v>18</v>
      </c>
      <c r="J108" s="10">
        <v>716</v>
      </c>
      <c r="K108" s="3">
        <v>4</v>
      </c>
      <c r="L108" s="3" t="s">
        <v>45</v>
      </c>
      <c r="M108" s="3" t="s">
        <v>24</v>
      </c>
      <c r="N108" s="3" t="s">
        <v>172</v>
      </c>
      <c r="O108" s="3" t="s">
        <v>173</v>
      </c>
      <c r="P108" s="3" t="s">
        <v>27</v>
      </c>
      <c r="Q108" s="3" t="s">
        <v>28</v>
      </c>
      <c r="R108" s="3">
        <v>18</v>
      </c>
      <c r="S108" s="3" t="s">
        <v>1061</v>
      </c>
      <c r="T108" s="3">
        <v>403</v>
      </c>
      <c r="U108" s="3" t="s">
        <v>1060</v>
      </c>
      <c r="V108" s="15">
        <v>129.9900055</v>
      </c>
      <c r="W108" s="15">
        <v>110.80340837177086</v>
      </c>
      <c r="X108" s="3">
        <v>1</v>
      </c>
      <c r="Y108" s="15">
        <v>2.5999999049999998</v>
      </c>
      <c r="Z108" s="15">
        <v>129.9900055</v>
      </c>
      <c r="AA108" s="24">
        <f t="shared" si="6"/>
        <v>127.39000559499999</v>
      </c>
      <c r="AB108" s="3" t="s">
        <v>29</v>
      </c>
      <c r="AC108" s="3" t="str">
        <f t="shared" si="7"/>
        <v>Cash Not Over 200</v>
      </c>
    </row>
    <row r="109" spans="1:29" ht="51" hidden="1" x14ac:dyDescent="0.2">
      <c r="A109" s="3">
        <v>44485</v>
      </c>
      <c r="B109" s="6">
        <v>42684</v>
      </c>
      <c r="C109" s="3">
        <f>VLOOKUP(B109,Dates!$A$2:$B$1462, 2,FALSE)</f>
        <v>5</v>
      </c>
      <c r="D109" s="3">
        <v>4</v>
      </c>
      <c r="E109" s="12">
        <f t="shared" si="4"/>
        <v>42690</v>
      </c>
      <c r="F109" s="3">
        <v>1</v>
      </c>
      <c r="G109" s="3" t="s">
        <v>61</v>
      </c>
      <c r="H109" s="3" t="str">
        <f t="shared" si="5"/>
        <v>Other</v>
      </c>
      <c r="I109" s="3">
        <v>18</v>
      </c>
      <c r="J109" s="10">
        <v>7393</v>
      </c>
      <c r="K109" s="3">
        <v>4</v>
      </c>
      <c r="L109" s="3" t="s">
        <v>45</v>
      </c>
      <c r="M109" s="3" t="s">
        <v>24</v>
      </c>
      <c r="N109" s="3" t="s">
        <v>174</v>
      </c>
      <c r="O109" s="3" t="s">
        <v>86</v>
      </c>
      <c r="P109" s="3" t="s">
        <v>87</v>
      </c>
      <c r="Q109" s="3" t="s">
        <v>88</v>
      </c>
      <c r="R109" s="3">
        <v>18</v>
      </c>
      <c r="S109" s="3" t="s">
        <v>1061</v>
      </c>
      <c r="T109" s="3">
        <v>403</v>
      </c>
      <c r="U109" s="3" t="s">
        <v>1060</v>
      </c>
      <c r="V109" s="15">
        <v>129.9900055</v>
      </c>
      <c r="W109" s="15">
        <v>110.80340837177086</v>
      </c>
      <c r="X109" s="3">
        <v>1</v>
      </c>
      <c r="Y109" s="15">
        <v>3.9000000950000002</v>
      </c>
      <c r="Z109" s="15">
        <v>129.9900055</v>
      </c>
      <c r="AA109" s="24">
        <f t="shared" si="6"/>
        <v>126.090005405</v>
      </c>
      <c r="AB109" s="3" t="s">
        <v>29</v>
      </c>
      <c r="AC109" s="3" t="str">
        <f t="shared" si="7"/>
        <v>Cash Not Over 200</v>
      </c>
    </row>
    <row r="110" spans="1:29" ht="34" hidden="1" x14ac:dyDescent="0.2">
      <c r="A110" s="3">
        <v>50213</v>
      </c>
      <c r="B110" s="6">
        <v>42767</v>
      </c>
      <c r="C110" s="3">
        <f>VLOOKUP(B110,Dates!$A$2:$B$1462, 2,FALSE)</f>
        <v>4</v>
      </c>
      <c r="D110" s="3">
        <v>4</v>
      </c>
      <c r="E110" s="12">
        <f t="shared" si="4"/>
        <v>42773</v>
      </c>
      <c r="F110" s="3">
        <v>0</v>
      </c>
      <c r="G110" s="3" t="s">
        <v>61</v>
      </c>
      <c r="H110" s="3" t="str">
        <f t="shared" si="5"/>
        <v>Other</v>
      </c>
      <c r="I110" s="3">
        <v>17</v>
      </c>
      <c r="J110" s="10">
        <v>3405</v>
      </c>
      <c r="K110" s="3">
        <v>4</v>
      </c>
      <c r="L110" s="3" t="s">
        <v>45</v>
      </c>
      <c r="M110" s="3" t="s">
        <v>24</v>
      </c>
      <c r="N110" s="3" t="s">
        <v>175</v>
      </c>
      <c r="O110" s="3" t="s">
        <v>82</v>
      </c>
      <c r="P110" s="3" t="s">
        <v>27</v>
      </c>
      <c r="Q110" s="3" t="s">
        <v>28</v>
      </c>
      <c r="R110" s="3">
        <v>17</v>
      </c>
      <c r="S110" s="3" t="s">
        <v>1043</v>
      </c>
      <c r="T110" s="3">
        <v>365</v>
      </c>
      <c r="U110" s="3" t="s">
        <v>1062</v>
      </c>
      <c r="V110" s="15">
        <v>59.990001679999999</v>
      </c>
      <c r="W110" s="15">
        <v>54.488929209402009</v>
      </c>
      <c r="X110" s="3">
        <v>1</v>
      </c>
      <c r="Y110" s="15">
        <v>1.7999999520000001</v>
      </c>
      <c r="Z110" s="15">
        <v>59.990001679999999</v>
      </c>
      <c r="AA110" s="24">
        <f t="shared" si="6"/>
        <v>58.190001727999999</v>
      </c>
      <c r="AB110" s="3" t="s">
        <v>29</v>
      </c>
      <c r="AC110" s="3" t="str">
        <f t="shared" si="7"/>
        <v>Cash Not Over 200</v>
      </c>
    </row>
    <row r="111" spans="1:29" ht="51" hidden="1" x14ac:dyDescent="0.2">
      <c r="A111" s="3">
        <v>48622</v>
      </c>
      <c r="B111" s="6">
        <v>42655</v>
      </c>
      <c r="C111" s="3">
        <f>VLOOKUP(B111,Dates!$A$2:$B$1462, 2,FALSE)</f>
        <v>4</v>
      </c>
      <c r="D111" s="3">
        <v>4</v>
      </c>
      <c r="E111" s="12">
        <f t="shared" si="4"/>
        <v>42661</v>
      </c>
      <c r="F111" s="3">
        <v>0</v>
      </c>
      <c r="G111" s="3" t="s">
        <v>61</v>
      </c>
      <c r="H111" s="3" t="str">
        <f t="shared" si="5"/>
        <v>Other</v>
      </c>
      <c r="I111" s="3">
        <v>18</v>
      </c>
      <c r="J111" s="10">
        <v>3150</v>
      </c>
      <c r="K111" s="3">
        <v>4</v>
      </c>
      <c r="L111" s="3" t="s">
        <v>45</v>
      </c>
      <c r="M111" s="3" t="s">
        <v>24</v>
      </c>
      <c r="N111" s="3" t="s">
        <v>31</v>
      </c>
      <c r="O111" s="3" t="s">
        <v>31</v>
      </c>
      <c r="P111" s="3" t="s">
        <v>32</v>
      </c>
      <c r="Q111" s="3" t="s">
        <v>33</v>
      </c>
      <c r="R111" s="3">
        <v>18</v>
      </c>
      <c r="S111" s="3" t="s">
        <v>1061</v>
      </c>
      <c r="T111" s="3">
        <v>403</v>
      </c>
      <c r="U111" s="3" t="s">
        <v>1060</v>
      </c>
      <c r="V111" s="15">
        <v>129.9900055</v>
      </c>
      <c r="W111" s="15">
        <v>110.80340837177086</v>
      </c>
      <c r="X111" s="3">
        <v>1</v>
      </c>
      <c r="Y111" s="15">
        <v>5.1999998090000004</v>
      </c>
      <c r="Z111" s="15">
        <v>129.9900055</v>
      </c>
      <c r="AA111" s="24">
        <f t="shared" si="6"/>
        <v>124.79000569099999</v>
      </c>
      <c r="AB111" s="3" t="s">
        <v>29</v>
      </c>
      <c r="AC111" s="3" t="str">
        <f t="shared" si="7"/>
        <v>Cash Not Over 200</v>
      </c>
    </row>
    <row r="112" spans="1:29" ht="34" hidden="1" x14ac:dyDescent="0.2">
      <c r="A112" s="3">
        <v>49172</v>
      </c>
      <c r="B112" s="6">
        <v>42722</v>
      </c>
      <c r="C112" s="3">
        <f>VLOOKUP(B112,Dates!$A$2:$B$1462, 2,FALSE)</f>
        <v>1</v>
      </c>
      <c r="D112" s="3">
        <v>4</v>
      </c>
      <c r="E112" s="12">
        <f t="shared" si="4"/>
        <v>42726</v>
      </c>
      <c r="F112" s="3">
        <v>0</v>
      </c>
      <c r="G112" s="3" t="s">
        <v>61</v>
      </c>
      <c r="H112" s="3" t="str">
        <f t="shared" si="5"/>
        <v>Other</v>
      </c>
      <c r="I112" s="3">
        <v>17</v>
      </c>
      <c r="J112" s="10">
        <v>7687</v>
      </c>
      <c r="K112" s="3">
        <v>4</v>
      </c>
      <c r="L112" s="3" t="s">
        <v>45</v>
      </c>
      <c r="M112" s="3" t="s">
        <v>24</v>
      </c>
      <c r="N112" s="3" t="s">
        <v>176</v>
      </c>
      <c r="O112" s="3" t="s">
        <v>177</v>
      </c>
      <c r="P112" s="3" t="s">
        <v>67</v>
      </c>
      <c r="Q112" s="3" t="s">
        <v>40</v>
      </c>
      <c r="R112" s="3">
        <v>17</v>
      </c>
      <c r="S112" s="3" t="s">
        <v>1043</v>
      </c>
      <c r="T112" s="3">
        <v>365</v>
      </c>
      <c r="U112" s="3" t="s">
        <v>1062</v>
      </c>
      <c r="V112" s="15">
        <v>59.990001679999999</v>
      </c>
      <c r="W112" s="15">
        <v>54.488929209402009</v>
      </c>
      <c r="X112" s="3">
        <v>1</v>
      </c>
      <c r="Y112" s="15">
        <v>5.4000000950000002</v>
      </c>
      <c r="Z112" s="15">
        <v>59.990001679999999</v>
      </c>
      <c r="AA112" s="24">
        <f t="shared" si="6"/>
        <v>54.590001584999996</v>
      </c>
      <c r="AB112" s="3" t="s">
        <v>29</v>
      </c>
      <c r="AC112" s="3" t="str">
        <f t="shared" si="7"/>
        <v>Cash Not Over 200</v>
      </c>
    </row>
    <row r="113" spans="1:29" ht="51" hidden="1" x14ac:dyDescent="0.2">
      <c r="A113" s="3">
        <v>46907</v>
      </c>
      <c r="B113" s="6">
        <v>42689</v>
      </c>
      <c r="C113" s="3">
        <f>VLOOKUP(B113,Dates!$A$2:$B$1462, 2,FALSE)</f>
        <v>3</v>
      </c>
      <c r="D113" s="3">
        <v>4</v>
      </c>
      <c r="E113" s="12">
        <f t="shared" si="4"/>
        <v>42695</v>
      </c>
      <c r="F113" s="3">
        <v>0</v>
      </c>
      <c r="G113" s="3" t="s">
        <v>61</v>
      </c>
      <c r="H113" s="3" t="str">
        <f t="shared" si="5"/>
        <v>Other</v>
      </c>
      <c r="I113" s="3">
        <v>18</v>
      </c>
      <c r="J113" s="10">
        <v>2324</v>
      </c>
      <c r="K113" s="3">
        <v>4</v>
      </c>
      <c r="L113" s="3" t="s">
        <v>45</v>
      </c>
      <c r="M113" s="3" t="s">
        <v>24</v>
      </c>
      <c r="N113" s="3" t="s">
        <v>178</v>
      </c>
      <c r="O113" s="3" t="s">
        <v>179</v>
      </c>
      <c r="P113" s="3" t="s">
        <v>27</v>
      </c>
      <c r="Q113" s="3" t="s">
        <v>28</v>
      </c>
      <c r="R113" s="3">
        <v>18</v>
      </c>
      <c r="S113" s="3" t="s">
        <v>1061</v>
      </c>
      <c r="T113" s="3">
        <v>403</v>
      </c>
      <c r="U113" s="3" t="s">
        <v>1060</v>
      </c>
      <c r="V113" s="15">
        <v>129.9900055</v>
      </c>
      <c r="W113" s="15">
        <v>110.80340837177086</v>
      </c>
      <c r="X113" s="3">
        <v>1</v>
      </c>
      <c r="Y113" s="15">
        <v>19.5</v>
      </c>
      <c r="Z113" s="15">
        <v>129.9900055</v>
      </c>
      <c r="AA113" s="24">
        <f t="shared" si="6"/>
        <v>110.4900055</v>
      </c>
      <c r="AB113" s="3" t="s">
        <v>29</v>
      </c>
      <c r="AC113" s="3" t="str">
        <f t="shared" si="7"/>
        <v>Cash Not Over 200</v>
      </c>
    </row>
    <row r="114" spans="1:29" ht="34" hidden="1" x14ac:dyDescent="0.2">
      <c r="A114" s="3">
        <v>44485</v>
      </c>
      <c r="B114" s="6">
        <v>42684</v>
      </c>
      <c r="C114" s="3">
        <f>VLOOKUP(B114,Dates!$A$2:$B$1462, 2,FALSE)</f>
        <v>5</v>
      </c>
      <c r="D114" s="3">
        <v>4</v>
      </c>
      <c r="E114" s="12">
        <f t="shared" si="4"/>
        <v>42690</v>
      </c>
      <c r="F114" s="3">
        <v>1</v>
      </c>
      <c r="G114" s="3" t="s">
        <v>61</v>
      </c>
      <c r="H114" s="3" t="str">
        <f t="shared" si="5"/>
        <v>Other</v>
      </c>
      <c r="I114" s="3">
        <v>17</v>
      </c>
      <c r="J114" s="10">
        <v>7393</v>
      </c>
      <c r="K114" s="3">
        <v>4</v>
      </c>
      <c r="L114" s="3" t="s">
        <v>45</v>
      </c>
      <c r="M114" s="3" t="s">
        <v>24</v>
      </c>
      <c r="N114" s="3" t="s">
        <v>174</v>
      </c>
      <c r="O114" s="3" t="s">
        <v>86</v>
      </c>
      <c r="P114" s="3" t="s">
        <v>87</v>
      </c>
      <c r="Q114" s="3" t="s">
        <v>88</v>
      </c>
      <c r="R114" s="3">
        <v>17</v>
      </c>
      <c r="S114" s="3" t="s">
        <v>1043</v>
      </c>
      <c r="T114" s="3">
        <v>365</v>
      </c>
      <c r="U114" s="3" t="s">
        <v>1062</v>
      </c>
      <c r="V114" s="15">
        <v>59.990001679999999</v>
      </c>
      <c r="W114" s="15">
        <v>54.488929209402009</v>
      </c>
      <c r="X114" s="3">
        <v>1</v>
      </c>
      <c r="Y114" s="15">
        <v>9.6000003809999992</v>
      </c>
      <c r="Z114" s="15">
        <v>59.990001679999999</v>
      </c>
      <c r="AA114" s="24">
        <f t="shared" si="6"/>
        <v>50.390001298999998</v>
      </c>
      <c r="AB114" s="3" t="s">
        <v>29</v>
      </c>
      <c r="AC114" s="3" t="str">
        <f t="shared" si="7"/>
        <v>Cash Not Over 200</v>
      </c>
    </row>
    <row r="115" spans="1:29" ht="51" hidden="1" x14ac:dyDescent="0.2">
      <c r="A115" s="3">
        <v>44027</v>
      </c>
      <c r="B115" s="6">
        <v>42470</v>
      </c>
      <c r="C115" s="3">
        <f>VLOOKUP(B115,Dates!$A$2:$B$1462, 2,FALSE)</f>
        <v>1</v>
      </c>
      <c r="D115" s="3">
        <v>4</v>
      </c>
      <c r="E115" s="12">
        <f t="shared" si="4"/>
        <v>42474</v>
      </c>
      <c r="F115" s="3">
        <v>0</v>
      </c>
      <c r="G115" s="3" t="s">
        <v>61</v>
      </c>
      <c r="H115" s="3" t="str">
        <f t="shared" si="5"/>
        <v>Other</v>
      </c>
      <c r="I115" s="3">
        <v>18</v>
      </c>
      <c r="J115" s="10">
        <v>4594</v>
      </c>
      <c r="K115" s="3">
        <v>4</v>
      </c>
      <c r="L115" s="3" t="s">
        <v>45</v>
      </c>
      <c r="M115" s="3" t="s">
        <v>24</v>
      </c>
      <c r="N115" s="3" t="s">
        <v>133</v>
      </c>
      <c r="O115" s="3" t="s">
        <v>133</v>
      </c>
      <c r="P115" s="3" t="s">
        <v>27</v>
      </c>
      <c r="Q115" s="3" t="s">
        <v>28</v>
      </c>
      <c r="R115" s="3">
        <v>18</v>
      </c>
      <c r="S115" s="3" t="s">
        <v>1061</v>
      </c>
      <c r="T115" s="3">
        <v>403</v>
      </c>
      <c r="U115" s="3" t="s">
        <v>1060</v>
      </c>
      <c r="V115" s="15">
        <v>129.9900055</v>
      </c>
      <c r="W115" s="15">
        <v>110.80340837177086</v>
      </c>
      <c r="X115" s="3">
        <v>1</v>
      </c>
      <c r="Y115" s="15">
        <v>20.799999239999998</v>
      </c>
      <c r="Z115" s="15">
        <v>129.9900055</v>
      </c>
      <c r="AA115" s="24">
        <f t="shared" si="6"/>
        <v>109.19000625999999</v>
      </c>
      <c r="AB115" s="3" t="s">
        <v>29</v>
      </c>
      <c r="AC115" s="3" t="str">
        <f t="shared" si="7"/>
        <v>Cash Not Over 200</v>
      </c>
    </row>
    <row r="116" spans="1:29" ht="51" hidden="1" x14ac:dyDescent="0.2">
      <c r="A116" s="3">
        <v>43976</v>
      </c>
      <c r="B116" s="6">
        <v>42439</v>
      </c>
      <c r="C116" s="3">
        <f>VLOOKUP(B116,Dates!$A$2:$B$1462, 2,FALSE)</f>
        <v>5</v>
      </c>
      <c r="D116" s="3">
        <v>4</v>
      </c>
      <c r="E116" s="12">
        <f t="shared" si="4"/>
        <v>42445</v>
      </c>
      <c r="F116" s="3">
        <v>0</v>
      </c>
      <c r="G116" s="3" t="s">
        <v>61</v>
      </c>
      <c r="H116" s="3" t="str">
        <f t="shared" si="5"/>
        <v>Other</v>
      </c>
      <c r="I116" s="3">
        <v>18</v>
      </c>
      <c r="J116" s="10">
        <v>1171</v>
      </c>
      <c r="K116" s="3">
        <v>4</v>
      </c>
      <c r="L116" s="3" t="s">
        <v>45</v>
      </c>
      <c r="M116" s="3" t="s">
        <v>24</v>
      </c>
      <c r="N116" s="3" t="s">
        <v>180</v>
      </c>
      <c r="O116" s="3" t="s">
        <v>139</v>
      </c>
      <c r="P116" s="3" t="s">
        <v>87</v>
      </c>
      <c r="Q116" s="3" t="s">
        <v>88</v>
      </c>
      <c r="R116" s="3">
        <v>18</v>
      </c>
      <c r="S116" s="3" t="s">
        <v>1061</v>
      </c>
      <c r="T116" s="3">
        <v>403</v>
      </c>
      <c r="U116" s="3" t="s">
        <v>1060</v>
      </c>
      <c r="V116" s="15">
        <v>129.9900055</v>
      </c>
      <c r="W116" s="15">
        <v>110.80340837177086</v>
      </c>
      <c r="X116" s="3">
        <v>1</v>
      </c>
      <c r="Y116" s="15">
        <v>22.100000380000001</v>
      </c>
      <c r="Z116" s="15">
        <v>129.9900055</v>
      </c>
      <c r="AA116" s="24">
        <f t="shared" si="6"/>
        <v>107.89000512</v>
      </c>
      <c r="AB116" s="3" t="s">
        <v>29</v>
      </c>
      <c r="AC116" s="3" t="str">
        <f t="shared" si="7"/>
        <v>Cash Not Over 200</v>
      </c>
    </row>
    <row r="117" spans="1:29" ht="51" hidden="1" x14ac:dyDescent="0.2">
      <c r="A117" s="3">
        <v>41404</v>
      </c>
      <c r="B117" s="6">
        <v>42609</v>
      </c>
      <c r="C117" s="3">
        <f>VLOOKUP(B117,Dates!$A$2:$B$1462, 2,FALSE)</f>
        <v>7</v>
      </c>
      <c r="D117" s="3">
        <v>4</v>
      </c>
      <c r="E117" s="12">
        <f t="shared" si="4"/>
        <v>42614</v>
      </c>
      <c r="F117" s="3">
        <v>1</v>
      </c>
      <c r="G117" s="3" t="s">
        <v>61</v>
      </c>
      <c r="H117" s="3" t="str">
        <f t="shared" si="5"/>
        <v>Other</v>
      </c>
      <c r="I117" s="3">
        <v>18</v>
      </c>
      <c r="J117" s="10">
        <v>2851</v>
      </c>
      <c r="K117" s="3">
        <v>4</v>
      </c>
      <c r="L117" s="3" t="s">
        <v>45</v>
      </c>
      <c r="M117" s="3" t="s">
        <v>24</v>
      </c>
      <c r="N117" s="3" t="s">
        <v>37</v>
      </c>
      <c r="O117" s="3" t="s">
        <v>38</v>
      </c>
      <c r="P117" s="3" t="s">
        <v>39</v>
      </c>
      <c r="Q117" s="3" t="s">
        <v>40</v>
      </c>
      <c r="R117" s="3">
        <v>18</v>
      </c>
      <c r="S117" s="3" t="s">
        <v>1061</v>
      </c>
      <c r="T117" s="3">
        <v>403</v>
      </c>
      <c r="U117" s="3" t="s">
        <v>1060</v>
      </c>
      <c r="V117" s="15">
        <v>129.9900055</v>
      </c>
      <c r="W117" s="15">
        <v>110.80340837177086</v>
      </c>
      <c r="X117" s="3">
        <v>1</v>
      </c>
      <c r="Y117" s="15">
        <v>23.399999619999999</v>
      </c>
      <c r="Z117" s="15">
        <v>129.9900055</v>
      </c>
      <c r="AA117" s="24">
        <f t="shared" si="6"/>
        <v>106.59000587999999</v>
      </c>
      <c r="AB117" s="3" t="s">
        <v>29</v>
      </c>
      <c r="AC117" s="3" t="str">
        <f t="shared" si="7"/>
        <v>Cash Not Over 200</v>
      </c>
    </row>
    <row r="118" spans="1:29" ht="51" hidden="1" x14ac:dyDescent="0.2">
      <c r="A118" s="3">
        <v>46725</v>
      </c>
      <c r="B118" s="6">
        <v>42687</v>
      </c>
      <c r="C118" s="3">
        <f>VLOOKUP(B118,Dates!$A$2:$B$1462, 2,FALSE)</f>
        <v>1</v>
      </c>
      <c r="D118" s="3">
        <v>4</v>
      </c>
      <c r="E118" s="12">
        <f t="shared" si="4"/>
        <v>42691</v>
      </c>
      <c r="F118" s="3">
        <v>1</v>
      </c>
      <c r="G118" s="3" t="s">
        <v>61</v>
      </c>
      <c r="H118" s="3" t="str">
        <f t="shared" si="5"/>
        <v>Other</v>
      </c>
      <c r="I118" s="3">
        <v>18</v>
      </c>
      <c r="J118" s="10">
        <v>2431</v>
      </c>
      <c r="K118" s="3">
        <v>4</v>
      </c>
      <c r="L118" s="3" t="s">
        <v>45</v>
      </c>
      <c r="M118" s="3" t="s">
        <v>24</v>
      </c>
      <c r="N118" s="3" t="s">
        <v>31</v>
      </c>
      <c r="O118" s="3" t="s">
        <v>31</v>
      </c>
      <c r="P118" s="3" t="s">
        <v>32</v>
      </c>
      <c r="Q118" s="3" t="s">
        <v>33</v>
      </c>
      <c r="R118" s="3">
        <v>18</v>
      </c>
      <c r="S118" s="3" t="s">
        <v>1061</v>
      </c>
      <c r="T118" s="3">
        <v>403</v>
      </c>
      <c r="U118" s="3" t="s">
        <v>1060</v>
      </c>
      <c r="V118" s="15">
        <v>129.9900055</v>
      </c>
      <c r="W118" s="15">
        <v>110.80340837177086</v>
      </c>
      <c r="X118" s="3">
        <v>1</v>
      </c>
      <c r="Y118" s="15">
        <v>32.5</v>
      </c>
      <c r="Z118" s="15">
        <v>129.9900055</v>
      </c>
      <c r="AA118" s="24">
        <f t="shared" si="6"/>
        <v>97.490005499999995</v>
      </c>
      <c r="AB118" s="3" t="s">
        <v>29</v>
      </c>
      <c r="AC118" s="3" t="str">
        <f t="shared" si="7"/>
        <v>Cash Not Over 200</v>
      </c>
    </row>
    <row r="119" spans="1:29" ht="34" hidden="1" x14ac:dyDescent="0.2">
      <c r="A119" s="3">
        <v>41442</v>
      </c>
      <c r="B119" s="6">
        <v>42609</v>
      </c>
      <c r="C119" s="3">
        <f>VLOOKUP(B119,Dates!$A$2:$B$1462, 2,FALSE)</f>
        <v>7</v>
      </c>
      <c r="D119" s="3">
        <v>4</v>
      </c>
      <c r="E119" s="12">
        <f t="shared" si="4"/>
        <v>42614</v>
      </c>
      <c r="F119" s="3">
        <v>0</v>
      </c>
      <c r="G119" s="3" t="s">
        <v>61</v>
      </c>
      <c r="H119" s="3" t="str">
        <f t="shared" si="5"/>
        <v>Other</v>
      </c>
      <c r="I119" s="3">
        <v>17</v>
      </c>
      <c r="J119" s="10">
        <v>223</v>
      </c>
      <c r="K119" s="3">
        <v>4</v>
      </c>
      <c r="L119" s="3" t="s">
        <v>45</v>
      </c>
      <c r="M119" s="3" t="s">
        <v>24</v>
      </c>
      <c r="N119" s="3" t="s">
        <v>58</v>
      </c>
      <c r="O119" s="3" t="s">
        <v>59</v>
      </c>
      <c r="P119" s="3" t="s">
        <v>60</v>
      </c>
      <c r="Q119" s="3" t="s">
        <v>40</v>
      </c>
      <c r="R119" s="3">
        <v>17</v>
      </c>
      <c r="S119" s="3" t="s">
        <v>1043</v>
      </c>
      <c r="T119" s="3">
        <v>365</v>
      </c>
      <c r="U119" s="3" t="s">
        <v>1062</v>
      </c>
      <c r="V119" s="15">
        <v>59.990001679999999</v>
      </c>
      <c r="W119" s="15">
        <v>54.488929209402009</v>
      </c>
      <c r="X119" s="3">
        <v>1</v>
      </c>
      <c r="Y119" s="15">
        <v>15</v>
      </c>
      <c r="Z119" s="15">
        <v>59.990001679999999</v>
      </c>
      <c r="AA119" s="24">
        <f t="shared" si="6"/>
        <v>44.990001679999999</v>
      </c>
      <c r="AB119" s="3" t="s">
        <v>29</v>
      </c>
      <c r="AC119" s="3" t="str">
        <f t="shared" si="7"/>
        <v>Cash Not Over 200</v>
      </c>
    </row>
    <row r="120" spans="1:29" ht="51" hidden="1" x14ac:dyDescent="0.2">
      <c r="A120" s="3">
        <v>41640</v>
      </c>
      <c r="B120" s="6">
        <v>42612</v>
      </c>
      <c r="C120" s="3">
        <f>VLOOKUP(B120,Dates!$A$2:$B$1462, 2,FALSE)</f>
        <v>3</v>
      </c>
      <c r="D120" s="3">
        <v>4</v>
      </c>
      <c r="E120" s="12">
        <f t="shared" si="4"/>
        <v>42618</v>
      </c>
      <c r="F120" s="3">
        <v>1</v>
      </c>
      <c r="G120" s="3" t="s">
        <v>61</v>
      </c>
      <c r="H120" s="3" t="str">
        <f t="shared" si="5"/>
        <v>Other</v>
      </c>
      <c r="I120" s="3">
        <v>18</v>
      </c>
      <c r="J120" s="10">
        <v>9189</v>
      </c>
      <c r="K120" s="3">
        <v>4</v>
      </c>
      <c r="L120" s="3" t="s">
        <v>45</v>
      </c>
      <c r="M120" s="3" t="s">
        <v>24</v>
      </c>
      <c r="N120" s="3" t="s">
        <v>181</v>
      </c>
      <c r="O120" s="3" t="s">
        <v>182</v>
      </c>
      <c r="P120" s="3" t="s">
        <v>39</v>
      </c>
      <c r="Q120" s="3" t="s">
        <v>40</v>
      </c>
      <c r="R120" s="3">
        <v>18</v>
      </c>
      <c r="S120" s="3" t="s">
        <v>1061</v>
      </c>
      <c r="T120" s="3">
        <v>403</v>
      </c>
      <c r="U120" s="3" t="s">
        <v>1060</v>
      </c>
      <c r="V120" s="15">
        <v>129.9900055</v>
      </c>
      <c r="W120" s="15">
        <v>110.80340837177086</v>
      </c>
      <c r="X120" s="3">
        <v>1</v>
      </c>
      <c r="Y120" s="15">
        <v>32.5</v>
      </c>
      <c r="Z120" s="15">
        <v>129.9900055</v>
      </c>
      <c r="AA120" s="24">
        <f t="shared" si="6"/>
        <v>97.490005499999995</v>
      </c>
      <c r="AB120" s="3" t="s">
        <v>29</v>
      </c>
      <c r="AC120" s="3" t="str">
        <f t="shared" si="7"/>
        <v>Cash Not Over 200</v>
      </c>
    </row>
    <row r="121" spans="1:29" ht="34" hidden="1" x14ac:dyDescent="0.2">
      <c r="A121" s="3">
        <v>50000</v>
      </c>
      <c r="B121" s="6">
        <v>42734</v>
      </c>
      <c r="C121" s="3">
        <f>VLOOKUP(B121,Dates!$A$2:$B$1462, 2,FALSE)</f>
        <v>6</v>
      </c>
      <c r="D121" s="3">
        <v>4</v>
      </c>
      <c r="E121" s="12">
        <f t="shared" si="4"/>
        <v>42740</v>
      </c>
      <c r="F121" s="3">
        <v>1</v>
      </c>
      <c r="G121" s="3" t="s">
        <v>61</v>
      </c>
      <c r="H121" s="3" t="str">
        <f t="shared" si="5"/>
        <v>Other</v>
      </c>
      <c r="I121" s="3">
        <v>17</v>
      </c>
      <c r="J121" s="10">
        <v>6827</v>
      </c>
      <c r="K121" s="3">
        <v>4</v>
      </c>
      <c r="L121" s="3" t="s">
        <v>45</v>
      </c>
      <c r="M121" s="3" t="s">
        <v>24</v>
      </c>
      <c r="N121" s="3" t="s">
        <v>183</v>
      </c>
      <c r="O121" s="3" t="s">
        <v>183</v>
      </c>
      <c r="P121" s="3" t="s">
        <v>184</v>
      </c>
      <c r="Q121" s="3" t="s">
        <v>88</v>
      </c>
      <c r="R121" s="3">
        <v>17</v>
      </c>
      <c r="S121" s="3" t="s">
        <v>1043</v>
      </c>
      <c r="T121" s="3">
        <v>365</v>
      </c>
      <c r="U121" s="3" t="s">
        <v>1062</v>
      </c>
      <c r="V121" s="15">
        <v>59.990001679999999</v>
      </c>
      <c r="W121" s="15">
        <v>54.488929209402009</v>
      </c>
      <c r="X121" s="3">
        <v>1</v>
      </c>
      <c r="Y121" s="15">
        <v>15</v>
      </c>
      <c r="Z121" s="15">
        <v>59.990001679999999</v>
      </c>
      <c r="AA121" s="24">
        <f t="shared" si="6"/>
        <v>44.990001679999999</v>
      </c>
      <c r="AB121" s="3" t="s">
        <v>29</v>
      </c>
      <c r="AC121" s="3" t="str">
        <f t="shared" si="7"/>
        <v>Cash Not Over 200</v>
      </c>
    </row>
    <row r="122" spans="1:29" ht="34" hidden="1" x14ac:dyDescent="0.2">
      <c r="A122" s="3">
        <v>47908</v>
      </c>
      <c r="B122" s="6">
        <v>42704</v>
      </c>
      <c r="C122" s="3">
        <f>VLOOKUP(B122,Dates!$A$2:$B$1462, 2,FALSE)</f>
        <v>4</v>
      </c>
      <c r="D122" s="3">
        <v>4</v>
      </c>
      <c r="E122" s="12">
        <f t="shared" si="4"/>
        <v>42710</v>
      </c>
      <c r="F122" s="3">
        <v>0</v>
      </c>
      <c r="G122" s="3" t="s">
        <v>61</v>
      </c>
      <c r="H122" s="3" t="str">
        <f t="shared" si="5"/>
        <v>Other</v>
      </c>
      <c r="I122" s="3">
        <v>24</v>
      </c>
      <c r="J122" s="10">
        <v>6944</v>
      </c>
      <c r="K122" s="3">
        <v>5</v>
      </c>
      <c r="L122" s="3" t="s">
        <v>30</v>
      </c>
      <c r="M122" s="3" t="s">
        <v>24</v>
      </c>
      <c r="N122" s="3" t="s">
        <v>35</v>
      </c>
      <c r="O122" s="3" t="s">
        <v>35</v>
      </c>
      <c r="P122" s="3" t="s">
        <v>36</v>
      </c>
      <c r="Q122" s="3" t="s">
        <v>28</v>
      </c>
      <c r="R122" s="3">
        <v>24</v>
      </c>
      <c r="S122" s="3" t="s">
        <v>1066</v>
      </c>
      <c r="T122" s="3">
        <v>502</v>
      </c>
      <c r="U122" s="3" t="s">
        <v>1065</v>
      </c>
      <c r="V122" s="15">
        <v>50</v>
      </c>
      <c r="W122" s="15">
        <v>43.678035218757444</v>
      </c>
      <c r="X122" s="3">
        <v>1</v>
      </c>
      <c r="Y122" s="15">
        <v>3.5</v>
      </c>
      <c r="Z122" s="15">
        <v>50</v>
      </c>
      <c r="AA122" s="24">
        <f t="shared" si="6"/>
        <v>46.5</v>
      </c>
      <c r="AB122" s="3" t="s">
        <v>29</v>
      </c>
      <c r="AC122" s="3" t="str">
        <f t="shared" si="7"/>
        <v>Cash Not Over 200</v>
      </c>
    </row>
    <row r="123" spans="1:29" ht="34" hidden="1" x14ac:dyDescent="0.2">
      <c r="A123" s="3">
        <v>44485</v>
      </c>
      <c r="B123" s="6">
        <v>42684</v>
      </c>
      <c r="C123" s="3">
        <f>VLOOKUP(B123,Dates!$A$2:$B$1462, 2,FALSE)</f>
        <v>5</v>
      </c>
      <c r="D123" s="3">
        <v>4</v>
      </c>
      <c r="E123" s="12">
        <f t="shared" si="4"/>
        <v>42690</v>
      </c>
      <c r="F123" s="3">
        <v>1</v>
      </c>
      <c r="G123" s="3" t="s">
        <v>61</v>
      </c>
      <c r="H123" s="3" t="str">
        <f t="shared" si="5"/>
        <v>Other</v>
      </c>
      <c r="I123" s="3">
        <v>24</v>
      </c>
      <c r="J123" s="10">
        <v>7393</v>
      </c>
      <c r="K123" s="3">
        <v>5</v>
      </c>
      <c r="L123" s="3" t="s">
        <v>30</v>
      </c>
      <c r="M123" s="3" t="s">
        <v>24</v>
      </c>
      <c r="N123" s="3" t="s">
        <v>174</v>
      </c>
      <c r="O123" s="3" t="s">
        <v>86</v>
      </c>
      <c r="P123" s="3" t="s">
        <v>87</v>
      </c>
      <c r="Q123" s="3" t="s">
        <v>88</v>
      </c>
      <c r="R123" s="3">
        <v>24</v>
      </c>
      <c r="S123" s="3" t="s">
        <v>1066</v>
      </c>
      <c r="T123" s="3">
        <v>502</v>
      </c>
      <c r="U123" s="3" t="s">
        <v>1065</v>
      </c>
      <c r="V123" s="15">
        <v>50</v>
      </c>
      <c r="W123" s="15">
        <v>43.678035218757444</v>
      </c>
      <c r="X123" s="3">
        <v>1</v>
      </c>
      <c r="Y123" s="15">
        <v>6</v>
      </c>
      <c r="Z123" s="15">
        <v>50</v>
      </c>
      <c r="AA123" s="24">
        <f t="shared" si="6"/>
        <v>44</v>
      </c>
      <c r="AB123" s="3" t="s">
        <v>29</v>
      </c>
      <c r="AC123" s="3" t="str">
        <f t="shared" si="7"/>
        <v>Cash Not Over 200</v>
      </c>
    </row>
    <row r="124" spans="1:29" ht="51" hidden="1" x14ac:dyDescent="0.2">
      <c r="A124" s="3">
        <v>41322</v>
      </c>
      <c r="B124" s="6">
        <v>42608</v>
      </c>
      <c r="C124" s="3">
        <f>VLOOKUP(B124,Dates!$A$2:$B$1462, 2,FALSE)</f>
        <v>6</v>
      </c>
      <c r="D124" s="3">
        <v>4</v>
      </c>
      <c r="E124" s="12">
        <f t="shared" si="4"/>
        <v>42614</v>
      </c>
      <c r="F124" s="3">
        <v>0</v>
      </c>
      <c r="G124" s="3" t="s">
        <v>61</v>
      </c>
      <c r="H124" s="3" t="str">
        <f t="shared" si="5"/>
        <v>Other</v>
      </c>
      <c r="I124" s="3">
        <v>37</v>
      </c>
      <c r="J124" s="10">
        <v>2924</v>
      </c>
      <c r="K124" s="3">
        <v>6</v>
      </c>
      <c r="L124" s="3" t="s">
        <v>34</v>
      </c>
      <c r="M124" s="3" t="s">
        <v>24</v>
      </c>
      <c r="N124" s="3" t="s">
        <v>185</v>
      </c>
      <c r="O124" s="3" t="s">
        <v>86</v>
      </c>
      <c r="P124" s="3" t="s">
        <v>87</v>
      </c>
      <c r="Q124" s="3" t="s">
        <v>88</v>
      </c>
      <c r="R124" s="3">
        <v>37</v>
      </c>
      <c r="S124" s="3" t="s">
        <v>1042</v>
      </c>
      <c r="T124" s="3">
        <v>825</v>
      </c>
      <c r="U124" s="3" t="s">
        <v>1075</v>
      </c>
      <c r="V124" s="15">
        <v>31.989999770000001</v>
      </c>
      <c r="W124" s="15">
        <v>23.973333102666668</v>
      </c>
      <c r="X124" s="3">
        <v>1</v>
      </c>
      <c r="Y124" s="15">
        <v>0.31999999299999998</v>
      </c>
      <c r="Z124" s="15">
        <v>31.989999770000001</v>
      </c>
      <c r="AA124" s="24">
        <f t="shared" si="6"/>
        <v>31.669999777000001</v>
      </c>
      <c r="AB124" s="3" t="s">
        <v>29</v>
      </c>
      <c r="AC124" s="3" t="str">
        <f t="shared" si="7"/>
        <v>Cash Not Over 200</v>
      </c>
    </row>
    <row r="125" spans="1:29" ht="51" hidden="1" x14ac:dyDescent="0.2">
      <c r="A125" s="3">
        <v>50419</v>
      </c>
      <c r="B125" s="6">
        <v>42856</v>
      </c>
      <c r="C125" s="3">
        <f>VLOOKUP(B125,Dates!$A$2:$B$1462, 2,FALSE)</f>
        <v>2</v>
      </c>
      <c r="D125" s="3">
        <v>4</v>
      </c>
      <c r="E125" s="12">
        <f t="shared" si="4"/>
        <v>42860</v>
      </c>
      <c r="F125" s="3">
        <v>1</v>
      </c>
      <c r="G125" s="3" t="s">
        <v>61</v>
      </c>
      <c r="H125" s="3" t="str">
        <f t="shared" si="5"/>
        <v>Other</v>
      </c>
      <c r="I125" s="3">
        <v>40</v>
      </c>
      <c r="J125" s="10">
        <v>3546</v>
      </c>
      <c r="K125" s="3">
        <v>6</v>
      </c>
      <c r="L125" s="3" t="s">
        <v>34</v>
      </c>
      <c r="M125" s="3" t="s">
        <v>24</v>
      </c>
      <c r="N125" s="3" t="s">
        <v>62</v>
      </c>
      <c r="O125" s="3" t="s">
        <v>63</v>
      </c>
      <c r="P125" s="3" t="s">
        <v>64</v>
      </c>
      <c r="Q125" s="3" t="s">
        <v>51</v>
      </c>
      <c r="R125" s="3">
        <v>40</v>
      </c>
      <c r="S125" s="3" t="s">
        <v>1044</v>
      </c>
      <c r="T125" s="3">
        <v>897</v>
      </c>
      <c r="U125" s="3" t="s">
        <v>1086</v>
      </c>
      <c r="V125" s="15">
        <v>24.989999770000001</v>
      </c>
      <c r="W125" s="15">
        <v>31.600000078500003</v>
      </c>
      <c r="X125" s="3">
        <v>1</v>
      </c>
      <c r="Y125" s="15">
        <v>2.25</v>
      </c>
      <c r="Z125" s="15">
        <v>24.989999770000001</v>
      </c>
      <c r="AA125" s="24">
        <f t="shared" si="6"/>
        <v>22.739999770000001</v>
      </c>
      <c r="AB125" s="3" t="s">
        <v>29</v>
      </c>
      <c r="AC125" s="3" t="str">
        <f t="shared" si="7"/>
        <v>Cash Not Over 200</v>
      </c>
    </row>
    <row r="126" spans="1:29" ht="51" hidden="1" x14ac:dyDescent="0.2">
      <c r="A126" s="3">
        <v>50364</v>
      </c>
      <c r="B126" s="6">
        <v>42856</v>
      </c>
      <c r="C126" s="3">
        <f>VLOOKUP(B126,Dates!$A$2:$B$1462, 2,FALSE)</f>
        <v>2</v>
      </c>
      <c r="D126" s="3">
        <v>4</v>
      </c>
      <c r="E126" s="12">
        <f t="shared" si="4"/>
        <v>42860</v>
      </c>
      <c r="F126" s="3">
        <v>1</v>
      </c>
      <c r="G126" s="3" t="s">
        <v>61</v>
      </c>
      <c r="H126" s="3" t="str">
        <f t="shared" si="5"/>
        <v>Other</v>
      </c>
      <c r="I126" s="3">
        <v>43</v>
      </c>
      <c r="J126" s="10">
        <v>9082</v>
      </c>
      <c r="K126" s="3">
        <v>7</v>
      </c>
      <c r="L126" s="3" t="s">
        <v>57</v>
      </c>
      <c r="M126" s="3" t="s">
        <v>24</v>
      </c>
      <c r="N126" s="3" t="s">
        <v>92</v>
      </c>
      <c r="O126" s="3" t="s">
        <v>92</v>
      </c>
      <c r="P126" s="3" t="s">
        <v>27</v>
      </c>
      <c r="Q126" s="3" t="s">
        <v>28</v>
      </c>
      <c r="R126" s="3">
        <v>43</v>
      </c>
      <c r="S126" s="3" t="s">
        <v>1064</v>
      </c>
      <c r="T126" s="3">
        <v>957</v>
      </c>
      <c r="U126" s="3" t="s">
        <v>1063</v>
      </c>
      <c r="V126" s="15">
        <v>299.98001099999999</v>
      </c>
      <c r="W126" s="15">
        <v>295.0300103351052</v>
      </c>
      <c r="X126" s="3">
        <v>1</v>
      </c>
      <c r="Y126" s="15">
        <v>9</v>
      </c>
      <c r="Z126" s="15">
        <v>299.98001099999999</v>
      </c>
      <c r="AA126" s="24">
        <f t="shared" si="6"/>
        <v>290.98001099999999</v>
      </c>
      <c r="AB126" s="3" t="s">
        <v>29</v>
      </c>
      <c r="AC126" s="3" t="str">
        <f t="shared" si="7"/>
        <v>Cash Over 200</v>
      </c>
    </row>
    <row r="127" spans="1:29" ht="51" hidden="1" x14ac:dyDescent="0.2">
      <c r="A127" s="3">
        <v>42920</v>
      </c>
      <c r="B127" s="6">
        <v>42631</v>
      </c>
      <c r="C127" s="3">
        <f>VLOOKUP(B127,Dates!$A$2:$B$1462, 2,FALSE)</f>
        <v>1</v>
      </c>
      <c r="D127" s="3">
        <v>4</v>
      </c>
      <c r="E127" s="12">
        <f t="shared" si="4"/>
        <v>42635</v>
      </c>
      <c r="F127" s="3">
        <v>1</v>
      </c>
      <c r="G127" s="3" t="s">
        <v>61</v>
      </c>
      <c r="H127" s="3" t="str">
        <f t="shared" si="5"/>
        <v>Other</v>
      </c>
      <c r="I127" s="3">
        <v>43</v>
      </c>
      <c r="J127" s="10">
        <v>716</v>
      </c>
      <c r="K127" s="3">
        <v>7</v>
      </c>
      <c r="L127" s="3" t="s">
        <v>57</v>
      </c>
      <c r="M127" s="3" t="s">
        <v>24</v>
      </c>
      <c r="N127" s="3" t="s">
        <v>172</v>
      </c>
      <c r="O127" s="3" t="s">
        <v>173</v>
      </c>
      <c r="P127" s="3" t="s">
        <v>27</v>
      </c>
      <c r="Q127" s="3" t="s">
        <v>28</v>
      </c>
      <c r="R127" s="3">
        <v>43</v>
      </c>
      <c r="S127" s="3" t="s">
        <v>1064</v>
      </c>
      <c r="T127" s="3">
        <v>957</v>
      </c>
      <c r="U127" s="3" t="s">
        <v>1063</v>
      </c>
      <c r="V127" s="15">
        <v>299.98001099999999</v>
      </c>
      <c r="W127" s="15">
        <v>295.0300103351052</v>
      </c>
      <c r="X127" s="3">
        <v>1</v>
      </c>
      <c r="Y127" s="15">
        <v>12</v>
      </c>
      <c r="Z127" s="15">
        <v>299.98001099999999</v>
      </c>
      <c r="AA127" s="24">
        <f t="shared" si="6"/>
        <v>287.98001099999999</v>
      </c>
      <c r="AB127" s="3" t="s">
        <v>29</v>
      </c>
      <c r="AC127" s="3" t="str">
        <f t="shared" si="7"/>
        <v>Cash Over 200</v>
      </c>
    </row>
    <row r="128" spans="1:29" ht="51" hidden="1" x14ac:dyDescent="0.2">
      <c r="A128" s="3">
        <v>47908</v>
      </c>
      <c r="B128" s="6">
        <v>42704</v>
      </c>
      <c r="C128" s="3">
        <f>VLOOKUP(B128,Dates!$A$2:$B$1462, 2,FALSE)</f>
        <v>4</v>
      </c>
      <c r="D128" s="3">
        <v>4</v>
      </c>
      <c r="E128" s="12">
        <f t="shared" si="4"/>
        <v>42710</v>
      </c>
      <c r="F128" s="3">
        <v>0</v>
      </c>
      <c r="G128" s="3" t="s">
        <v>61</v>
      </c>
      <c r="H128" s="3" t="str">
        <f t="shared" si="5"/>
        <v>Other</v>
      </c>
      <c r="I128" s="3">
        <v>43</v>
      </c>
      <c r="J128" s="10">
        <v>6944</v>
      </c>
      <c r="K128" s="3">
        <v>7</v>
      </c>
      <c r="L128" s="3" t="s">
        <v>57</v>
      </c>
      <c r="M128" s="3" t="s">
        <v>24</v>
      </c>
      <c r="N128" s="3" t="s">
        <v>35</v>
      </c>
      <c r="O128" s="3" t="s">
        <v>35</v>
      </c>
      <c r="P128" s="3" t="s">
        <v>36</v>
      </c>
      <c r="Q128" s="3" t="s">
        <v>28</v>
      </c>
      <c r="R128" s="3">
        <v>43</v>
      </c>
      <c r="S128" s="3" t="s">
        <v>1064</v>
      </c>
      <c r="T128" s="3">
        <v>957</v>
      </c>
      <c r="U128" s="3" t="s">
        <v>1063</v>
      </c>
      <c r="V128" s="15">
        <v>299.98001099999999</v>
      </c>
      <c r="W128" s="15">
        <v>295.0300103351052</v>
      </c>
      <c r="X128" s="3">
        <v>1</v>
      </c>
      <c r="Y128" s="15">
        <v>21</v>
      </c>
      <c r="Z128" s="15">
        <v>299.98001099999999</v>
      </c>
      <c r="AA128" s="24">
        <f t="shared" si="6"/>
        <v>278.98001099999999</v>
      </c>
      <c r="AB128" s="3" t="s">
        <v>29</v>
      </c>
      <c r="AC128" s="3" t="str">
        <f t="shared" si="7"/>
        <v>Cash Over 200</v>
      </c>
    </row>
    <row r="129" spans="1:29" ht="51" hidden="1" x14ac:dyDescent="0.2">
      <c r="A129" s="3">
        <v>46907</v>
      </c>
      <c r="B129" s="6">
        <v>42689</v>
      </c>
      <c r="C129" s="3">
        <f>VLOOKUP(B129,Dates!$A$2:$B$1462, 2,FALSE)</f>
        <v>3</v>
      </c>
      <c r="D129" s="3">
        <v>4</v>
      </c>
      <c r="E129" s="12">
        <f t="shared" si="4"/>
        <v>42695</v>
      </c>
      <c r="F129" s="3">
        <v>0</v>
      </c>
      <c r="G129" s="3" t="s">
        <v>61</v>
      </c>
      <c r="H129" s="3" t="str">
        <f t="shared" si="5"/>
        <v>Other</v>
      </c>
      <c r="I129" s="3">
        <v>43</v>
      </c>
      <c r="J129" s="10">
        <v>2324</v>
      </c>
      <c r="K129" s="3">
        <v>7</v>
      </c>
      <c r="L129" s="3" t="s">
        <v>57</v>
      </c>
      <c r="M129" s="3" t="s">
        <v>24</v>
      </c>
      <c r="N129" s="3" t="s">
        <v>178</v>
      </c>
      <c r="O129" s="3" t="s">
        <v>179</v>
      </c>
      <c r="P129" s="3" t="s">
        <v>27</v>
      </c>
      <c r="Q129" s="3" t="s">
        <v>28</v>
      </c>
      <c r="R129" s="3">
        <v>43</v>
      </c>
      <c r="S129" s="3" t="s">
        <v>1064</v>
      </c>
      <c r="T129" s="3">
        <v>957</v>
      </c>
      <c r="U129" s="3" t="s">
        <v>1063</v>
      </c>
      <c r="V129" s="15">
        <v>299.98001099999999</v>
      </c>
      <c r="W129" s="15">
        <v>295.0300103351052</v>
      </c>
      <c r="X129" s="3">
        <v>1</v>
      </c>
      <c r="Y129" s="15">
        <v>21</v>
      </c>
      <c r="Z129" s="15">
        <v>299.98001099999999</v>
      </c>
      <c r="AA129" s="24">
        <f t="shared" si="6"/>
        <v>278.98001099999999</v>
      </c>
      <c r="AB129" s="3" t="s">
        <v>29</v>
      </c>
      <c r="AC129" s="3" t="str">
        <f t="shared" si="7"/>
        <v>Cash Over 200</v>
      </c>
    </row>
    <row r="130" spans="1:29" ht="51" hidden="1" x14ac:dyDescent="0.2">
      <c r="A130" s="3">
        <v>42712</v>
      </c>
      <c r="B130" s="6">
        <v>42628</v>
      </c>
      <c r="C130" s="3">
        <f>VLOOKUP(B130,Dates!$A$2:$B$1462, 2,FALSE)</f>
        <v>5</v>
      </c>
      <c r="D130" s="3">
        <v>4</v>
      </c>
      <c r="E130" s="12">
        <f t="shared" si="4"/>
        <v>42634</v>
      </c>
      <c r="F130" s="3">
        <v>0</v>
      </c>
      <c r="G130" s="3" t="s">
        <v>61</v>
      </c>
      <c r="H130" s="3" t="str">
        <f t="shared" si="5"/>
        <v>Other</v>
      </c>
      <c r="I130" s="3">
        <v>43</v>
      </c>
      <c r="J130" s="10">
        <v>11782</v>
      </c>
      <c r="K130" s="3">
        <v>7</v>
      </c>
      <c r="L130" s="3" t="s">
        <v>57</v>
      </c>
      <c r="M130" s="3" t="s">
        <v>24</v>
      </c>
      <c r="N130" s="3" t="s">
        <v>62</v>
      </c>
      <c r="O130" s="3" t="s">
        <v>63</v>
      </c>
      <c r="P130" s="3" t="s">
        <v>64</v>
      </c>
      <c r="Q130" s="3" t="s">
        <v>51</v>
      </c>
      <c r="R130" s="3">
        <v>43</v>
      </c>
      <c r="S130" s="3" t="s">
        <v>1064</v>
      </c>
      <c r="T130" s="3">
        <v>957</v>
      </c>
      <c r="U130" s="3" t="s">
        <v>1063</v>
      </c>
      <c r="V130" s="15">
        <v>299.98001099999999</v>
      </c>
      <c r="W130" s="15">
        <v>295.0300103351052</v>
      </c>
      <c r="X130" s="3">
        <v>1</v>
      </c>
      <c r="Y130" s="15">
        <v>36</v>
      </c>
      <c r="Z130" s="15">
        <v>299.98001099999999</v>
      </c>
      <c r="AA130" s="24">
        <f t="shared" si="6"/>
        <v>263.98001099999999</v>
      </c>
      <c r="AB130" s="3" t="s">
        <v>29</v>
      </c>
      <c r="AC130" s="3" t="str">
        <f t="shared" si="7"/>
        <v>Cash Over 200</v>
      </c>
    </row>
    <row r="131" spans="1:29" ht="51" hidden="1" x14ac:dyDescent="0.2">
      <c r="A131" s="3">
        <v>51110</v>
      </c>
      <c r="B131" s="6">
        <v>42751</v>
      </c>
      <c r="C131" s="3">
        <f>VLOOKUP(B131,Dates!$A$2:$B$1462, 2,FALSE)</f>
        <v>2</v>
      </c>
      <c r="D131" s="3">
        <v>4</v>
      </c>
      <c r="E131" s="12">
        <f t="shared" ref="E131:E194" si="8">WORKDAY(B131, D131 )</f>
        <v>42755</v>
      </c>
      <c r="F131" s="3">
        <v>1</v>
      </c>
      <c r="G131" s="3" t="s">
        <v>61</v>
      </c>
      <c r="H131" s="3" t="str">
        <f t="shared" ref="H131:H194" si="9">IF(AND(D131&lt;=1,F131=0),"Same day - on time","Other")</f>
        <v>Other</v>
      </c>
      <c r="I131" s="3">
        <v>43</v>
      </c>
      <c r="J131" s="10">
        <v>8511</v>
      </c>
      <c r="K131" s="3">
        <v>7</v>
      </c>
      <c r="L131" s="3" t="s">
        <v>57</v>
      </c>
      <c r="M131" s="3" t="s">
        <v>24</v>
      </c>
      <c r="N131" s="3" t="s">
        <v>137</v>
      </c>
      <c r="O131" s="3" t="s">
        <v>137</v>
      </c>
      <c r="P131" s="3" t="s">
        <v>99</v>
      </c>
      <c r="Q131" s="3" t="s">
        <v>51</v>
      </c>
      <c r="R131" s="3">
        <v>43</v>
      </c>
      <c r="S131" s="3" t="s">
        <v>1064</v>
      </c>
      <c r="T131" s="3">
        <v>957</v>
      </c>
      <c r="U131" s="3" t="s">
        <v>1063</v>
      </c>
      <c r="V131" s="15">
        <v>299.98001099999999</v>
      </c>
      <c r="W131" s="15">
        <v>295.0300103351052</v>
      </c>
      <c r="X131" s="3">
        <v>1</v>
      </c>
      <c r="Y131" s="15">
        <v>39</v>
      </c>
      <c r="Z131" s="15">
        <v>299.98001099999999</v>
      </c>
      <c r="AA131" s="24">
        <f t="shared" ref="AA131:AA194" si="10">Z131-Y131</f>
        <v>260.98001099999999</v>
      </c>
      <c r="AB131" s="3" t="s">
        <v>29</v>
      </c>
      <c r="AC131" s="3" t="str">
        <f t="shared" ref="AC131:AC194" si="11">IF(AND(AB131="CASH",AA131&gt;200),"Cash Over 200",IF(AND(AB131="CASH",AA131&lt;=200),"Cash Not Over 200","Not Cash Payment"))</f>
        <v>Cash Over 200</v>
      </c>
    </row>
    <row r="132" spans="1:29" ht="51" hidden="1" x14ac:dyDescent="0.2">
      <c r="A132" s="3">
        <v>41404</v>
      </c>
      <c r="B132" s="6">
        <v>42609</v>
      </c>
      <c r="C132" s="3">
        <f>VLOOKUP(B132,Dates!$A$2:$B$1462, 2,FALSE)</f>
        <v>7</v>
      </c>
      <c r="D132" s="3">
        <v>4</v>
      </c>
      <c r="E132" s="12">
        <f t="shared" si="8"/>
        <v>42614</v>
      </c>
      <c r="F132" s="3">
        <v>1</v>
      </c>
      <c r="G132" s="3" t="s">
        <v>61</v>
      </c>
      <c r="H132" s="3" t="str">
        <f t="shared" si="9"/>
        <v>Other</v>
      </c>
      <c r="I132" s="3">
        <v>43</v>
      </c>
      <c r="J132" s="10">
        <v>2851</v>
      </c>
      <c r="K132" s="3">
        <v>7</v>
      </c>
      <c r="L132" s="3" t="s">
        <v>57</v>
      </c>
      <c r="M132" s="3" t="s">
        <v>24</v>
      </c>
      <c r="N132" s="3" t="s">
        <v>37</v>
      </c>
      <c r="O132" s="3" t="s">
        <v>38</v>
      </c>
      <c r="P132" s="3" t="s">
        <v>39</v>
      </c>
      <c r="Q132" s="3" t="s">
        <v>40</v>
      </c>
      <c r="R132" s="3">
        <v>43</v>
      </c>
      <c r="S132" s="3" t="s">
        <v>1064</v>
      </c>
      <c r="T132" s="3">
        <v>957</v>
      </c>
      <c r="U132" s="3" t="s">
        <v>1063</v>
      </c>
      <c r="V132" s="15">
        <v>299.98001099999999</v>
      </c>
      <c r="W132" s="15">
        <v>295.0300103351052</v>
      </c>
      <c r="X132" s="3">
        <v>1</v>
      </c>
      <c r="Y132" s="15">
        <v>45</v>
      </c>
      <c r="Z132" s="15">
        <v>299.98001099999999</v>
      </c>
      <c r="AA132" s="24">
        <f t="shared" si="10"/>
        <v>254.98001099999999</v>
      </c>
      <c r="AB132" s="3" t="s">
        <v>29</v>
      </c>
      <c r="AC132" s="3" t="str">
        <f t="shared" si="11"/>
        <v>Cash Over 200</v>
      </c>
    </row>
    <row r="133" spans="1:29" ht="51" hidden="1" x14ac:dyDescent="0.2">
      <c r="A133" s="3">
        <v>44485</v>
      </c>
      <c r="B133" s="6">
        <v>42684</v>
      </c>
      <c r="C133" s="3">
        <f>VLOOKUP(B133,Dates!$A$2:$B$1462, 2,FALSE)</f>
        <v>5</v>
      </c>
      <c r="D133" s="3">
        <v>4</v>
      </c>
      <c r="E133" s="12">
        <f t="shared" si="8"/>
        <v>42690</v>
      </c>
      <c r="F133" s="3">
        <v>1</v>
      </c>
      <c r="G133" s="3" t="s">
        <v>61</v>
      </c>
      <c r="H133" s="3" t="str">
        <f t="shared" si="9"/>
        <v>Other</v>
      </c>
      <c r="I133" s="3">
        <v>43</v>
      </c>
      <c r="J133" s="10">
        <v>7393</v>
      </c>
      <c r="K133" s="3">
        <v>7</v>
      </c>
      <c r="L133" s="3" t="s">
        <v>57</v>
      </c>
      <c r="M133" s="3" t="s">
        <v>24</v>
      </c>
      <c r="N133" s="3" t="s">
        <v>174</v>
      </c>
      <c r="O133" s="3" t="s">
        <v>86</v>
      </c>
      <c r="P133" s="3" t="s">
        <v>87</v>
      </c>
      <c r="Q133" s="3" t="s">
        <v>88</v>
      </c>
      <c r="R133" s="3">
        <v>43</v>
      </c>
      <c r="S133" s="3" t="s">
        <v>1064</v>
      </c>
      <c r="T133" s="3">
        <v>957</v>
      </c>
      <c r="U133" s="3" t="s">
        <v>1063</v>
      </c>
      <c r="V133" s="15">
        <v>299.98001099999999</v>
      </c>
      <c r="W133" s="15">
        <v>295.0300103351052</v>
      </c>
      <c r="X133" s="3">
        <v>1</v>
      </c>
      <c r="Y133" s="15">
        <v>51</v>
      </c>
      <c r="Z133" s="15">
        <v>299.98001099999999</v>
      </c>
      <c r="AA133" s="24">
        <f t="shared" si="10"/>
        <v>248.98001099999999</v>
      </c>
      <c r="AB133" s="3" t="s">
        <v>29</v>
      </c>
      <c r="AC133" s="3" t="str">
        <f t="shared" si="11"/>
        <v>Cash Over 200</v>
      </c>
    </row>
    <row r="134" spans="1:29" ht="51" hidden="1" x14ac:dyDescent="0.2">
      <c r="A134" s="3">
        <v>45418</v>
      </c>
      <c r="B134" s="6">
        <v>42667</v>
      </c>
      <c r="C134" s="3">
        <f>VLOOKUP(B134,Dates!$A$2:$B$1462, 2,FALSE)</f>
        <v>2</v>
      </c>
      <c r="D134" s="3">
        <v>4</v>
      </c>
      <c r="E134" s="12">
        <f t="shared" si="8"/>
        <v>42671</v>
      </c>
      <c r="F134" s="3">
        <v>0</v>
      </c>
      <c r="G134" s="3" t="s">
        <v>61</v>
      </c>
      <c r="H134" s="3" t="str">
        <f t="shared" si="9"/>
        <v>Other</v>
      </c>
      <c r="I134" s="3">
        <v>43</v>
      </c>
      <c r="J134" s="10">
        <v>9011</v>
      </c>
      <c r="K134" s="3">
        <v>7</v>
      </c>
      <c r="L134" s="3" t="s">
        <v>57</v>
      </c>
      <c r="M134" s="3" t="s">
        <v>24</v>
      </c>
      <c r="N134" s="3" t="s">
        <v>170</v>
      </c>
      <c r="O134" s="3" t="s">
        <v>170</v>
      </c>
      <c r="P134" s="3" t="s">
        <v>171</v>
      </c>
      <c r="Q134" s="3" t="s">
        <v>51</v>
      </c>
      <c r="R134" s="3">
        <v>43</v>
      </c>
      <c r="S134" s="3" t="s">
        <v>1064</v>
      </c>
      <c r="T134" s="3">
        <v>957</v>
      </c>
      <c r="U134" s="3" t="s">
        <v>1063</v>
      </c>
      <c r="V134" s="15">
        <v>299.98001099999999</v>
      </c>
      <c r="W134" s="15">
        <v>295.0300103351052</v>
      </c>
      <c r="X134" s="3">
        <v>1</v>
      </c>
      <c r="Y134" s="15">
        <v>54</v>
      </c>
      <c r="Z134" s="15">
        <v>299.98001099999999</v>
      </c>
      <c r="AA134" s="24">
        <f t="shared" si="10"/>
        <v>245.98001099999999</v>
      </c>
      <c r="AB134" s="3" t="s">
        <v>29</v>
      </c>
      <c r="AC134" s="3" t="str">
        <f t="shared" si="11"/>
        <v>Cash Over 200</v>
      </c>
    </row>
    <row r="135" spans="1:29" ht="51" hidden="1" x14ac:dyDescent="0.2">
      <c r="A135" s="3">
        <v>45418</v>
      </c>
      <c r="B135" s="6">
        <v>42667</v>
      </c>
      <c r="C135" s="3">
        <f>VLOOKUP(B135,Dates!$A$2:$B$1462, 2,FALSE)</f>
        <v>2</v>
      </c>
      <c r="D135" s="3">
        <v>4</v>
      </c>
      <c r="E135" s="12">
        <f t="shared" si="8"/>
        <v>42671</v>
      </c>
      <c r="F135" s="3">
        <v>0</v>
      </c>
      <c r="G135" s="3" t="s">
        <v>61</v>
      </c>
      <c r="H135" s="3" t="str">
        <f t="shared" si="9"/>
        <v>Other</v>
      </c>
      <c r="I135" s="3">
        <v>43</v>
      </c>
      <c r="J135" s="10">
        <v>9011</v>
      </c>
      <c r="K135" s="3">
        <v>7</v>
      </c>
      <c r="L135" s="3" t="s">
        <v>57</v>
      </c>
      <c r="M135" s="3" t="s">
        <v>24</v>
      </c>
      <c r="N135" s="3" t="s">
        <v>170</v>
      </c>
      <c r="O135" s="3" t="s">
        <v>170</v>
      </c>
      <c r="P135" s="3" t="s">
        <v>171</v>
      </c>
      <c r="Q135" s="3" t="s">
        <v>51</v>
      </c>
      <c r="R135" s="3">
        <v>43</v>
      </c>
      <c r="S135" s="3" t="s">
        <v>1064</v>
      </c>
      <c r="T135" s="3">
        <v>957</v>
      </c>
      <c r="U135" s="3" t="s">
        <v>1063</v>
      </c>
      <c r="V135" s="15">
        <v>299.98001099999999</v>
      </c>
      <c r="W135" s="15">
        <v>295.0300103351052</v>
      </c>
      <c r="X135" s="3">
        <v>1</v>
      </c>
      <c r="Y135" s="15">
        <v>60</v>
      </c>
      <c r="Z135" s="15">
        <v>299.98001099999999</v>
      </c>
      <c r="AA135" s="24">
        <f t="shared" si="10"/>
        <v>239.98001099999999</v>
      </c>
      <c r="AB135" s="3" t="s">
        <v>29</v>
      </c>
      <c r="AC135" s="3" t="str">
        <f t="shared" si="11"/>
        <v>Cash Over 200</v>
      </c>
    </row>
    <row r="136" spans="1:29" ht="51" hidden="1" x14ac:dyDescent="0.2">
      <c r="A136" s="3">
        <v>46495</v>
      </c>
      <c r="B136" s="6">
        <v>42624</v>
      </c>
      <c r="C136" s="3">
        <f>VLOOKUP(B136,Dates!$A$2:$B$1462, 2,FALSE)</f>
        <v>1</v>
      </c>
      <c r="D136" s="3">
        <v>1</v>
      </c>
      <c r="E136" s="12">
        <f t="shared" si="8"/>
        <v>42625</v>
      </c>
      <c r="F136" s="3">
        <v>1</v>
      </c>
      <c r="G136" s="3" t="s">
        <v>186</v>
      </c>
      <c r="H136" s="3" t="str">
        <f t="shared" si="9"/>
        <v>Other</v>
      </c>
      <c r="I136" s="3">
        <v>18</v>
      </c>
      <c r="J136" s="10">
        <v>10610</v>
      </c>
      <c r="K136" s="3">
        <v>4</v>
      </c>
      <c r="L136" s="3" t="s">
        <v>45</v>
      </c>
      <c r="M136" s="3" t="s">
        <v>24</v>
      </c>
      <c r="N136" s="3" t="s">
        <v>138</v>
      </c>
      <c r="O136" s="3" t="s">
        <v>139</v>
      </c>
      <c r="P136" s="3" t="s">
        <v>87</v>
      </c>
      <c r="Q136" s="3" t="s">
        <v>88</v>
      </c>
      <c r="R136" s="3">
        <v>18</v>
      </c>
      <c r="S136" s="3" t="s">
        <v>1061</v>
      </c>
      <c r="T136" s="3">
        <v>403</v>
      </c>
      <c r="U136" s="3" t="s">
        <v>1060</v>
      </c>
      <c r="V136" s="15">
        <v>129.9900055</v>
      </c>
      <c r="W136" s="15">
        <v>110.80340837177086</v>
      </c>
      <c r="X136" s="3">
        <v>1</v>
      </c>
      <c r="Y136" s="15">
        <v>5.1999998090000004</v>
      </c>
      <c r="Z136" s="15">
        <v>129.9900055</v>
      </c>
      <c r="AA136" s="24">
        <f t="shared" si="10"/>
        <v>124.79000569099999</v>
      </c>
      <c r="AB136" s="3" t="s">
        <v>29</v>
      </c>
      <c r="AC136" s="3" t="str">
        <f t="shared" si="11"/>
        <v>Cash Not Over 200</v>
      </c>
    </row>
    <row r="137" spans="1:29" ht="51" hidden="1" x14ac:dyDescent="0.2">
      <c r="A137" s="3">
        <v>50236</v>
      </c>
      <c r="B137" s="6">
        <v>42795</v>
      </c>
      <c r="C137" s="3">
        <f>VLOOKUP(B137,Dates!$A$2:$B$1462, 2,FALSE)</f>
        <v>4</v>
      </c>
      <c r="D137" s="3">
        <v>1</v>
      </c>
      <c r="E137" s="12">
        <f t="shared" si="8"/>
        <v>42796</v>
      </c>
      <c r="F137" s="3">
        <v>1</v>
      </c>
      <c r="G137" s="3" t="s">
        <v>186</v>
      </c>
      <c r="H137" s="3" t="str">
        <f t="shared" si="9"/>
        <v>Other</v>
      </c>
      <c r="I137" s="3">
        <v>18</v>
      </c>
      <c r="J137" s="10">
        <v>10046</v>
      </c>
      <c r="K137" s="3">
        <v>4</v>
      </c>
      <c r="L137" s="3" t="s">
        <v>45</v>
      </c>
      <c r="M137" s="3" t="s">
        <v>24</v>
      </c>
      <c r="N137" s="3" t="s">
        <v>187</v>
      </c>
      <c r="O137" s="3" t="s">
        <v>188</v>
      </c>
      <c r="P137" s="3" t="s">
        <v>60</v>
      </c>
      <c r="Q137" s="3" t="s">
        <v>40</v>
      </c>
      <c r="R137" s="3">
        <v>18</v>
      </c>
      <c r="S137" s="3" t="s">
        <v>1061</v>
      </c>
      <c r="T137" s="3">
        <v>403</v>
      </c>
      <c r="U137" s="3" t="s">
        <v>1060</v>
      </c>
      <c r="V137" s="15">
        <v>129.9900055</v>
      </c>
      <c r="W137" s="15">
        <v>110.80340837177086</v>
      </c>
      <c r="X137" s="3">
        <v>1</v>
      </c>
      <c r="Y137" s="15">
        <v>7.1500000950000002</v>
      </c>
      <c r="Z137" s="15">
        <v>129.9900055</v>
      </c>
      <c r="AA137" s="24">
        <f t="shared" si="10"/>
        <v>122.840005405</v>
      </c>
      <c r="AB137" s="3" t="s">
        <v>29</v>
      </c>
      <c r="AC137" s="3" t="str">
        <f t="shared" si="11"/>
        <v>Cash Not Over 200</v>
      </c>
    </row>
    <row r="138" spans="1:29" ht="34" hidden="1" x14ac:dyDescent="0.2">
      <c r="A138" s="3">
        <v>48978</v>
      </c>
      <c r="B138" s="6">
        <v>42719</v>
      </c>
      <c r="C138" s="3">
        <f>VLOOKUP(B138,Dates!$A$2:$B$1462, 2,FALSE)</f>
        <v>5</v>
      </c>
      <c r="D138" s="3">
        <v>4</v>
      </c>
      <c r="E138" s="12">
        <f t="shared" si="8"/>
        <v>42725</v>
      </c>
      <c r="F138" s="3">
        <v>0</v>
      </c>
      <c r="G138" s="3" t="s">
        <v>61</v>
      </c>
      <c r="H138" s="3" t="str">
        <f t="shared" si="9"/>
        <v>Other</v>
      </c>
      <c r="I138" s="3">
        <v>17</v>
      </c>
      <c r="J138" s="10">
        <v>4429</v>
      </c>
      <c r="K138" s="3">
        <v>4</v>
      </c>
      <c r="L138" s="3" t="s">
        <v>45</v>
      </c>
      <c r="M138" s="3" t="s">
        <v>24</v>
      </c>
      <c r="N138" s="3" t="s">
        <v>189</v>
      </c>
      <c r="O138" s="3" t="s">
        <v>125</v>
      </c>
      <c r="P138" s="3" t="s">
        <v>116</v>
      </c>
      <c r="Q138" s="3" t="s">
        <v>33</v>
      </c>
      <c r="R138" s="3">
        <v>17</v>
      </c>
      <c r="S138" s="3" t="s">
        <v>1043</v>
      </c>
      <c r="T138" s="3">
        <v>365</v>
      </c>
      <c r="U138" s="3" t="s">
        <v>1062</v>
      </c>
      <c r="V138" s="15">
        <v>59.990001679999999</v>
      </c>
      <c r="W138" s="15">
        <v>54.488929209402009</v>
      </c>
      <c r="X138" s="3">
        <v>3</v>
      </c>
      <c r="Y138" s="15">
        <v>0</v>
      </c>
      <c r="Z138" s="15">
        <v>179.97000503999999</v>
      </c>
      <c r="AA138" s="24">
        <f t="shared" si="10"/>
        <v>179.97000503999999</v>
      </c>
      <c r="AB138" s="3" t="s">
        <v>65</v>
      </c>
      <c r="AC138" s="3" t="str">
        <f t="shared" si="11"/>
        <v>Not Cash Payment</v>
      </c>
    </row>
    <row r="139" spans="1:29" ht="34" hidden="1" x14ac:dyDescent="0.2">
      <c r="A139" s="3">
        <v>50002</v>
      </c>
      <c r="B139" s="6">
        <v>42734</v>
      </c>
      <c r="C139" s="3">
        <f>VLOOKUP(B139,Dates!$A$2:$B$1462, 2,FALSE)</f>
        <v>6</v>
      </c>
      <c r="D139" s="3">
        <v>4</v>
      </c>
      <c r="E139" s="12">
        <f t="shared" si="8"/>
        <v>42740</v>
      </c>
      <c r="F139" s="3">
        <v>0</v>
      </c>
      <c r="G139" s="3" t="s">
        <v>61</v>
      </c>
      <c r="H139" s="3" t="str">
        <f t="shared" si="9"/>
        <v>Other</v>
      </c>
      <c r="I139" s="3">
        <v>17</v>
      </c>
      <c r="J139" s="10">
        <v>8037</v>
      </c>
      <c r="K139" s="3">
        <v>4</v>
      </c>
      <c r="L139" s="3" t="s">
        <v>45</v>
      </c>
      <c r="M139" s="3" t="s">
        <v>24</v>
      </c>
      <c r="N139" s="3" t="s">
        <v>160</v>
      </c>
      <c r="O139" s="3" t="s">
        <v>161</v>
      </c>
      <c r="P139" s="3" t="s">
        <v>50</v>
      </c>
      <c r="Q139" s="3" t="s">
        <v>51</v>
      </c>
      <c r="R139" s="3">
        <v>17</v>
      </c>
      <c r="S139" s="3" t="s">
        <v>1043</v>
      </c>
      <c r="T139" s="3">
        <v>365</v>
      </c>
      <c r="U139" s="3" t="s">
        <v>1062</v>
      </c>
      <c r="V139" s="15">
        <v>59.990001679999999</v>
      </c>
      <c r="W139" s="15">
        <v>54.488929209402009</v>
      </c>
      <c r="X139" s="3">
        <v>3</v>
      </c>
      <c r="Y139" s="15">
        <v>16.200000760000002</v>
      </c>
      <c r="Z139" s="15">
        <v>179.97000503999999</v>
      </c>
      <c r="AA139" s="24">
        <f t="shared" si="10"/>
        <v>163.77000427999999</v>
      </c>
      <c r="AB139" s="3" t="s">
        <v>65</v>
      </c>
      <c r="AC139" s="3" t="str">
        <f t="shared" si="11"/>
        <v>Not Cash Payment</v>
      </c>
    </row>
    <row r="140" spans="1:29" ht="34" hidden="1" x14ac:dyDescent="0.2">
      <c r="A140" s="3">
        <v>50002</v>
      </c>
      <c r="B140" s="6">
        <v>42734</v>
      </c>
      <c r="C140" s="3">
        <f>VLOOKUP(B140,Dates!$A$2:$B$1462, 2,FALSE)</f>
        <v>6</v>
      </c>
      <c r="D140" s="3">
        <v>4</v>
      </c>
      <c r="E140" s="12">
        <f t="shared" si="8"/>
        <v>42740</v>
      </c>
      <c r="F140" s="3">
        <v>0</v>
      </c>
      <c r="G140" s="3" t="s">
        <v>61</v>
      </c>
      <c r="H140" s="3" t="str">
        <f t="shared" si="9"/>
        <v>Other</v>
      </c>
      <c r="I140" s="3">
        <v>17</v>
      </c>
      <c r="J140" s="10">
        <v>8037</v>
      </c>
      <c r="K140" s="3">
        <v>4</v>
      </c>
      <c r="L140" s="3" t="s">
        <v>45</v>
      </c>
      <c r="M140" s="3" t="s">
        <v>24</v>
      </c>
      <c r="N140" s="3" t="s">
        <v>160</v>
      </c>
      <c r="O140" s="3" t="s">
        <v>161</v>
      </c>
      <c r="P140" s="3" t="s">
        <v>50</v>
      </c>
      <c r="Q140" s="3" t="s">
        <v>51</v>
      </c>
      <c r="R140" s="3">
        <v>17</v>
      </c>
      <c r="S140" s="3" t="s">
        <v>1043</v>
      </c>
      <c r="T140" s="3">
        <v>365</v>
      </c>
      <c r="U140" s="3" t="s">
        <v>1062</v>
      </c>
      <c r="V140" s="15">
        <v>59.990001679999999</v>
      </c>
      <c r="W140" s="15">
        <v>54.488929209402009</v>
      </c>
      <c r="X140" s="3">
        <v>3</v>
      </c>
      <c r="Y140" s="15">
        <v>18</v>
      </c>
      <c r="Z140" s="15">
        <v>179.97000503999999</v>
      </c>
      <c r="AA140" s="24">
        <f t="shared" si="10"/>
        <v>161.97000503999999</v>
      </c>
      <c r="AB140" s="3" t="s">
        <v>65</v>
      </c>
      <c r="AC140" s="3" t="str">
        <f t="shared" si="11"/>
        <v>Not Cash Payment</v>
      </c>
    </row>
    <row r="141" spans="1:29" ht="34" hidden="1" x14ac:dyDescent="0.2">
      <c r="A141" s="3">
        <v>47208</v>
      </c>
      <c r="B141" s="6">
        <v>42694</v>
      </c>
      <c r="C141" s="3">
        <f>VLOOKUP(B141,Dates!$A$2:$B$1462, 2,FALSE)</f>
        <v>1</v>
      </c>
      <c r="D141" s="3">
        <v>4</v>
      </c>
      <c r="E141" s="12">
        <f t="shared" si="8"/>
        <v>42698</v>
      </c>
      <c r="F141" s="3">
        <v>0</v>
      </c>
      <c r="G141" s="3" t="s">
        <v>61</v>
      </c>
      <c r="H141" s="3" t="str">
        <f t="shared" si="9"/>
        <v>Other</v>
      </c>
      <c r="I141" s="3">
        <v>24</v>
      </c>
      <c r="J141" s="10">
        <v>9352</v>
      </c>
      <c r="K141" s="3">
        <v>5</v>
      </c>
      <c r="L141" s="3" t="s">
        <v>30</v>
      </c>
      <c r="M141" s="3" t="s">
        <v>24</v>
      </c>
      <c r="N141" s="3" t="s">
        <v>175</v>
      </c>
      <c r="O141" s="3" t="s">
        <v>82</v>
      </c>
      <c r="P141" s="3" t="s">
        <v>27</v>
      </c>
      <c r="Q141" s="3" t="s">
        <v>28</v>
      </c>
      <c r="R141" s="3">
        <v>24</v>
      </c>
      <c r="S141" s="3" t="s">
        <v>1066</v>
      </c>
      <c r="T141" s="3">
        <v>502</v>
      </c>
      <c r="U141" s="3" t="s">
        <v>1065</v>
      </c>
      <c r="V141" s="15">
        <v>50</v>
      </c>
      <c r="W141" s="15">
        <v>43.678035218757444</v>
      </c>
      <c r="X141" s="3">
        <v>3</v>
      </c>
      <c r="Y141" s="15">
        <v>10.5</v>
      </c>
      <c r="Z141" s="15">
        <v>150</v>
      </c>
      <c r="AA141" s="24">
        <f t="shared" si="10"/>
        <v>139.5</v>
      </c>
      <c r="AB141" s="3" t="s">
        <v>65</v>
      </c>
      <c r="AC141" s="3" t="str">
        <f t="shared" si="11"/>
        <v>Not Cash Payment</v>
      </c>
    </row>
    <row r="142" spans="1:29" ht="34" hidden="1" x14ac:dyDescent="0.2">
      <c r="A142" s="3">
        <v>43689</v>
      </c>
      <c r="B142" s="6">
        <v>42642</v>
      </c>
      <c r="C142" s="3">
        <f>VLOOKUP(B142,Dates!$A$2:$B$1462, 2,FALSE)</f>
        <v>5</v>
      </c>
      <c r="D142" s="3">
        <v>4</v>
      </c>
      <c r="E142" s="12">
        <f t="shared" si="8"/>
        <v>42648</v>
      </c>
      <c r="F142" s="3">
        <v>1</v>
      </c>
      <c r="G142" s="3" t="s">
        <v>61</v>
      </c>
      <c r="H142" s="3" t="str">
        <f t="shared" si="9"/>
        <v>Other</v>
      </c>
      <c r="I142" s="3">
        <v>9</v>
      </c>
      <c r="J142" s="10">
        <v>10081</v>
      </c>
      <c r="K142" s="3">
        <v>3</v>
      </c>
      <c r="L142" s="3" t="s">
        <v>23</v>
      </c>
      <c r="M142" s="3" t="s">
        <v>24</v>
      </c>
      <c r="N142" s="3" t="s">
        <v>85</v>
      </c>
      <c r="O142" s="3" t="s">
        <v>86</v>
      </c>
      <c r="P142" s="3" t="s">
        <v>87</v>
      </c>
      <c r="Q142" s="3" t="s">
        <v>88</v>
      </c>
      <c r="R142" s="3">
        <v>9</v>
      </c>
      <c r="S142" s="3" t="s">
        <v>1055</v>
      </c>
      <c r="T142" s="3">
        <v>191</v>
      </c>
      <c r="U142" s="3" t="s">
        <v>1054</v>
      </c>
      <c r="V142" s="15">
        <v>99.989997860000003</v>
      </c>
      <c r="W142" s="15">
        <v>95.114003926871064</v>
      </c>
      <c r="X142" s="3">
        <v>3</v>
      </c>
      <c r="Y142" s="15">
        <v>48</v>
      </c>
      <c r="Z142" s="15">
        <v>299.96999357999999</v>
      </c>
      <c r="AA142" s="24">
        <f t="shared" si="10"/>
        <v>251.96999357999999</v>
      </c>
      <c r="AB142" s="3" t="s">
        <v>65</v>
      </c>
      <c r="AC142" s="3" t="str">
        <f t="shared" si="11"/>
        <v>Not Cash Payment</v>
      </c>
    </row>
    <row r="143" spans="1:29" ht="34" hidden="1" x14ac:dyDescent="0.2">
      <c r="A143" s="3">
        <v>43681</v>
      </c>
      <c r="B143" s="6">
        <v>42642</v>
      </c>
      <c r="C143" s="3">
        <f>VLOOKUP(B143,Dates!$A$2:$B$1462, 2,FALSE)</f>
        <v>5</v>
      </c>
      <c r="D143" s="3">
        <v>4</v>
      </c>
      <c r="E143" s="12">
        <f t="shared" si="8"/>
        <v>42648</v>
      </c>
      <c r="F143" s="3">
        <v>0</v>
      </c>
      <c r="G143" s="3" t="s">
        <v>61</v>
      </c>
      <c r="H143" s="3" t="str">
        <f t="shared" si="9"/>
        <v>Other</v>
      </c>
      <c r="I143" s="3">
        <v>9</v>
      </c>
      <c r="J143" s="10">
        <v>9432</v>
      </c>
      <c r="K143" s="3">
        <v>3</v>
      </c>
      <c r="L143" s="3" t="s">
        <v>23</v>
      </c>
      <c r="M143" s="3" t="s">
        <v>24</v>
      </c>
      <c r="N143" s="3" t="s">
        <v>78</v>
      </c>
      <c r="O143" s="3" t="s">
        <v>78</v>
      </c>
      <c r="P143" s="3" t="s">
        <v>60</v>
      </c>
      <c r="Q143" s="3" t="s">
        <v>40</v>
      </c>
      <c r="R143" s="3">
        <v>9</v>
      </c>
      <c r="S143" s="3" t="s">
        <v>1055</v>
      </c>
      <c r="T143" s="3">
        <v>191</v>
      </c>
      <c r="U143" s="3" t="s">
        <v>1054</v>
      </c>
      <c r="V143" s="15">
        <v>99.989997860000003</v>
      </c>
      <c r="W143" s="15">
        <v>95.114003926871064</v>
      </c>
      <c r="X143" s="3">
        <v>3</v>
      </c>
      <c r="Y143" s="15">
        <v>50.990001679999999</v>
      </c>
      <c r="Z143" s="15">
        <v>299.96999357999999</v>
      </c>
      <c r="AA143" s="24">
        <f t="shared" si="10"/>
        <v>248.97999189999999</v>
      </c>
      <c r="AB143" s="3" t="s">
        <v>65</v>
      </c>
      <c r="AC143" s="3" t="str">
        <f t="shared" si="11"/>
        <v>Not Cash Payment</v>
      </c>
    </row>
    <row r="144" spans="1:29" ht="34" hidden="1" x14ac:dyDescent="0.2">
      <c r="A144" s="3">
        <v>44895</v>
      </c>
      <c r="B144" s="6">
        <v>42660</v>
      </c>
      <c r="C144" s="3">
        <f>VLOOKUP(B144,Dates!$A$2:$B$1462, 2,FALSE)</f>
        <v>2</v>
      </c>
      <c r="D144" s="3">
        <v>4</v>
      </c>
      <c r="E144" s="12">
        <f t="shared" si="8"/>
        <v>42664</v>
      </c>
      <c r="F144" s="3">
        <v>1</v>
      </c>
      <c r="G144" s="3" t="s">
        <v>61</v>
      </c>
      <c r="H144" s="3" t="str">
        <f t="shared" si="9"/>
        <v>Other</v>
      </c>
      <c r="I144" s="3">
        <v>17</v>
      </c>
      <c r="J144" s="10">
        <v>695</v>
      </c>
      <c r="K144" s="3">
        <v>4</v>
      </c>
      <c r="L144" s="3" t="s">
        <v>45</v>
      </c>
      <c r="M144" s="3" t="s">
        <v>24</v>
      </c>
      <c r="N144" s="3" t="s">
        <v>190</v>
      </c>
      <c r="O144" s="3" t="s">
        <v>191</v>
      </c>
      <c r="P144" s="3" t="s">
        <v>192</v>
      </c>
      <c r="Q144" s="3" t="s">
        <v>51</v>
      </c>
      <c r="R144" s="3">
        <v>17</v>
      </c>
      <c r="S144" s="3" t="s">
        <v>1043</v>
      </c>
      <c r="T144" s="3">
        <v>365</v>
      </c>
      <c r="U144" s="3" t="s">
        <v>1062</v>
      </c>
      <c r="V144" s="15">
        <v>59.990001679999999</v>
      </c>
      <c r="W144" s="15">
        <v>54.488929209402009</v>
      </c>
      <c r="X144" s="3">
        <v>3</v>
      </c>
      <c r="Y144" s="15">
        <v>0</v>
      </c>
      <c r="Z144" s="15">
        <v>179.97000503999999</v>
      </c>
      <c r="AA144" s="24">
        <f t="shared" si="10"/>
        <v>179.97000503999999</v>
      </c>
      <c r="AB144" s="3" t="s">
        <v>65</v>
      </c>
      <c r="AC144" s="3" t="str">
        <f t="shared" si="11"/>
        <v>Not Cash Payment</v>
      </c>
    </row>
    <row r="145" spans="1:29" ht="34" hidden="1" x14ac:dyDescent="0.2">
      <c r="A145" s="3">
        <v>50365</v>
      </c>
      <c r="B145" s="6">
        <v>42856</v>
      </c>
      <c r="C145" s="3">
        <f>VLOOKUP(B145,Dates!$A$2:$B$1462, 2,FALSE)</f>
        <v>2</v>
      </c>
      <c r="D145" s="3">
        <v>4</v>
      </c>
      <c r="E145" s="12">
        <f t="shared" si="8"/>
        <v>42860</v>
      </c>
      <c r="F145" s="3">
        <v>1</v>
      </c>
      <c r="G145" s="3" t="s">
        <v>61</v>
      </c>
      <c r="H145" s="3" t="str">
        <f t="shared" si="9"/>
        <v>Other</v>
      </c>
      <c r="I145" s="3">
        <v>17</v>
      </c>
      <c r="J145" s="10">
        <v>9511</v>
      </c>
      <c r="K145" s="3">
        <v>4</v>
      </c>
      <c r="L145" s="3" t="s">
        <v>45</v>
      </c>
      <c r="M145" s="3" t="s">
        <v>24</v>
      </c>
      <c r="N145" s="3" t="s">
        <v>92</v>
      </c>
      <c r="O145" s="3" t="s">
        <v>92</v>
      </c>
      <c r="P145" s="3" t="s">
        <v>27</v>
      </c>
      <c r="Q145" s="3" t="s">
        <v>28</v>
      </c>
      <c r="R145" s="3">
        <v>17</v>
      </c>
      <c r="S145" s="3" t="s">
        <v>1043</v>
      </c>
      <c r="T145" s="3">
        <v>365</v>
      </c>
      <c r="U145" s="3" t="s">
        <v>1062</v>
      </c>
      <c r="V145" s="15">
        <v>59.990001679999999</v>
      </c>
      <c r="W145" s="15">
        <v>54.488929209402009</v>
      </c>
      <c r="X145" s="3">
        <v>3</v>
      </c>
      <c r="Y145" s="15">
        <v>0</v>
      </c>
      <c r="Z145" s="15">
        <v>179.97000503999999</v>
      </c>
      <c r="AA145" s="24">
        <f t="shared" si="10"/>
        <v>179.97000503999999</v>
      </c>
      <c r="AB145" s="3" t="s">
        <v>65</v>
      </c>
      <c r="AC145" s="3" t="str">
        <f t="shared" si="11"/>
        <v>Not Cash Payment</v>
      </c>
    </row>
    <row r="146" spans="1:29" ht="34" hidden="1" x14ac:dyDescent="0.2">
      <c r="A146" s="3">
        <v>43908</v>
      </c>
      <c r="B146" s="6">
        <v>42410</v>
      </c>
      <c r="C146" s="3">
        <f>VLOOKUP(B146,Dates!$A$2:$B$1462, 2,FALSE)</f>
        <v>4</v>
      </c>
      <c r="D146" s="3">
        <v>4</v>
      </c>
      <c r="E146" s="12">
        <f t="shared" si="8"/>
        <v>42416</v>
      </c>
      <c r="F146" s="3">
        <v>0</v>
      </c>
      <c r="G146" s="3" t="s">
        <v>61</v>
      </c>
      <c r="H146" s="3" t="str">
        <f t="shared" si="9"/>
        <v>Other</v>
      </c>
      <c r="I146" s="3">
        <v>17</v>
      </c>
      <c r="J146" s="10">
        <v>2035</v>
      </c>
      <c r="K146" s="3">
        <v>4</v>
      </c>
      <c r="L146" s="3" t="s">
        <v>45</v>
      </c>
      <c r="M146" s="3" t="s">
        <v>24</v>
      </c>
      <c r="N146" s="3" t="s">
        <v>191</v>
      </c>
      <c r="O146" s="3" t="s">
        <v>191</v>
      </c>
      <c r="P146" s="3" t="s">
        <v>192</v>
      </c>
      <c r="Q146" s="3" t="s">
        <v>51</v>
      </c>
      <c r="R146" s="3">
        <v>17</v>
      </c>
      <c r="S146" s="3" t="s">
        <v>1043</v>
      </c>
      <c r="T146" s="3">
        <v>365</v>
      </c>
      <c r="U146" s="3" t="s">
        <v>1062</v>
      </c>
      <c r="V146" s="15">
        <v>59.990001679999999</v>
      </c>
      <c r="W146" s="15">
        <v>54.488929209402009</v>
      </c>
      <c r="X146" s="3">
        <v>3</v>
      </c>
      <c r="Y146" s="15">
        <v>23.399999619999999</v>
      </c>
      <c r="Z146" s="15">
        <v>179.97000503999999</v>
      </c>
      <c r="AA146" s="24">
        <f t="shared" si="10"/>
        <v>156.57000542</v>
      </c>
      <c r="AB146" s="3" t="s">
        <v>65</v>
      </c>
      <c r="AC146" s="3" t="str">
        <f t="shared" si="11"/>
        <v>Not Cash Payment</v>
      </c>
    </row>
    <row r="147" spans="1:29" ht="51" hidden="1" x14ac:dyDescent="0.2">
      <c r="A147" s="3">
        <v>50437</v>
      </c>
      <c r="B147" s="6">
        <v>42887</v>
      </c>
      <c r="C147" s="3">
        <f>VLOOKUP(B147,Dates!$A$2:$B$1462, 2,FALSE)</f>
        <v>5</v>
      </c>
      <c r="D147" s="3">
        <v>4</v>
      </c>
      <c r="E147" s="12">
        <f t="shared" si="8"/>
        <v>42893</v>
      </c>
      <c r="F147" s="3">
        <v>0</v>
      </c>
      <c r="G147" s="3" t="s">
        <v>61</v>
      </c>
      <c r="H147" s="3" t="str">
        <f t="shared" si="9"/>
        <v>Other</v>
      </c>
      <c r="I147" s="3">
        <v>26</v>
      </c>
      <c r="J147" s="10">
        <v>6492</v>
      </c>
      <c r="K147" s="3">
        <v>5</v>
      </c>
      <c r="L147" s="3" t="s">
        <v>30</v>
      </c>
      <c r="M147" s="3" t="s">
        <v>24</v>
      </c>
      <c r="N147" s="3" t="s">
        <v>142</v>
      </c>
      <c r="O147" s="3" t="s">
        <v>143</v>
      </c>
      <c r="P147" s="3" t="s">
        <v>39</v>
      </c>
      <c r="Q147" s="3" t="s">
        <v>40</v>
      </c>
      <c r="R147" s="3">
        <v>26</v>
      </c>
      <c r="S147" s="3" t="s">
        <v>1069</v>
      </c>
      <c r="T147" s="3">
        <v>567</v>
      </c>
      <c r="U147" s="3" t="s">
        <v>1087</v>
      </c>
      <c r="V147" s="15">
        <v>25</v>
      </c>
      <c r="W147" s="15">
        <v>17.922466723766668</v>
      </c>
      <c r="X147" s="3">
        <v>3</v>
      </c>
      <c r="Y147" s="15">
        <v>2.25</v>
      </c>
      <c r="Z147" s="15">
        <v>75</v>
      </c>
      <c r="AA147" s="24">
        <f t="shared" si="10"/>
        <v>72.75</v>
      </c>
      <c r="AB147" s="3" t="s">
        <v>65</v>
      </c>
      <c r="AC147" s="3" t="str">
        <f t="shared" si="11"/>
        <v>Not Cash Payment</v>
      </c>
    </row>
    <row r="148" spans="1:29" ht="51" hidden="1" x14ac:dyDescent="0.2">
      <c r="A148" s="3">
        <v>50566</v>
      </c>
      <c r="B148" s="6">
        <v>42948</v>
      </c>
      <c r="C148" s="3">
        <f>VLOOKUP(B148,Dates!$A$2:$B$1462, 2,FALSE)</f>
        <v>3</v>
      </c>
      <c r="D148" s="3">
        <v>4</v>
      </c>
      <c r="E148" s="12">
        <f t="shared" si="8"/>
        <v>42954</v>
      </c>
      <c r="F148" s="3">
        <v>0</v>
      </c>
      <c r="G148" s="3" t="s">
        <v>61</v>
      </c>
      <c r="H148" s="3" t="str">
        <f t="shared" si="9"/>
        <v>Other</v>
      </c>
      <c r="I148" s="3">
        <v>24</v>
      </c>
      <c r="J148" s="10">
        <v>9112</v>
      </c>
      <c r="K148" s="3">
        <v>5</v>
      </c>
      <c r="L148" s="3" t="s">
        <v>30</v>
      </c>
      <c r="M148" s="3" t="s">
        <v>24</v>
      </c>
      <c r="N148" s="3" t="s">
        <v>31</v>
      </c>
      <c r="O148" s="3" t="s">
        <v>31</v>
      </c>
      <c r="P148" s="3" t="s">
        <v>32</v>
      </c>
      <c r="Q148" s="3" t="s">
        <v>33</v>
      </c>
      <c r="R148" s="3">
        <v>24</v>
      </c>
      <c r="S148" s="3" t="s">
        <v>1066</v>
      </c>
      <c r="T148" s="3">
        <v>502</v>
      </c>
      <c r="U148" s="3" t="s">
        <v>1065</v>
      </c>
      <c r="V148" s="15">
        <v>50</v>
      </c>
      <c r="W148" s="15">
        <v>43.678035218757444</v>
      </c>
      <c r="X148" s="3">
        <v>3</v>
      </c>
      <c r="Y148" s="15">
        <v>8.25</v>
      </c>
      <c r="Z148" s="15">
        <v>150</v>
      </c>
      <c r="AA148" s="24">
        <f t="shared" si="10"/>
        <v>141.75</v>
      </c>
      <c r="AB148" s="3" t="s">
        <v>65</v>
      </c>
      <c r="AC148" s="3" t="str">
        <f t="shared" si="11"/>
        <v>Not Cash Payment</v>
      </c>
    </row>
    <row r="149" spans="1:29" ht="51" hidden="1" x14ac:dyDescent="0.2">
      <c r="A149" s="3">
        <v>47468</v>
      </c>
      <c r="B149" s="6">
        <v>42697</v>
      </c>
      <c r="C149" s="3">
        <f>VLOOKUP(B149,Dates!$A$2:$B$1462, 2,FALSE)</f>
        <v>4</v>
      </c>
      <c r="D149" s="3">
        <v>4</v>
      </c>
      <c r="E149" s="12">
        <f t="shared" si="8"/>
        <v>42703</v>
      </c>
      <c r="F149" s="3">
        <v>0</v>
      </c>
      <c r="G149" s="3" t="s">
        <v>61</v>
      </c>
      <c r="H149" s="3" t="str">
        <f t="shared" si="9"/>
        <v>Other</v>
      </c>
      <c r="I149" s="3">
        <v>24</v>
      </c>
      <c r="J149" s="10">
        <v>7532</v>
      </c>
      <c r="K149" s="3">
        <v>5</v>
      </c>
      <c r="L149" s="3" t="s">
        <v>30</v>
      </c>
      <c r="M149" s="3" t="s">
        <v>24</v>
      </c>
      <c r="N149" s="3" t="s">
        <v>193</v>
      </c>
      <c r="O149" s="3" t="s">
        <v>157</v>
      </c>
      <c r="P149" s="3" t="s">
        <v>32</v>
      </c>
      <c r="Q149" s="3" t="s">
        <v>33</v>
      </c>
      <c r="R149" s="3">
        <v>24</v>
      </c>
      <c r="S149" s="3" t="s">
        <v>1066</v>
      </c>
      <c r="T149" s="3">
        <v>502</v>
      </c>
      <c r="U149" s="3" t="s">
        <v>1065</v>
      </c>
      <c r="V149" s="15">
        <v>50</v>
      </c>
      <c r="W149" s="15">
        <v>43.678035218757444</v>
      </c>
      <c r="X149" s="3">
        <v>3</v>
      </c>
      <c r="Y149" s="15">
        <v>22.5</v>
      </c>
      <c r="Z149" s="15">
        <v>150</v>
      </c>
      <c r="AA149" s="24">
        <f t="shared" si="10"/>
        <v>127.5</v>
      </c>
      <c r="AB149" s="3" t="s">
        <v>65</v>
      </c>
      <c r="AC149" s="3" t="str">
        <f t="shared" si="11"/>
        <v>Not Cash Payment</v>
      </c>
    </row>
    <row r="150" spans="1:29" ht="51" hidden="1" x14ac:dyDescent="0.2">
      <c r="A150" s="3">
        <v>43689</v>
      </c>
      <c r="B150" s="6">
        <v>42642</v>
      </c>
      <c r="C150" s="3">
        <f>VLOOKUP(B150,Dates!$A$2:$B$1462, 2,FALSE)</f>
        <v>5</v>
      </c>
      <c r="D150" s="3">
        <v>4</v>
      </c>
      <c r="E150" s="12">
        <f t="shared" si="8"/>
        <v>42648</v>
      </c>
      <c r="F150" s="3">
        <v>1</v>
      </c>
      <c r="G150" s="3" t="s">
        <v>61</v>
      </c>
      <c r="H150" s="3" t="str">
        <f t="shared" si="9"/>
        <v>Other</v>
      </c>
      <c r="I150" s="3">
        <v>29</v>
      </c>
      <c r="J150" s="10">
        <v>10081</v>
      </c>
      <c r="K150" s="3">
        <v>5</v>
      </c>
      <c r="L150" s="3" t="s">
        <v>30</v>
      </c>
      <c r="M150" s="3" t="s">
        <v>24</v>
      </c>
      <c r="N150" s="3" t="s">
        <v>85</v>
      </c>
      <c r="O150" s="3" t="s">
        <v>86</v>
      </c>
      <c r="P150" s="3" t="s">
        <v>87</v>
      </c>
      <c r="Q150" s="3" t="s">
        <v>88</v>
      </c>
      <c r="R150" s="3">
        <v>29</v>
      </c>
      <c r="S150" s="3" t="s">
        <v>1057</v>
      </c>
      <c r="T150" s="3">
        <v>627</v>
      </c>
      <c r="U150" s="3" t="s">
        <v>1056</v>
      </c>
      <c r="V150" s="15">
        <v>39.990001679999999</v>
      </c>
      <c r="W150" s="15">
        <v>34.198098313835338</v>
      </c>
      <c r="X150" s="3">
        <v>3</v>
      </c>
      <c r="Y150" s="15">
        <v>20.38999939</v>
      </c>
      <c r="Z150" s="15">
        <v>119.97000503999999</v>
      </c>
      <c r="AA150" s="24">
        <f t="shared" si="10"/>
        <v>99.58000564999999</v>
      </c>
      <c r="AB150" s="3" t="s">
        <v>65</v>
      </c>
      <c r="AC150" s="3" t="str">
        <f t="shared" si="11"/>
        <v>Not Cash Payment</v>
      </c>
    </row>
    <row r="151" spans="1:29" ht="34" hidden="1" x14ac:dyDescent="0.2">
      <c r="A151" s="3">
        <v>49528</v>
      </c>
      <c r="B151" s="6">
        <v>42727</v>
      </c>
      <c r="C151" s="3">
        <f>VLOOKUP(B151,Dates!$A$2:$B$1462, 2,FALSE)</f>
        <v>6</v>
      </c>
      <c r="D151" s="3">
        <v>4</v>
      </c>
      <c r="E151" s="12">
        <f t="shared" si="8"/>
        <v>42733</v>
      </c>
      <c r="F151" s="3">
        <v>0</v>
      </c>
      <c r="G151" s="3" t="s">
        <v>61</v>
      </c>
      <c r="H151" s="3" t="str">
        <f t="shared" si="9"/>
        <v>Other</v>
      </c>
      <c r="I151" s="3">
        <v>9</v>
      </c>
      <c r="J151" s="10">
        <v>6950</v>
      </c>
      <c r="K151" s="3">
        <v>3</v>
      </c>
      <c r="L151" s="3" t="s">
        <v>23</v>
      </c>
      <c r="M151" s="3" t="s">
        <v>24</v>
      </c>
      <c r="N151" s="3" t="s">
        <v>134</v>
      </c>
      <c r="O151" s="3" t="s">
        <v>134</v>
      </c>
      <c r="P151" s="3" t="s">
        <v>67</v>
      </c>
      <c r="Q151" s="3" t="s">
        <v>40</v>
      </c>
      <c r="R151" s="3">
        <v>9</v>
      </c>
      <c r="S151" s="3" t="s">
        <v>1055</v>
      </c>
      <c r="T151" s="3">
        <v>191</v>
      </c>
      <c r="U151" s="3" t="s">
        <v>1054</v>
      </c>
      <c r="V151" s="15">
        <v>99.989997860000003</v>
      </c>
      <c r="W151" s="15">
        <v>95.114003926871064</v>
      </c>
      <c r="X151" s="3">
        <v>3</v>
      </c>
      <c r="Y151" s="15">
        <v>39</v>
      </c>
      <c r="Z151" s="15">
        <v>299.96999357999999</v>
      </c>
      <c r="AA151" s="24">
        <f t="shared" si="10"/>
        <v>260.96999357999999</v>
      </c>
      <c r="AB151" s="3" t="s">
        <v>65</v>
      </c>
      <c r="AC151" s="3" t="str">
        <f t="shared" si="11"/>
        <v>Not Cash Payment</v>
      </c>
    </row>
    <row r="152" spans="1:29" ht="34" hidden="1" x14ac:dyDescent="0.2">
      <c r="A152" s="3">
        <v>44474</v>
      </c>
      <c r="B152" s="6">
        <v>42684</v>
      </c>
      <c r="C152" s="3">
        <f>VLOOKUP(B152,Dates!$A$2:$B$1462, 2,FALSE)</f>
        <v>5</v>
      </c>
      <c r="D152" s="3">
        <v>4</v>
      </c>
      <c r="E152" s="12">
        <f t="shared" si="8"/>
        <v>42690</v>
      </c>
      <c r="F152" s="3">
        <v>1</v>
      </c>
      <c r="G152" s="3" t="s">
        <v>61</v>
      </c>
      <c r="H152" s="3" t="str">
        <f t="shared" si="9"/>
        <v>Other</v>
      </c>
      <c r="I152" s="3">
        <v>9</v>
      </c>
      <c r="J152" s="10">
        <v>4830</v>
      </c>
      <c r="K152" s="3">
        <v>3</v>
      </c>
      <c r="L152" s="3" t="s">
        <v>23</v>
      </c>
      <c r="M152" s="3" t="s">
        <v>24</v>
      </c>
      <c r="N152" s="3" t="s">
        <v>194</v>
      </c>
      <c r="O152" s="3" t="s">
        <v>195</v>
      </c>
      <c r="P152" s="3" t="s">
        <v>108</v>
      </c>
      <c r="Q152" s="3" t="s">
        <v>28</v>
      </c>
      <c r="R152" s="3">
        <v>9</v>
      </c>
      <c r="S152" s="3" t="s">
        <v>1055</v>
      </c>
      <c r="T152" s="3">
        <v>191</v>
      </c>
      <c r="U152" s="3" t="s">
        <v>1054</v>
      </c>
      <c r="V152" s="15">
        <v>99.989997860000003</v>
      </c>
      <c r="W152" s="15">
        <v>95.114003926871064</v>
      </c>
      <c r="X152" s="3">
        <v>3</v>
      </c>
      <c r="Y152" s="15">
        <v>53.990001679999999</v>
      </c>
      <c r="Z152" s="15">
        <v>299.96999357999999</v>
      </c>
      <c r="AA152" s="24">
        <f t="shared" si="10"/>
        <v>245.97999189999999</v>
      </c>
      <c r="AB152" s="3" t="s">
        <v>65</v>
      </c>
      <c r="AC152" s="3" t="str">
        <f t="shared" si="11"/>
        <v>Not Cash Payment</v>
      </c>
    </row>
    <row r="153" spans="1:29" ht="34" hidden="1" x14ac:dyDescent="0.2">
      <c r="A153" s="3">
        <v>41832</v>
      </c>
      <c r="B153" s="6">
        <v>42409</v>
      </c>
      <c r="C153" s="3">
        <f>VLOOKUP(B153,Dates!$A$2:$B$1462, 2,FALSE)</f>
        <v>3</v>
      </c>
      <c r="D153" s="3">
        <v>4</v>
      </c>
      <c r="E153" s="12">
        <f t="shared" si="8"/>
        <v>42415</v>
      </c>
      <c r="F153" s="3">
        <v>0</v>
      </c>
      <c r="G153" s="3" t="s">
        <v>61</v>
      </c>
      <c r="H153" s="3" t="str">
        <f t="shared" si="9"/>
        <v>Other</v>
      </c>
      <c r="I153" s="3">
        <v>17</v>
      </c>
      <c r="J153" s="10">
        <v>11797</v>
      </c>
      <c r="K153" s="3">
        <v>4</v>
      </c>
      <c r="L153" s="3" t="s">
        <v>45</v>
      </c>
      <c r="M153" s="3" t="s">
        <v>24</v>
      </c>
      <c r="N153" s="3" t="s">
        <v>85</v>
      </c>
      <c r="O153" s="3" t="s">
        <v>86</v>
      </c>
      <c r="P153" s="3" t="s">
        <v>87</v>
      </c>
      <c r="Q153" s="3" t="s">
        <v>88</v>
      </c>
      <c r="R153" s="3">
        <v>17</v>
      </c>
      <c r="S153" s="3" t="s">
        <v>1043</v>
      </c>
      <c r="T153" s="3">
        <v>365</v>
      </c>
      <c r="U153" s="3" t="s">
        <v>1062</v>
      </c>
      <c r="V153" s="15">
        <v>59.990001679999999</v>
      </c>
      <c r="W153" s="15">
        <v>54.488929209402009</v>
      </c>
      <c r="X153" s="3">
        <v>3</v>
      </c>
      <c r="Y153" s="15">
        <v>21.600000380000001</v>
      </c>
      <c r="Z153" s="15">
        <v>179.97000503999999</v>
      </c>
      <c r="AA153" s="24">
        <f t="shared" si="10"/>
        <v>158.37000465999998</v>
      </c>
      <c r="AB153" s="3" t="s">
        <v>65</v>
      </c>
      <c r="AC153" s="3" t="str">
        <f t="shared" si="11"/>
        <v>Not Cash Payment</v>
      </c>
    </row>
    <row r="154" spans="1:29" ht="34" hidden="1" x14ac:dyDescent="0.2">
      <c r="A154" s="3">
        <v>49765</v>
      </c>
      <c r="B154" s="6">
        <v>42731</v>
      </c>
      <c r="C154" s="3">
        <f>VLOOKUP(B154,Dates!$A$2:$B$1462, 2,FALSE)</f>
        <v>3</v>
      </c>
      <c r="D154" s="3">
        <v>4</v>
      </c>
      <c r="E154" s="12">
        <f t="shared" si="8"/>
        <v>42737</v>
      </c>
      <c r="F154" s="3">
        <v>1</v>
      </c>
      <c r="G154" s="3" t="s">
        <v>61</v>
      </c>
      <c r="H154" s="3" t="str">
        <f t="shared" si="9"/>
        <v>Other</v>
      </c>
      <c r="I154" s="3">
        <v>17</v>
      </c>
      <c r="J154" s="10">
        <v>6967</v>
      </c>
      <c r="K154" s="3">
        <v>4</v>
      </c>
      <c r="L154" s="3" t="s">
        <v>45</v>
      </c>
      <c r="M154" s="3" t="s">
        <v>24</v>
      </c>
      <c r="N154" s="3" t="s">
        <v>196</v>
      </c>
      <c r="O154" s="3" t="s">
        <v>197</v>
      </c>
      <c r="P154" s="3" t="s">
        <v>198</v>
      </c>
      <c r="Q154" s="3" t="s">
        <v>51</v>
      </c>
      <c r="R154" s="3">
        <v>17</v>
      </c>
      <c r="S154" s="3" t="s">
        <v>1043</v>
      </c>
      <c r="T154" s="3">
        <v>365</v>
      </c>
      <c r="U154" s="3" t="s">
        <v>1062</v>
      </c>
      <c r="V154" s="15">
        <v>59.990001679999999</v>
      </c>
      <c r="W154" s="15">
        <v>54.488929209402009</v>
      </c>
      <c r="X154" s="3">
        <v>3</v>
      </c>
      <c r="Y154" s="15">
        <v>23.399999619999999</v>
      </c>
      <c r="Z154" s="15">
        <v>179.97000503999999</v>
      </c>
      <c r="AA154" s="24">
        <f t="shared" si="10"/>
        <v>156.57000542</v>
      </c>
      <c r="AB154" s="3" t="s">
        <v>65</v>
      </c>
      <c r="AC154" s="3" t="str">
        <f t="shared" si="11"/>
        <v>Not Cash Payment</v>
      </c>
    </row>
    <row r="155" spans="1:29" ht="51" hidden="1" x14ac:dyDescent="0.2">
      <c r="A155" s="3">
        <v>42885</v>
      </c>
      <c r="B155" s="6">
        <v>42631</v>
      </c>
      <c r="C155" s="3">
        <f>VLOOKUP(B155,Dates!$A$2:$B$1462, 2,FALSE)</f>
        <v>1</v>
      </c>
      <c r="D155" s="3">
        <v>4</v>
      </c>
      <c r="E155" s="12">
        <f t="shared" si="8"/>
        <v>42635</v>
      </c>
      <c r="F155" s="3">
        <v>1</v>
      </c>
      <c r="G155" s="3" t="s">
        <v>61</v>
      </c>
      <c r="H155" s="3" t="str">
        <f t="shared" si="9"/>
        <v>Other</v>
      </c>
      <c r="I155" s="3">
        <v>17</v>
      </c>
      <c r="J155" s="10">
        <v>2891</v>
      </c>
      <c r="K155" s="3">
        <v>4</v>
      </c>
      <c r="L155" s="3" t="s">
        <v>45</v>
      </c>
      <c r="M155" s="3" t="s">
        <v>24</v>
      </c>
      <c r="N155" s="3" t="s">
        <v>31</v>
      </c>
      <c r="O155" s="3" t="s">
        <v>31</v>
      </c>
      <c r="P155" s="3" t="s">
        <v>32</v>
      </c>
      <c r="Q155" s="3" t="s">
        <v>33</v>
      </c>
      <c r="R155" s="3">
        <v>17</v>
      </c>
      <c r="S155" s="3" t="s">
        <v>1043</v>
      </c>
      <c r="T155" s="3">
        <v>365</v>
      </c>
      <c r="U155" s="3" t="s">
        <v>1062</v>
      </c>
      <c r="V155" s="15">
        <v>59.990001679999999</v>
      </c>
      <c r="W155" s="15">
        <v>54.488929209402009</v>
      </c>
      <c r="X155" s="3">
        <v>3</v>
      </c>
      <c r="Y155" s="15">
        <v>27</v>
      </c>
      <c r="Z155" s="15">
        <v>179.97000503999999</v>
      </c>
      <c r="AA155" s="24">
        <f t="shared" si="10"/>
        <v>152.97000503999999</v>
      </c>
      <c r="AB155" s="3" t="s">
        <v>65</v>
      </c>
      <c r="AC155" s="3" t="str">
        <f t="shared" si="11"/>
        <v>Not Cash Payment</v>
      </c>
    </row>
    <row r="156" spans="1:29" ht="51" hidden="1" x14ac:dyDescent="0.2">
      <c r="A156" s="3">
        <v>50620</v>
      </c>
      <c r="B156" s="6">
        <v>42948</v>
      </c>
      <c r="C156" s="3">
        <f>VLOOKUP(B156,Dates!$A$2:$B$1462, 2,FALSE)</f>
        <v>3</v>
      </c>
      <c r="D156" s="3">
        <v>4</v>
      </c>
      <c r="E156" s="12">
        <f t="shared" si="8"/>
        <v>42954</v>
      </c>
      <c r="F156" s="3">
        <v>1</v>
      </c>
      <c r="G156" s="3" t="s">
        <v>61</v>
      </c>
      <c r="H156" s="3" t="str">
        <f t="shared" si="9"/>
        <v>Other</v>
      </c>
      <c r="I156" s="3">
        <v>17</v>
      </c>
      <c r="J156" s="10">
        <v>9345</v>
      </c>
      <c r="K156" s="3">
        <v>4</v>
      </c>
      <c r="L156" s="3" t="s">
        <v>45</v>
      </c>
      <c r="M156" s="3" t="s">
        <v>24</v>
      </c>
      <c r="N156" s="3" t="s">
        <v>31</v>
      </c>
      <c r="O156" s="3" t="s">
        <v>31</v>
      </c>
      <c r="P156" s="3" t="s">
        <v>32</v>
      </c>
      <c r="Q156" s="3" t="s">
        <v>33</v>
      </c>
      <c r="R156" s="3">
        <v>17</v>
      </c>
      <c r="S156" s="3" t="s">
        <v>1043</v>
      </c>
      <c r="T156" s="3">
        <v>365</v>
      </c>
      <c r="U156" s="3" t="s">
        <v>1062</v>
      </c>
      <c r="V156" s="15">
        <v>59.990001679999999</v>
      </c>
      <c r="W156" s="15">
        <v>54.488929209402009</v>
      </c>
      <c r="X156" s="3">
        <v>3</v>
      </c>
      <c r="Y156" s="15">
        <v>27</v>
      </c>
      <c r="Z156" s="15">
        <v>179.97000503999999</v>
      </c>
      <c r="AA156" s="24">
        <f t="shared" si="10"/>
        <v>152.97000503999999</v>
      </c>
      <c r="AB156" s="3" t="s">
        <v>65</v>
      </c>
      <c r="AC156" s="3" t="str">
        <f t="shared" si="11"/>
        <v>Not Cash Payment</v>
      </c>
    </row>
    <row r="157" spans="1:29" ht="51" hidden="1" x14ac:dyDescent="0.2">
      <c r="A157" s="3">
        <v>50620</v>
      </c>
      <c r="B157" s="6">
        <v>42948</v>
      </c>
      <c r="C157" s="3">
        <f>VLOOKUP(B157,Dates!$A$2:$B$1462, 2,FALSE)</f>
        <v>3</v>
      </c>
      <c r="D157" s="3">
        <v>4</v>
      </c>
      <c r="E157" s="12">
        <f t="shared" si="8"/>
        <v>42954</v>
      </c>
      <c r="F157" s="3">
        <v>1</v>
      </c>
      <c r="G157" s="3" t="s">
        <v>61</v>
      </c>
      <c r="H157" s="3" t="str">
        <f t="shared" si="9"/>
        <v>Other</v>
      </c>
      <c r="I157" s="3">
        <v>17</v>
      </c>
      <c r="J157" s="10">
        <v>9345</v>
      </c>
      <c r="K157" s="3">
        <v>4</v>
      </c>
      <c r="L157" s="3" t="s">
        <v>45</v>
      </c>
      <c r="M157" s="3" t="s">
        <v>24</v>
      </c>
      <c r="N157" s="3" t="s">
        <v>31</v>
      </c>
      <c r="O157" s="3" t="s">
        <v>31</v>
      </c>
      <c r="P157" s="3" t="s">
        <v>32</v>
      </c>
      <c r="Q157" s="3" t="s">
        <v>33</v>
      </c>
      <c r="R157" s="3">
        <v>17</v>
      </c>
      <c r="S157" s="3" t="s">
        <v>1043</v>
      </c>
      <c r="T157" s="3">
        <v>365</v>
      </c>
      <c r="U157" s="3" t="s">
        <v>1062</v>
      </c>
      <c r="V157" s="15">
        <v>59.990001679999999</v>
      </c>
      <c r="W157" s="15">
        <v>54.488929209402009</v>
      </c>
      <c r="X157" s="3">
        <v>3</v>
      </c>
      <c r="Y157" s="15">
        <v>28.799999239999998</v>
      </c>
      <c r="Z157" s="15">
        <v>179.97000503999999</v>
      </c>
      <c r="AA157" s="24">
        <f t="shared" si="10"/>
        <v>151.17000579999998</v>
      </c>
      <c r="AB157" s="3" t="s">
        <v>65</v>
      </c>
      <c r="AC157" s="3" t="str">
        <f t="shared" si="11"/>
        <v>Not Cash Payment</v>
      </c>
    </row>
    <row r="158" spans="1:29" ht="51" hidden="1" x14ac:dyDescent="0.2">
      <c r="A158" s="3">
        <v>46636</v>
      </c>
      <c r="B158" s="6">
        <v>42685</v>
      </c>
      <c r="C158" s="3">
        <f>VLOOKUP(B158,Dates!$A$2:$B$1462, 2,FALSE)</f>
        <v>6</v>
      </c>
      <c r="D158" s="3">
        <v>4</v>
      </c>
      <c r="E158" s="12">
        <f t="shared" si="8"/>
        <v>42691</v>
      </c>
      <c r="F158" s="3">
        <v>0</v>
      </c>
      <c r="G158" s="3" t="s">
        <v>61</v>
      </c>
      <c r="H158" s="3" t="str">
        <f t="shared" si="9"/>
        <v>Other</v>
      </c>
      <c r="I158" s="3">
        <v>17</v>
      </c>
      <c r="J158" s="10">
        <v>3306</v>
      </c>
      <c r="K158" s="3">
        <v>4</v>
      </c>
      <c r="L158" s="3" t="s">
        <v>45</v>
      </c>
      <c r="M158" s="3" t="s">
        <v>24</v>
      </c>
      <c r="N158" s="3" t="s">
        <v>31</v>
      </c>
      <c r="O158" s="3" t="s">
        <v>31</v>
      </c>
      <c r="P158" s="3" t="s">
        <v>32</v>
      </c>
      <c r="Q158" s="3" t="s">
        <v>33</v>
      </c>
      <c r="R158" s="3">
        <v>17</v>
      </c>
      <c r="S158" s="3" t="s">
        <v>1043</v>
      </c>
      <c r="T158" s="3">
        <v>365</v>
      </c>
      <c r="U158" s="3" t="s">
        <v>1062</v>
      </c>
      <c r="V158" s="15">
        <v>59.990001679999999</v>
      </c>
      <c r="W158" s="15">
        <v>54.488929209402009</v>
      </c>
      <c r="X158" s="3">
        <v>3</v>
      </c>
      <c r="Y158" s="15">
        <v>32.38999939</v>
      </c>
      <c r="Z158" s="15">
        <v>179.97000503999999</v>
      </c>
      <c r="AA158" s="24">
        <f t="shared" si="10"/>
        <v>147.58000564999998</v>
      </c>
      <c r="AB158" s="3" t="s">
        <v>65</v>
      </c>
      <c r="AC158" s="3" t="str">
        <f t="shared" si="11"/>
        <v>Not Cash Payment</v>
      </c>
    </row>
    <row r="159" spans="1:29" ht="34" hidden="1" x14ac:dyDescent="0.2">
      <c r="A159" s="3">
        <v>43268</v>
      </c>
      <c r="B159" s="6">
        <v>42636</v>
      </c>
      <c r="C159" s="3">
        <f>VLOOKUP(B159,Dates!$A$2:$B$1462, 2,FALSE)</f>
        <v>6</v>
      </c>
      <c r="D159" s="3">
        <v>4</v>
      </c>
      <c r="E159" s="12">
        <f t="shared" si="8"/>
        <v>42642</v>
      </c>
      <c r="F159" s="3">
        <v>0</v>
      </c>
      <c r="G159" s="3" t="s">
        <v>61</v>
      </c>
      <c r="H159" s="3" t="str">
        <f t="shared" si="9"/>
        <v>Other</v>
      </c>
      <c r="I159" s="3">
        <v>24</v>
      </c>
      <c r="J159" s="10">
        <v>6670</v>
      </c>
      <c r="K159" s="3">
        <v>5</v>
      </c>
      <c r="L159" s="3" t="s">
        <v>30</v>
      </c>
      <c r="M159" s="3" t="s">
        <v>24</v>
      </c>
      <c r="N159" s="3" t="s">
        <v>158</v>
      </c>
      <c r="O159" s="3" t="s">
        <v>159</v>
      </c>
      <c r="P159" s="3" t="s">
        <v>47</v>
      </c>
      <c r="Q159" s="3" t="s">
        <v>40</v>
      </c>
      <c r="R159" s="3">
        <v>24</v>
      </c>
      <c r="S159" s="3" t="s">
        <v>1066</v>
      </c>
      <c r="T159" s="3">
        <v>502</v>
      </c>
      <c r="U159" s="3" t="s">
        <v>1065</v>
      </c>
      <c r="V159" s="15">
        <v>50</v>
      </c>
      <c r="W159" s="15">
        <v>43.678035218757444</v>
      </c>
      <c r="X159" s="3">
        <v>3</v>
      </c>
      <c r="Y159" s="15">
        <v>6</v>
      </c>
      <c r="Z159" s="15">
        <v>150</v>
      </c>
      <c r="AA159" s="24">
        <f t="shared" si="10"/>
        <v>144</v>
      </c>
      <c r="AB159" s="3" t="s">
        <v>65</v>
      </c>
      <c r="AC159" s="3" t="str">
        <f t="shared" si="11"/>
        <v>Not Cash Payment</v>
      </c>
    </row>
    <row r="160" spans="1:29" ht="51" hidden="1" x14ac:dyDescent="0.2">
      <c r="A160" s="3">
        <v>48208</v>
      </c>
      <c r="B160" s="6">
        <v>42472</v>
      </c>
      <c r="C160" s="3">
        <f>VLOOKUP(B160,Dates!$A$2:$B$1462, 2,FALSE)</f>
        <v>3</v>
      </c>
      <c r="D160" s="3">
        <v>4</v>
      </c>
      <c r="E160" s="12">
        <f t="shared" si="8"/>
        <v>42478</v>
      </c>
      <c r="F160" s="3">
        <v>0</v>
      </c>
      <c r="G160" s="3" t="s">
        <v>61</v>
      </c>
      <c r="H160" s="3" t="str">
        <f t="shared" si="9"/>
        <v>Other</v>
      </c>
      <c r="I160" s="3">
        <v>29</v>
      </c>
      <c r="J160" s="10">
        <v>9723</v>
      </c>
      <c r="K160" s="3">
        <v>5</v>
      </c>
      <c r="L160" s="3" t="s">
        <v>30</v>
      </c>
      <c r="M160" s="3" t="s">
        <v>24</v>
      </c>
      <c r="N160" s="3" t="s">
        <v>89</v>
      </c>
      <c r="O160" s="3" t="s">
        <v>90</v>
      </c>
      <c r="P160" s="3" t="s">
        <v>39</v>
      </c>
      <c r="Q160" s="3" t="s">
        <v>40</v>
      </c>
      <c r="R160" s="3">
        <v>29</v>
      </c>
      <c r="S160" s="3" t="s">
        <v>1057</v>
      </c>
      <c r="T160" s="3">
        <v>627</v>
      </c>
      <c r="U160" s="3" t="s">
        <v>1056</v>
      </c>
      <c r="V160" s="15">
        <v>39.990001679999999</v>
      </c>
      <c r="W160" s="15">
        <v>34.198098313835338</v>
      </c>
      <c r="X160" s="3">
        <v>3</v>
      </c>
      <c r="Y160" s="15">
        <v>6.5999999049999998</v>
      </c>
      <c r="Z160" s="15">
        <v>119.97000503999999</v>
      </c>
      <c r="AA160" s="24">
        <f t="shared" si="10"/>
        <v>113.37000513499999</v>
      </c>
      <c r="AB160" s="3" t="s">
        <v>65</v>
      </c>
      <c r="AC160" s="3" t="str">
        <f t="shared" si="11"/>
        <v>Not Cash Payment</v>
      </c>
    </row>
    <row r="161" spans="1:29" ht="34" hidden="1" x14ac:dyDescent="0.2">
      <c r="A161" s="3">
        <v>43157</v>
      </c>
      <c r="B161" s="6">
        <v>42634</v>
      </c>
      <c r="C161" s="3">
        <f>VLOOKUP(B161,Dates!$A$2:$B$1462, 2,FALSE)</f>
        <v>4</v>
      </c>
      <c r="D161" s="3">
        <v>4</v>
      </c>
      <c r="E161" s="12">
        <f t="shared" si="8"/>
        <v>42640</v>
      </c>
      <c r="F161" s="3">
        <v>0</v>
      </c>
      <c r="G161" s="3" t="s">
        <v>61</v>
      </c>
      <c r="H161" s="3" t="str">
        <f t="shared" si="9"/>
        <v>Other</v>
      </c>
      <c r="I161" s="3">
        <v>24</v>
      </c>
      <c r="J161" s="10">
        <v>1662</v>
      </c>
      <c r="K161" s="3">
        <v>5</v>
      </c>
      <c r="L161" s="3" t="s">
        <v>30</v>
      </c>
      <c r="M161" s="3" t="s">
        <v>24</v>
      </c>
      <c r="N161" s="3" t="s">
        <v>199</v>
      </c>
      <c r="O161" s="3" t="s">
        <v>200</v>
      </c>
      <c r="P161" s="3" t="s">
        <v>201</v>
      </c>
      <c r="Q161" s="3" t="s">
        <v>28</v>
      </c>
      <c r="R161" s="3">
        <v>24</v>
      </c>
      <c r="S161" s="3" t="s">
        <v>1066</v>
      </c>
      <c r="T161" s="3">
        <v>502</v>
      </c>
      <c r="U161" s="3" t="s">
        <v>1065</v>
      </c>
      <c r="V161" s="15">
        <v>50</v>
      </c>
      <c r="W161" s="15">
        <v>43.678035218757444</v>
      </c>
      <c r="X161" s="3">
        <v>3</v>
      </c>
      <c r="Y161" s="15">
        <v>10.5</v>
      </c>
      <c r="Z161" s="15">
        <v>150</v>
      </c>
      <c r="AA161" s="24">
        <f t="shared" si="10"/>
        <v>139.5</v>
      </c>
      <c r="AB161" s="3" t="s">
        <v>65</v>
      </c>
      <c r="AC161" s="3" t="str">
        <f t="shared" si="11"/>
        <v>Not Cash Payment</v>
      </c>
    </row>
    <row r="162" spans="1:29" ht="34" hidden="1" x14ac:dyDescent="0.2">
      <c r="A162" s="3">
        <v>48018</v>
      </c>
      <c r="B162" s="6">
        <v>42381</v>
      </c>
      <c r="C162" s="3">
        <f>VLOOKUP(B162,Dates!$A$2:$B$1462, 2,FALSE)</f>
        <v>3</v>
      </c>
      <c r="D162" s="3">
        <v>4</v>
      </c>
      <c r="E162" s="12">
        <f t="shared" si="8"/>
        <v>42387</v>
      </c>
      <c r="F162" s="3">
        <v>0</v>
      </c>
      <c r="G162" s="3" t="s">
        <v>61</v>
      </c>
      <c r="H162" s="3" t="str">
        <f t="shared" si="9"/>
        <v>Other</v>
      </c>
      <c r="I162" s="3">
        <v>24</v>
      </c>
      <c r="J162" s="10">
        <v>2709</v>
      </c>
      <c r="K162" s="3">
        <v>5</v>
      </c>
      <c r="L162" s="3" t="s">
        <v>30</v>
      </c>
      <c r="M162" s="3" t="s">
        <v>24</v>
      </c>
      <c r="N162" s="3" t="s">
        <v>191</v>
      </c>
      <c r="O162" s="3" t="s">
        <v>191</v>
      </c>
      <c r="P162" s="3" t="s">
        <v>192</v>
      </c>
      <c r="Q162" s="3" t="s">
        <v>51</v>
      </c>
      <c r="R162" s="3">
        <v>24</v>
      </c>
      <c r="S162" s="3" t="s">
        <v>1066</v>
      </c>
      <c r="T162" s="3">
        <v>502</v>
      </c>
      <c r="U162" s="3" t="s">
        <v>1065</v>
      </c>
      <c r="V162" s="15">
        <v>50</v>
      </c>
      <c r="W162" s="15">
        <v>43.678035218757444</v>
      </c>
      <c r="X162" s="3">
        <v>3</v>
      </c>
      <c r="Y162" s="15">
        <v>24</v>
      </c>
      <c r="Z162" s="15">
        <v>150</v>
      </c>
      <c r="AA162" s="24">
        <f t="shared" si="10"/>
        <v>126</v>
      </c>
      <c r="AB162" s="3" t="s">
        <v>65</v>
      </c>
      <c r="AC162" s="3" t="str">
        <f t="shared" si="11"/>
        <v>Not Cash Payment</v>
      </c>
    </row>
    <row r="163" spans="1:29" ht="51" hidden="1" x14ac:dyDescent="0.2">
      <c r="A163" s="3">
        <v>46870</v>
      </c>
      <c r="B163" s="6">
        <v>42689</v>
      </c>
      <c r="C163" s="3">
        <f>VLOOKUP(B163,Dates!$A$2:$B$1462, 2,FALSE)</f>
        <v>3</v>
      </c>
      <c r="D163" s="3">
        <v>4</v>
      </c>
      <c r="E163" s="12">
        <f t="shared" si="8"/>
        <v>42695</v>
      </c>
      <c r="F163" s="3">
        <v>1</v>
      </c>
      <c r="G163" s="3" t="s">
        <v>61</v>
      </c>
      <c r="H163" s="3" t="str">
        <f t="shared" si="9"/>
        <v>Other</v>
      </c>
      <c r="I163" s="3">
        <v>29</v>
      </c>
      <c r="J163" s="10">
        <v>12101</v>
      </c>
      <c r="K163" s="3">
        <v>5</v>
      </c>
      <c r="L163" s="3" t="s">
        <v>30</v>
      </c>
      <c r="M163" s="3" t="s">
        <v>24</v>
      </c>
      <c r="N163" s="3" t="s">
        <v>113</v>
      </c>
      <c r="O163" s="3" t="s">
        <v>113</v>
      </c>
      <c r="P163" s="3" t="s">
        <v>32</v>
      </c>
      <c r="Q163" s="3" t="s">
        <v>33</v>
      </c>
      <c r="R163" s="3">
        <v>29</v>
      </c>
      <c r="S163" s="3" t="s">
        <v>1057</v>
      </c>
      <c r="T163" s="3">
        <v>627</v>
      </c>
      <c r="U163" s="3" t="s">
        <v>1056</v>
      </c>
      <c r="V163" s="15">
        <v>39.990001679999999</v>
      </c>
      <c r="W163" s="15">
        <v>34.198098313835338</v>
      </c>
      <c r="X163" s="3">
        <v>3</v>
      </c>
      <c r="Y163" s="15">
        <v>20.38999939</v>
      </c>
      <c r="Z163" s="15">
        <v>119.97000503999999</v>
      </c>
      <c r="AA163" s="24">
        <f t="shared" si="10"/>
        <v>99.58000564999999</v>
      </c>
      <c r="AB163" s="3" t="s">
        <v>65</v>
      </c>
      <c r="AC163" s="3" t="str">
        <f t="shared" si="11"/>
        <v>Not Cash Payment</v>
      </c>
    </row>
    <row r="164" spans="1:29" ht="34" hidden="1" x14ac:dyDescent="0.2">
      <c r="A164" s="3">
        <v>45611</v>
      </c>
      <c r="B164" s="6">
        <v>42670</v>
      </c>
      <c r="C164" s="3">
        <f>VLOOKUP(B164,Dates!$A$2:$B$1462, 2,FALSE)</f>
        <v>5</v>
      </c>
      <c r="D164" s="3">
        <v>4</v>
      </c>
      <c r="E164" s="12">
        <f t="shared" si="8"/>
        <v>42676</v>
      </c>
      <c r="F164" s="3">
        <v>0</v>
      </c>
      <c r="G164" s="3" t="s">
        <v>61</v>
      </c>
      <c r="H164" s="3" t="str">
        <f t="shared" si="9"/>
        <v>Other</v>
      </c>
      <c r="I164" s="3">
        <v>24</v>
      </c>
      <c r="J164" s="10">
        <v>8078</v>
      </c>
      <c r="K164" s="3">
        <v>5</v>
      </c>
      <c r="L164" s="3" t="s">
        <v>30</v>
      </c>
      <c r="M164" s="3" t="s">
        <v>24</v>
      </c>
      <c r="N164" s="3" t="s">
        <v>37</v>
      </c>
      <c r="O164" s="3" t="s">
        <v>38</v>
      </c>
      <c r="P164" s="3" t="s">
        <v>39</v>
      </c>
      <c r="Q164" s="3" t="s">
        <v>40</v>
      </c>
      <c r="R164" s="3">
        <v>24</v>
      </c>
      <c r="S164" s="3" t="s">
        <v>1066</v>
      </c>
      <c r="T164" s="3">
        <v>502</v>
      </c>
      <c r="U164" s="3" t="s">
        <v>1065</v>
      </c>
      <c r="V164" s="15">
        <v>50</v>
      </c>
      <c r="W164" s="15">
        <v>43.678035218757444</v>
      </c>
      <c r="X164" s="3">
        <v>3</v>
      </c>
      <c r="Y164" s="15">
        <v>25.5</v>
      </c>
      <c r="Z164" s="15">
        <v>150</v>
      </c>
      <c r="AA164" s="24">
        <f t="shared" si="10"/>
        <v>124.5</v>
      </c>
      <c r="AB164" s="3" t="s">
        <v>65</v>
      </c>
      <c r="AC164" s="3" t="str">
        <f t="shared" si="11"/>
        <v>Not Cash Payment</v>
      </c>
    </row>
    <row r="165" spans="1:29" ht="51" hidden="1" x14ac:dyDescent="0.2">
      <c r="A165" s="3">
        <v>42885</v>
      </c>
      <c r="B165" s="6">
        <v>42631</v>
      </c>
      <c r="C165" s="3">
        <f>VLOOKUP(B165,Dates!$A$2:$B$1462, 2,FALSE)</f>
        <v>1</v>
      </c>
      <c r="D165" s="3">
        <v>4</v>
      </c>
      <c r="E165" s="12">
        <f t="shared" si="8"/>
        <v>42635</v>
      </c>
      <c r="F165" s="3">
        <v>1</v>
      </c>
      <c r="G165" s="3" t="s">
        <v>61</v>
      </c>
      <c r="H165" s="3" t="str">
        <f t="shared" si="9"/>
        <v>Other</v>
      </c>
      <c r="I165" s="3">
        <v>41</v>
      </c>
      <c r="J165" s="10">
        <v>2891</v>
      </c>
      <c r="K165" s="3">
        <v>6</v>
      </c>
      <c r="L165" s="3" t="s">
        <v>34</v>
      </c>
      <c r="M165" s="3" t="s">
        <v>24</v>
      </c>
      <c r="N165" s="3" t="s">
        <v>31</v>
      </c>
      <c r="O165" s="3" t="s">
        <v>31</v>
      </c>
      <c r="P165" s="3" t="s">
        <v>32</v>
      </c>
      <c r="Q165" s="3" t="s">
        <v>33</v>
      </c>
      <c r="R165" s="3">
        <v>41</v>
      </c>
      <c r="S165" s="3" t="s">
        <v>1041</v>
      </c>
      <c r="T165" s="3">
        <v>917</v>
      </c>
      <c r="U165" s="3" t="s">
        <v>1058</v>
      </c>
      <c r="V165" s="15">
        <v>21.989999770000001</v>
      </c>
      <c r="W165" s="15">
        <v>20.391999720066668</v>
      </c>
      <c r="X165" s="3">
        <v>3</v>
      </c>
      <c r="Y165" s="15">
        <v>4.6199998860000004</v>
      </c>
      <c r="Z165" s="15">
        <v>65.969999310000006</v>
      </c>
      <c r="AA165" s="24">
        <f t="shared" si="10"/>
        <v>61.349999424000004</v>
      </c>
      <c r="AB165" s="3" t="s">
        <v>65</v>
      </c>
      <c r="AC165" s="3" t="str">
        <f t="shared" si="11"/>
        <v>Not Cash Payment</v>
      </c>
    </row>
    <row r="166" spans="1:29" ht="34" hidden="1" x14ac:dyDescent="0.2">
      <c r="A166" s="3">
        <v>51248</v>
      </c>
      <c r="B166" s="6">
        <v>42753</v>
      </c>
      <c r="C166" s="3">
        <f>VLOOKUP(B166,Dates!$A$2:$B$1462, 2,FALSE)</f>
        <v>4</v>
      </c>
      <c r="D166" s="3">
        <v>4</v>
      </c>
      <c r="E166" s="12">
        <f t="shared" si="8"/>
        <v>42759</v>
      </c>
      <c r="F166" s="3">
        <v>0</v>
      </c>
      <c r="G166" s="3" t="s">
        <v>61</v>
      </c>
      <c r="H166" s="3" t="str">
        <f t="shared" si="9"/>
        <v>Other</v>
      </c>
      <c r="I166" s="3">
        <v>9</v>
      </c>
      <c r="J166" s="10">
        <v>2540</v>
      </c>
      <c r="K166" s="3">
        <v>3</v>
      </c>
      <c r="L166" s="3" t="s">
        <v>23</v>
      </c>
      <c r="M166" s="3" t="s">
        <v>24</v>
      </c>
      <c r="N166" s="3" t="s">
        <v>37</v>
      </c>
      <c r="O166" s="3" t="s">
        <v>38</v>
      </c>
      <c r="P166" s="3" t="s">
        <v>39</v>
      </c>
      <c r="Q166" s="3" t="s">
        <v>40</v>
      </c>
      <c r="R166" s="3">
        <v>9</v>
      </c>
      <c r="S166" s="3" t="s">
        <v>1055</v>
      </c>
      <c r="T166" s="3">
        <v>191</v>
      </c>
      <c r="U166" s="3" t="s">
        <v>1054</v>
      </c>
      <c r="V166" s="15">
        <v>99.989997860000003</v>
      </c>
      <c r="W166" s="15">
        <v>95.114003926871064</v>
      </c>
      <c r="X166" s="3">
        <v>3</v>
      </c>
      <c r="Y166" s="15">
        <v>45</v>
      </c>
      <c r="Z166" s="15">
        <v>299.96999357999999</v>
      </c>
      <c r="AA166" s="24">
        <f t="shared" si="10"/>
        <v>254.96999357999999</v>
      </c>
      <c r="AB166" s="3" t="s">
        <v>65</v>
      </c>
      <c r="AC166" s="3" t="str">
        <f t="shared" si="11"/>
        <v>Not Cash Payment</v>
      </c>
    </row>
    <row r="167" spans="1:29" ht="34" hidden="1" x14ac:dyDescent="0.2">
      <c r="A167" s="3">
        <v>48163</v>
      </c>
      <c r="B167" s="6">
        <v>42472</v>
      </c>
      <c r="C167" s="3">
        <f>VLOOKUP(B167,Dates!$A$2:$B$1462, 2,FALSE)</f>
        <v>3</v>
      </c>
      <c r="D167" s="3">
        <v>4</v>
      </c>
      <c r="E167" s="12">
        <f t="shared" si="8"/>
        <v>42478</v>
      </c>
      <c r="F167" s="3">
        <v>0</v>
      </c>
      <c r="G167" s="3" t="s">
        <v>61</v>
      </c>
      <c r="H167" s="3" t="str">
        <f t="shared" si="9"/>
        <v>Other</v>
      </c>
      <c r="I167" s="3">
        <v>17</v>
      </c>
      <c r="J167" s="10">
        <v>4329</v>
      </c>
      <c r="K167" s="3">
        <v>4</v>
      </c>
      <c r="L167" s="3" t="s">
        <v>45</v>
      </c>
      <c r="M167" s="3" t="s">
        <v>24</v>
      </c>
      <c r="N167" s="3" t="s">
        <v>35</v>
      </c>
      <c r="O167" s="3" t="s">
        <v>35</v>
      </c>
      <c r="P167" s="3" t="s">
        <v>36</v>
      </c>
      <c r="Q167" s="3" t="s">
        <v>28</v>
      </c>
      <c r="R167" s="3">
        <v>17</v>
      </c>
      <c r="S167" s="3" t="s">
        <v>1043</v>
      </c>
      <c r="T167" s="3">
        <v>365</v>
      </c>
      <c r="U167" s="3" t="s">
        <v>1062</v>
      </c>
      <c r="V167" s="15">
        <v>59.990001679999999</v>
      </c>
      <c r="W167" s="15">
        <v>54.488929209402009</v>
      </c>
      <c r="X167" s="3">
        <v>3</v>
      </c>
      <c r="Y167" s="15">
        <v>7.1999998090000004</v>
      </c>
      <c r="Z167" s="15">
        <v>179.97000503999999</v>
      </c>
      <c r="AA167" s="24">
        <f t="shared" si="10"/>
        <v>172.770005231</v>
      </c>
      <c r="AB167" s="3" t="s">
        <v>65</v>
      </c>
      <c r="AC167" s="3" t="str">
        <f t="shared" si="11"/>
        <v>Not Cash Payment</v>
      </c>
    </row>
    <row r="168" spans="1:29" ht="34" hidden="1" x14ac:dyDescent="0.2">
      <c r="A168" s="3">
        <v>41569</v>
      </c>
      <c r="B168" s="6">
        <v>42611</v>
      </c>
      <c r="C168" s="3">
        <f>VLOOKUP(B168,Dates!$A$2:$B$1462, 2,FALSE)</f>
        <v>2</v>
      </c>
      <c r="D168" s="3">
        <v>4</v>
      </c>
      <c r="E168" s="12">
        <f t="shared" si="8"/>
        <v>42615</v>
      </c>
      <c r="F168" s="3">
        <v>0</v>
      </c>
      <c r="G168" s="3" t="s">
        <v>61</v>
      </c>
      <c r="H168" s="3" t="str">
        <f t="shared" si="9"/>
        <v>Other</v>
      </c>
      <c r="I168" s="3">
        <v>17</v>
      </c>
      <c r="J168" s="10">
        <v>8841</v>
      </c>
      <c r="K168" s="3">
        <v>4</v>
      </c>
      <c r="L168" s="3" t="s">
        <v>45</v>
      </c>
      <c r="M168" s="3" t="s">
        <v>24</v>
      </c>
      <c r="N168" s="3" t="s">
        <v>155</v>
      </c>
      <c r="O168" s="3" t="s">
        <v>155</v>
      </c>
      <c r="P168" s="3" t="s">
        <v>60</v>
      </c>
      <c r="Q168" s="3" t="s">
        <v>40</v>
      </c>
      <c r="R168" s="3">
        <v>17</v>
      </c>
      <c r="S168" s="3" t="s">
        <v>1043</v>
      </c>
      <c r="T168" s="3">
        <v>365</v>
      </c>
      <c r="U168" s="3" t="s">
        <v>1062</v>
      </c>
      <c r="V168" s="15">
        <v>59.990001679999999</v>
      </c>
      <c r="W168" s="15">
        <v>54.488929209402009</v>
      </c>
      <c r="X168" s="3">
        <v>3</v>
      </c>
      <c r="Y168" s="15">
        <v>9</v>
      </c>
      <c r="Z168" s="15">
        <v>179.97000503999999</v>
      </c>
      <c r="AA168" s="24">
        <f t="shared" si="10"/>
        <v>170.97000503999999</v>
      </c>
      <c r="AB168" s="3" t="s">
        <v>65</v>
      </c>
      <c r="AC168" s="3" t="str">
        <f t="shared" si="11"/>
        <v>Not Cash Payment</v>
      </c>
    </row>
    <row r="169" spans="1:29" ht="34" hidden="1" x14ac:dyDescent="0.2">
      <c r="A169" s="3">
        <v>51255</v>
      </c>
      <c r="B169" s="6">
        <v>42753</v>
      </c>
      <c r="C169" s="3">
        <f>VLOOKUP(B169,Dates!$A$2:$B$1462, 2,FALSE)</f>
        <v>4</v>
      </c>
      <c r="D169" s="3">
        <v>4</v>
      </c>
      <c r="E169" s="12">
        <f t="shared" si="8"/>
        <v>42759</v>
      </c>
      <c r="F169" s="3">
        <v>1</v>
      </c>
      <c r="G169" s="3" t="s">
        <v>61</v>
      </c>
      <c r="H169" s="3" t="str">
        <f t="shared" si="9"/>
        <v>Other</v>
      </c>
      <c r="I169" s="3">
        <v>7</v>
      </c>
      <c r="J169" s="10">
        <v>6248</v>
      </c>
      <c r="K169" s="3">
        <v>2</v>
      </c>
      <c r="L169" s="3" t="s">
        <v>135</v>
      </c>
      <c r="M169" s="3" t="s">
        <v>24</v>
      </c>
      <c r="N169" s="3" t="s">
        <v>54</v>
      </c>
      <c r="O169" s="3" t="s">
        <v>55</v>
      </c>
      <c r="P169" s="3" t="s">
        <v>56</v>
      </c>
      <c r="Q169" s="3" t="s">
        <v>28</v>
      </c>
      <c r="R169" s="3">
        <v>7</v>
      </c>
      <c r="S169" s="3" t="s">
        <v>1045</v>
      </c>
      <c r="T169" s="3">
        <v>135</v>
      </c>
      <c r="U169" s="3" t="s">
        <v>1088</v>
      </c>
      <c r="V169" s="15">
        <v>22</v>
      </c>
      <c r="W169" s="15">
        <v>19.656208341820829</v>
      </c>
      <c r="X169" s="3">
        <v>4</v>
      </c>
      <c r="Y169" s="15">
        <v>6.1599998469999999</v>
      </c>
      <c r="Z169" s="15">
        <v>88</v>
      </c>
      <c r="AA169" s="24">
        <f t="shared" si="10"/>
        <v>81.840000153000005</v>
      </c>
      <c r="AB169" s="3" t="s">
        <v>29</v>
      </c>
      <c r="AC169" s="3" t="str">
        <f t="shared" si="11"/>
        <v>Cash Not Over 200</v>
      </c>
    </row>
    <row r="170" spans="1:29" ht="34" hidden="1" x14ac:dyDescent="0.2">
      <c r="A170" s="3">
        <v>50813</v>
      </c>
      <c r="B170" s="6">
        <v>43040</v>
      </c>
      <c r="C170" s="3">
        <f>VLOOKUP(B170,Dates!$A$2:$B$1462, 2,FALSE)</f>
        <v>4</v>
      </c>
      <c r="D170" s="3">
        <v>2</v>
      </c>
      <c r="E170" s="12">
        <f t="shared" si="8"/>
        <v>43042</v>
      </c>
      <c r="F170" s="3">
        <v>1</v>
      </c>
      <c r="G170" s="3" t="s">
        <v>22</v>
      </c>
      <c r="H170" s="3" t="str">
        <f t="shared" si="9"/>
        <v>Other</v>
      </c>
      <c r="I170" s="3">
        <v>7</v>
      </c>
      <c r="J170" s="10">
        <v>7832</v>
      </c>
      <c r="K170" s="3">
        <v>2</v>
      </c>
      <c r="L170" s="3" t="s">
        <v>135</v>
      </c>
      <c r="M170" s="3" t="s">
        <v>24</v>
      </c>
      <c r="N170" s="3" t="s">
        <v>128</v>
      </c>
      <c r="O170" s="3" t="s">
        <v>129</v>
      </c>
      <c r="P170" s="3" t="s">
        <v>130</v>
      </c>
      <c r="Q170" s="3" t="s">
        <v>28</v>
      </c>
      <c r="R170" s="3">
        <v>7</v>
      </c>
      <c r="S170" s="3" t="s">
        <v>1045</v>
      </c>
      <c r="T170" s="3">
        <v>135</v>
      </c>
      <c r="U170" s="3" t="s">
        <v>1088</v>
      </c>
      <c r="V170" s="15">
        <v>22</v>
      </c>
      <c r="W170" s="15">
        <v>19.656208341820829</v>
      </c>
      <c r="X170" s="3">
        <v>1</v>
      </c>
      <c r="Y170" s="15">
        <v>2.8599998950000001</v>
      </c>
      <c r="Z170" s="15">
        <v>22</v>
      </c>
      <c r="AA170" s="24">
        <f t="shared" si="10"/>
        <v>19.140000104999999</v>
      </c>
      <c r="AB170" s="3" t="s">
        <v>44</v>
      </c>
      <c r="AC170" s="3" t="str">
        <f t="shared" si="11"/>
        <v>Not Cash Payment</v>
      </c>
    </row>
    <row r="171" spans="1:29" ht="34" hidden="1" x14ac:dyDescent="0.2">
      <c r="A171" s="3">
        <v>50607</v>
      </c>
      <c r="B171" s="6">
        <v>42948</v>
      </c>
      <c r="C171" s="3">
        <f>VLOOKUP(B171,Dates!$A$2:$B$1462, 2,FALSE)</f>
        <v>3</v>
      </c>
      <c r="D171" s="3">
        <v>4</v>
      </c>
      <c r="E171" s="12">
        <f t="shared" si="8"/>
        <v>42954</v>
      </c>
      <c r="F171" s="3">
        <v>0</v>
      </c>
      <c r="G171" s="3" t="s">
        <v>61</v>
      </c>
      <c r="H171" s="3" t="str">
        <f t="shared" si="9"/>
        <v>Other</v>
      </c>
      <c r="I171" s="3">
        <v>7</v>
      </c>
      <c r="J171" s="10">
        <v>1944</v>
      </c>
      <c r="K171" s="3">
        <v>2</v>
      </c>
      <c r="L171" s="3" t="s">
        <v>135</v>
      </c>
      <c r="M171" s="3" t="s">
        <v>24</v>
      </c>
      <c r="N171" s="3" t="s">
        <v>202</v>
      </c>
      <c r="O171" s="3" t="s">
        <v>203</v>
      </c>
      <c r="P171" s="3" t="s">
        <v>108</v>
      </c>
      <c r="Q171" s="3" t="s">
        <v>28</v>
      </c>
      <c r="R171" s="3">
        <v>7</v>
      </c>
      <c r="S171" s="3" t="s">
        <v>1045</v>
      </c>
      <c r="T171" s="3">
        <v>135</v>
      </c>
      <c r="U171" s="3" t="s">
        <v>1088</v>
      </c>
      <c r="V171" s="15">
        <v>22</v>
      </c>
      <c r="W171" s="15">
        <v>19.656208341820829</v>
      </c>
      <c r="X171" s="3">
        <v>5</v>
      </c>
      <c r="Y171" s="15">
        <v>7.6999998090000004</v>
      </c>
      <c r="Z171" s="15">
        <v>110</v>
      </c>
      <c r="AA171" s="24">
        <f t="shared" si="10"/>
        <v>102.300000191</v>
      </c>
      <c r="AB171" s="3" t="s">
        <v>29</v>
      </c>
      <c r="AC171" s="3" t="str">
        <f t="shared" si="11"/>
        <v>Cash Not Over 200</v>
      </c>
    </row>
    <row r="172" spans="1:29" ht="34" hidden="1" x14ac:dyDescent="0.2">
      <c r="A172" s="3">
        <v>49413</v>
      </c>
      <c r="B172" s="6">
        <v>42726</v>
      </c>
      <c r="C172" s="3">
        <f>VLOOKUP(B172,Dates!$A$2:$B$1462, 2,FALSE)</f>
        <v>5</v>
      </c>
      <c r="D172" s="3">
        <v>1</v>
      </c>
      <c r="E172" s="12">
        <f t="shared" si="8"/>
        <v>42727</v>
      </c>
      <c r="F172" s="3">
        <v>1</v>
      </c>
      <c r="G172" s="3" t="s">
        <v>186</v>
      </c>
      <c r="H172" s="3" t="str">
        <f t="shared" si="9"/>
        <v>Other</v>
      </c>
      <c r="I172" s="3">
        <v>7</v>
      </c>
      <c r="J172" s="10">
        <v>1788</v>
      </c>
      <c r="K172" s="3">
        <v>2</v>
      </c>
      <c r="L172" s="3" t="s">
        <v>135</v>
      </c>
      <c r="M172" s="3" t="s">
        <v>24</v>
      </c>
      <c r="N172" s="3" t="s">
        <v>25</v>
      </c>
      <c r="O172" s="3" t="s">
        <v>26</v>
      </c>
      <c r="P172" s="3" t="s">
        <v>27</v>
      </c>
      <c r="Q172" s="3" t="s">
        <v>28</v>
      </c>
      <c r="R172" s="3">
        <v>7</v>
      </c>
      <c r="S172" s="3" t="s">
        <v>1045</v>
      </c>
      <c r="T172" s="3">
        <v>135</v>
      </c>
      <c r="U172" s="3" t="s">
        <v>1088</v>
      </c>
      <c r="V172" s="15">
        <v>22</v>
      </c>
      <c r="W172" s="15">
        <v>19.656208341820829</v>
      </c>
      <c r="X172" s="3">
        <v>4</v>
      </c>
      <c r="Y172" s="15">
        <v>8.8000001910000005</v>
      </c>
      <c r="Z172" s="15">
        <v>88</v>
      </c>
      <c r="AA172" s="24">
        <f t="shared" si="10"/>
        <v>79.199999809000005</v>
      </c>
      <c r="AB172" s="3" t="s">
        <v>44</v>
      </c>
      <c r="AC172" s="3" t="str">
        <f t="shared" si="11"/>
        <v>Not Cash Payment</v>
      </c>
    </row>
    <row r="173" spans="1:29" ht="34" hidden="1" x14ac:dyDescent="0.2">
      <c r="A173" s="3">
        <v>49302</v>
      </c>
      <c r="B173" s="6">
        <v>42724</v>
      </c>
      <c r="C173" s="3">
        <f>VLOOKUP(B173,Dates!$A$2:$B$1462, 2,FALSE)</f>
        <v>3</v>
      </c>
      <c r="D173" s="3">
        <v>4</v>
      </c>
      <c r="E173" s="12">
        <f t="shared" si="8"/>
        <v>42730</v>
      </c>
      <c r="F173" s="3">
        <v>0</v>
      </c>
      <c r="G173" s="3" t="s">
        <v>61</v>
      </c>
      <c r="H173" s="3" t="str">
        <f t="shared" si="9"/>
        <v>Other</v>
      </c>
      <c r="I173" s="3">
        <v>7</v>
      </c>
      <c r="J173" s="10">
        <v>8480</v>
      </c>
      <c r="K173" s="3">
        <v>2</v>
      </c>
      <c r="L173" s="3" t="s">
        <v>135</v>
      </c>
      <c r="M173" s="3" t="s">
        <v>24</v>
      </c>
      <c r="N173" s="3" t="s">
        <v>78</v>
      </c>
      <c r="O173" s="3" t="s">
        <v>78</v>
      </c>
      <c r="P173" s="3" t="s">
        <v>60</v>
      </c>
      <c r="Q173" s="3" t="s">
        <v>40</v>
      </c>
      <c r="R173" s="3">
        <v>7</v>
      </c>
      <c r="S173" s="3" t="s">
        <v>1045</v>
      </c>
      <c r="T173" s="3">
        <v>135</v>
      </c>
      <c r="U173" s="3" t="s">
        <v>1088</v>
      </c>
      <c r="V173" s="15">
        <v>22</v>
      </c>
      <c r="W173" s="15">
        <v>19.656208341820829</v>
      </c>
      <c r="X173" s="3">
        <v>5</v>
      </c>
      <c r="Y173" s="15">
        <v>9.8999996190000008</v>
      </c>
      <c r="Z173" s="15">
        <v>110</v>
      </c>
      <c r="AA173" s="24">
        <f t="shared" si="10"/>
        <v>100.100000381</v>
      </c>
      <c r="AB173" s="3" t="s">
        <v>44</v>
      </c>
      <c r="AC173" s="3" t="str">
        <f t="shared" si="11"/>
        <v>Not Cash Payment</v>
      </c>
    </row>
    <row r="174" spans="1:29" ht="34" hidden="1" x14ac:dyDescent="0.2">
      <c r="A174" s="3">
        <v>49113</v>
      </c>
      <c r="B174" s="6">
        <v>42721</v>
      </c>
      <c r="C174" s="3">
        <f>VLOOKUP(B174,Dates!$A$2:$B$1462, 2,FALSE)</f>
        <v>7</v>
      </c>
      <c r="D174" s="3">
        <v>2</v>
      </c>
      <c r="E174" s="12">
        <f t="shared" si="8"/>
        <v>42724</v>
      </c>
      <c r="F174" s="3">
        <v>1</v>
      </c>
      <c r="G174" s="3" t="s">
        <v>22</v>
      </c>
      <c r="H174" s="3" t="str">
        <f t="shared" si="9"/>
        <v>Other</v>
      </c>
      <c r="I174" s="3">
        <v>7</v>
      </c>
      <c r="J174" s="10">
        <v>7465</v>
      </c>
      <c r="K174" s="3">
        <v>2</v>
      </c>
      <c r="L174" s="3" t="s">
        <v>135</v>
      </c>
      <c r="M174" s="3" t="s">
        <v>24</v>
      </c>
      <c r="N174" s="3" t="s">
        <v>117</v>
      </c>
      <c r="O174" s="3" t="s">
        <v>117</v>
      </c>
      <c r="P174" s="3" t="s">
        <v>43</v>
      </c>
      <c r="Q174" s="3" t="s">
        <v>33</v>
      </c>
      <c r="R174" s="3">
        <v>7</v>
      </c>
      <c r="S174" s="3" t="s">
        <v>1045</v>
      </c>
      <c r="T174" s="3">
        <v>135</v>
      </c>
      <c r="U174" s="3" t="s">
        <v>1088</v>
      </c>
      <c r="V174" s="15">
        <v>22</v>
      </c>
      <c r="W174" s="15">
        <v>19.656208341820829</v>
      </c>
      <c r="X174" s="3">
        <v>2</v>
      </c>
      <c r="Y174" s="15">
        <v>6.5999999049999998</v>
      </c>
      <c r="Z174" s="15">
        <v>44</v>
      </c>
      <c r="AA174" s="24">
        <f t="shared" si="10"/>
        <v>37.400000095000003</v>
      </c>
      <c r="AB174" s="3" t="s">
        <v>29</v>
      </c>
      <c r="AC174" s="3" t="str">
        <f t="shared" si="11"/>
        <v>Cash Not Over 200</v>
      </c>
    </row>
    <row r="175" spans="1:29" ht="34" hidden="1" x14ac:dyDescent="0.2">
      <c r="A175" s="3">
        <v>49109</v>
      </c>
      <c r="B175" s="6">
        <v>42721</v>
      </c>
      <c r="C175" s="3">
        <f>VLOOKUP(B175,Dates!$A$2:$B$1462, 2,FALSE)</f>
        <v>7</v>
      </c>
      <c r="D175" s="3">
        <v>4</v>
      </c>
      <c r="E175" s="12">
        <f t="shared" si="8"/>
        <v>42726</v>
      </c>
      <c r="F175" s="3">
        <v>1</v>
      </c>
      <c r="G175" s="3" t="s">
        <v>61</v>
      </c>
      <c r="H175" s="3" t="str">
        <f t="shared" si="9"/>
        <v>Other</v>
      </c>
      <c r="I175" s="3">
        <v>7</v>
      </c>
      <c r="J175" s="10">
        <v>10173</v>
      </c>
      <c r="K175" s="3">
        <v>2</v>
      </c>
      <c r="L175" s="3" t="s">
        <v>135</v>
      </c>
      <c r="M175" s="3" t="s">
        <v>24</v>
      </c>
      <c r="N175" s="3" t="s">
        <v>170</v>
      </c>
      <c r="O175" s="3" t="s">
        <v>170</v>
      </c>
      <c r="P175" s="3" t="s">
        <v>171</v>
      </c>
      <c r="Q175" s="3" t="s">
        <v>51</v>
      </c>
      <c r="R175" s="3">
        <v>7</v>
      </c>
      <c r="S175" s="3" t="s">
        <v>1045</v>
      </c>
      <c r="T175" s="3">
        <v>135</v>
      </c>
      <c r="U175" s="3" t="s">
        <v>1088</v>
      </c>
      <c r="V175" s="15">
        <v>22</v>
      </c>
      <c r="W175" s="15">
        <v>19.656208341820829</v>
      </c>
      <c r="X175" s="3">
        <v>4</v>
      </c>
      <c r="Y175" s="15">
        <v>10.56000042</v>
      </c>
      <c r="Z175" s="15">
        <v>88</v>
      </c>
      <c r="AA175" s="24">
        <f t="shared" si="10"/>
        <v>77.439999580000006</v>
      </c>
      <c r="AB175" s="3" t="s">
        <v>65</v>
      </c>
      <c r="AC175" s="3" t="str">
        <f t="shared" si="11"/>
        <v>Not Cash Payment</v>
      </c>
    </row>
    <row r="176" spans="1:29" ht="34" hidden="1" x14ac:dyDescent="0.2">
      <c r="A176" s="3">
        <v>48029</v>
      </c>
      <c r="B176" s="6">
        <v>42412</v>
      </c>
      <c r="C176" s="3">
        <f>VLOOKUP(B176,Dates!$A$2:$B$1462, 2,FALSE)</f>
        <v>6</v>
      </c>
      <c r="D176" s="3">
        <v>2</v>
      </c>
      <c r="E176" s="12">
        <f t="shared" si="8"/>
        <v>42416</v>
      </c>
      <c r="F176" s="3">
        <v>1</v>
      </c>
      <c r="G176" s="3" t="s">
        <v>22</v>
      </c>
      <c r="H176" s="3" t="str">
        <f t="shared" si="9"/>
        <v>Other</v>
      </c>
      <c r="I176" s="3">
        <v>7</v>
      </c>
      <c r="J176" s="10">
        <v>3754</v>
      </c>
      <c r="K176" s="3">
        <v>2</v>
      </c>
      <c r="L176" s="3" t="s">
        <v>135</v>
      </c>
      <c r="M176" s="3" t="s">
        <v>24</v>
      </c>
      <c r="N176" s="3" t="s">
        <v>137</v>
      </c>
      <c r="O176" s="3" t="s">
        <v>137</v>
      </c>
      <c r="P176" s="3" t="s">
        <v>99</v>
      </c>
      <c r="Q176" s="3" t="s">
        <v>51</v>
      </c>
      <c r="R176" s="3">
        <v>7</v>
      </c>
      <c r="S176" s="3" t="s">
        <v>1045</v>
      </c>
      <c r="T176" s="3">
        <v>135</v>
      </c>
      <c r="U176" s="3" t="s">
        <v>1088</v>
      </c>
      <c r="V176" s="15">
        <v>22</v>
      </c>
      <c r="W176" s="15">
        <v>19.656208341820829</v>
      </c>
      <c r="X176" s="3">
        <v>5</v>
      </c>
      <c r="Y176" s="15">
        <v>13.19999981</v>
      </c>
      <c r="Z176" s="15">
        <v>110</v>
      </c>
      <c r="AA176" s="24">
        <f t="shared" si="10"/>
        <v>96.800000190000006</v>
      </c>
      <c r="AB176" s="3" t="s">
        <v>29</v>
      </c>
      <c r="AC176" s="3" t="str">
        <f t="shared" si="11"/>
        <v>Cash Not Over 200</v>
      </c>
    </row>
    <row r="177" spans="1:29" ht="51" hidden="1" x14ac:dyDescent="0.2">
      <c r="A177" s="3">
        <v>47917</v>
      </c>
      <c r="B177" s="6">
        <v>42704</v>
      </c>
      <c r="C177" s="3">
        <f>VLOOKUP(B177,Dates!$A$2:$B$1462, 2,FALSE)</f>
        <v>4</v>
      </c>
      <c r="D177" s="3">
        <v>4</v>
      </c>
      <c r="E177" s="12">
        <f t="shared" si="8"/>
        <v>42710</v>
      </c>
      <c r="F177" s="3">
        <v>0</v>
      </c>
      <c r="G177" s="3" t="s">
        <v>61</v>
      </c>
      <c r="H177" s="3" t="str">
        <f t="shared" si="9"/>
        <v>Other</v>
      </c>
      <c r="I177" s="3">
        <v>7</v>
      </c>
      <c r="J177" s="10">
        <v>7810</v>
      </c>
      <c r="K177" s="3">
        <v>2</v>
      </c>
      <c r="L177" s="3" t="s">
        <v>135</v>
      </c>
      <c r="M177" s="3" t="s">
        <v>24</v>
      </c>
      <c r="N177" s="3" t="s">
        <v>31</v>
      </c>
      <c r="O177" s="3" t="s">
        <v>31</v>
      </c>
      <c r="P177" s="3" t="s">
        <v>32</v>
      </c>
      <c r="Q177" s="3" t="s">
        <v>33</v>
      </c>
      <c r="R177" s="3">
        <v>7</v>
      </c>
      <c r="S177" s="3" t="s">
        <v>1045</v>
      </c>
      <c r="T177" s="3">
        <v>135</v>
      </c>
      <c r="U177" s="3" t="s">
        <v>1088</v>
      </c>
      <c r="V177" s="15">
        <v>22</v>
      </c>
      <c r="W177" s="15">
        <v>19.656208341820829</v>
      </c>
      <c r="X177" s="3">
        <v>3</v>
      </c>
      <c r="Y177" s="15">
        <v>13.19999981</v>
      </c>
      <c r="Z177" s="15">
        <v>66</v>
      </c>
      <c r="AA177" s="24">
        <f t="shared" si="10"/>
        <v>52.800000189999999</v>
      </c>
      <c r="AB177" s="3" t="s">
        <v>65</v>
      </c>
      <c r="AC177" s="3" t="str">
        <f t="shared" si="11"/>
        <v>Not Cash Payment</v>
      </c>
    </row>
    <row r="178" spans="1:29" ht="51" hidden="1" x14ac:dyDescent="0.2">
      <c r="A178" s="3">
        <v>47330</v>
      </c>
      <c r="B178" s="6">
        <v>42695</v>
      </c>
      <c r="C178" s="3">
        <f>VLOOKUP(B178,Dates!$A$2:$B$1462, 2,FALSE)</f>
        <v>2</v>
      </c>
      <c r="D178" s="3">
        <v>4</v>
      </c>
      <c r="E178" s="12">
        <f t="shared" si="8"/>
        <v>42699</v>
      </c>
      <c r="F178" s="3">
        <v>1</v>
      </c>
      <c r="G178" s="3" t="s">
        <v>61</v>
      </c>
      <c r="H178" s="3" t="str">
        <f t="shared" si="9"/>
        <v>Other</v>
      </c>
      <c r="I178" s="3">
        <v>7</v>
      </c>
      <c r="J178" s="10">
        <v>6370</v>
      </c>
      <c r="K178" s="3">
        <v>2</v>
      </c>
      <c r="L178" s="3" t="s">
        <v>135</v>
      </c>
      <c r="M178" s="3" t="s">
        <v>24</v>
      </c>
      <c r="N178" s="3" t="s">
        <v>31</v>
      </c>
      <c r="O178" s="3" t="s">
        <v>31</v>
      </c>
      <c r="P178" s="3" t="s">
        <v>32</v>
      </c>
      <c r="Q178" s="3" t="s">
        <v>33</v>
      </c>
      <c r="R178" s="3">
        <v>7</v>
      </c>
      <c r="S178" s="3" t="s">
        <v>1045</v>
      </c>
      <c r="T178" s="3">
        <v>135</v>
      </c>
      <c r="U178" s="3" t="s">
        <v>1088</v>
      </c>
      <c r="V178" s="15">
        <v>22</v>
      </c>
      <c r="W178" s="15">
        <v>19.656208341820829</v>
      </c>
      <c r="X178" s="3">
        <v>5</v>
      </c>
      <c r="Y178" s="15">
        <v>14.30000019</v>
      </c>
      <c r="Z178" s="15">
        <v>110</v>
      </c>
      <c r="AA178" s="24">
        <f t="shared" si="10"/>
        <v>95.699999809999994</v>
      </c>
      <c r="AB178" s="3" t="s">
        <v>29</v>
      </c>
      <c r="AC178" s="3" t="str">
        <f t="shared" si="11"/>
        <v>Cash Not Over 200</v>
      </c>
    </row>
    <row r="179" spans="1:29" ht="51" hidden="1" x14ac:dyDescent="0.2">
      <c r="A179" s="3">
        <v>46984</v>
      </c>
      <c r="B179" s="6">
        <v>42690</v>
      </c>
      <c r="C179" s="3">
        <f>VLOOKUP(B179,Dates!$A$2:$B$1462, 2,FALSE)</f>
        <v>4</v>
      </c>
      <c r="D179" s="3">
        <v>4</v>
      </c>
      <c r="E179" s="12">
        <f t="shared" si="8"/>
        <v>42696</v>
      </c>
      <c r="F179" s="3">
        <v>1</v>
      </c>
      <c r="G179" s="3" t="s">
        <v>61</v>
      </c>
      <c r="H179" s="3" t="str">
        <f t="shared" si="9"/>
        <v>Other</v>
      </c>
      <c r="I179" s="3">
        <v>7</v>
      </c>
      <c r="J179" s="10">
        <v>6374</v>
      </c>
      <c r="K179" s="3">
        <v>2</v>
      </c>
      <c r="L179" s="3" t="s">
        <v>135</v>
      </c>
      <c r="M179" s="3" t="s">
        <v>24</v>
      </c>
      <c r="N179" s="3" t="s">
        <v>204</v>
      </c>
      <c r="O179" s="3" t="s">
        <v>205</v>
      </c>
      <c r="P179" s="3" t="s">
        <v>32</v>
      </c>
      <c r="Q179" s="3" t="s">
        <v>33</v>
      </c>
      <c r="R179" s="3">
        <v>7</v>
      </c>
      <c r="S179" s="3" t="s">
        <v>1045</v>
      </c>
      <c r="T179" s="3">
        <v>135</v>
      </c>
      <c r="U179" s="3" t="s">
        <v>1088</v>
      </c>
      <c r="V179" s="15">
        <v>22</v>
      </c>
      <c r="W179" s="15">
        <v>19.656208341820829</v>
      </c>
      <c r="X179" s="3">
        <v>1</v>
      </c>
      <c r="Y179" s="15">
        <v>3.7400000100000002</v>
      </c>
      <c r="Z179" s="15">
        <v>22</v>
      </c>
      <c r="AA179" s="24">
        <f t="shared" si="10"/>
        <v>18.259999990000001</v>
      </c>
      <c r="AB179" s="3" t="s">
        <v>44</v>
      </c>
      <c r="AC179" s="3" t="str">
        <f t="shared" si="11"/>
        <v>Not Cash Payment</v>
      </c>
    </row>
    <row r="180" spans="1:29" ht="51" hidden="1" x14ac:dyDescent="0.2">
      <c r="A180" s="3">
        <v>46687</v>
      </c>
      <c r="B180" s="6">
        <v>42715</v>
      </c>
      <c r="C180" s="3">
        <f>VLOOKUP(B180,Dates!$A$2:$B$1462, 2,FALSE)</f>
        <v>1</v>
      </c>
      <c r="D180" s="3">
        <v>2</v>
      </c>
      <c r="E180" s="12">
        <f t="shared" si="8"/>
        <v>42717</v>
      </c>
      <c r="F180" s="3">
        <v>1</v>
      </c>
      <c r="G180" s="3" t="s">
        <v>22</v>
      </c>
      <c r="H180" s="3" t="str">
        <f t="shared" si="9"/>
        <v>Other</v>
      </c>
      <c r="I180" s="3">
        <v>7</v>
      </c>
      <c r="J180" s="10">
        <v>12355</v>
      </c>
      <c r="K180" s="3">
        <v>2</v>
      </c>
      <c r="L180" s="3" t="s">
        <v>135</v>
      </c>
      <c r="M180" s="3" t="s">
        <v>24</v>
      </c>
      <c r="N180" s="3" t="s">
        <v>206</v>
      </c>
      <c r="O180" s="3" t="s">
        <v>207</v>
      </c>
      <c r="P180" s="3" t="s">
        <v>32</v>
      </c>
      <c r="Q180" s="3" t="s">
        <v>33</v>
      </c>
      <c r="R180" s="3">
        <v>7</v>
      </c>
      <c r="S180" s="3" t="s">
        <v>1045</v>
      </c>
      <c r="T180" s="3">
        <v>135</v>
      </c>
      <c r="U180" s="3" t="s">
        <v>1088</v>
      </c>
      <c r="V180" s="15">
        <v>22</v>
      </c>
      <c r="W180" s="15">
        <v>19.656208341820829</v>
      </c>
      <c r="X180" s="3">
        <v>4</v>
      </c>
      <c r="Y180" s="15">
        <v>11.43999958</v>
      </c>
      <c r="Z180" s="15">
        <v>88</v>
      </c>
      <c r="AA180" s="24">
        <f t="shared" si="10"/>
        <v>76.560000419999994</v>
      </c>
      <c r="AB180" s="3" t="s">
        <v>65</v>
      </c>
      <c r="AC180" s="3" t="str">
        <f t="shared" si="11"/>
        <v>Not Cash Payment</v>
      </c>
    </row>
    <row r="181" spans="1:29" ht="34" hidden="1" x14ac:dyDescent="0.2">
      <c r="A181" s="3">
        <v>46443</v>
      </c>
      <c r="B181" s="6">
        <v>42593</v>
      </c>
      <c r="C181" s="3">
        <f>VLOOKUP(B181,Dates!$A$2:$B$1462, 2,FALSE)</f>
        <v>5</v>
      </c>
      <c r="D181" s="3">
        <v>4</v>
      </c>
      <c r="E181" s="12">
        <f t="shared" si="8"/>
        <v>42599</v>
      </c>
      <c r="F181" s="3">
        <v>0</v>
      </c>
      <c r="G181" s="3" t="s">
        <v>61</v>
      </c>
      <c r="H181" s="3" t="str">
        <f t="shared" si="9"/>
        <v>Other</v>
      </c>
      <c r="I181" s="3">
        <v>7</v>
      </c>
      <c r="J181" s="10">
        <v>9727</v>
      </c>
      <c r="K181" s="3">
        <v>2</v>
      </c>
      <c r="L181" s="3" t="s">
        <v>135</v>
      </c>
      <c r="M181" s="3" t="s">
        <v>24</v>
      </c>
      <c r="N181" s="3" t="s">
        <v>92</v>
      </c>
      <c r="O181" s="3" t="s">
        <v>92</v>
      </c>
      <c r="P181" s="3" t="s">
        <v>27</v>
      </c>
      <c r="Q181" s="3" t="s">
        <v>28</v>
      </c>
      <c r="R181" s="3">
        <v>7</v>
      </c>
      <c r="S181" s="3" t="s">
        <v>1045</v>
      </c>
      <c r="T181" s="3">
        <v>135</v>
      </c>
      <c r="U181" s="3" t="s">
        <v>1088</v>
      </c>
      <c r="V181" s="15">
        <v>22</v>
      </c>
      <c r="W181" s="15">
        <v>19.656208341820829</v>
      </c>
      <c r="X181" s="3">
        <v>3</v>
      </c>
      <c r="Y181" s="15">
        <v>16.5</v>
      </c>
      <c r="Z181" s="15">
        <v>66</v>
      </c>
      <c r="AA181" s="24">
        <f t="shared" si="10"/>
        <v>49.5</v>
      </c>
      <c r="AB181" s="3" t="s">
        <v>65</v>
      </c>
      <c r="AC181" s="3" t="str">
        <f t="shared" si="11"/>
        <v>Not Cash Payment</v>
      </c>
    </row>
    <row r="182" spans="1:29" ht="34" hidden="1" x14ac:dyDescent="0.2">
      <c r="A182" s="3">
        <v>46292</v>
      </c>
      <c r="B182" s="6">
        <v>42532</v>
      </c>
      <c r="C182" s="3">
        <f>VLOOKUP(B182,Dates!$A$2:$B$1462, 2,FALSE)</f>
        <v>7</v>
      </c>
      <c r="D182" s="3">
        <v>4</v>
      </c>
      <c r="E182" s="12">
        <f t="shared" si="8"/>
        <v>42537</v>
      </c>
      <c r="F182" s="3">
        <v>0</v>
      </c>
      <c r="G182" s="3" t="s">
        <v>61</v>
      </c>
      <c r="H182" s="3" t="str">
        <f t="shared" si="9"/>
        <v>Other</v>
      </c>
      <c r="I182" s="3">
        <v>7</v>
      </c>
      <c r="J182" s="10">
        <v>1169</v>
      </c>
      <c r="K182" s="3">
        <v>2</v>
      </c>
      <c r="L182" s="3" t="s">
        <v>135</v>
      </c>
      <c r="M182" s="3" t="s">
        <v>24</v>
      </c>
      <c r="N182" s="3" t="s">
        <v>208</v>
      </c>
      <c r="O182" s="3" t="s">
        <v>209</v>
      </c>
      <c r="P182" s="3" t="s">
        <v>146</v>
      </c>
      <c r="Q182" s="3" t="s">
        <v>28</v>
      </c>
      <c r="R182" s="3">
        <v>7</v>
      </c>
      <c r="S182" s="3" t="s">
        <v>1045</v>
      </c>
      <c r="T182" s="3">
        <v>135</v>
      </c>
      <c r="U182" s="3" t="s">
        <v>1088</v>
      </c>
      <c r="V182" s="15">
        <v>22</v>
      </c>
      <c r="W182" s="15">
        <v>19.656208341820829</v>
      </c>
      <c r="X182" s="3">
        <v>1</v>
      </c>
      <c r="Y182" s="15">
        <v>4.4000000950000002</v>
      </c>
      <c r="Z182" s="15">
        <v>22</v>
      </c>
      <c r="AA182" s="24">
        <f t="shared" si="10"/>
        <v>17.599999905000001</v>
      </c>
      <c r="AB182" s="3" t="s">
        <v>29</v>
      </c>
      <c r="AC182" s="3" t="str">
        <f t="shared" si="11"/>
        <v>Cash Not Over 200</v>
      </c>
    </row>
    <row r="183" spans="1:29" ht="34" hidden="1" x14ac:dyDescent="0.2">
      <c r="A183" s="3">
        <v>45219</v>
      </c>
      <c r="B183" s="6">
        <v>42665</v>
      </c>
      <c r="C183" s="3">
        <f>VLOOKUP(B183,Dates!$A$2:$B$1462, 2,FALSE)</f>
        <v>7</v>
      </c>
      <c r="D183" s="3">
        <v>4</v>
      </c>
      <c r="E183" s="12">
        <f t="shared" si="8"/>
        <v>42670</v>
      </c>
      <c r="F183" s="3">
        <v>1</v>
      </c>
      <c r="G183" s="3" t="s">
        <v>61</v>
      </c>
      <c r="H183" s="3" t="str">
        <f t="shared" si="9"/>
        <v>Other</v>
      </c>
      <c r="I183" s="3">
        <v>7</v>
      </c>
      <c r="J183" s="10">
        <v>7269</v>
      </c>
      <c r="K183" s="3">
        <v>2</v>
      </c>
      <c r="L183" s="3" t="s">
        <v>135</v>
      </c>
      <c r="M183" s="3" t="s">
        <v>24</v>
      </c>
      <c r="N183" s="3" t="s">
        <v>54</v>
      </c>
      <c r="O183" s="3" t="s">
        <v>55</v>
      </c>
      <c r="P183" s="3" t="s">
        <v>56</v>
      </c>
      <c r="Q183" s="3" t="s">
        <v>28</v>
      </c>
      <c r="R183" s="3">
        <v>7</v>
      </c>
      <c r="S183" s="3" t="s">
        <v>1045</v>
      </c>
      <c r="T183" s="3">
        <v>135</v>
      </c>
      <c r="U183" s="3" t="s">
        <v>1088</v>
      </c>
      <c r="V183" s="15">
        <v>22</v>
      </c>
      <c r="W183" s="15">
        <v>19.656208341820829</v>
      </c>
      <c r="X183" s="3">
        <v>2</v>
      </c>
      <c r="Y183" s="15">
        <v>11</v>
      </c>
      <c r="Z183" s="15">
        <v>44</v>
      </c>
      <c r="AA183" s="24">
        <f t="shared" si="10"/>
        <v>33</v>
      </c>
      <c r="AB183" s="3" t="s">
        <v>44</v>
      </c>
      <c r="AC183" s="3" t="str">
        <f t="shared" si="11"/>
        <v>Not Cash Payment</v>
      </c>
    </row>
    <row r="184" spans="1:29" ht="34" hidden="1" x14ac:dyDescent="0.2">
      <c r="A184" s="3">
        <v>44567</v>
      </c>
      <c r="B184" s="6">
        <v>42714</v>
      </c>
      <c r="C184" s="3">
        <f>VLOOKUP(B184,Dates!$A$2:$B$1462, 2,FALSE)</f>
        <v>7</v>
      </c>
      <c r="D184" s="3">
        <v>4</v>
      </c>
      <c r="E184" s="12">
        <f t="shared" si="8"/>
        <v>42719</v>
      </c>
      <c r="F184" s="3">
        <v>0</v>
      </c>
      <c r="G184" s="3" t="s">
        <v>61</v>
      </c>
      <c r="H184" s="3" t="str">
        <f t="shared" si="9"/>
        <v>Other</v>
      </c>
      <c r="I184" s="3">
        <v>7</v>
      </c>
      <c r="J184" s="10">
        <v>2588</v>
      </c>
      <c r="K184" s="3">
        <v>2</v>
      </c>
      <c r="L184" s="3" t="s">
        <v>135</v>
      </c>
      <c r="M184" s="3" t="s">
        <v>24</v>
      </c>
      <c r="N184" s="3" t="s">
        <v>210</v>
      </c>
      <c r="O184" s="3" t="s">
        <v>84</v>
      </c>
      <c r="P184" s="3" t="s">
        <v>39</v>
      </c>
      <c r="Q184" s="3" t="s">
        <v>40</v>
      </c>
      <c r="R184" s="3">
        <v>7</v>
      </c>
      <c r="S184" s="3" t="s">
        <v>1045</v>
      </c>
      <c r="T184" s="3">
        <v>135</v>
      </c>
      <c r="U184" s="3" t="s">
        <v>1088</v>
      </c>
      <c r="V184" s="15">
        <v>22</v>
      </c>
      <c r="W184" s="15">
        <v>19.656208341820829</v>
      </c>
      <c r="X184" s="3">
        <v>2</v>
      </c>
      <c r="Y184" s="15">
        <v>0.439999998</v>
      </c>
      <c r="Z184" s="15">
        <v>44</v>
      </c>
      <c r="AA184" s="24">
        <f t="shared" si="10"/>
        <v>43.560000002000002</v>
      </c>
      <c r="AB184" s="3" t="s">
        <v>29</v>
      </c>
      <c r="AC184" s="3" t="str">
        <f t="shared" si="11"/>
        <v>Cash Not Over 200</v>
      </c>
    </row>
    <row r="185" spans="1:29" ht="34" hidden="1" x14ac:dyDescent="0.2">
      <c r="A185" s="3">
        <v>44504</v>
      </c>
      <c r="B185" s="6">
        <v>42684</v>
      </c>
      <c r="C185" s="3">
        <f>VLOOKUP(B185,Dates!$A$2:$B$1462, 2,FALSE)</f>
        <v>5</v>
      </c>
      <c r="D185" s="3">
        <v>4</v>
      </c>
      <c r="E185" s="12">
        <f t="shared" si="8"/>
        <v>42690</v>
      </c>
      <c r="F185" s="3">
        <v>1</v>
      </c>
      <c r="G185" s="3" t="s">
        <v>61</v>
      </c>
      <c r="H185" s="3" t="str">
        <f t="shared" si="9"/>
        <v>Other</v>
      </c>
      <c r="I185" s="3">
        <v>7</v>
      </c>
      <c r="J185" s="10">
        <v>8544</v>
      </c>
      <c r="K185" s="3">
        <v>2</v>
      </c>
      <c r="L185" s="3" t="s">
        <v>135</v>
      </c>
      <c r="M185" s="3" t="s">
        <v>24</v>
      </c>
      <c r="N185" s="3" t="s">
        <v>35</v>
      </c>
      <c r="O185" s="3" t="s">
        <v>35</v>
      </c>
      <c r="P185" s="3" t="s">
        <v>36</v>
      </c>
      <c r="Q185" s="3" t="s">
        <v>28</v>
      </c>
      <c r="R185" s="3">
        <v>7</v>
      </c>
      <c r="S185" s="3" t="s">
        <v>1045</v>
      </c>
      <c r="T185" s="3">
        <v>135</v>
      </c>
      <c r="U185" s="3" t="s">
        <v>1088</v>
      </c>
      <c r="V185" s="15">
        <v>22</v>
      </c>
      <c r="W185" s="15">
        <v>19.656208341820829</v>
      </c>
      <c r="X185" s="3">
        <v>3</v>
      </c>
      <c r="Y185" s="15">
        <v>0</v>
      </c>
      <c r="Z185" s="15">
        <v>66</v>
      </c>
      <c r="AA185" s="24">
        <f t="shared" si="10"/>
        <v>66</v>
      </c>
      <c r="AB185" s="3" t="s">
        <v>44</v>
      </c>
      <c r="AC185" s="3" t="str">
        <f t="shared" si="11"/>
        <v>Not Cash Payment</v>
      </c>
    </row>
    <row r="186" spans="1:29" ht="34" hidden="1" x14ac:dyDescent="0.2">
      <c r="A186" s="3">
        <v>44279</v>
      </c>
      <c r="B186" s="6">
        <v>42592</v>
      </c>
      <c r="C186" s="3">
        <f>VLOOKUP(B186,Dates!$A$2:$B$1462, 2,FALSE)</f>
        <v>4</v>
      </c>
      <c r="D186" s="3">
        <v>4</v>
      </c>
      <c r="E186" s="12">
        <f t="shared" si="8"/>
        <v>42598</v>
      </c>
      <c r="F186" s="3">
        <v>1</v>
      </c>
      <c r="G186" s="3" t="s">
        <v>61</v>
      </c>
      <c r="H186" s="3" t="str">
        <f t="shared" si="9"/>
        <v>Other</v>
      </c>
      <c r="I186" s="3">
        <v>7</v>
      </c>
      <c r="J186" s="10">
        <v>11412</v>
      </c>
      <c r="K186" s="3">
        <v>2</v>
      </c>
      <c r="L186" s="3" t="s">
        <v>135</v>
      </c>
      <c r="M186" s="3" t="s">
        <v>24</v>
      </c>
      <c r="N186" s="3" t="s">
        <v>169</v>
      </c>
      <c r="O186" s="3" t="s">
        <v>169</v>
      </c>
      <c r="P186" s="3" t="s">
        <v>27</v>
      </c>
      <c r="Q186" s="3" t="s">
        <v>28</v>
      </c>
      <c r="R186" s="3">
        <v>7</v>
      </c>
      <c r="S186" s="3" t="s">
        <v>1045</v>
      </c>
      <c r="T186" s="3">
        <v>135</v>
      </c>
      <c r="U186" s="3" t="s">
        <v>1088</v>
      </c>
      <c r="V186" s="15">
        <v>22</v>
      </c>
      <c r="W186" s="15">
        <v>19.656208341820829</v>
      </c>
      <c r="X186" s="3">
        <v>4</v>
      </c>
      <c r="Y186" s="15">
        <v>14.079999920000001</v>
      </c>
      <c r="Z186" s="15">
        <v>88</v>
      </c>
      <c r="AA186" s="24">
        <f t="shared" si="10"/>
        <v>73.920000079999994</v>
      </c>
      <c r="AB186" s="3" t="s">
        <v>29</v>
      </c>
      <c r="AC186" s="3" t="str">
        <f t="shared" si="11"/>
        <v>Cash Not Over 200</v>
      </c>
    </row>
    <row r="187" spans="1:29" ht="51" hidden="1" x14ac:dyDescent="0.2">
      <c r="A187" s="3">
        <v>42307</v>
      </c>
      <c r="B187" s="6">
        <v>42622</v>
      </c>
      <c r="C187" s="3">
        <f>VLOOKUP(B187,Dates!$A$2:$B$1462, 2,FALSE)</f>
        <v>6</v>
      </c>
      <c r="D187" s="3">
        <v>4</v>
      </c>
      <c r="E187" s="12">
        <f t="shared" si="8"/>
        <v>42628</v>
      </c>
      <c r="F187" s="3">
        <v>0</v>
      </c>
      <c r="G187" s="3" t="s">
        <v>61</v>
      </c>
      <c r="H187" s="3" t="str">
        <f t="shared" si="9"/>
        <v>Other</v>
      </c>
      <c r="I187" s="3">
        <v>7</v>
      </c>
      <c r="J187" s="10">
        <v>10428</v>
      </c>
      <c r="K187" s="3">
        <v>2</v>
      </c>
      <c r="L187" s="3" t="s">
        <v>135</v>
      </c>
      <c r="M187" s="3" t="s">
        <v>24</v>
      </c>
      <c r="N187" s="3" t="s">
        <v>31</v>
      </c>
      <c r="O187" s="3" t="s">
        <v>31</v>
      </c>
      <c r="P187" s="3" t="s">
        <v>32</v>
      </c>
      <c r="Q187" s="3" t="s">
        <v>33</v>
      </c>
      <c r="R187" s="3">
        <v>7</v>
      </c>
      <c r="S187" s="3" t="s">
        <v>1045</v>
      </c>
      <c r="T187" s="3">
        <v>135</v>
      </c>
      <c r="U187" s="3" t="s">
        <v>1088</v>
      </c>
      <c r="V187" s="15">
        <v>22</v>
      </c>
      <c r="W187" s="15">
        <v>19.656208341820829</v>
      </c>
      <c r="X187" s="3">
        <v>3</v>
      </c>
      <c r="Y187" s="15">
        <v>1.980000019</v>
      </c>
      <c r="Z187" s="15">
        <v>66</v>
      </c>
      <c r="AA187" s="24">
        <f t="shared" si="10"/>
        <v>64.019999980999998</v>
      </c>
      <c r="AB187" s="3" t="s">
        <v>44</v>
      </c>
      <c r="AC187" s="3" t="str">
        <f t="shared" si="11"/>
        <v>Not Cash Payment</v>
      </c>
    </row>
    <row r="188" spans="1:29" ht="34" hidden="1" x14ac:dyDescent="0.2">
      <c r="A188" s="3">
        <v>42210</v>
      </c>
      <c r="B188" s="6">
        <v>42591</v>
      </c>
      <c r="C188" s="3">
        <f>VLOOKUP(B188,Dates!$A$2:$B$1462, 2,FALSE)</f>
        <v>3</v>
      </c>
      <c r="D188" s="3">
        <v>4</v>
      </c>
      <c r="E188" s="12">
        <f t="shared" si="8"/>
        <v>42597</v>
      </c>
      <c r="F188" s="3">
        <v>1</v>
      </c>
      <c r="G188" s="3" t="s">
        <v>61</v>
      </c>
      <c r="H188" s="3" t="str">
        <f t="shared" si="9"/>
        <v>Other</v>
      </c>
      <c r="I188" s="3">
        <v>7</v>
      </c>
      <c r="J188" s="10">
        <v>8663</v>
      </c>
      <c r="K188" s="3">
        <v>2</v>
      </c>
      <c r="L188" s="3" t="s">
        <v>135</v>
      </c>
      <c r="M188" s="3" t="s">
        <v>24</v>
      </c>
      <c r="N188" s="3" t="s">
        <v>211</v>
      </c>
      <c r="O188" s="3" t="s">
        <v>212</v>
      </c>
      <c r="P188" s="3" t="s">
        <v>36</v>
      </c>
      <c r="Q188" s="3" t="s">
        <v>28</v>
      </c>
      <c r="R188" s="3">
        <v>7</v>
      </c>
      <c r="S188" s="3" t="s">
        <v>1045</v>
      </c>
      <c r="T188" s="3">
        <v>135</v>
      </c>
      <c r="U188" s="3" t="s">
        <v>1088</v>
      </c>
      <c r="V188" s="15">
        <v>22</v>
      </c>
      <c r="W188" s="15">
        <v>19.656208341820829</v>
      </c>
      <c r="X188" s="3">
        <v>2</v>
      </c>
      <c r="Y188" s="15">
        <v>0.87999999500000003</v>
      </c>
      <c r="Z188" s="15">
        <v>44</v>
      </c>
      <c r="AA188" s="24">
        <f t="shared" si="10"/>
        <v>43.120000005000001</v>
      </c>
      <c r="AB188" s="3" t="s">
        <v>29</v>
      </c>
      <c r="AC188" s="3" t="str">
        <f t="shared" si="11"/>
        <v>Cash Not Over 200</v>
      </c>
    </row>
    <row r="189" spans="1:29" ht="34" hidden="1" x14ac:dyDescent="0.2">
      <c r="A189" s="3">
        <v>41735</v>
      </c>
      <c r="B189" s="6">
        <v>42378</v>
      </c>
      <c r="C189" s="3">
        <f>VLOOKUP(B189,Dates!$A$2:$B$1462, 2,FALSE)</f>
        <v>7</v>
      </c>
      <c r="D189" s="3">
        <v>0</v>
      </c>
      <c r="E189" s="12">
        <f>WORKDAY(B189, D189 )</f>
        <v>42378</v>
      </c>
      <c r="F189" s="3">
        <v>0</v>
      </c>
      <c r="G189" s="3" t="s">
        <v>213</v>
      </c>
      <c r="H189" s="3" t="str">
        <f t="shared" si="9"/>
        <v>Same day - on time</v>
      </c>
      <c r="I189" s="3">
        <v>7</v>
      </c>
      <c r="J189" s="10">
        <v>7114</v>
      </c>
      <c r="K189" s="3">
        <v>2</v>
      </c>
      <c r="L189" s="3" t="s">
        <v>135</v>
      </c>
      <c r="M189" s="3" t="s">
        <v>24</v>
      </c>
      <c r="N189" s="3" t="s">
        <v>214</v>
      </c>
      <c r="O189" s="3" t="s">
        <v>215</v>
      </c>
      <c r="P189" s="3" t="s">
        <v>67</v>
      </c>
      <c r="Q189" s="3" t="s">
        <v>40</v>
      </c>
      <c r="R189" s="3">
        <v>7</v>
      </c>
      <c r="S189" s="3" t="s">
        <v>1045</v>
      </c>
      <c r="T189" s="3">
        <v>135</v>
      </c>
      <c r="U189" s="3" t="s">
        <v>1088</v>
      </c>
      <c r="V189" s="15">
        <v>22</v>
      </c>
      <c r="W189" s="15">
        <v>19.656208341820829</v>
      </c>
      <c r="X189" s="3">
        <v>2</v>
      </c>
      <c r="Y189" s="15">
        <v>1.3200000519999999</v>
      </c>
      <c r="Z189" s="15">
        <v>44</v>
      </c>
      <c r="AA189" s="24">
        <f t="shared" si="10"/>
        <v>42.679999948000003</v>
      </c>
      <c r="AB189" s="3" t="s">
        <v>44</v>
      </c>
      <c r="AC189" s="3" t="str">
        <f t="shared" si="11"/>
        <v>Not Cash Payment</v>
      </c>
    </row>
    <row r="190" spans="1:29" ht="34" hidden="1" x14ac:dyDescent="0.2">
      <c r="A190" s="3">
        <v>41304</v>
      </c>
      <c r="B190" s="6">
        <v>42607</v>
      </c>
      <c r="C190" s="3">
        <f>VLOOKUP(B190,Dates!$A$2:$B$1462, 2,FALSE)</f>
        <v>5</v>
      </c>
      <c r="D190" s="3">
        <v>2</v>
      </c>
      <c r="E190" s="12">
        <f t="shared" si="8"/>
        <v>42611</v>
      </c>
      <c r="F190" s="3">
        <v>1</v>
      </c>
      <c r="G190" s="3" t="s">
        <v>22</v>
      </c>
      <c r="H190" s="3" t="str">
        <f t="shared" si="9"/>
        <v>Other</v>
      </c>
      <c r="I190" s="3">
        <v>7</v>
      </c>
      <c r="J190" s="10">
        <v>9316</v>
      </c>
      <c r="K190" s="3">
        <v>2</v>
      </c>
      <c r="L190" s="3" t="s">
        <v>135</v>
      </c>
      <c r="M190" s="3" t="s">
        <v>24</v>
      </c>
      <c r="N190" s="3" t="s">
        <v>52</v>
      </c>
      <c r="O190" s="3" t="s">
        <v>53</v>
      </c>
      <c r="P190" s="3" t="s">
        <v>39</v>
      </c>
      <c r="Q190" s="3" t="s">
        <v>40</v>
      </c>
      <c r="R190" s="3">
        <v>7</v>
      </c>
      <c r="S190" s="3" t="s">
        <v>1045</v>
      </c>
      <c r="T190" s="3">
        <v>135</v>
      </c>
      <c r="U190" s="3" t="s">
        <v>1088</v>
      </c>
      <c r="V190" s="15">
        <v>22</v>
      </c>
      <c r="W190" s="15">
        <v>19.656208341820829</v>
      </c>
      <c r="X190" s="3">
        <v>4</v>
      </c>
      <c r="Y190" s="15">
        <v>15.84000015</v>
      </c>
      <c r="Z190" s="15">
        <v>88</v>
      </c>
      <c r="AA190" s="24">
        <f t="shared" si="10"/>
        <v>72.159999850000005</v>
      </c>
      <c r="AB190" s="3" t="s">
        <v>44</v>
      </c>
      <c r="AC190" s="3" t="str">
        <f t="shared" si="11"/>
        <v>Not Cash Payment</v>
      </c>
    </row>
    <row r="191" spans="1:29" ht="51" hidden="1" x14ac:dyDescent="0.2">
      <c r="A191" s="3">
        <v>51048</v>
      </c>
      <c r="B191" s="6">
        <v>42750</v>
      </c>
      <c r="C191" s="3">
        <f>VLOOKUP(B191,Dates!$A$2:$B$1462, 2,FALSE)</f>
        <v>1</v>
      </c>
      <c r="D191" s="3">
        <v>4</v>
      </c>
      <c r="E191" s="12">
        <f t="shared" si="8"/>
        <v>42754</v>
      </c>
      <c r="F191" s="3">
        <v>0</v>
      </c>
      <c r="G191" s="3" t="s">
        <v>61</v>
      </c>
      <c r="H191" s="3" t="str">
        <f t="shared" si="9"/>
        <v>Other</v>
      </c>
      <c r="I191" s="3">
        <v>7</v>
      </c>
      <c r="J191" s="10">
        <v>5884</v>
      </c>
      <c r="K191" s="3">
        <v>2</v>
      </c>
      <c r="L191" s="3" t="s">
        <v>135</v>
      </c>
      <c r="M191" s="3" t="s">
        <v>24</v>
      </c>
      <c r="N191" s="3" t="s">
        <v>41</v>
      </c>
      <c r="O191" s="3" t="s">
        <v>42</v>
      </c>
      <c r="P191" s="3" t="s">
        <v>43</v>
      </c>
      <c r="Q191" s="3" t="s">
        <v>33</v>
      </c>
      <c r="R191" s="3">
        <v>7</v>
      </c>
      <c r="S191" s="3" t="s">
        <v>1045</v>
      </c>
      <c r="T191" s="3">
        <v>134</v>
      </c>
      <c r="U191" s="3" t="s">
        <v>1089</v>
      </c>
      <c r="V191" s="15">
        <v>25</v>
      </c>
      <c r="W191" s="15">
        <v>23.551858392987498</v>
      </c>
      <c r="X191" s="3">
        <v>1</v>
      </c>
      <c r="Y191" s="15">
        <v>0.75</v>
      </c>
      <c r="Z191" s="15">
        <v>25</v>
      </c>
      <c r="AA191" s="24">
        <f t="shared" si="10"/>
        <v>24.25</v>
      </c>
      <c r="AB191" s="3" t="s">
        <v>44</v>
      </c>
      <c r="AC191" s="3" t="str">
        <f t="shared" si="11"/>
        <v>Not Cash Payment</v>
      </c>
    </row>
    <row r="192" spans="1:29" ht="51" hidden="1" x14ac:dyDescent="0.2">
      <c r="A192" s="3">
        <v>50392</v>
      </c>
      <c r="B192" s="6">
        <v>42856</v>
      </c>
      <c r="C192" s="3">
        <f>VLOOKUP(B192,Dates!$A$2:$B$1462, 2,FALSE)</f>
        <v>2</v>
      </c>
      <c r="D192" s="3">
        <v>4</v>
      </c>
      <c r="E192" s="12">
        <f t="shared" si="8"/>
        <v>42860</v>
      </c>
      <c r="F192" s="3">
        <v>0</v>
      </c>
      <c r="G192" s="3" t="s">
        <v>61</v>
      </c>
      <c r="H192" s="3" t="str">
        <f t="shared" si="9"/>
        <v>Other</v>
      </c>
      <c r="I192" s="3">
        <v>7</v>
      </c>
      <c r="J192" s="10">
        <v>4580</v>
      </c>
      <c r="K192" s="3">
        <v>2</v>
      </c>
      <c r="L192" s="3" t="s">
        <v>135</v>
      </c>
      <c r="M192" s="3" t="s">
        <v>24</v>
      </c>
      <c r="N192" s="3" t="s">
        <v>96</v>
      </c>
      <c r="O192" s="3" t="s">
        <v>97</v>
      </c>
      <c r="P192" s="3" t="s">
        <v>87</v>
      </c>
      <c r="Q192" s="3" t="s">
        <v>88</v>
      </c>
      <c r="R192" s="3">
        <v>7</v>
      </c>
      <c r="S192" s="3" t="s">
        <v>1045</v>
      </c>
      <c r="T192" s="3">
        <v>134</v>
      </c>
      <c r="U192" s="3" t="s">
        <v>1089</v>
      </c>
      <c r="V192" s="15">
        <v>25</v>
      </c>
      <c r="W192" s="15">
        <v>23.551858392987498</v>
      </c>
      <c r="X192" s="3">
        <v>5</v>
      </c>
      <c r="Y192" s="15">
        <v>6.25</v>
      </c>
      <c r="Z192" s="15">
        <v>125</v>
      </c>
      <c r="AA192" s="24">
        <f t="shared" si="10"/>
        <v>118.75</v>
      </c>
      <c r="AB192" s="3" t="s">
        <v>29</v>
      </c>
      <c r="AC192" s="3" t="str">
        <f t="shared" si="11"/>
        <v>Cash Not Over 200</v>
      </c>
    </row>
    <row r="193" spans="1:29" ht="51" hidden="1" x14ac:dyDescent="0.2">
      <c r="A193" s="3">
        <v>50036</v>
      </c>
      <c r="B193" s="6">
        <v>42735</v>
      </c>
      <c r="C193" s="3">
        <f>VLOOKUP(B193,Dates!$A$2:$B$1462, 2,FALSE)</f>
        <v>7</v>
      </c>
      <c r="D193" s="3">
        <v>4</v>
      </c>
      <c r="E193" s="12">
        <f t="shared" si="8"/>
        <v>42740</v>
      </c>
      <c r="F193" s="3">
        <v>0</v>
      </c>
      <c r="G193" s="3" t="s">
        <v>61</v>
      </c>
      <c r="H193" s="3" t="str">
        <f t="shared" si="9"/>
        <v>Other</v>
      </c>
      <c r="I193" s="3">
        <v>7</v>
      </c>
      <c r="J193" s="10">
        <v>11696</v>
      </c>
      <c r="K193" s="3">
        <v>2</v>
      </c>
      <c r="L193" s="3" t="s">
        <v>135</v>
      </c>
      <c r="M193" s="3" t="s">
        <v>24</v>
      </c>
      <c r="N193" s="3" t="s">
        <v>169</v>
      </c>
      <c r="O193" s="3" t="s">
        <v>169</v>
      </c>
      <c r="P193" s="3" t="s">
        <v>27</v>
      </c>
      <c r="Q193" s="3" t="s">
        <v>28</v>
      </c>
      <c r="R193" s="3">
        <v>7</v>
      </c>
      <c r="S193" s="3" t="s">
        <v>1045</v>
      </c>
      <c r="T193" s="3">
        <v>134</v>
      </c>
      <c r="U193" s="3" t="s">
        <v>1089</v>
      </c>
      <c r="V193" s="15">
        <v>25</v>
      </c>
      <c r="W193" s="15">
        <v>23.551858392987498</v>
      </c>
      <c r="X193" s="3">
        <v>1</v>
      </c>
      <c r="Y193" s="15">
        <v>1</v>
      </c>
      <c r="Z193" s="15">
        <v>25</v>
      </c>
      <c r="AA193" s="24">
        <f t="shared" si="10"/>
        <v>24</v>
      </c>
      <c r="AB193" s="3" t="s">
        <v>29</v>
      </c>
      <c r="AC193" s="3" t="str">
        <f t="shared" si="11"/>
        <v>Cash Not Over 200</v>
      </c>
    </row>
    <row r="194" spans="1:29" ht="51" hidden="1" x14ac:dyDescent="0.2">
      <c r="A194" s="3">
        <v>49416</v>
      </c>
      <c r="B194" s="6">
        <v>42726</v>
      </c>
      <c r="C194" s="3">
        <f>VLOOKUP(B194,Dates!$A$2:$B$1462, 2,FALSE)</f>
        <v>5</v>
      </c>
      <c r="D194" s="3">
        <v>1</v>
      </c>
      <c r="E194" s="12">
        <f t="shared" si="8"/>
        <v>42727</v>
      </c>
      <c r="F194" s="3">
        <v>1</v>
      </c>
      <c r="G194" s="3" t="s">
        <v>186</v>
      </c>
      <c r="H194" s="3" t="str">
        <f t="shared" si="9"/>
        <v>Other</v>
      </c>
      <c r="I194" s="3">
        <v>7</v>
      </c>
      <c r="J194" s="10">
        <v>7680</v>
      </c>
      <c r="K194" s="3">
        <v>2</v>
      </c>
      <c r="L194" s="3" t="s">
        <v>135</v>
      </c>
      <c r="M194" s="3" t="s">
        <v>24</v>
      </c>
      <c r="N194" s="3" t="s">
        <v>52</v>
      </c>
      <c r="O194" s="3" t="s">
        <v>53</v>
      </c>
      <c r="P194" s="3" t="s">
        <v>39</v>
      </c>
      <c r="Q194" s="3" t="s">
        <v>40</v>
      </c>
      <c r="R194" s="3">
        <v>7</v>
      </c>
      <c r="S194" s="3" t="s">
        <v>1045</v>
      </c>
      <c r="T194" s="3">
        <v>134</v>
      </c>
      <c r="U194" s="3" t="s">
        <v>1089</v>
      </c>
      <c r="V194" s="15">
        <v>25</v>
      </c>
      <c r="W194" s="15">
        <v>23.551858392987498</v>
      </c>
      <c r="X194" s="3">
        <v>4</v>
      </c>
      <c r="Y194" s="15">
        <v>5</v>
      </c>
      <c r="Z194" s="15">
        <v>100</v>
      </c>
      <c r="AA194" s="24">
        <f t="shared" si="10"/>
        <v>95</v>
      </c>
      <c r="AB194" s="3" t="s">
        <v>44</v>
      </c>
      <c r="AC194" s="3" t="str">
        <f t="shared" si="11"/>
        <v>Not Cash Payment</v>
      </c>
    </row>
    <row r="195" spans="1:29" ht="51" hidden="1" x14ac:dyDescent="0.2">
      <c r="A195" s="3">
        <v>48888</v>
      </c>
      <c r="B195" s="6">
        <v>42718</v>
      </c>
      <c r="C195" s="3">
        <f>VLOOKUP(B195,Dates!$A$2:$B$1462, 2,FALSE)</f>
        <v>4</v>
      </c>
      <c r="D195" s="3">
        <v>4</v>
      </c>
      <c r="E195" s="12">
        <f t="shared" ref="E195:E258" si="12">WORKDAY(B195, D195 )</f>
        <v>42724</v>
      </c>
      <c r="F195" s="3">
        <v>0</v>
      </c>
      <c r="G195" s="3" t="s">
        <v>61</v>
      </c>
      <c r="H195" s="3" t="str">
        <f t="shared" ref="H195:H258" si="13">IF(AND(D195&lt;=1,F195=0),"Same day - on time","Other")</f>
        <v>Other</v>
      </c>
      <c r="I195" s="3">
        <v>7</v>
      </c>
      <c r="J195" s="10">
        <v>9402</v>
      </c>
      <c r="K195" s="3">
        <v>2</v>
      </c>
      <c r="L195" s="3" t="s">
        <v>135</v>
      </c>
      <c r="M195" s="3" t="s">
        <v>24</v>
      </c>
      <c r="N195" s="3" t="s">
        <v>85</v>
      </c>
      <c r="O195" s="3" t="s">
        <v>86</v>
      </c>
      <c r="P195" s="3" t="s">
        <v>87</v>
      </c>
      <c r="Q195" s="3" t="s">
        <v>88</v>
      </c>
      <c r="R195" s="3">
        <v>7</v>
      </c>
      <c r="S195" s="3" t="s">
        <v>1045</v>
      </c>
      <c r="T195" s="3">
        <v>134</v>
      </c>
      <c r="U195" s="3" t="s">
        <v>1089</v>
      </c>
      <c r="V195" s="15">
        <v>25</v>
      </c>
      <c r="W195" s="15">
        <v>23.551858392987498</v>
      </c>
      <c r="X195" s="3">
        <v>1</v>
      </c>
      <c r="Y195" s="15">
        <v>1.75</v>
      </c>
      <c r="Z195" s="15">
        <v>25</v>
      </c>
      <c r="AA195" s="24">
        <f t="shared" ref="AA195:AA258" si="14">Z195-Y195</f>
        <v>23.25</v>
      </c>
      <c r="AB195" s="3" t="s">
        <v>29</v>
      </c>
      <c r="AC195" s="3" t="str">
        <f t="shared" ref="AC195:AC258" si="15">IF(AND(AB195="CASH",AA195&gt;200),"Cash Over 200",IF(AND(AB195="CASH",AA195&lt;=200),"Cash Not Over 200","Not Cash Payment"))</f>
        <v>Cash Not Over 200</v>
      </c>
    </row>
    <row r="196" spans="1:29" ht="51" hidden="1" x14ac:dyDescent="0.2">
      <c r="A196" s="3">
        <v>48317</v>
      </c>
      <c r="B196" s="6">
        <v>42533</v>
      </c>
      <c r="C196" s="3">
        <f>VLOOKUP(B196,Dates!$A$2:$B$1462, 2,FALSE)</f>
        <v>1</v>
      </c>
      <c r="D196" s="3">
        <v>2</v>
      </c>
      <c r="E196" s="12">
        <f t="shared" si="12"/>
        <v>42535</v>
      </c>
      <c r="F196" s="3">
        <v>1</v>
      </c>
      <c r="G196" s="3" t="s">
        <v>22</v>
      </c>
      <c r="H196" s="3" t="str">
        <f t="shared" si="13"/>
        <v>Other</v>
      </c>
      <c r="I196" s="3">
        <v>7</v>
      </c>
      <c r="J196" s="10">
        <v>10454</v>
      </c>
      <c r="K196" s="3">
        <v>2</v>
      </c>
      <c r="L196" s="3" t="s">
        <v>135</v>
      </c>
      <c r="M196" s="3" t="s">
        <v>24</v>
      </c>
      <c r="N196" s="3" t="s">
        <v>155</v>
      </c>
      <c r="O196" s="3" t="s">
        <v>155</v>
      </c>
      <c r="P196" s="3" t="s">
        <v>60</v>
      </c>
      <c r="Q196" s="3" t="s">
        <v>40</v>
      </c>
      <c r="R196" s="3">
        <v>7</v>
      </c>
      <c r="S196" s="3" t="s">
        <v>1045</v>
      </c>
      <c r="T196" s="3">
        <v>134</v>
      </c>
      <c r="U196" s="3" t="s">
        <v>1089</v>
      </c>
      <c r="V196" s="15">
        <v>25</v>
      </c>
      <c r="W196" s="15">
        <v>23.551858392987498</v>
      </c>
      <c r="X196" s="3">
        <v>3</v>
      </c>
      <c r="Y196" s="15">
        <v>4.1300001139999996</v>
      </c>
      <c r="Z196" s="15">
        <v>75</v>
      </c>
      <c r="AA196" s="24">
        <f t="shared" si="14"/>
        <v>70.869999886000002</v>
      </c>
      <c r="AB196" s="3" t="s">
        <v>44</v>
      </c>
      <c r="AC196" s="3" t="str">
        <f t="shared" si="15"/>
        <v>Not Cash Payment</v>
      </c>
    </row>
    <row r="197" spans="1:29" ht="51" x14ac:dyDescent="0.2">
      <c r="A197" s="3">
        <v>47783</v>
      </c>
      <c r="B197" s="6">
        <v>42702</v>
      </c>
      <c r="C197" s="3">
        <f>VLOOKUP(B197,Dates!$A$2:$B$1462, 2,FALSE)</f>
        <v>2</v>
      </c>
      <c r="D197" s="3">
        <v>0</v>
      </c>
      <c r="E197" s="12">
        <f>WORKDAY(B197, D197 )</f>
        <v>42702</v>
      </c>
      <c r="F197" s="3">
        <v>1</v>
      </c>
      <c r="G197" s="3" t="s">
        <v>213</v>
      </c>
      <c r="H197" s="3" t="str">
        <f>IF(AND(D197&lt;=1,F197=0),"Same day - on time","Other")</f>
        <v>Other</v>
      </c>
      <c r="I197" s="3">
        <v>7</v>
      </c>
      <c r="J197" s="10">
        <v>10794</v>
      </c>
      <c r="K197" s="3">
        <v>2</v>
      </c>
      <c r="L197" s="3" t="s">
        <v>135</v>
      </c>
      <c r="M197" s="3" t="s">
        <v>24</v>
      </c>
      <c r="N197" s="3" t="s">
        <v>48</v>
      </c>
      <c r="O197" s="3" t="s">
        <v>49</v>
      </c>
      <c r="P197" s="3" t="s">
        <v>50</v>
      </c>
      <c r="Q197" s="3" t="s">
        <v>51</v>
      </c>
      <c r="R197" s="3">
        <v>7</v>
      </c>
      <c r="S197" s="3" t="s">
        <v>1045</v>
      </c>
      <c r="T197" s="3">
        <v>134</v>
      </c>
      <c r="U197" s="3" t="s">
        <v>1089</v>
      </c>
      <c r="V197" s="15">
        <v>25</v>
      </c>
      <c r="W197" s="15">
        <v>23.551858392987498</v>
      </c>
      <c r="X197" s="3">
        <v>2</v>
      </c>
      <c r="Y197" s="15">
        <v>0</v>
      </c>
      <c r="Z197" s="15">
        <v>50</v>
      </c>
      <c r="AA197" s="24">
        <f>Z197-Y197</f>
        <v>50</v>
      </c>
      <c r="AB197" s="3" t="s">
        <v>29</v>
      </c>
      <c r="AC197" s="3" t="str">
        <f t="shared" si="15"/>
        <v>Cash Not Over 200</v>
      </c>
    </row>
    <row r="198" spans="1:29" ht="51" hidden="1" x14ac:dyDescent="0.2">
      <c r="A198" s="3">
        <v>47734</v>
      </c>
      <c r="B198" s="6">
        <v>42701</v>
      </c>
      <c r="C198" s="3">
        <f>VLOOKUP(B198,Dates!$A$2:$B$1462, 2,FALSE)</f>
        <v>1</v>
      </c>
      <c r="D198" s="3">
        <v>4</v>
      </c>
      <c r="E198" s="12">
        <f t="shared" si="12"/>
        <v>42705</v>
      </c>
      <c r="F198" s="3">
        <v>1</v>
      </c>
      <c r="G198" s="3" t="s">
        <v>61</v>
      </c>
      <c r="H198" s="3" t="str">
        <f t="shared" si="13"/>
        <v>Other</v>
      </c>
      <c r="I198" s="3">
        <v>7</v>
      </c>
      <c r="J198" s="10">
        <v>10173</v>
      </c>
      <c r="K198" s="3">
        <v>2</v>
      </c>
      <c r="L198" s="3" t="s">
        <v>135</v>
      </c>
      <c r="M198" s="3" t="s">
        <v>24</v>
      </c>
      <c r="N198" s="3" t="s">
        <v>216</v>
      </c>
      <c r="O198" s="3" t="s">
        <v>216</v>
      </c>
      <c r="P198" s="3" t="s">
        <v>99</v>
      </c>
      <c r="Q198" s="3" t="s">
        <v>51</v>
      </c>
      <c r="R198" s="3">
        <v>7</v>
      </c>
      <c r="S198" s="3" t="s">
        <v>1045</v>
      </c>
      <c r="T198" s="3">
        <v>134</v>
      </c>
      <c r="U198" s="3" t="s">
        <v>1089</v>
      </c>
      <c r="V198" s="15">
        <v>25</v>
      </c>
      <c r="W198" s="15">
        <v>23.551858392987498</v>
      </c>
      <c r="X198" s="3">
        <v>2</v>
      </c>
      <c r="Y198" s="15">
        <v>2</v>
      </c>
      <c r="Z198" s="15">
        <v>50</v>
      </c>
      <c r="AA198" s="24">
        <f t="shared" si="14"/>
        <v>48</v>
      </c>
      <c r="AB198" s="3" t="s">
        <v>44</v>
      </c>
      <c r="AC198" s="3" t="str">
        <f t="shared" si="15"/>
        <v>Not Cash Payment</v>
      </c>
    </row>
    <row r="199" spans="1:29" ht="51" hidden="1" x14ac:dyDescent="0.2">
      <c r="A199" s="3">
        <v>47253</v>
      </c>
      <c r="B199" s="6">
        <v>42694</v>
      </c>
      <c r="C199" s="3">
        <f>VLOOKUP(B199,Dates!$A$2:$B$1462, 2,FALSE)</f>
        <v>1</v>
      </c>
      <c r="D199" s="3">
        <v>1</v>
      </c>
      <c r="E199" s="12">
        <f t="shared" si="12"/>
        <v>42695</v>
      </c>
      <c r="F199" s="3">
        <v>1</v>
      </c>
      <c r="G199" s="3" t="s">
        <v>186</v>
      </c>
      <c r="H199" s="3" t="str">
        <f t="shared" si="13"/>
        <v>Other</v>
      </c>
      <c r="I199" s="3">
        <v>7</v>
      </c>
      <c r="J199" s="10">
        <v>7302</v>
      </c>
      <c r="K199" s="3">
        <v>2</v>
      </c>
      <c r="L199" s="3" t="s">
        <v>135</v>
      </c>
      <c r="M199" s="3" t="s">
        <v>24</v>
      </c>
      <c r="N199" s="3" t="s">
        <v>217</v>
      </c>
      <c r="O199" s="3" t="s">
        <v>217</v>
      </c>
      <c r="P199" s="3" t="s">
        <v>218</v>
      </c>
      <c r="Q199" s="3" t="s">
        <v>40</v>
      </c>
      <c r="R199" s="3">
        <v>7</v>
      </c>
      <c r="S199" s="3" t="s">
        <v>1045</v>
      </c>
      <c r="T199" s="3">
        <v>134</v>
      </c>
      <c r="U199" s="3" t="s">
        <v>1089</v>
      </c>
      <c r="V199" s="15">
        <v>25</v>
      </c>
      <c r="W199" s="15">
        <v>23.551858392987498</v>
      </c>
      <c r="X199" s="3">
        <v>4</v>
      </c>
      <c r="Y199" s="15">
        <v>3</v>
      </c>
      <c r="Z199" s="15">
        <v>100</v>
      </c>
      <c r="AA199" s="24">
        <f t="shared" si="14"/>
        <v>97</v>
      </c>
      <c r="AB199" s="3" t="s">
        <v>29</v>
      </c>
      <c r="AC199" s="3" t="str">
        <f t="shared" si="15"/>
        <v>Cash Not Over 200</v>
      </c>
    </row>
    <row r="200" spans="1:29" ht="51" hidden="1" x14ac:dyDescent="0.2">
      <c r="A200" s="3">
        <v>46701</v>
      </c>
      <c r="B200" s="6">
        <v>42715</v>
      </c>
      <c r="C200" s="3">
        <f>VLOOKUP(B200,Dates!$A$2:$B$1462, 2,FALSE)</f>
        <v>1</v>
      </c>
      <c r="D200" s="3">
        <v>4</v>
      </c>
      <c r="E200" s="12">
        <f t="shared" si="12"/>
        <v>42719</v>
      </c>
      <c r="F200" s="3">
        <v>0</v>
      </c>
      <c r="G200" s="3" t="s">
        <v>61</v>
      </c>
      <c r="H200" s="3" t="str">
        <f t="shared" si="13"/>
        <v>Other</v>
      </c>
      <c r="I200" s="3">
        <v>7</v>
      </c>
      <c r="J200" s="10">
        <v>3144</v>
      </c>
      <c r="K200" s="3">
        <v>2</v>
      </c>
      <c r="L200" s="3" t="s">
        <v>135</v>
      </c>
      <c r="M200" s="3" t="s">
        <v>24</v>
      </c>
      <c r="N200" s="3" t="s">
        <v>117</v>
      </c>
      <c r="O200" s="3" t="s">
        <v>117</v>
      </c>
      <c r="P200" s="3" t="s">
        <v>43</v>
      </c>
      <c r="Q200" s="3" t="s">
        <v>33</v>
      </c>
      <c r="R200" s="3">
        <v>7</v>
      </c>
      <c r="S200" s="3" t="s">
        <v>1045</v>
      </c>
      <c r="T200" s="3">
        <v>134</v>
      </c>
      <c r="U200" s="3" t="s">
        <v>1089</v>
      </c>
      <c r="V200" s="15">
        <v>25</v>
      </c>
      <c r="W200" s="15">
        <v>23.551858392987498</v>
      </c>
      <c r="X200" s="3">
        <v>4</v>
      </c>
      <c r="Y200" s="15">
        <v>13</v>
      </c>
      <c r="Z200" s="15">
        <v>100</v>
      </c>
      <c r="AA200" s="24">
        <f t="shared" si="14"/>
        <v>87</v>
      </c>
      <c r="AB200" s="3" t="s">
        <v>65</v>
      </c>
      <c r="AC200" s="3" t="str">
        <f t="shared" si="15"/>
        <v>Not Cash Payment</v>
      </c>
    </row>
    <row r="201" spans="1:29" ht="51" hidden="1" x14ac:dyDescent="0.2">
      <c r="A201" s="3">
        <v>46307</v>
      </c>
      <c r="B201" s="6">
        <v>42532</v>
      </c>
      <c r="C201" s="3">
        <f>VLOOKUP(B201,Dates!$A$2:$B$1462, 2,FALSE)</f>
        <v>7</v>
      </c>
      <c r="D201" s="3">
        <v>4</v>
      </c>
      <c r="E201" s="12">
        <f t="shared" si="12"/>
        <v>42537</v>
      </c>
      <c r="F201" s="3">
        <v>0</v>
      </c>
      <c r="G201" s="3" t="s">
        <v>61</v>
      </c>
      <c r="H201" s="3" t="str">
        <f t="shared" si="13"/>
        <v>Other</v>
      </c>
      <c r="I201" s="3">
        <v>7</v>
      </c>
      <c r="J201" s="10">
        <v>4098</v>
      </c>
      <c r="K201" s="3">
        <v>2</v>
      </c>
      <c r="L201" s="3" t="s">
        <v>135</v>
      </c>
      <c r="M201" s="3" t="s">
        <v>24</v>
      </c>
      <c r="N201" s="3" t="s">
        <v>113</v>
      </c>
      <c r="O201" s="3" t="s">
        <v>113</v>
      </c>
      <c r="P201" s="3" t="s">
        <v>32</v>
      </c>
      <c r="Q201" s="3" t="s">
        <v>33</v>
      </c>
      <c r="R201" s="3">
        <v>7</v>
      </c>
      <c r="S201" s="3" t="s">
        <v>1045</v>
      </c>
      <c r="T201" s="3">
        <v>134</v>
      </c>
      <c r="U201" s="3" t="s">
        <v>1089</v>
      </c>
      <c r="V201" s="15">
        <v>25</v>
      </c>
      <c r="W201" s="15">
        <v>23.551858392987498</v>
      </c>
      <c r="X201" s="3">
        <v>3</v>
      </c>
      <c r="Y201" s="15">
        <v>6.75</v>
      </c>
      <c r="Z201" s="15">
        <v>75</v>
      </c>
      <c r="AA201" s="24">
        <f t="shared" si="14"/>
        <v>68.25</v>
      </c>
      <c r="AB201" s="3" t="s">
        <v>65</v>
      </c>
      <c r="AC201" s="3" t="str">
        <f t="shared" si="15"/>
        <v>Not Cash Payment</v>
      </c>
    </row>
    <row r="202" spans="1:29" ht="51" hidden="1" x14ac:dyDescent="0.2">
      <c r="A202" s="3">
        <v>46041</v>
      </c>
      <c r="B202" s="6">
        <v>42440</v>
      </c>
      <c r="C202" s="3">
        <f>VLOOKUP(B202,Dates!$A$2:$B$1462, 2,FALSE)</f>
        <v>6</v>
      </c>
      <c r="D202" s="3">
        <v>2</v>
      </c>
      <c r="E202" s="12">
        <f t="shared" si="12"/>
        <v>42444</v>
      </c>
      <c r="F202" s="3">
        <v>0</v>
      </c>
      <c r="G202" s="3" t="s">
        <v>22</v>
      </c>
      <c r="H202" s="3" t="str">
        <f t="shared" si="13"/>
        <v>Other</v>
      </c>
      <c r="I202" s="3">
        <v>7</v>
      </c>
      <c r="J202" s="10">
        <v>11667</v>
      </c>
      <c r="K202" s="3">
        <v>2</v>
      </c>
      <c r="L202" s="3" t="s">
        <v>135</v>
      </c>
      <c r="M202" s="3" t="s">
        <v>24</v>
      </c>
      <c r="N202" s="3" t="s">
        <v>78</v>
      </c>
      <c r="O202" s="3" t="s">
        <v>78</v>
      </c>
      <c r="P202" s="3" t="s">
        <v>60</v>
      </c>
      <c r="Q202" s="3" t="s">
        <v>40</v>
      </c>
      <c r="R202" s="3">
        <v>7</v>
      </c>
      <c r="S202" s="3" t="s">
        <v>1045</v>
      </c>
      <c r="T202" s="3">
        <v>134</v>
      </c>
      <c r="U202" s="3" t="s">
        <v>1089</v>
      </c>
      <c r="V202" s="15">
        <v>25</v>
      </c>
      <c r="W202" s="15">
        <v>23.551858392987498</v>
      </c>
      <c r="X202" s="3">
        <v>1</v>
      </c>
      <c r="Y202" s="15">
        <v>3.75</v>
      </c>
      <c r="Z202" s="15">
        <v>25</v>
      </c>
      <c r="AA202" s="24">
        <f t="shared" si="14"/>
        <v>21.25</v>
      </c>
      <c r="AB202" s="3" t="s">
        <v>29</v>
      </c>
      <c r="AC202" s="3" t="str">
        <f t="shared" si="15"/>
        <v>Cash Not Over 200</v>
      </c>
    </row>
    <row r="203" spans="1:29" ht="34" hidden="1" x14ac:dyDescent="0.2">
      <c r="A203" s="3">
        <v>46495</v>
      </c>
      <c r="B203" s="6">
        <v>42624</v>
      </c>
      <c r="C203" s="3">
        <f>VLOOKUP(B203,Dates!$A$2:$B$1462, 2,FALSE)</f>
        <v>1</v>
      </c>
      <c r="D203" s="3">
        <v>1</v>
      </c>
      <c r="E203" s="12">
        <f t="shared" si="12"/>
        <v>42625</v>
      </c>
      <c r="F203" s="3">
        <v>1</v>
      </c>
      <c r="G203" s="3" t="s">
        <v>186</v>
      </c>
      <c r="H203" s="3" t="str">
        <f t="shared" si="13"/>
        <v>Other</v>
      </c>
      <c r="I203" s="3">
        <v>9</v>
      </c>
      <c r="J203" s="10">
        <v>10610</v>
      </c>
      <c r="K203" s="3">
        <v>3</v>
      </c>
      <c r="L203" s="3" t="s">
        <v>23</v>
      </c>
      <c r="M203" s="3" t="s">
        <v>24</v>
      </c>
      <c r="N203" s="3" t="s">
        <v>138</v>
      </c>
      <c r="O203" s="3" t="s">
        <v>139</v>
      </c>
      <c r="P203" s="3" t="s">
        <v>87</v>
      </c>
      <c r="Q203" s="3" t="s">
        <v>88</v>
      </c>
      <c r="R203" s="3">
        <v>9</v>
      </c>
      <c r="S203" s="3" t="s">
        <v>1055</v>
      </c>
      <c r="T203" s="3">
        <v>191</v>
      </c>
      <c r="U203" s="3" t="s">
        <v>1054</v>
      </c>
      <c r="V203" s="15">
        <v>99.989997860000003</v>
      </c>
      <c r="W203" s="15">
        <v>95.114003926871064</v>
      </c>
      <c r="X203" s="3">
        <v>2</v>
      </c>
      <c r="Y203" s="15">
        <v>30</v>
      </c>
      <c r="Z203" s="15">
        <v>199.97999572000001</v>
      </c>
      <c r="AA203" s="24">
        <f t="shared" si="14"/>
        <v>169.97999572000001</v>
      </c>
      <c r="AB203" s="3" t="s">
        <v>29</v>
      </c>
      <c r="AC203" s="3" t="str">
        <f t="shared" si="15"/>
        <v>Cash Not Over 200</v>
      </c>
    </row>
    <row r="204" spans="1:29" ht="34" hidden="1" x14ac:dyDescent="0.2">
      <c r="A204" s="3">
        <v>50668</v>
      </c>
      <c r="B204" s="6">
        <v>42979</v>
      </c>
      <c r="C204" s="3">
        <f>VLOOKUP(B204,Dates!$A$2:$B$1462, 2,FALSE)</f>
        <v>6</v>
      </c>
      <c r="D204" s="3">
        <v>1</v>
      </c>
      <c r="E204" s="12">
        <f t="shared" si="12"/>
        <v>42982</v>
      </c>
      <c r="F204" s="3">
        <v>1</v>
      </c>
      <c r="G204" s="3" t="s">
        <v>186</v>
      </c>
      <c r="H204" s="3" t="str">
        <f t="shared" si="13"/>
        <v>Other</v>
      </c>
      <c r="I204" s="3">
        <v>17</v>
      </c>
      <c r="J204" s="10">
        <v>6448</v>
      </c>
      <c r="K204" s="3">
        <v>4</v>
      </c>
      <c r="L204" s="3" t="s">
        <v>45</v>
      </c>
      <c r="M204" s="3" t="s">
        <v>24</v>
      </c>
      <c r="N204" s="3" t="s">
        <v>219</v>
      </c>
      <c r="O204" s="3" t="s">
        <v>220</v>
      </c>
      <c r="P204" s="3" t="s">
        <v>27</v>
      </c>
      <c r="Q204" s="3" t="s">
        <v>28</v>
      </c>
      <c r="R204" s="3">
        <v>17</v>
      </c>
      <c r="S204" s="3" t="s">
        <v>1043</v>
      </c>
      <c r="T204" s="3">
        <v>365</v>
      </c>
      <c r="U204" s="3" t="s">
        <v>1062</v>
      </c>
      <c r="V204" s="15">
        <v>59.990001679999999</v>
      </c>
      <c r="W204" s="15">
        <v>54.488929209402009</v>
      </c>
      <c r="X204" s="3">
        <v>2</v>
      </c>
      <c r="Y204" s="15">
        <v>21.600000380000001</v>
      </c>
      <c r="Z204" s="15">
        <v>119.98000336</v>
      </c>
      <c r="AA204" s="24">
        <f t="shared" si="14"/>
        <v>98.38000298</v>
      </c>
      <c r="AB204" s="3" t="s">
        <v>29</v>
      </c>
      <c r="AC204" s="3" t="str">
        <f t="shared" si="15"/>
        <v>Cash Not Over 200</v>
      </c>
    </row>
    <row r="205" spans="1:29" ht="34" hidden="1" x14ac:dyDescent="0.2">
      <c r="A205" s="3">
        <v>50668</v>
      </c>
      <c r="B205" s="6">
        <v>42979</v>
      </c>
      <c r="C205" s="3">
        <f>VLOOKUP(B205,Dates!$A$2:$B$1462, 2,FALSE)</f>
        <v>6</v>
      </c>
      <c r="D205" s="3">
        <v>1</v>
      </c>
      <c r="E205" s="12">
        <f t="shared" si="12"/>
        <v>42982</v>
      </c>
      <c r="F205" s="3">
        <v>1</v>
      </c>
      <c r="G205" s="3" t="s">
        <v>186</v>
      </c>
      <c r="H205" s="3" t="str">
        <f t="shared" si="13"/>
        <v>Other</v>
      </c>
      <c r="I205" s="3">
        <v>24</v>
      </c>
      <c r="J205" s="10">
        <v>6448</v>
      </c>
      <c r="K205" s="3">
        <v>5</v>
      </c>
      <c r="L205" s="3" t="s">
        <v>30</v>
      </c>
      <c r="M205" s="3" t="s">
        <v>24</v>
      </c>
      <c r="N205" s="3" t="s">
        <v>219</v>
      </c>
      <c r="O205" s="3" t="s">
        <v>220</v>
      </c>
      <c r="P205" s="3" t="s">
        <v>27</v>
      </c>
      <c r="Q205" s="3" t="s">
        <v>28</v>
      </c>
      <c r="R205" s="3">
        <v>24</v>
      </c>
      <c r="S205" s="3" t="s">
        <v>1066</v>
      </c>
      <c r="T205" s="3">
        <v>502</v>
      </c>
      <c r="U205" s="3" t="s">
        <v>1065</v>
      </c>
      <c r="V205" s="15">
        <v>50</v>
      </c>
      <c r="W205" s="15">
        <v>43.678035218757444</v>
      </c>
      <c r="X205" s="3">
        <v>2</v>
      </c>
      <c r="Y205" s="15">
        <v>4</v>
      </c>
      <c r="Z205" s="15">
        <v>100</v>
      </c>
      <c r="AA205" s="24">
        <f t="shared" si="14"/>
        <v>96</v>
      </c>
      <c r="AB205" s="3" t="s">
        <v>29</v>
      </c>
      <c r="AC205" s="3" t="str">
        <f t="shared" si="15"/>
        <v>Cash Not Over 200</v>
      </c>
    </row>
    <row r="206" spans="1:29" ht="34" hidden="1" x14ac:dyDescent="0.2">
      <c r="A206" s="3">
        <v>45319</v>
      </c>
      <c r="B206" s="6">
        <v>42666</v>
      </c>
      <c r="C206" s="3">
        <f>VLOOKUP(B206,Dates!$A$2:$B$1462, 2,FALSE)</f>
        <v>1</v>
      </c>
      <c r="D206" s="3">
        <v>1</v>
      </c>
      <c r="E206" s="12">
        <f t="shared" si="12"/>
        <v>42667</v>
      </c>
      <c r="F206" s="3">
        <v>1</v>
      </c>
      <c r="G206" s="3" t="s">
        <v>186</v>
      </c>
      <c r="H206" s="3" t="str">
        <f t="shared" si="13"/>
        <v>Other</v>
      </c>
      <c r="I206" s="3">
        <v>24</v>
      </c>
      <c r="J206" s="10">
        <v>3298</v>
      </c>
      <c r="K206" s="3">
        <v>5</v>
      </c>
      <c r="L206" s="3" t="s">
        <v>30</v>
      </c>
      <c r="M206" s="3" t="s">
        <v>24</v>
      </c>
      <c r="N206" s="3" t="s">
        <v>221</v>
      </c>
      <c r="O206" s="3" t="s">
        <v>221</v>
      </c>
      <c r="P206" s="3" t="s">
        <v>27</v>
      </c>
      <c r="Q206" s="3" t="s">
        <v>28</v>
      </c>
      <c r="R206" s="3">
        <v>24</v>
      </c>
      <c r="S206" s="3" t="s">
        <v>1066</v>
      </c>
      <c r="T206" s="3">
        <v>502</v>
      </c>
      <c r="U206" s="3" t="s">
        <v>1065</v>
      </c>
      <c r="V206" s="15">
        <v>50</v>
      </c>
      <c r="W206" s="15">
        <v>43.678035218757444</v>
      </c>
      <c r="X206" s="3">
        <v>2</v>
      </c>
      <c r="Y206" s="15">
        <v>5</v>
      </c>
      <c r="Z206" s="15">
        <v>100</v>
      </c>
      <c r="AA206" s="24">
        <f t="shared" si="14"/>
        <v>95</v>
      </c>
      <c r="AB206" s="3" t="s">
        <v>29</v>
      </c>
      <c r="AC206" s="3" t="str">
        <f t="shared" si="15"/>
        <v>Cash Not Over 200</v>
      </c>
    </row>
    <row r="207" spans="1:29" ht="51" hidden="1" x14ac:dyDescent="0.2">
      <c r="A207" s="3">
        <v>50236</v>
      </c>
      <c r="B207" s="6">
        <v>42795</v>
      </c>
      <c r="C207" s="3">
        <f>VLOOKUP(B207,Dates!$A$2:$B$1462, 2,FALSE)</f>
        <v>4</v>
      </c>
      <c r="D207" s="3">
        <v>1</v>
      </c>
      <c r="E207" s="12">
        <f t="shared" si="12"/>
        <v>42796</v>
      </c>
      <c r="F207" s="3">
        <v>1</v>
      </c>
      <c r="G207" s="3" t="s">
        <v>186</v>
      </c>
      <c r="H207" s="3" t="str">
        <f t="shared" si="13"/>
        <v>Other</v>
      </c>
      <c r="I207" s="3">
        <v>13</v>
      </c>
      <c r="J207" s="10">
        <v>10046</v>
      </c>
      <c r="K207" s="3">
        <v>3</v>
      </c>
      <c r="L207" s="3" t="s">
        <v>23</v>
      </c>
      <c r="M207" s="3" t="s">
        <v>24</v>
      </c>
      <c r="N207" s="3" t="s">
        <v>187</v>
      </c>
      <c r="O207" s="3" t="s">
        <v>188</v>
      </c>
      <c r="P207" s="3" t="s">
        <v>60</v>
      </c>
      <c r="Q207" s="3" t="s">
        <v>40</v>
      </c>
      <c r="R207" s="3">
        <v>13</v>
      </c>
      <c r="S207" s="3" t="s">
        <v>1042</v>
      </c>
      <c r="T207" s="3">
        <v>282</v>
      </c>
      <c r="U207" s="3" t="s">
        <v>1090</v>
      </c>
      <c r="V207" s="15">
        <v>31.989999770000001</v>
      </c>
      <c r="W207" s="15">
        <v>27.763856872771434</v>
      </c>
      <c r="X207" s="3">
        <v>4</v>
      </c>
      <c r="Y207" s="15">
        <v>21.75</v>
      </c>
      <c r="Z207" s="15">
        <v>127.95999908</v>
      </c>
      <c r="AA207" s="24">
        <f t="shared" si="14"/>
        <v>106.20999908</v>
      </c>
      <c r="AB207" s="3" t="s">
        <v>29</v>
      </c>
      <c r="AC207" s="3" t="str">
        <f t="shared" si="15"/>
        <v>Cash Not Over 200</v>
      </c>
    </row>
    <row r="208" spans="1:29" ht="51" hidden="1" x14ac:dyDescent="0.2">
      <c r="A208" s="3">
        <v>48164</v>
      </c>
      <c r="B208" s="6">
        <v>42472</v>
      </c>
      <c r="C208" s="3">
        <f>VLOOKUP(B208,Dates!$A$2:$B$1462, 2,FALSE)</f>
        <v>3</v>
      </c>
      <c r="D208" s="3">
        <v>1</v>
      </c>
      <c r="E208" s="12">
        <f t="shared" si="12"/>
        <v>42473</v>
      </c>
      <c r="F208" s="3">
        <v>1</v>
      </c>
      <c r="G208" s="3" t="s">
        <v>186</v>
      </c>
      <c r="H208" s="3" t="str">
        <f t="shared" si="13"/>
        <v>Other</v>
      </c>
      <c r="I208" s="3">
        <v>29</v>
      </c>
      <c r="J208" s="10">
        <v>2911</v>
      </c>
      <c r="K208" s="3">
        <v>5</v>
      </c>
      <c r="L208" s="3" t="s">
        <v>30</v>
      </c>
      <c r="M208" s="3" t="s">
        <v>24</v>
      </c>
      <c r="N208" s="3" t="s">
        <v>35</v>
      </c>
      <c r="O208" s="3" t="s">
        <v>35</v>
      </c>
      <c r="P208" s="3" t="s">
        <v>36</v>
      </c>
      <c r="Q208" s="3" t="s">
        <v>28</v>
      </c>
      <c r="R208" s="3">
        <v>29</v>
      </c>
      <c r="S208" s="3" t="s">
        <v>1057</v>
      </c>
      <c r="T208" s="3">
        <v>627</v>
      </c>
      <c r="U208" s="3" t="s">
        <v>1056</v>
      </c>
      <c r="V208" s="15">
        <v>39.990001679999999</v>
      </c>
      <c r="W208" s="15">
        <v>34.198098313835338</v>
      </c>
      <c r="X208" s="3">
        <v>4</v>
      </c>
      <c r="Y208" s="15">
        <v>11.19999981</v>
      </c>
      <c r="Z208" s="15">
        <v>159.96000672</v>
      </c>
      <c r="AA208" s="24">
        <f t="shared" si="14"/>
        <v>148.76000690999999</v>
      </c>
      <c r="AB208" s="3" t="s">
        <v>29</v>
      </c>
      <c r="AC208" s="3" t="str">
        <f t="shared" si="15"/>
        <v>Cash Not Over 200</v>
      </c>
    </row>
    <row r="209" spans="1:29" ht="34" hidden="1" x14ac:dyDescent="0.2">
      <c r="A209" s="3">
        <v>50668</v>
      </c>
      <c r="B209" s="6">
        <v>42979</v>
      </c>
      <c r="C209" s="3">
        <f>VLOOKUP(B209,Dates!$A$2:$B$1462, 2,FALSE)</f>
        <v>6</v>
      </c>
      <c r="D209" s="3">
        <v>1</v>
      </c>
      <c r="E209" s="12">
        <f t="shared" si="12"/>
        <v>42982</v>
      </c>
      <c r="F209" s="3">
        <v>1</v>
      </c>
      <c r="G209" s="3" t="s">
        <v>186</v>
      </c>
      <c r="H209" s="3" t="str">
        <f t="shared" si="13"/>
        <v>Other</v>
      </c>
      <c r="I209" s="3">
        <v>24</v>
      </c>
      <c r="J209" s="10">
        <v>6448</v>
      </c>
      <c r="K209" s="3">
        <v>5</v>
      </c>
      <c r="L209" s="3" t="s">
        <v>30</v>
      </c>
      <c r="M209" s="3" t="s">
        <v>24</v>
      </c>
      <c r="N209" s="3" t="s">
        <v>219</v>
      </c>
      <c r="O209" s="3" t="s">
        <v>220</v>
      </c>
      <c r="P209" s="3" t="s">
        <v>27</v>
      </c>
      <c r="Q209" s="3" t="s">
        <v>28</v>
      </c>
      <c r="R209" s="3">
        <v>24</v>
      </c>
      <c r="S209" s="3" t="s">
        <v>1066</v>
      </c>
      <c r="T209" s="3">
        <v>502</v>
      </c>
      <c r="U209" s="3" t="s">
        <v>1065</v>
      </c>
      <c r="V209" s="15">
        <v>50</v>
      </c>
      <c r="W209" s="15">
        <v>43.678035218757444</v>
      </c>
      <c r="X209" s="3">
        <v>4</v>
      </c>
      <c r="Y209" s="15">
        <v>40</v>
      </c>
      <c r="Z209" s="15">
        <v>200</v>
      </c>
      <c r="AA209" s="24">
        <f t="shared" si="14"/>
        <v>160</v>
      </c>
      <c r="AB209" s="3" t="s">
        <v>29</v>
      </c>
      <c r="AC209" s="3" t="str">
        <f t="shared" si="15"/>
        <v>Cash Not Over 200</v>
      </c>
    </row>
    <row r="210" spans="1:29" ht="34" hidden="1" x14ac:dyDescent="0.2">
      <c r="A210" s="3">
        <v>46461</v>
      </c>
      <c r="B210" s="6">
        <v>42624</v>
      </c>
      <c r="C210" s="3">
        <f>VLOOKUP(B210,Dates!$A$2:$B$1462, 2,FALSE)</f>
        <v>1</v>
      </c>
      <c r="D210" s="3">
        <v>1</v>
      </c>
      <c r="E210" s="12">
        <f t="shared" si="12"/>
        <v>42625</v>
      </c>
      <c r="F210" s="3">
        <v>1</v>
      </c>
      <c r="G210" s="3" t="s">
        <v>186</v>
      </c>
      <c r="H210" s="3" t="str">
        <f t="shared" si="13"/>
        <v>Other</v>
      </c>
      <c r="I210" s="3">
        <v>24</v>
      </c>
      <c r="J210" s="10">
        <v>6742</v>
      </c>
      <c r="K210" s="3">
        <v>5</v>
      </c>
      <c r="L210" s="3" t="s">
        <v>30</v>
      </c>
      <c r="M210" s="3" t="s">
        <v>24</v>
      </c>
      <c r="N210" s="3" t="s">
        <v>91</v>
      </c>
      <c r="O210" s="3" t="s">
        <v>80</v>
      </c>
      <c r="P210" s="3" t="s">
        <v>47</v>
      </c>
      <c r="Q210" s="3" t="s">
        <v>40</v>
      </c>
      <c r="R210" s="3">
        <v>24</v>
      </c>
      <c r="S210" s="3" t="s">
        <v>1066</v>
      </c>
      <c r="T210" s="3">
        <v>502</v>
      </c>
      <c r="U210" s="3" t="s">
        <v>1065</v>
      </c>
      <c r="V210" s="15">
        <v>50</v>
      </c>
      <c r="W210" s="15">
        <v>43.678035218757444</v>
      </c>
      <c r="X210" s="3">
        <v>5</v>
      </c>
      <c r="Y210" s="15">
        <v>17.5</v>
      </c>
      <c r="Z210" s="15">
        <v>250</v>
      </c>
      <c r="AA210" s="24">
        <f t="shared" si="14"/>
        <v>232.5</v>
      </c>
      <c r="AB210" s="3" t="s">
        <v>29</v>
      </c>
      <c r="AC210" s="3" t="str">
        <f t="shared" si="15"/>
        <v>Cash Over 200</v>
      </c>
    </row>
    <row r="211" spans="1:29" ht="51" hidden="1" x14ac:dyDescent="0.2">
      <c r="A211" s="3">
        <v>48164</v>
      </c>
      <c r="B211" s="6">
        <v>42472</v>
      </c>
      <c r="C211" s="3">
        <f>VLOOKUP(B211,Dates!$A$2:$B$1462, 2,FALSE)</f>
        <v>3</v>
      </c>
      <c r="D211" s="3">
        <v>1</v>
      </c>
      <c r="E211" s="12">
        <f t="shared" si="12"/>
        <v>42473</v>
      </c>
      <c r="F211" s="3">
        <v>1</v>
      </c>
      <c r="G211" s="3" t="s">
        <v>186</v>
      </c>
      <c r="H211" s="3" t="str">
        <f t="shared" si="13"/>
        <v>Other</v>
      </c>
      <c r="I211" s="3">
        <v>29</v>
      </c>
      <c r="J211" s="10">
        <v>2911</v>
      </c>
      <c r="K211" s="3">
        <v>5</v>
      </c>
      <c r="L211" s="3" t="s">
        <v>30</v>
      </c>
      <c r="M211" s="3" t="s">
        <v>24</v>
      </c>
      <c r="N211" s="3" t="s">
        <v>35</v>
      </c>
      <c r="O211" s="3" t="s">
        <v>35</v>
      </c>
      <c r="P211" s="3" t="s">
        <v>36</v>
      </c>
      <c r="Q211" s="3" t="s">
        <v>28</v>
      </c>
      <c r="R211" s="3">
        <v>29</v>
      </c>
      <c r="S211" s="3" t="s">
        <v>1057</v>
      </c>
      <c r="T211" s="3">
        <v>627</v>
      </c>
      <c r="U211" s="3" t="s">
        <v>1056</v>
      </c>
      <c r="V211" s="15">
        <v>39.990001679999999</v>
      </c>
      <c r="W211" s="15">
        <v>34.198098313835338</v>
      </c>
      <c r="X211" s="3">
        <v>5</v>
      </c>
      <c r="Y211" s="15">
        <v>31.989999770000001</v>
      </c>
      <c r="Z211" s="15">
        <v>199.9500084</v>
      </c>
      <c r="AA211" s="24">
        <f t="shared" si="14"/>
        <v>167.96000863</v>
      </c>
      <c r="AB211" s="3" t="s">
        <v>29</v>
      </c>
      <c r="AC211" s="3" t="str">
        <f t="shared" si="15"/>
        <v>Cash Not Over 200</v>
      </c>
    </row>
    <row r="212" spans="1:29" ht="34" hidden="1" x14ac:dyDescent="0.2">
      <c r="A212" s="3">
        <v>50668</v>
      </c>
      <c r="B212" s="6">
        <v>42979</v>
      </c>
      <c r="C212" s="3">
        <f>VLOOKUP(B212,Dates!$A$2:$B$1462, 2,FALSE)</f>
        <v>6</v>
      </c>
      <c r="D212" s="3">
        <v>1</v>
      </c>
      <c r="E212" s="12">
        <f t="shared" si="12"/>
        <v>42982</v>
      </c>
      <c r="F212" s="3">
        <v>1</v>
      </c>
      <c r="G212" s="3" t="s">
        <v>186</v>
      </c>
      <c r="H212" s="3" t="str">
        <f t="shared" si="13"/>
        <v>Other</v>
      </c>
      <c r="I212" s="3">
        <v>24</v>
      </c>
      <c r="J212" s="10">
        <v>6448</v>
      </c>
      <c r="K212" s="3">
        <v>5</v>
      </c>
      <c r="L212" s="3" t="s">
        <v>30</v>
      </c>
      <c r="M212" s="3" t="s">
        <v>24</v>
      </c>
      <c r="N212" s="3" t="s">
        <v>219</v>
      </c>
      <c r="O212" s="3" t="s">
        <v>220</v>
      </c>
      <c r="P212" s="3" t="s">
        <v>27</v>
      </c>
      <c r="Q212" s="3" t="s">
        <v>28</v>
      </c>
      <c r="R212" s="3">
        <v>24</v>
      </c>
      <c r="S212" s="3" t="s">
        <v>1066</v>
      </c>
      <c r="T212" s="3">
        <v>502</v>
      </c>
      <c r="U212" s="3" t="s">
        <v>1065</v>
      </c>
      <c r="V212" s="15">
        <v>50</v>
      </c>
      <c r="W212" s="15">
        <v>43.678035218757444</v>
      </c>
      <c r="X212" s="3">
        <v>5</v>
      </c>
      <c r="Y212" s="15">
        <v>50</v>
      </c>
      <c r="Z212" s="15">
        <v>250</v>
      </c>
      <c r="AA212" s="24">
        <f t="shared" si="14"/>
        <v>200</v>
      </c>
      <c r="AB212" s="3" t="s">
        <v>29</v>
      </c>
      <c r="AC212" s="3" t="str">
        <f t="shared" si="15"/>
        <v>Cash Not Over 200</v>
      </c>
    </row>
    <row r="213" spans="1:29" ht="51" x14ac:dyDescent="0.2">
      <c r="A213" s="3">
        <v>45738</v>
      </c>
      <c r="B213" s="6">
        <v>42672</v>
      </c>
      <c r="C213" s="3">
        <f>VLOOKUP(B213,Dates!$A$2:$B$1462, 2,FALSE)</f>
        <v>7</v>
      </c>
      <c r="D213" s="3">
        <v>0</v>
      </c>
      <c r="E213" s="12">
        <f t="shared" si="12"/>
        <v>42672</v>
      </c>
      <c r="F213" s="3">
        <v>1</v>
      </c>
      <c r="G213" s="3" t="s">
        <v>213</v>
      </c>
      <c r="H213" s="3" t="str">
        <f t="shared" si="13"/>
        <v>Other</v>
      </c>
      <c r="I213" s="3">
        <v>12</v>
      </c>
      <c r="J213" s="10">
        <v>9909</v>
      </c>
      <c r="K213" s="3">
        <v>3</v>
      </c>
      <c r="L213" s="3" t="s">
        <v>23</v>
      </c>
      <c r="M213" s="3" t="s">
        <v>24</v>
      </c>
      <c r="N213" s="3" t="s">
        <v>216</v>
      </c>
      <c r="O213" s="3" t="s">
        <v>216</v>
      </c>
      <c r="P213" s="3" t="s">
        <v>99</v>
      </c>
      <c r="Q213" s="3" t="s">
        <v>51</v>
      </c>
      <c r="R213" s="3">
        <v>12</v>
      </c>
      <c r="S213" s="3" t="s">
        <v>1092</v>
      </c>
      <c r="T213" s="3">
        <v>249</v>
      </c>
      <c r="U213" s="3" t="s">
        <v>1091</v>
      </c>
      <c r="V213" s="15">
        <v>54.97000122</v>
      </c>
      <c r="W213" s="15">
        <v>38.635001181666667</v>
      </c>
      <c r="X213" s="3">
        <v>2</v>
      </c>
      <c r="Y213" s="15">
        <v>6.0500001909999996</v>
      </c>
      <c r="Z213" s="15">
        <v>109.94000244</v>
      </c>
      <c r="AA213" s="24">
        <f>Z213-Y213</f>
        <v>103.89000224900001</v>
      </c>
      <c r="AB213" s="3" t="s">
        <v>29</v>
      </c>
      <c r="AC213" s="3" t="str">
        <f t="shared" si="15"/>
        <v>Cash Not Over 200</v>
      </c>
    </row>
    <row r="214" spans="1:29" ht="34" x14ac:dyDescent="0.2">
      <c r="A214" s="3">
        <v>45738</v>
      </c>
      <c r="B214" s="6">
        <v>42672</v>
      </c>
      <c r="C214" s="3">
        <f>VLOOKUP(B214,Dates!$A$2:$B$1462, 2,FALSE)</f>
        <v>7</v>
      </c>
      <c r="D214" s="3">
        <v>0</v>
      </c>
      <c r="E214" s="12">
        <f t="shared" si="12"/>
        <v>42672</v>
      </c>
      <c r="F214" s="3">
        <v>1</v>
      </c>
      <c r="G214" s="3" t="s">
        <v>213</v>
      </c>
      <c r="H214" s="3" t="str">
        <f t="shared" si="13"/>
        <v>Other</v>
      </c>
      <c r="I214" s="3">
        <v>17</v>
      </c>
      <c r="J214" s="10">
        <v>9909</v>
      </c>
      <c r="K214" s="3">
        <v>4</v>
      </c>
      <c r="L214" s="3" t="s">
        <v>45</v>
      </c>
      <c r="M214" s="3" t="s">
        <v>24</v>
      </c>
      <c r="N214" s="3" t="s">
        <v>216</v>
      </c>
      <c r="O214" s="3" t="s">
        <v>216</v>
      </c>
      <c r="P214" s="3" t="s">
        <v>99</v>
      </c>
      <c r="Q214" s="3" t="s">
        <v>51</v>
      </c>
      <c r="R214" s="3">
        <v>17</v>
      </c>
      <c r="S214" s="3" t="s">
        <v>1043</v>
      </c>
      <c r="T214" s="3">
        <v>365</v>
      </c>
      <c r="U214" s="3" t="s">
        <v>1062</v>
      </c>
      <c r="V214" s="15">
        <v>59.990001679999999</v>
      </c>
      <c r="W214" s="15">
        <v>54.488929209402009</v>
      </c>
      <c r="X214" s="3">
        <v>5</v>
      </c>
      <c r="Y214" s="15">
        <v>21</v>
      </c>
      <c r="Z214" s="15">
        <v>299.9500084</v>
      </c>
      <c r="AA214" s="24">
        <f t="shared" si="14"/>
        <v>278.9500084</v>
      </c>
      <c r="AB214" s="3" t="s">
        <v>29</v>
      </c>
      <c r="AC214" s="3" t="str">
        <f t="shared" si="15"/>
        <v>Cash Over 200</v>
      </c>
    </row>
    <row r="215" spans="1:29" ht="51" hidden="1" x14ac:dyDescent="0.2">
      <c r="A215" s="3">
        <v>44854</v>
      </c>
      <c r="B215" s="6">
        <v>42659</v>
      </c>
      <c r="C215" s="3">
        <f>VLOOKUP(B215,Dates!$A$2:$B$1462, 2,FALSE)</f>
        <v>1</v>
      </c>
      <c r="D215" s="3">
        <v>2</v>
      </c>
      <c r="E215" s="12">
        <f t="shared" si="12"/>
        <v>42661</v>
      </c>
      <c r="F215" s="3">
        <v>1</v>
      </c>
      <c r="G215" s="3" t="s">
        <v>22</v>
      </c>
      <c r="H215" s="3" t="str">
        <f t="shared" si="13"/>
        <v>Other</v>
      </c>
      <c r="I215" s="3">
        <v>3</v>
      </c>
      <c r="J215" s="10">
        <v>3731</v>
      </c>
      <c r="K215" s="3">
        <v>2</v>
      </c>
      <c r="L215" s="3" t="s">
        <v>135</v>
      </c>
      <c r="M215" s="3" t="s">
        <v>24</v>
      </c>
      <c r="N215" s="3" t="s">
        <v>187</v>
      </c>
      <c r="O215" s="3" t="s">
        <v>188</v>
      </c>
      <c r="P215" s="3" t="s">
        <v>60</v>
      </c>
      <c r="Q215" s="3" t="s">
        <v>40</v>
      </c>
      <c r="R215" s="3">
        <v>3</v>
      </c>
      <c r="S215" s="3" t="s">
        <v>1094</v>
      </c>
      <c r="T215" s="3">
        <v>44</v>
      </c>
      <c r="U215" s="3" t="s">
        <v>1093</v>
      </c>
      <c r="V215" s="15">
        <v>59.990001679999999</v>
      </c>
      <c r="W215" s="15">
        <v>57.194418487916671</v>
      </c>
      <c r="X215" s="3">
        <v>1</v>
      </c>
      <c r="Y215" s="15">
        <v>15</v>
      </c>
      <c r="Z215" s="15">
        <v>59.990001679999999</v>
      </c>
      <c r="AA215" s="24">
        <f t="shared" si="14"/>
        <v>44.990001679999999</v>
      </c>
      <c r="AB215" s="3" t="s">
        <v>29</v>
      </c>
      <c r="AC215" s="3" t="str">
        <f t="shared" si="15"/>
        <v>Cash Not Over 200</v>
      </c>
    </row>
    <row r="216" spans="1:29" ht="51" hidden="1" x14ac:dyDescent="0.2">
      <c r="A216" s="3">
        <v>50812</v>
      </c>
      <c r="B216" s="6">
        <v>43040</v>
      </c>
      <c r="C216" s="3">
        <f>VLOOKUP(B216,Dates!$A$2:$B$1462, 2,FALSE)</f>
        <v>4</v>
      </c>
      <c r="D216" s="3">
        <v>2</v>
      </c>
      <c r="E216" s="12">
        <f t="shared" si="12"/>
        <v>43042</v>
      </c>
      <c r="F216" s="3">
        <v>1</v>
      </c>
      <c r="G216" s="3" t="s">
        <v>22</v>
      </c>
      <c r="H216" s="3" t="str">
        <f t="shared" si="13"/>
        <v>Other</v>
      </c>
      <c r="I216" s="3">
        <v>18</v>
      </c>
      <c r="J216" s="10">
        <v>2205</v>
      </c>
      <c r="K216" s="3">
        <v>4</v>
      </c>
      <c r="L216" s="3" t="s">
        <v>45</v>
      </c>
      <c r="M216" s="3" t="s">
        <v>24</v>
      </c>
      <c r="N216" s="3" t="s">
        <v>128</v>
      </c>
      <c r="O216" s="3" t="s">
        <v>129</v>
      </c>
      <c r="P216" s="3" t="s">
        <v>130</v>
      </c>
      <c r="Q216" s="3" t="s">
        <v>28</v>
      </c>
      <c r="R216" s="3">
        <v>18</v>
      </c>
      <c r="S216" s="3" t="s">
        <v>1061</v>
      </c>
      <c r="T216" s="3">
        <v>403</v>
      </c>
      <c r="U216" s="3" t="s">
        <v>1060</v>
      </c>
      <c r="V216" s="15">
        <v>129.9900055</v>
      </c>
      <c r="W216" s="15">
        <v>110.80340837177086</v>
      </c>
      <c r="X216" s="3">
        <v>1</v>
      </c>
      <c r="Y216" s="15">
        <v>3.9000000950000002</v>
      </c>
      <c r="Z216" s="15">
        <v>129.9900055</v>
      </c>
      <c r="AA216" s="24">
        <f t="shared" si="14"/>
        <v>126.090005405</v>
      </c>
      <c r="AB216" s="3" t="s">
        <v>29</v>
      </c>
      <c r="AC216" s="3" t="str">
        <f t="shared" si="15"/>
        <v>Cash Not Over 200</v>
      </c>
    </row>
    <row r="217" spans="1:29" ht="51" hidden="1" x14ac:dyDescent="0.2">
      <c r="A217" s="3">
        <v>42789</v>
      </c>
      <c r="B217" s="6">
        <v>42629</v>
      </c>
      <c r="C217" s="3">
        <f>VLOOKUP(B217,Dates!$A$2:$B$1462, 2,FALSE)</f>
        <v>6</v>
      </c>
      <c r="D217" s="3">
        <v>2</v>
      </c>
      <c r="E217" s="12">
        <f t="shared" si="12"/>
        <v>42633</v>
      </c>
      <c r="F217" s="3">
        <v>1</v>
      </c>
      <c r="G217" s="3" t="s">
        <v>22</v>
      </c>
      <c r="H217" s="3" t="str">
        <f t="shared" si="13"/>
        <v>Other</v>
      </c>
      <c r="I217" s="3">
        <v>18</v>
      </c>
      <c r="J217" s="10">
        <v>2773</v>
      </c>
      <c r="K217" s="3">
        <v>4</v>
      </c>
      <c r="L217" s="3" t="s">
        <v>45</v>
      </c>
      <c r="M217" s="3" t="s">
        <v>24</v>
      </c>
      <c r="N217" s="3" t="s">
        <v>210</v>
      </c>
      <c r="O217" s="3" t="s">
        <v>84</v>
      </c>
      <c r="P217" s="3" t="s">
        <v>39</v>
      </c>
      <c r="Q217" s="3" t="s">
        <v>40</v>
      </c>
      <c r="R217" s="3">
        <v>18</v>
      </c>
      <c r="S217" s="3" t="s">
        <v>1061</v>
      </c>
      <c r="T217" s="3">
        <v>403</v>
      </c>
      <c r="U217" s="3" t="s">
        <v>1060</v>
      </c>
      <c r="V217" s="15">
        <v>129.9900055</v>
      </c>
      <c r="W217" s="15">
        <v>110.80340837177086</v>
      </c>
      <c r="X217" s="3">
        <v>1</v>
      </c>
      <c r="Y217" s="15">
        <v>20.799999239999998</v>
      </c>
      <c r="Z217" s="15">
        <v>129.9900055</v>
      </c>
      <c r="AA217" s="24">
        <f t="shared" si="14"/>
        <v>109.19000625999999</v>
      </c>
      <c r="AB217" s="3" t="s">
        <v>29</v>
      </c>
      <c r="AC217" s="3" t="str">
        <f t="shared" si="15"/>
        <v>Cash Not Over 200</v>
      </c>
    </row>
    <row r="218" spans="1:29" ht="51" hidden="1" x14ac:dyDescent="0.2">
      <c r="A218" s="3">
        <v>44143</v>
      </c>
      <c r="B218" s="6">
        <v>42531</v>
      </c>
      <c r="C218" s="3">
        <f>VLOOKUP(B218,Dates!$A$2:$B$1462, 2,FALSE)</f>
        <v>6</v>
      </c>
      <c r="D218" s="3">
        <v>2</v>
      </c>
      <c r="E218" s="12">
        <f t="shared" si="12"/>
        <v>42535</v>
      </c>
      <c r="F218" s="3">
        <v>1</v>
      </c>
      <c r="G218" s="3" t="s">
        <v>22</v>
      </c>
      <c r="H218" s="3" t="str">
        <f t="shared" si="13"/>
        <v>Other</v>
      </c>
      <c r="I218" s="3">
        <v>18</v>
      </c>
      <c r="J218" s="10">
        <v>8766</v>
      </c>
      <c r="K218" s="3">
        <v>4</v>
      </c>
      <c r="L218" s="3" t="s">
        <v>45</v>
      </c>
      <c r="M218" s="3" t="s">
        <v>24</v>
      </c>
      <c r="N218" s="3" t="s">
        <v>222</v>
      </c>
      <c r="O218" s="3" t="s">
        <v>222</v>
      </c>
      <c r="P218" s="3" t="s">
        <v>192</v>
      </c>
      <c r="Q218" s="3" t="s">
        <v>51</v>
      </c>
      <c r="R218" s="3">
        <v>18</v>
      </c>
      <c r="S218" s="3" t="s">
        <v>1061</v>
      </c>
      <c r="T218" s="3">
        <v>403</v>
      </c>
      <c r="U218" s="3" t="s">
        <v>1060</v>
      </c>
      <c r="V218" s="15">
        <v>129.9900055</v>
      </c>
      <c r="W218" s="15">
        <v>110.80340837177086</v>
      </c>
      <c r="X218" s="3">
        <v>1</v>
      </c>
      <c r="Y218" s="15">
        <v>32.5</v>
      </c>
      <c r="Z218" s="15">
        <v>129.9900055</v>
      </c>
      <c r="AA218" s="24">
        <f t="shared" si="14"/>
        <v>97.490005499999995</v>
      </c>
      <c r="AB218" s="3" t="s">
        <v>29</v>
      </c>
      <c r="AC218" s="3" t="str">
        <f t="shared" si="15"/>
        <v>Cash Not Over 200</v>
      </c>
    </row>
    <row r="219" spans="1:29" ht="51" hidden="1" x14ac:dyDescent="0.2">
      <c r="A219" s="3">
        <v>50812</v>
      </c>
      <c r="B219" s="6">
        <v>43040</v>
      </c>
      <c r="C219" s="3">
        <f>VLOOKUP(B219,Dates!$A$2:$B$1462, 2,FALSE)</f>
        <v>4</v>
      </c>
      <c r="D219" s="3">
        <v>2</v>
      </c>
      <c r="E219" s="12">
        <f t="shared" si="12"/>
        <v>43042</v>
      </c>
      <c r="F219" s="3">
        <v>1</v>
      </c>
      <c r="G219" s="3" t="s">
        <v>22</v>
      </c>
      <c r="H219" s="3" t="str">
        <f t="shared" si="13"/>
        <v>Other</v>
      </c>
      <c r="I219" s="3">
        <v>43</v>
      </c>
      <c r="J219" s="10">
        <v>2205</v>
      </c>
      <c r="K219" s="3">
        <v>7</v>
      </c>
      <c r="L219" s="3" t="s">
        <v>57</v>
      </c>
      <c r="M219" s="3" t="s">
        <v>24</v>
      </c>
      <c r="N219" s="3" t="s">
        <v>128</v>
      </c>
      <c r="O219" s="3" t="s">
        <v>129</v>
      </c>
      <c r="P219" s="3" t="s">
        <v>130</v>
      </c>
      <c r="Q219" s="3" t="s">
        <v>28</v>
      </c>
      <c r="R219" s="3">
        <v>43</v>
      </c>
      <c r="S219" s="3" t="s">
        <v>1064</v>
      </c>
      <c r="T219" s="3">
        <v>957</v>
      </c>
      <c r="U219" s="3" t="s">
        <v>1063</v>
      </c>
      <c r="V219" s="15">
        <v>299.98001099999999</v>
      </c>
      <c r="W219" s="15">
        <v>295.0300103351052</v>
      </c>
      <c r="X219" s="3">
        <v>1</v>
      </c>
      <c r="Y219" s="15">
        <v>15</v>
      </c>
      <c r="Z219" s="15">
        <v>299.98001099999999</v>
      </c>
      <c r="AA219" s="24">
        <f t="shared" si="14"/>
        <v>284.98001099999999</v>
      </c>
      <c r="AB219" s="3" t="s">
        <v>29</v>
      </c>
      <c r="AC219" s="3" t="str">
        <f t="shared" si="15"/>
        <v>Cash Over 200</v>
      </c>
    </row>
    <row r="220" spans="1:29" ht="51" hidden="1" x14ac:dyDescent="0.2">
      <c r="A220" s="3">
        <v>50812</v>
      </c>
      <c r="B220" s="6">
        <v>43040</v>
      </c>
      <c r="C220" s="3">
        <f>VLOOKUP(B220,Dates!$A$2:$B$1462, 2,FALSE)</f>
        <v>4</v>
      </c>
      <c r="D220" s="3">
        <v>2</v>
      </c>
      <c r="E220" s="12">
        <f t="shared" si="12"/>
        <v>43042</v>
      </c>
      <c r="F220" s="3">
        <v>1</v>
      </c>
      <c r="G220" s="3" t="s">
        <v>22</v>
      </c>
      <c r="H220" s="3" t="str">
        <f t="shared" si="13"/>
        <v>Other</v>
      </c>
      <c r="I220" s="3">
        <v>43</v>
      </c>
      <c r="J220" s="10">
        <v>2205</v>
      </c>
      <c r="K220" s="3">
        <v>7</v>
      </c>
      <c r="L220" s="3" t="s">
        <v>57</v>
      </c>
      <c r="M220" s="3" t="s">
        <v>24</v>
      </c>
      <c r="N220" s="3" t="s">
        <v>128</v>
      </c>
      <c r="O220" s="3" t="s">
        <v>129</v>
      </c>
      <c r="P220" s="3" t="s">
        <v>130</v>
      </c>
      <c r="Q220" s="3" t="s">
        <v>28</v>
      </c>
      <c r="R220" s="3">
        <v>43</v>
      </c>
      <c r="S220" s="3" t="s">
        <v>1064</v>
      </c>
      <c r="T220" s="3">
        <v>957</v>
      </c>
      <c r="U220" s="3" t="s">
        <v>1063</v>
      </c>
      <c r="V220" s="15">
        <v>299.98001099999999</v>
      </c>
      <c r="W220" s="15">
        <v>295.0300103351052</v>
      </c>
      <c r="X220" s="3">
        <v>1</v>
      </c>
      <c r="Y220" s="15">
        <v>16.5</v>
      </c>
      <c r="Z220" s="15">
        <v>299.98001099999999</v>
      </c>
      <c r="AA220" s="24">
        <f t="shared" si="14"/>
        <v>283.48001099999999</v>
      </c>
      <c r="AB220" s="3" t="s">
        <v>29</v>
      </c>
      <c r="AC220" s="3" t="str">
        <f t="shared" si="15"/>
        <v>Cash Over 200</v>
      </c>
    </row>
    <row r="221" spans="1:29" ht="51" hidden="1" x14ac:dyDescent="0.2">
      <c r="A221" s="3">
        <v>48365</v>
      </c>
      <c r="B221" s="6">
        <v>42563</v>
      </c>
      <c r="C221" s="3">
        <f>VLOOKUP(B221,Dates!$A$2:$B$1462, 2,FALSE)</f>
        <v>3</v>
      </c>
      <c r="D221" s="3">
        <v>2</v>
      </c>
      <c r="E221" s="12">
        <f t="shared" si="12"/>
        <v>42565</v>
      </c>
      <c r="F221" s="3">
        <v>1</v>
      </c>
      <c r="G221" s="3" t="s">
        <v>22</v>
      </c>
      <c r="H221" s="3" t="str">
        <f t="shared" si="13"/>
        <v>Other</v>
      </c>
      <c r="I221" s="3">
        <v>43</v>
      </c>
      <c r="J221" s="10">
        <v>10948</v>
      </c>
      <c r="K221" s="3">
        <v>7</v>
      </c>
      <c r="L221" s="3" t="s">
        <v>57</v>
      </c>
      <c r="M221" s="3" t="s">
        <v>24</v>
      </c>
      <c r="N221" s="3" t="s">
        <v>223</v>
      </c>
      <c r="O221" s="3" t="s">
        <v>223</v>
      </c>
      <c r="P221" s="3" t="s">
        <v>43</v>
      </c>
      <c r="Q221" s="3" t="s">
        <v>33</v>
      </c>
      <c r="R221" s="3">
        <v>43</v>
      </c>
      <c r="S221" s="3" t="s">
        <v>1064</v>
      </c>
      <c r="T221" s="3">
        <v>957</v>
      </c>
      <c r="U221" s="3" t="s">
        <v>1063</v>
      </c>
      <c r="V221" s="15">
        <v>299.98001099999999</v>
      </c>
      <c r="W221" s="15">
        <v>295.0300103351052</v>
      </c>
      <c r="X221" s="3">
        <v>1</v>
      </c>
      <c r="Y221" s="15">
        <v>45</v>
      </c>
      <c r="Z221" s="15">
        <v>299.98001099999999</v>
      </c>
      <c r="AA221" s="24">
        <f t="shared" si="14"/>
        <v>254.98001099999999</v>
      </c>
      <c r="AB221" s="3" t="s">
        <v>29</v>
      </c>
      <c r="AC221" s="3" t="str">
        <f t="shared" si="15"/>
        <v>Cash Over 200</v>
      </c>
    </row>
    <row r="222" spans="1:29" ht="51" hidden="1" x14ac:dyDescent="0.2">
      <c r="A222" s="3">
        <v>44507</v>
      </c>
      <c r="B222" s="6">
        <v>42684</v>
      </c>
      <c r="C222" s="3">
        <f>VLOOKUP(B222,Dates!$A$2:$B$1462, 2,FALSE)</f>
        <v>5</v>
      </c>
      <c r="D222" s="3">
        <v>4</v>
      </c>
      <c r="E222" s="12">
        <f t="shared" si="12"/>
        <v>42690</v>
      </c>
      <c r="F222" s="3">
        <v>0</v>
      </c>
      <c r="G222" s="3" t="s">
        <v>61</v>
      </c>
      <c r="H222" s="3" t="str">
        <f t="shared" si="13"/>
        <v>Other</v>
      </c>
      <c r="I222" s="3">
        <v>7</v>
      </c>
      <c r="J222" s="10">
        <v>7783</v>
      </c>
      <c r="K222" s="3">
        <v>2</v>
      </c>
      <c r="L222" s="3" t="s">
        <v>135</v>
      </c>
      <c r="M222" s="3" t="s">
        <v>24</v>
      </c>
      <c r="N222" s="3" t="s">
        <v>224</v>
      </c>
      <c r="O222" s="3" t="s">
        <v>225</v>
      </c>
      <c r="P222" s="3" t="s">
        <v>39</v>
      </c>
      <c r="Q222" s="3" t="s">
        <v>40</v>
      </c>
      <c r="R222" s="3">
        <v>7</v>
      </c>
      <c r="S222" s="3" t="s">
        <v>1045</v>
      </c>
      <c r="T222" s="3">
        <v>134</v>
      </c>
      <c r="U222" s="3" t="s">
        <v>1089</v>
      </c>
      <c r="V222" s="15">
        <v>25</v>
      </c>
      <c r="W222" s="15">
        <v>23.551858392987498</v>
      </c>
      <c r="X222" s="3">
        <v>3</v>
      </c>
      <c r="Y222" s="15">
        <v>11.25</v>
      </c>
      <c r="Z222" s="15">
        <v>75</v>
      </c>
      <c r="AA222" s="24">
        <f t="shared" si="14"/>
        <v>63.75</v>
      </c>
      <c r="AB222" s="3" t="s">
        <v>44</v>
      </c>
      <c r="AC222" s="3" t="str">
        <f t="shared" si="15"/>
        <v>Not Cash Payment</v>
      </c>
    </row>
    <row r="223" spans="1:29" ht="51" hidden="1" x14ac:dyDescent="0.2">
      <c r="A223" s="3">
        <v>44424</v>
      </c>
      <c r="B223" s="6">
        <v>42653</v>
      </c>
      <c r="C223" s="3">
        <f>VLOOKUP(B223,Dates!$A$2:$B$1462, 2,FALSE)</f>
        <v>2</v>
      </c>
      <c r="D223" s="3">
        <v>1</v>
      </c>
      <c r="E223" s="12">
        <f t="shared" si="12"/>
        <v>42654</v>
      </c>
      <c r="F223" s="3">
        <v>1</v>
      </c>
      <c r="G223" s="3" t="s">
        <v>186</v>
      </c>
      <c r="H223" s="3" t="str">
        <f t="shared" si="13"/>
        <v>Other</v>
      </c>
      <c r="I223" s="3">
        <v>7</v>
      </c>
      <c r="J223" s="10">
        <v>2360</v>
      </c>
      <c r="K223" s="3">
        <v>2</v>
      </c>
      <c r="L223" s="3" t="s">
        <v>135</v>
      </c>
      <c r="M223" s="3" t="s">
        <v>24</v>
      </c>
      <c r="N223" s="3" t="s">
        <v>142</v>
      </c>
      <c r="O223" s="3" t="s">
        <v>143</v>
      </c>
      <c r="P223" s="3" t="s">
        <v>39</v>
      </c>
      <c r="Q223" s="3" t="s">
        <v>40</v>
      </c>
      <c r="R223" s="3">
        <v>7</v>
      </c>
      <c r="S223" s="3" t="s">
        <v>1045</v>
      </c>
      <c r="T223" s="3">
        <v>134</v>
      </c>
      <c r="U223" s="3" t="s">
        <v>1089</v>
      </c>
      <c r="V223" s="15">
        <v>25</v>
      </c>
      <c r="W223" s="15">
        <v>23.551858392987498</v>
      </c>
      <c r="X223" s="3">
        <v>2</v>
      </c>
      <c r="Y223" s="15">
        <v>7.5</v>
      </c>
      <c r="Z223" s="15">
        <v>50</v>
      </c>
      <c r="AA223" s="24">
        <f t="shared" si="14"/>
        <v>42.5</v>
      </c>
      <c r="AB223" s="3" t="s">
        <v>29</v>
      </c>
      <c r="AC223" s="3" t="str">
        <f t="shared" si="15"/>
        <v>Cash Not Over 200</v>
      </c>
    </row>
    <row r="224" spans="1:29" ht="51" hidden="1" x14ac:dyDescent="0.2">
      <c r="A224" s="3">
        <v>43461</v>
      </c>
      <c r="B224" s="6">
        <v>42639</v>
      </c>
      <c r="C224" s="3">
        <f>VLOOKUP(B224,Dates!$A$2:$B$1462, 2,FALSE)</f>
        <v>2</v>
      </c>
      <c r="D224" s="3">
        <v>4</v>
      </c>
      <c r="E224" s="12">
        <f t="shared" si="12"/>
        <v>42643</v>
      </c>
      <c r="F224" s="3">
        <v>0</v>
      </c>
      <c r="G224" s="3" t="s">
        <v>61</v>
      </c>
      <c r="H224" s="3" t="str">
        <f t="shared" si="13"/>
        <v>Other</v>
      </c>
      <c r="I224" s="3">
        <v>7</v>
      </c>
      <c r="J224" s="10">
        <v>1209</v>
      </c>
      <c r="K224" s="3">
        <v>2</v>
      </c>
      <c r="L224" s="3" t="s">
        <v>135</v>
      </c>
      <c r="M224" s="3" t="s">
        <v>24</v>
      </c>
      <c r="N224" s="3" t="s">
        <v>172</v>
      </c>
      <c r="O224" s="3" t="s">
        <v>173</v>
      </c>
      <c r="P224" s="3" t="s">
        <v>27</v>
      </c>
      <c r="Q224" s="3" t="s">
        <v>28</v>
      </c>
      <c r="R224" s="3">
        <v>7</v>
      </c>
      <c r="S224" s="3" t="s">
        <v>1045</v>
      </c>
      <c r="T224" s="3">
        <v>134</v>
      </c>
      <c r="U224" s="3" t="s">
        <v>1089</v>
      </c>
      <c r="V224" s="15">
        <v>25</v>
      </c>
      <c r="W224" s="15">
        <v>23.551858392987498</v>
      </c>
      <c r="X224" s="3">
        <v>4</v>
      </c>
      <c r="Y224" s="15">
        <v>16</v>
      </c>
      <c r="Z224" s="15">
        <v>100</v>
      </c>
      <c r="AA224" s="24">
        <f t="shared" si="14"/>
        <v>84</v>
      </c>
      <c r="AB224" s="3" t="s">
        <v>65</v>
      </c>
      <c r="AC224" s="3" t="str">
        <f t="shared" si="15"/>
        <v>Not Cash Payment</v>
      </c>
    </row>
    <row r="225" spans="1:29" ht="51" hidden="1" x14ac:dyDescent="0.2">
      <c r="A225" s="3">
        <v>42859</v>
      </c>
      <c r="B225" s="6">
        <v>42630</v>
      </c>
      <c r="C225" s="3">
        <f>VLOOKUP(B225,Dates!$A$2:$B$1462, 2,FALSE)</f>
        <v>7</v>
      </c>
      <c r="D225" s="3">
        <v>4</v>
      </c>
      <c r="E225" s="12">
        <f t="shared" si="12"/>
        <v>42635</v>
      </c>
      <c r="F225" s="3">
        <v>1</v>
      </c>
      <c r="G225" s="3" t="s">
        <v>61</v>
      </c>
      <c r="H225" s="3" t="str">
        <f t="shared" si="13"/>
        <v>Other</v>
      </c>
      <c r="I225" s="3">
        <v>7</v>
      </c>
      <c r="J225" s="10">
        <v>3421</v>
      </c>
      <c r="K225" s="3">
        <v>2</v>
      </c>
      <c r="L225" s="3" t="s">
        <v>135</v>
      </c>
      <c r="M225" s="3" t="s">
        <v>24</v>
      </c>
      <c r="N225" s="3" t="s">
        <v>92</v>
      </c>
      <c r="O225" s="3" t="s">
        <v>92</v>
      </c>
      <c r="P225" s="3" t="s">
        <v>27</v>
      </c>
      <c r="Q225" s="3" t="s">
        <v>28</v>
      </c>
      <c r="R225" s="3">
        <v>7</v>
      </c>
      <c r="S225" s="3" t="s">
        <v>1045</v>
      </c>
      <c r="T225" s="3">
        <v>134</v>
      </c>
      <c r="U225" s="3" t="s">
        <v>1089</v>
      </c>
      <c r="V225" s="15">
        <v>25</v>
      </c>
      <c r="W225" s="15">
        <v>23.551858392987498</v>
      </c>
      <c r="X225" s="3">
        <v>2</v>
      </c>
      <c r="Y225" s="15">
        <v>2.5</v>
      </c>
      <c r="Z225" s="15">
        <v>50</v>
      </c>
      <c r="AA225" s="24">
        <f t="shared" si="14"/>
        <v>47.5</v>
      </c>
      <c r="AB225" s="3" t="s">
        <v>29</v>
      </c>
      <c r="AC225" s="3" t="str">
        <f t="shared" si="15"/>
        <v>Cash Not Over 200</v>
      </c>
    </row>
    <row r="226" spans="1:29" ht="51" hidden="1" x14ac:dyDescent="0.2">
      <c r="A226" s="3">
        <v>42352</v>
      </c>
      <c r="B226" s="6">
        <v>42652</v>
      </c>
      <c r="C226" s="3">
        <f>VLOOKUP(B226,Dates!$A$2:$B$1462, 2,FALSE)</f>
        <v>1</v>
      </c>
      <c r="D226" s="3">
        <v>4</v>
      </c>
      <c r="E226" s="12">
        <f t="shared" si="12"/>
        <v>42656</v>
      </c>
      <c r="F226" s="3">
        <v>0</v>
      </c>
      <c r="G226" s="3" t="s">
        <v>61</v>
      </c>
      <c r="H226" s="3" t="str">
        <f t="shared" si="13"/>
        <v>Other</v>
      </c>
      <c r="I226" s="3">
        <v>7</v>
      </c>
      <c r="J226" s="10">
        <v>1303</v>
      </c>
      <c r="K226" s="3">
        <v>2</v>
      </c>
      <c r="L226" s="3" t="s">
        <v>135</v>
      </c>
      <c r="M226" s="3" t="s">
        <v>24</v>
      </c>
      <c r="N226" s="3" t="s">
        <v>226</v>
      </c>
      <c r="O226" s="3" t="s">
        <v>226</v>
      </c>
      <c r="P226" s="3" t="s">
        <v>163</v>
      </c>
      <c r="Q226" s="3" t="s">
        <v>28</v>
      </c>
      <c r="R226" s="3">
        <v>7</v>
      </c>
      <c r="S226" s="3" t="s">
        <v>1045</v>
      </c>
      <c r="T226" s="3">
        <v>134</v>
      </c>
      <c r="U226" s="3" t="s">
        <v>1089</v>
      </c>
      <c r="V226" s="15">
        <v>25</v>
      </c>
      <c r="W226" s="15">
        <v>23.551858392987498</v>
      </c>
      <c r="X226" s="3">
        <v>3</v>
      </c>
      <c r="Y226" s="15">
        <v>13.5</v>
      </c>
      <c r="Z226" s="15">
        <v>75</v>
      </c>
      <c r="AA226" s="24">
        <f t="shared" si="14"/>
        <v>61.5</v>
      </c>
      <c r="AB226" s="3" t="s">
        <v>44</v>
      </c>
      <c r="AC226" s="3" t="str">
        <f t="shared" si="15"/>
        <v>Not Cash Payment</v>
      </c>
    </row>
    <row r="227" spans="1:29" ht="51" hidden="1" x14ac:dyDescent="0.2">
      <c r="A227" s="3">
        <v>42106</v>
      </c>
      <c r="B227" s="6">
        <v>42530</v>
      </c>
      <c r="C227" s="3">
        <f>VLOOKUP(B227,Dates!$A$2:$B$1462, 2,FALSE)</f>
        <v>5</v>
      </c>
      <c r="D227" s="3">
        <v>4</v>
      </c>
      <c r="E227" s="12">
        <f t="shared" si="12"/>
        <v>42536</v>
      </c>
      <c r="F227" s="3">
        <v>0</v>
      </c>
      <c r="G227" s="3" t="s">
        <v>61</v>
      </c>
      <c r="H227" s="3" t="str">
        <f t="shared" si="13"/>
        <v>Other</v>
      </c>
      <c r="I227" s="3">
        <v>7</v>
      </c>
      <c r="J227" s="10">
        <v>11307</v>
      </c>
      <c r="K227" s="3">
        <v>2</v>
      </c>
      <c r="L227" s="3" t="s">
        <v>135</v>
      </c>
      <c r="M227" s="3" t="s">
        <v>24</v>
      </c>
      <c r="N227" s="3" t="s">
        <v>227</v>
      </c>
      <c r="O227" s="3" t="s">
        <v>157</v>
      </c>
      <c r="P227" s="3" t="s">
        <v>32</v>
      </c>
      <c r="Q227" s="3" t="s">
        <v>33</v>
      </c>
      <c r="R227" s="3">
        <v>7</v>
      </c>
      <c r="S227" s="3" t="s">
        <v>1045</v>
      </c>
      <c r="T227" s="3">
        <v>134</v>
      </c>
      <c r="U227" s="3" t="s">
        <v>1089</v>
      </c>
      <c r="V227" s="15">
        <v>25</v>
      </c>
      <c r="W227" s="15">
        <v>23.551858392987498</v>
      </c>
      <c r="X227" s="3">
        <v>4</v>
      </c>
      <c r="Y227" s="15">
        <v>2</v>
      </c>
      <c r="Z227" s="15">
        <v>100</v>
      </c>
      <c r="AA227" s="24">
        <f t="shared" si="14"/>
        <v>98</v>
      </c>
      <c r="AB227" s="3" t="s">
        <v>44</v>
      </c>
      <c r="AC227" s="3" t="str">
        <f t="shared" si="15"/>
        <v>Not Cash Payment</v>
      </c>
    </row>
    <row r="228" spans="1:29" ht="51" hidden="1" x14ac:dyDescent="0.2">
      <c r="A228" s="3">
        <v>41726</v>
      </c>
      <c r="B228" s="6">
        <v>42378</v>
      </c>
      <c r="C228" s="3">
        <f>VLOOKUP(B228,Dates!$A$2:$B$1462, 2,FALSE)</f>
        <v>7</v>
      </c>
      <c r="D228" s="3">
        <v>4</v>
      </c>
      <c r="E228" s="12">
        <f t="shared" si="12"/>
        <v>42383</v>
      </c>
      <c r="F228" s="3">
        <v>0</v>
      </c>
      <c r="G228" s="3" t="s">
        <v>61</v>
      </c>
      <c r="H228" s="3" t="str">
        <f t="shared" si="13"/>
        <v>Other</v>
      </c>
      <c r="I228" s="3">
        <v>7</v>
      </c>
      <c r="J228" s="10">
        <v>8254</v>
      </c>
      <c r="K228" s="3">
        <v>2</v>
      </c>
      <c r="L228" s="3" t="s">
        <v>135</v>
      </c>
      <c r="M228" s="3" t="s">
        <v>24</v>
      </c>
      <c r="N228" s="3" t="s">
        <v>78</v>
      </c>
      <c r="O228" s="3" t="s">
        <v>78</v>
      </c>
      <c r="P228" s="3" t="s">
        <v>60</v>
      </c>
      <c r="Q228" s="3" t="s">
        <v>40</v>
      </c>
      <c r="R228" s="3">
        <v>7</v>
      </c>
      <c r="S228" s="3" t="s">
        <v>1045</v>
      </c>
      <c r="T228" s="3">
        <v>134</v>
      </c>
      <c r="U228" s="3" t="s">
        <v>1089</v>
      </c>
      <c r="V228" s="15">
        <v>25</v>
      </c>
      <c r="W228" s="15">
        <v>23.551858392987498</v>
      </c>
      <c r="X228" s="3">
        <v>3</v>
      </c>
      <c r="Y228" s="15">
        <v>15</v>
      </c>
      <c r="Z228" s="15">
        <v>75</v>
      </c>
      <c r="AA228" s="24">
        <f t="shared" si="14"/>
        <v>60</v>
      </c>
      <c r="AB228" s="3" t="s">
        <v>65</v>
      </c>
      <c r="AC228" s="3" t="str">
        <f t="shared" si="15"/>
        <v>Not Cash Payment</v>
      </c>
    </row>
    <row r="229" spans="1:29" ht="51" hidden="1" x14ac:dyDescent="0.2">
      <c r="A229" s="3">
        <v>41711</v>
      </c>
      <c r="B229" s="6">
        <v>42613</v>
      </c>
      <c r="C229" s="3">
        <f>VLOOKUP(B229,Dates!$A$2:$B$1462, 2,FALSE)</f>
        <v>4</v>
      </c>
      <c r="D229" s="3">
        <v>4</v>
      </c>
      <c r="E229" s="12">
        <f t="shared" si="12"/>
        <v>42619</v>
      </c>
      <c r="F229" s="3">
        <v>0</v>
      </c>
      <c r="G229" s="3" t="s">
        <v>61</v>
      </c>
      <c r="H229" s="3" t="str">
        <f t="shared" si="13"/>
        <v>Other</v>
      </c>
      <c r="I229" s="3">
        <v>7</v>
      </c>
      <c r="J229" s="10">
        <v>11531</v>
      </c>
      <c r="K229" s="3">
        <v>2</v>
      </c>
      <c r="L229" s="3" t="s">
        <v>135</v>
      </c>
      <c r="M229" s="3" t="s">
        <v>24</v>
      </c>
      <c r="N229" s="3" t="s">
        <v>92</v>
      </c>
      <c r="O229" s="3" t="s">
        <v>92</v>
      </c>
      <c r="P229" s="3" t="s">
        <v>27</v>
      </c>
      <c r="Q229" s="3" t="s">
        <v>28</v>
      </c>
      <c r="R229" s="3">
        <v>7</v>
      </c>
      <c r="S229" s="3" t="s">
        <v>1045</v>
      </c>
      <c r="T229" s="3">
        <v>134</v>
      </c>
      <c r="U229" s="3" t="s">
        <v>1089</v>
      </c>
      <c r="V229" s="15">
        <v>25</v>
      </c>
      <c r="W229" s="15">
        <v>23.551858392987498</v>
      </c>
      <c r="X229" s="3">
        <v>3</v>
      </c>
      <c r="Y229" s="15">
        <v>18.75</v>
      </c>
      <c r="Z229" s="15">
        <v>75</v>
      </c>
      <c r="AA229" s="24">
        <f t="shared" si="14"/>
        <v>56.25</v>
      </c>
      <c r="AB229" s="3" t="s">
        <v>65</v>
      </c>
      <c r="AC229" s="3" t="str">
        <f t="shared" si="15"/>
        <v>Not Cash Payment</v>
      </c>
    </row>
    <row r="230" spans="1:29" ht="51" hidden="1" x14ac:dyDescent="0.2">
      <c r="A230" s="3">
        <v>46921</v>
      </c>
      <c r="B230" s="6">
        <v>42689</v>
      </c>
      <c r="C230" s="3">
        <f>VLOOKUP(B230,Dates!$A$2:$B$1462, 2,FALSE)</f>
        <v>3</v>
      </c>
      <c r="D230" s="3">
        <v>1</v>
      </c>
      <c r="E230" s="12">
        <f t="shared" si="12"/>
        <v>42690</v>
      </c>
      <c r="F230" s="3">
        <v>1</v>
      </c>
      <c r="G230" s="3" t="s">
        <v>186</v>
      </c>
      <c r="H230" s="3" t="str">
        <f t="shared" si="13"/>
        <v>Other</v>
      </c>
      <c r="I230" s="3">
        <v>9</v>
      </c>
      <c r="J230" s="10">
        <v>10731</v>
      </c>
      <c r="K230" s="3">
        <v>3</v>
      </c>
      <c r="L230" s="3" t="s">
        <v>23</v>
      </c>
      <c r="M230" s="3" t="s">
        <v>24</v>
      </c>
      <c r="N230" s="3" t="s">
        <v>156</v>
      </c>
      <c r="O230" s="3" t="s">
        <v>157</v>
      </c>
      <c r="P230" s="3" t="s">
        <v>32</v>
      </c>
      <c r="Q230" s="3" t="s">
        <v>33</v>
      </c>
      <c r="R230" s="3">
        <v>9</v>
      </c>
      <c r="S230" s="3" t="s">
        <v>1055</v>
      </c>
      <c r="T230" s="3">
        <v>191</v>
      </c>
      <c r="U230" s="3" t="s">
        <v>1054</v>
      </c>
      <c r="V230" s="15">
        <v>99.989997860000003</v>
      </c>
      <c r="W230" s="15">
        <v>95.114003926871064</v>
      </c>
      <c r="X230" s="3">
        <v>1</v>
      </c>
      <c r="Y230" s="15">
        <v>7</v>
      </c>
      <c r="Z230" s="15">
        <v>99.989997860000003</v>
      </c>
      <c r="AA230" s="24">
        <f t="shared" si="14"/>
        <v>92.989997860000003</v>
      </c>
      <c r="AB230" s="3" t="s">
        <v>29</v>
      </c>
      <c r="AC230" s="3" t="str">
        <f t="shared" si="15"/>
        <v>Cash Not Over 200</v>
      </c>
    </row>
    <row r="231" spans="1:29" ht="34" hidden="1" x14ac:dyDescent="0.2">
      <c r="A231" s="3">
        <v>45445</v>
      </c>
      <c r="B231" s="6">
        <v>42668</v>
      </c>
      <c r="C231" s="3">
        <f>VLOOKUP(B231,Dates!$A$2:$B$1462, 2,FALSE)</f>
        <v>3</v>
      </c>
      <c r="D231" s="3">
        <v>1</v>
      </c>
      <c r="E231" s="12">
        <f t="shared" si="12"/>
        <v>42669</v>
      </c>
      <c r="F231" s="3">
        <v>1</v>
      </c>
      <c r="G231" s="3" t="s">
        <v>186</v>
      </c>
      <c r="H231" s="3" t="str">
        <f t="shared" si="13"/>
        <v>Other</v>
      </c>
      <c r="I231" s="3">
        <v>9</v>
      </c>
      <c r="J231" s="10">
        <v>1443</v>
      </c>
      <c r="K231" s="3">
        <v>3</v>
      </c>
      <c r="L231" s="3" t="s">
        <v>23</v>
      </c>
      <c r="M231" s="3" t="s">
        <v>24</v>
      </c>
      <c r="N231" s="3" t="s">
        <v>228</v>
      </c>
      <c r="O231" s="3" t="s">
        <v>228</v>
      </c>
      <c r="P231" s="3" t="s">
        <v>27</v>
      </c>
      <c r="Q231" s="3" t="s">
        <v>28</v>
      </c>
      <c r="R231" s="3">
        <v>9</v>
      </c>
      <c r="S231" s="3" t="s">
        <v>1055</v>
      </c>
      <c r="T231" s="3">
        <v>191</v>
      </c>
      <c r="U231" s="3" t="s">
        <v>1054</v>
      </c>
      <c r="V231" s="15">
        <v>99.989997860000003</v>
      </c>
      <c r="W231" s="15">
        <v>95.114003926871064</v>
      </c>
      <c r="X231" s="3">
        <v>1</v>
      </c>
      <c r="Y231" s="15">
        <v>9</v>
      </c>
      <c r="Z231" s="15">
        <v>99.989997860000003</v>
      </c>
      <c r="AA231" s="24">
        <f t="shared" si="14"/>
        <v>90.989997860000003</v>
      </c>
      <c r="AB231" s="3" t="s">
        <v>29</v>
      </c>
      <c r="AC231" s="3" t="str">
        <f t="shared" si="15"/>
        <v>Cash Not Over 200</v>
      </c>
    </row>
    <row r="232" spans="1:29" ht="51" hidden="1" x14ac:dyDescent="0.2">
      <c r="A232" s="3">
        <v>45575</v>
      </c>
      <c r="B232" s="6">
        <v>42670</v>
      </c>
      <c r="C232" s="3">
        <f>VLOOKUP(B232,Dates!$A$2:$B$1462, 2,FALSE)</f>
        <v>5</v>
      </c>
      <c r="D232" s="3">
        <v>1</v>
      </c>
      <c r="E232" s="12">
        <f t="shared" si="12"/>
        <v>42671</v>
      </c>
      <c r="F232" s="3">
        <v>1</v>
      </c>
      <c r="G232" s="3" t="s">
        <v>186</v>
      </c>
      <c r="H232" s="3" t="str">
        <f t="shared" si="13"/>
        <v>Other</v>
      </c>
      <c r="I232" s="3">
        <v>18</v>
      </c>
      <c r="J232" s="10">
        <v>3519</v>
      </c>
      <c r="K232" s="3">
        <v>4</v>
      </c>
      <c r="L232" s="3" t="s">
        <v>45</v>
      </c>
      <c r="M232" s="3" t="s">
        <v>24</v>
      </c>
      <c r="N232" s="3" t="s">
        <v>229</v>
      </c>
      <c r="O232" s="3" t="s">
        <v>230</v>
      </c>
      <c r="P232" s="3" t="s">
        <v>121</v>
      </c>
      <c r="Q232" s="3" t="s">
        <v>51</v>
      </c>
      <c r="R232" s="3">
        <v>18</v>
      </c>
      <c r="S232" s="3" t="s">
        <v>1061</v>
      </c>
      <c r="T232" s="3">
        <v>403</v>
      </c>
      <c r="U232" s="3" t="s">
        <v>1060</v>
      </c>
      <c r="V232" s="15">
        <v>129.9900055</v>
      </c>
      <c r="W232" s="15">
        <v>110.80340837177086</v>
      </c>
      <c r="X232" s="3">
        <v>1</v>
      </c>
      <c r="Y232" s="15">
        <v>1.2999999520000001</v>
      </c>
      <c r="Z232" s="15">
        <v>129.9900055</v>
      </c>
      <c r="AA232" s="24">
        <f t="shared" si="14"/>
        <v>128.69000554799999</v>
      </c>
      <c r="AB232" s="3" t="s">
        <v>29</v>
      </c>
      <c r="AC232" s="3" t="str">
        <f t="shared" si="15"/>
        <v>Cash Not Over 200</v>
      </c>
    </row>
    <row r="233" spans="1:29" ht="51" hidden="1" x14ac:dyDescent="0.2">
      <c r="A233" s="3">
        <v>50395</v>
      </c>
      <c r="B233" s="6">
        <v>42856</v>
      </c>
      <c r="C233" s="3">
        <f>VLOOKUP(B233,Dates!$A$2:$B$1462, 2,FALSE)</f>
        <v>2</v>
      </c>
      <c r="D233" s="3">
        <v>1</v>
      </c>
      <c r="E233" s="12">
        <f t="shared" si="12"/>
        <v>42857</v>
      </c>
      <c r="F233" s="3">
        <v>1</v>
      </c>
      <c r="G233" s="3" t="s">
        <v>186</v>
      </c>
      <c r="H233" s="3" t="str">
        <f t="shared" si="13"/>
        <v>Other</v>
      </c>
      <c r="I233" s="3">
        <v>18</v>
      </c>
      <c r="J233" s="10">
        <v>9414</v>
      </c>
      <c r="K233" s="3">
        <v>4</v>
      </c>
      <c r="L233" s="3" t="s">
        <v>45</v>
      </c>
      <c r="M233" s="3" t="s">
        <v>24</v>
      </c>
      <c r="N233" s="3" t="s">
        <v>96</v>
      </c>
      <c r="O233" s="3" t="s">
        <v>97</v>
      </c>
      <c r="P233" s="3" t="s">
        <v>87</v>
      </c>
      <c r="Q233" s="3" t="s">
        <v>88</v>
      </c>
      <c r="R233" s="3">
        <v>18</v>
      </c>
      <c r="S233" s="3" t="s">
        <v>1061</v>
      </c>
      <c r="T233" s="3">
        <v>403</v>
      </c>
      <c r="U233" s="3" t="s">
        <v>1060</v>
      </c>
      <c r="V233" s="15">
        <v>129.9900055</v>
      </c>
      <c r="W233" s="15">
        <v>110.80340837177086</v>
      </c>
      <c r="X233" s="3">
        <v>1</v>
      </c>
      <c r="Y233" s="15">
        <v>7.1500000950000002</v>
      </c>
      <c r="Z233" s="15">
        <v>129.9900055</v>
      </c>
      <c r="AA233" s="24">
        <f t="shared" si="14"/>
        <v>122.840005405</v>
      </c>
      <c r="AB233" s="3" t="s">
        <v>29</v>
      </c>
      <c r="AC233" s="3" t="str">
        <f t="shared" si="15"/>
        <v>Cash Not Over 200</v>
      </c>
    </row>
    <row r="234" spans="1:29" ht="51" hidden="1" x14ac:dyDescent="0.2">
      <c r="A234" s="3">
        <v>42019</v>
      </c>
      <c r="B234" s="6">
        <v>42499</v>
      </c>
      <c r="C234" s="3">
        <f>VLOOKUP(B234,Dates!$A$2:$B$1462, 2,FALSE)</f>
        <v>2</v>
      </c>
      <c r="D234" s="3">
        <v>1</v>
      </c>
      <c r="E234" s="12">
        <f t="shared" si="12"/>
        <v>42500</v>
      </c>
      <c r="F234" s="3">
        <v>1</v>
      </c>
      <c r="G234" s="3" t="s">
        <v>186</v>
      </c>
      <c r="H234" s="3" t="str">
        <f t="shared" si="13"/>
        <v>Other</v>
      </c>
      <c r="I234" s="3">
        <v>18</v>
      </c>
      <c r="J234" s="10">
        <v>10954</v>
      </c>
      <c r="K234" s="3">
        <v>4</v>
      </c>
      <c r="L234" s="3" t="s">
        <v>45</v>
      </c>
      <c r="M234" s="3" t="s">
        <v>24</v>
      </c>
      <c r="N234" s="3" t="s">
        <v>81</v>
      </c>
      <c r="O234" s="3" t="s">
        <v>81</v>
      </c>
      <c r="P234" s="3" t="s">
        <v>82</v>
      </c>
      <c r="Q234" s="3" t="s">
        <v>28</v>
      </c>
      <c r="R234" s="3">
        <v>18</v>
      </c>
      <c r="S234" s="3" t="s">
        <v>1061</v>
      </c>
      <c r="T234" s="3">
        <v>403</v>
      </c>
      <c r="U234" s="3" t="s">
        <v>1060</v>
      </c>
      <c r="V234" s="15">
        <v>129.9900055</v>
      </c>
      <c r="W234" s="15">
        <v>110.80340837177086</v>
      </c>
      <c r="X234" s="3">
        <v>1</v>
      </c>
      <c r="Y234" s="15">
        <v>7.1500000950000002</v>
      </c>
      <c r="Z234" s="15">
        <v>129.9900055</v>
      </c>
      <c r="AA234" s="24">
        <f t="shared" si="14"/>
        <v>122.840005405</v>
      </c>
      <c r="AB234" s="3" t="s">
        <v>29</v>
      </c>
      <c r="AC234" s="3" t="str">
        <f t="shared" si="15"/>
        <v>Cash Not Over 200</v>
      </c>
    </row>
    <row r="235" spans="1:29" ht="34" hidden="1" x14ac:dyDescent="0.2">
      <c r="A235" s="3">
        <v>49048</v>
      </c>
      <c r="B235" s="6">
        <v>42720</v>
      </c>
      <c r="C235" s="3">
        <f>VLOOKUP(B235,Dates!$A$2:$B$1462, 2,FALSE)</f>
        <v>6</v>
      </c>
      <c r="D235" s="3">
        <v>1</v>
      </c>
      <c r="E235" s="12">
        <f t="shared" si="12"/>
        <v>42723</v>
      </c>
      <c r="F235" s="3">
        <v>1</v>
      </c>
      <c r="G235" s="3" t="s">
        <v>186</v>
      </c>
      <c r="H235" s="3" t="str">
        <f t="shared" si="13"/>
        <v>Other</v>
      </c>
      <c r="I235" s="3">
        <v>17</v>
      </c>
      <c r="J235" s="10">
        <v>2131</v>
      </c>
      <c r="K235" s="3">
        <v>4</v>
      </c>
      <c r="L235" s="3" t="s">
        <v>45</v>
      </c>
      <c r="M235" s="3" t="s">
        <v>24</v>
      </c>
      <c r="N235" s="3" t="s">
        <v>41</v>
      </c>
      <c r="O235" s="3" t="s">
        <v>42</v>
      </c>
      <c r="P235" s="3" t="s">
        <v>43</v>
      </c>
      <c r="Q235" s="3" t="s">
        <v>33</v>
      </c>
      <c r="R235" s="3">
        <v>17</v>
      </c>
      <c r="S235" s="3" t="s">
        <v>1043</v>
      </c>
      <c r="T235" s="3">
        <v>365</v>
      </c>
      <c r="U235" s="3" t="s">
        <v>1062</v>
      </c>
      <c r="V235" s="15">
        <v>59.990001679999999</v>
      </c>
      <c r="W235" s="15">
        <v>54.488929209402009</v>
      </c>
      <c r="X235" s="3">
        <v>1</v>
      </c>
      <c r="Y235" s="15">
        <v>5.4000000950000002</v>
      </c>
      <c r="Z235" s="15">
        <v>59.990001679999999</v>
      </c>
      <c r="AA235" s="24">
        <f t="shared" si="14"/>
        <v>54.590001584999996</v>
      </c>
      <c r="AB235" s="3" t="s">
        <v>29</v>
      </c>
      <c r="AC235" s="3" t="str">
        <f t="shared" si="15"/>
        <v>Cash Not Over 200</v>
      </c>
    </row>
    <row r="236" spans="1:29" ht="51" hidden="1" x14ac:dyDescent="0.2">
      <c r="A236" s="3">
        <v>49048</v>
      </c>
      <c r="B236" s="6">
        <v>42720</v>
      </c>
      <c r="C236" s="3">
        <f>VLOOKUP(B236,Dates!$A$2:$B$1462, 2,FALSE)</f>
        <v>6</v>
      </c>
      <c r="D236" s="3">
        <v>1</v>
      </c>
      <c r="E236" s="12">
        <f t="shared" si="12"/>
        <v>42723</v>
      </c>
      <c r="F236" s="3">
        <v>1</v>
      </c>
      <c r="G236" s="3" t="s">
        <v>186</v>
      </c>
      <c r="H236" s="3" t="str">
        <f t="shared" si="13"/>
        <v>Other</v>
      </c>
      <c r="I236" s="3">
        <v>18</v>
      </c>
      <c r="J236" s="10">
        <v>2131</v>
      </c>
      <c r="K236" s="3">
        <v>4</v>
      </c>
      <c r="L236" s="3" t="s">
        <v>45</v>
      </c>
      <c r="M236" s="3" t="s">
        <v>24</v>
      </c>
      <c r="N236" s="3" t="s">
        <v>41</v>
      </c>
      <c r="O236" s="3" t="s">
        <v>42</v>
      </c>
      <c r="P236" s="3" t="s">
        <v>43</v>
      </c>
      <c r="Q236" s="3" t="s">
        <v>33</v>
      </c>
      <c r="R236" s="3">
        <v>18</v>
      </c>
      <c r="S236" s="3" t="s">
        <v>1061</v>
      </c>
      <c r="T236" s="3">
        <v>403</v>
      </c>
      <c r="U236" s="3" t="s">
        <v>1060</v>
      </c>
      <c r="V236" s="15">
        <v>129.9900055</v>
      </c>
      <c r="W236" s="15">
        <v>110.80340837177086</v>
      </c>
      <c r="X236" s="3">
        <v>1</v>
      </c>
      <c r="Y236" s="15">
        <v>15.600000380000001</v>
      </c>
      <c r="Z236" s="15">
        <v>129.9900055</v>
      </c>
      <c r="AA236" s="24">
        <f t="shared" si="14"/>
        <v>114.39000512</v>
      </c>
      <c r="AB236" s="3" t="s">
        <v>29</v>
      </c>
      <c r="AC236" s="3" t="str">
        <f t="shared" si="15"/>
        <v>Cash Not Over 200</v>
      </c>
    </row>
    <row r="237" spans="1:29" ht="51" hidden="1" x14ac:dyDescent="0.2">
      <c r="A237" s="3">
        <v>49048</v>
      </c>
      <c r="B237" s="6">
        <v>42720</v>
      </c>
      <c r="C237" s="3">
        <f>VLOOKUP(B237,Dates!$A$2:$B$1462, 2,FALSE)</f>
        <v>6</v>
      </c>
      <c r="D237" s="3">
        <v>1</v>
      </c>
      <c r="E237" s="12">
        <f t="shared" si="12"/>
        <v>42723</v>
      </c>
      <c r="F237" s="3">
        <v>1</v>
      </c>
      <c r="G237" s="3" t="s">
        <v>186</v>
      </c>
      <c r="H237" s="3" t="str">
        <f t="shared" si="13"/>
        <v>Other</v>
      </c>
      <c r="I237" s="3">
        <v>18</v>
      </c>
      <c r="J237" s="10">
        <v>2131</v>
      </c>
      <c r="K237" s="3">
        <v>4</v>
      </c>
      <c r="L237" s="3" t="s">
        <v>45</v>
      </c>
      <c r="M237" s="3" t="s">
        <v>24</v>
      </c>
      <c r="N237" s="3" t="s">
        <v>41</v>
      </c>
      <c r="O237" s="3" t="s">
        <v>42</v>
      </c>
      <c r="P237" s="3" t="s">
        <v>43</v>
      </c>
      <c r="Q237" s="3" t="s">
        <v>33</v>
      </c>
      <c r="R237" s="3">
        <v>18</v>
      </c>
      <c r="S237" s="3" t="s">
        <v>1061</v>
      </c>
      <c r="T237" s="3">
        <v>403</v>
      </c>
      <c r="U237" s="3" t="s">
        <v>1060</v>
      </c>
      <c r="V237" s="15">
        <v>129.9900055</v>
      </c>
      <c r="W237" s="15">
        <v>110.80340837177086</v>
      </c>
      <c r="X237" s="3">
        <v>1</v>
      </c>
      <c r="Y237" s="15">
        <v>16.899999619999999</v>
      </c>
      <c r="Z237" s="15">
        <v>129.9900055</v>
      </c>
      <c r="AA237" s="24">
        <f t="shared" si="14"/>
        <v>113.09000587999999</v>
      </c>
      <c r="AB237" s="3" t="s">
        <v>29</v>
      </c>
      <c r="AC237" s="3" t="str">
        <f t="shared" si="15"/>
        <v>Cash Not Over 200</v>
      </c>
    </row>
    <row r="238" spans="1:29" ht="51" hidden="1" x14ac:dyDescent="0.2">
      <c r="A238" s="3">
        <v>45592</v>
      </c>
      <c r="B238" s="6">
        <v>42670</v>
      </c>
      <c r="C238" s="3">
        <f>VLOOKUP(B238,Dates!$A$2:$B$1462, 2,FALSE)</f>
        <v>5</v>
      </c>
      <c r="D238" s="3">
        <v>1</v>
      </c>
      <c r="E238" s="12">
        <f t="shared" si="12"/>
        <v>42671</v>
      </c>
      <c r="F238" s="3">
        <v>1</v>
      </c>
      <c r="G238" s="3" t="s">
        <v>186</v>
      </c>
      <c r="H238" s="3" t="str">
        <f t="shared" si="13"/>
        <v>Other</v>
      </c>
      <c r="I238" s="3">
        <v>18</v>
      </c>
      <c r="J238" s="10">
        <v>3804</v>
      </c>
      <c r="K238" s="3">
        <v>4</v>
      </c>
      <c r="L238" s="3" t="s">
        <v>45</v>
      </c>
      <c r="M238" s="3" t="s">
        <v>24</v>
      </c>
      <c r="N238" s="3" t="s">
        <v>231</v>
      </c>
      <c r="O238" s="3" t="s">
        <v>231</v>
      </c>
      <c r="P238" s="3" t="s">
        <v>60</v>
      </c>
      <c r="Q238" s="3" t="s">
        <v>40</v>
      </c>
      <c r="R238" s="3">
        <v>18</v>
      </c>
      <c r="S238" s="3" t="s">
        <v>1061</v>
      </c>
      <c r="T238" s="3">
        <v>403</v>
      </c>
      <c r="U238" s="3" t="s">
        <v>1060</v>
      </c>
      <c r="V238" s="15">
        <v>129.9900055</v>
      </c>
      <c r="W238" s="15">
        <v>110.80340837177086</v>
      </c>
      <c r="X238" s="3">
        <v>1</v>
      </c>
      <c r="Y238" s="15">
        <v>20.799999239999998</v>
      </c>
      <c r="Z238" s="15">
        <v>129.9900055</v>
      </c>
      <c r="AA238" s="24">
        <f t="shared" si="14"/>
        <v>109.19000625999999</v>
      </c>
      <c r="AB238" s="3" t="s">
        <v>29</v>
      </c>
      <c r="AC238" s="3" t="str">
        <f t="shared" si="15"/>
        <v>Cash Not Over 200</v>
      </c>
    </row>
    <row r="239" spans="1:29" ht="51" hidden="1" x14ac:dyDescent="0.2">
      <c r="A239" s="3">
        <v>45592</v>
      </c>
      <c r="B239" s="6">
        <v>42670</v>
      </c>
      <c r="C239" s="3">
        <f>VLOOKUP(B239,Dates!$A$2:$B$1462, 2,FALSE)</f>
        <v>5</v>
      </c>
      <c r="D239" s="3">
        <v>1</v>
      </c>
      <c r="E239" s="12">
        <f t="shared" si="12"/>
        <v>42671</v>
      </c>
      <c r="F239" s="3">
        <v>1</v>
      </c>
      <c r="G239" s="3" t="s">
        <v>186</v>
      </c>
      <c r="H239" s="3" t="str">
        <f t="shared" si="13"/>
        <v>Other</v>
      </c>
      <c r="I239" s="3">
        <v>18</v>
      </c>
      <c r="J239" s="10">
        <v>3804</v>
      </c>
      <c r="K239" s="3">
        <v>4</v>
      </c>
      <c r="L239" s="3" t="s">
        <v>45</v>
      </c>
      <c r="M239" s="3" t="s">
        <v>24</v>
      </c>
      <c r="N239" s="3" t="s">
        <v>231</v>
      </c>
      <c r="O239" s="3" t="s">
        <v>231</v>
      </c>
      <c r="P239" s="3" t="s">
        <v>60</v>
      </c>
      <c r="Q239" s="3" t="s">
        <v>40</v>
      </c>
      <c r="R239" s="3">
        <v>18</v>
      </c>
      <c r="S239" s="3" t="s">
        <v>1061</v>
      </c>
      <c r="T239" s="3">
        <v>403</v>
      </c>
      <c r="U239" s="3" t="s">
        <v>1060</v>
      </c>
      <c r="V239" s="15">
        <v>129.9900055</v>
      </c>
      <c r="W239" s="15">
        <v>110.80340837177086</v>
      </c>
      <c r="X239" s="3">
        <v>1</v>
      </c>
      <c r="Y239" s="15">
        <v>22.100000380000001</v>
      </c>
      <c r="Z239" s="15">
        <v>129.9900055</v>
      </c>
      <c r="AA239" s="24">
        <f t="shared" si="14"/>
        <v>107.89000512</v>
      </c>
      <c r="AB239" s="3" t="s">
        <v>29</v>
      </c>
      <c r="AC239" s="3" t="str">
        <f t="shared" si="15"/>
        <v>Cash Not Over 200</v>
      </c>
    </row>
    <row r="240" spans="1:29" ht="51" hidden="1" x14ac:dyDescent="0.2">
      <c r="A240" s="3">
        <v>42930</v>
      </c>
      <c r="B240" s="6">
        <v>42631</v>
      </c>
      <c r="C240" s="3">
        <f>VLOOKUP(B240,Dates!$A$2:$B$1462, 2,FALSE)</f>
        <v>1</v>
      </c>
      <c r="D240" s="3">
        <v>1</v>
      </c>
      <c r="E240" s="12">
        <f t="shared" si="12"/>
        <v>42632</v>
      </c>
      <c r="F240" s="3">
        <v>1</v>
      </c>
      <c r="G240" s="3" t="s">
        <v>186</v>
      </c>
      <c r="H240" s="3" t="str">
        <f t="shared" si="13"/>
        <v>Other</v>
      </c>
      <c r="I240" s="3">
        <v>18</v>
      </c>
      <c r="J240" s="10">
        <v>4276</v>
      </c>
      <c r="K240" s="3">
        <v>4</v>
      </c>
      <c r="L240" s="3" t="s">
        <v>45</v>
      </c>
      <c r="M240" s="3" t="s">
        <v>24</v>
      </c>
      <c r="N240" s="3" t="s">
        <v>190</v>
      </c>
      <c r="O240" s="3" t="s">
        <v>191</v>
      </c>
      <c r="P240" s="3" t="s">
        <v>192</v>
      </c>
      <c r="Q240" s="3" t="s">
        <v>51</v>
      </c>
      <c r="R240" s="3">
        <v>18</v>
      </c>
      <c r="S240" s="3" t="s">
        <v>1061</v>
      </c>
      <c r="T240" s="3">
        <v>403</v>
      </c>
      <c r="U240" s="3" t="s">
        <v>1060</v>
      </c>
      <c r="V240" s="15">
        <v>129.9900055</v>
      </c>
      <c r="W240" s="15">
        <v>110.80340837177086</v>
      </c>
      <c r="X240" s="3">
        <v>1</v>
      </c>
      <c r="Y240" s="15">
        <v>23.399999619999999</v>
      </c>
      <c r="Z240" s="15">
        <v>129.9900055</v>
      </c>
      <c r="AA240" s="24">
        <f t="shared" si="14"/>
        <v>106.59000587999999</v>
      </c>
      <c r="AB240" s="3" t="s">
        <v>29</v>
      </c>
      <c r="AC240" s="3" t="str">
        <f t="shared" si="15"/>
        <v>Cash Not Over 200</v>
      </c>
    </row>
    <row r="241" spans="1:29" ht="34" hidden="1" x14ac:dyDescent="0.2">
      <c r="A241" s="3">
        <v>50395</v>
      </c>
      <c r="B241" s="6">
        <v>42856</v>
      </c>
      <c r="C241" s="3">
        <f>VLOOKUP(B241,Dates!$A$2:$B$1462, 2,FALSE)</f>
        <v>2</v>
      </c>
      <c r="D241" s="3">
        <v>1</v>
      </c>
      <c r="E241" s="12">
        <f t="shared" si="12"/>
        <v>42857</v>
      </c>
      <c r="F241" s="3">
        <v>1</v>
      </c>
      <c r="G241" s="3" t="s">
        <v>186</v>
      </c>
      <c r="H241" s="3" t="str">
        <f t="shared" si="13"/>
        <v>Other</v>
      </c>
      <c r="I241" s="3">
        <v>24</v>
      </c>
      <c r="J241" s="10">
        <v>9414</v>
      </c>
      <c r="K241" s="3">
        <v>5</v>
      </c>
      <c r="L241" s="3" t="s">
        <v>30</v>
      </c>
      <c r="M241" s="3" t="s">
        <v>24</v>
      </c>
      <c r="N241" s="3" t="s">
        <v>96</v>
      </c>
      <c r="O241" s="3" t="s">
        <v>97</v>
      </c>
      <c r="P241" s="3" t="s">
        <v>87</v>
      </c>
      <c r="Q241" s="3" t="s">
        <v>88</v>
      </c>
      <c r="R241" s="3">
        <v>24</v>
      </c>
      <c r="S241" s="3" t="s">
        <v>1066</v>
      </c>
      <c r="T241" s="3">
        <v>502</v>
      </c>
      <c r="U241" s="3" t="s">
        <v>1065</v>
      </c>
      <c r="V241" s="15">
        <v>50</v>
      </c>
      <c r="W241" s="15">
        <v>43.678035218757444</v>
      </c>
      <c r="X241" s="3">
        <v>1</v>
      </c>
      <c r="Y241" s="15">
        <v>5</v>
      </c>
      <c r="Z241" s="15">
        <v>50</v>
      </c>
      <c r="AA241" s="24">
        <f t="shared" si="14"/>
        <v>45</v>
      </c>
      <c r="AB241" s="3" t="s">
        <v>29</v>
      </c>
      <c r="AC241" s="3" t="str">
        <f t="shared" si="15"/>
        <v>Cash Not Over 200</v>
      </c>
    </row>
    <row r="242" spans="1:29" ht="51" hidden="1" x14ac:dyDescent="0.2">
      <c r="A242" s="3">
        <v>49703</v>
      </c>
      <c r="B242" s="6">
        <v>42730</v>
      </c>
      <c r="C242" s="3">
        <f>VLOOKUP(B242,Dates!$A$2:$B$1462, 2,FALSE)</f>
        <v>2</v>
      </c>
      <c r="D242" s="3">
        <v>1</v>
      </c>
      <c r="E242" s="12">
        <f t="shared" si="12"/>
        <v>42731</v>
      </c>
      <c r="F242" s="3">
        <v>1</v>
      </c>
      <c r="G242" s="3" t="s">
        <v>186</v>
      </c>
      <c r="H242" s="3" t="str">
        <f t="shared" si="13"/>
        <v>Other</v>
      </c>
      <c r="I242" s="3">
        <v>41</v>
      </c>
      <c r="J242" s="10">
        <v>6045</v>
      </c>
      <c r="K242" s="3">
        <v>6</v>
      </c>
      <c r="L242" s="3" t="s">
        <v>34</v>
      </c>
      <c r="M242" s="3" t="s">
        <v>24</v>
      </c>
      <c r="N242" s="3" t="s">
        <v>138</v>
      </c>
      <c r="O242" s="3" t="s">
        <v>139</v>
      </c>
      <c r="P242" s="3" t="s">
        <v>87</v>
      </c>
      <c r="Q242" s="3" t="s">
        <v>88</v>
      </c>
      <c r="R242" s="3">
        <v>41</v>
      </c>
      <c r="S242" s="3" t="s">
        <v>1041</v>
      </c>
      <c r="T242" s="3">
        <v>917</v>
      </c>
      <c r="U242" s="3" t="s">
        <v>1058</v>
      </c>
      <c r="V242" s="15">
        <v>21.989999770000001</v>
      </c>
      <c r="W242" s="15">
        <v>20.391999720066668</v>
      </c>
      <c r="X242" s="3">
        <v>1</v>
      </c>
      <c r="Y242" s="15">
        <v>3.7400000100000002</v>
      </c>
      <c r="Z242" s="15">
        <v>21.989999770000001</v>
      </c>
      <c r="AA242" s="24">
        <f t="shared" si="14"/>
        <v>18.249999760000001</v>
      </c>
      <c r="AB242" s="3" t="s">
        <v>29</v>
      </c>
      <c r="AC242" s="3" t="str">
        <f t="shared" si="15"/>
        <v>Cash Not Over 200</v>
      </c>
    </row>
    <row r="243" spans="1:29" ht="51" hidden="1" x14ac:dyDescent="0.2">
      <c r="A243" s="3">
        <v>42930</v>
      </c>
      <c r="B243" s="6">
        <v>42631</v>
      </c>
      <c r="C243" s="3">
        <f>VLOOKUP(B243,Dates!$A$2:$B$1462, 2,FALSE)</f>
        <v>1</v>
      </c>
      <c r="D243" s="3">
        <v>1</v>
      </c>
      <c r="E243" s="12">
        <f t="shared" si="12"/>
        <v>42632</v>
      </c>
      <c r="F243" s="3">
        <v>1</v>
      </c>
      <c r="G243" s="3" t="s">
        <v>186</v>
      </c>
      <c r="H243" s="3" t="str">
        <f t="shared" si="13"/>
        <v>Other</v>
      </c>
      <c r="I243" s="3">
        <v>43</v>
      </c>
      <c r="J243" s="10">
        <v>4276</v>
      </c>
      <c r="K243" s="3">
        <v>7</v>
      </c>
      <c r="L243" s="3" t="s">
        <v>57</v>
      </c>
      <c r="M243" s="3" t="s">
        <v>24</v>
      </c>
      <c r="N243" s="3" t="s">
        <v>190</v>
      </c>
      <c r="O243" s="3" t="s">
        <v>191</v>
      </c>
      <c r="P243" s="3" t="s">
        <v>192</v>
      </c>
      <c r="Q243" s="3" t="s">
        <v>51</v>
      </c>
      <c r="R243" s="3">
        <v>43</v>
      </c>
      <c r="S243" s="3" t="s">
        <v>1064</v>
      </c>
      <c r="T243" s="3">
        <v>957</v>
      </c>
      <c r="U243" s="3" t="s">
        <v>1063</v>
      </c>
      <c r="V243" s="15">
        <v>299.98001099999999</v>
      </c>
      <c r="W243" s="15">
        <v>295.0300103351052</v>
      </c>
      <c r="X243" s="3">
        <v>1</v>
      </c>
      <c r="Y243" s="15">
        <v>3</v>
      </c>
      <c r="Z243" s="15">
        <v>299.98001099999999</v>
      </c>
      <c r="AA243" s="24">
        <f t="shared" si="14"/>
        <v>296.98001099999999</v>
      </c>
      <c r="AB243" s="3" t="s">
        <v>29</v>
      </c>
      <c r="AC243" s="3" t="str">
        <f t="shared" si="15"/>
        <v>Cash Over 200</v>
      </c>
    </row>
    <row r="244" spans="1:29" ht="51" hidden="1" x14ac:dyDescent="0.2">
      <c r="A244" s="3">
        <v>45445</v>
      </c>
      <c r="B244" s="6">
        <v>42668</v>
      </c>
      <c r="C244" s="3">
        <f>VLOOKUP(B244,Dates!$A$2:$B$1462, 2,FALSE)</f>
        <v>3</v>
      </c>
      <c r="D244" s="3">
        <v>1</v>
      </c>
      <c r="E244" s="12">
        <f t="shared" si="12"/>
        <v>42669</v>
      </c>
      <c r="F244" s="3">
        <v>1</v>
      </c>
      <c r="G244" s="3" t="s">
        <v>186</v>
      </c>
      <c r="H244" s="3" t="str">
        <f t="shared" si="13"/>
        <v>Other</v>
      </c>
      <c r="I244" s="3">
        <v>43</v>
      </c>
      <c r="J244" s="10">
        <v>1443</v>
      </c>
      <c r="K244" s="3">
        <v>7</v>
      </c>
      <c r="L244" s="3" t="s">
        <v>57</v>
      </c>
      <c r="M244" s="3" t="s">
        <v>24</v>
      </c>
      <c r="N244" s="3" t="s">
        <v>228</v>
      </c>
      <c r="O244" s="3" t="s">
        <v>228</v>
      </c>
      <c r="P244" s="3" t="s">
        <v>27</v>
      </c>
      <c r="Q244" s="3" t="s">
        <v>28</v>
      </c>
      <c r="R244" s="3">
        <v>43</v>
      </c>
      <c r="S244" s="3" t="s">
        <v>1064</v>
      </c>
      <c r="T244" s="3">
        <v>957</v>
      </c>
      <c r="U244" s="3" t="s">
        <v>1063</v>
      </c>
      <c r="V244" s="15">
        <v>299.98001099999999</v>
      </c>
      <c r="W244" s="15">
        <v>295.0300103351052</v>
      </c>
      <c r="X244" s="3">
        <v>1</v>
      </c>
      <c r="Y244" s="15">
        <v>36</v>
      </c>
      <c r="Z244" s="15">
        <v>299.98001099999999</v>
      </c>
      <c r="AA244" s="24">
        <f t="shared" si="14"/>
        <v>263.98001099999999</v>
      </c>
      <c r="AB244" s="3" t="s">
        <v>29</v>
      </c>
      <c r="AC244" s="3" t="str">
        <f t="shared" si="15"/>
        <v>Cash Over 200</v>
      </c>
    </row>
    <row r="245" spans="1:29" ht="51" hidden="1" x14ac:dyDescent="0.2">
      <c r="A245" s="3">
        <v>49048</v>
      </c>
      <c r="B245" s="6">
        <v>42720</v>
      </c>
      <c r="C245" s="3">
        <f>VLOOKUP(B245,Dates!$A$2:$B$1462, 2,FALSE)</f>
        <v>6</v>
      </c>
      <c r="D245" s="3">
        <v>1</v>
      </c>
      <c r="E245" s="12">
        <f t="shared" si="12"/>
        <v>42723</v>
      </c>
      <c r="F245" s="3">
        <v>1</v>
      </c>
      <c r="G245" s="3" t="s">
        <v>186</v>
      </c>
      <c r="H245" s="3" t="str">
        <f t="shared" si="13"/>
        <v>Other</v>
      </c>
      <c r="I245" s="3">
        <v>43</v>
      </c>
      <c r="J245" s="10">
        <v>2131</v>
      </c>
      <c r="K245" s="3">
        <v>7</v>
      </c>
      <c r="L245" s="3" t="s">
        <v>57</v>
      </c>
      <c r="M245" s="3" t="s">
        <v>24</v>
      </c>
      <c r="N245" s="3" t="s">
        <v>41</v>
      </c>
      <c r="O245" s="3" t="s">
        <v>42</v>
      </c>
      <c r="P245" s="3" t="s">
        <v>43</v>
      </c>
      <c r="Q245" s="3" t="s">
        <v>33</v>
      </c>
      <c r="R245" s="3">
        <v>43</v>
      </c>
      <c r="S245" s="3" t="s">
        <v>1064</v>
      </c>
      <c r="T245" s="3">
        <v>957</v>
      </c>
      <c r="U245" s="3" t="s">
        <v>1063</v>
      </c>
      <c r="V245" s="15">
        <v>299.98001099999999</v>
      </c>
      <c r="W245" s="15">
        <v>295.0300103351052</v>
      </c>
      <c r="X245" s="3">
        <v>1</v>
      </c>
      <c r="Y245" s="15">
        <v>39</v>
      </c>
      <c r="Z245" s="15">
        <v>299.98001099999999</v>
      </c>
      <c r="AA245" s="24">
        <f t="shared" si="14"/>
        <v>260.98001099999999</v>
      </c>
      <c r="AB245" s="3" t="s">
        <v>29</v>
      </c>
      <c r="AC245" s="3" t="str">
        <f t="shared" si="15"/>
        <v>Cash Over 200</v>
      </c>
    </row>
    <row r="246" spans="1:29" ht="51" hidden="1" x14ac:dyDescent="0.2">
      <c r="A246" s="3">
        <v>50395</v>
      </c>
      <c r="B246" s="6">
        <v>42856</v>
      </c>
      <c r="C246" s="3">
        <f>VLOOKUP(B246,Dates!$A$2:$B$1462, 2,FALSE)</f>
        <v>2</v>
      </c>
      <c r="D246" s="3">
        <v>1</v>
      </c>
      <c r="E246" s="12">
        <f t="shared" si="12"/>
        <v>42857</v>
      </c>
      <c r="F246" s="3">
        <v>1</v>
      </c>
      <c r="G246" s="3" t="s">
        <v>186</v>
      </c>
      <c r="H246" s="3" t="str">
        <f t="shared" si="13"/>
        <v>Other</v>
      </c>
      <c r="I246" s="3">
        <v>43</v>
      </c>
      <c r="J246" s="10">
        <v>9414</v>
      </c>
      <c r="K246" s="3">
        <v>7</v>
      </c>
      <c r="L246" s="3" t="s">
        <v>57</v>
      </c>
      <c r="M246" s="3" t="s">
        <v>24</v>
      </c>
      <c r="N246" s="3" t="s">
        <v>96</v>
      </c>
      <c r="O246" s="3" t="s">
        <v>97</v>
      </c>
      <c r="P246" s="3" t="s">
        <v>87</v>
      </c>
      <c r="Q246" s="3" t="s">
        <v>88</v>
      </c>
      <c r="R246" s="3">
        <v>43</v>
      </c>
      <c r="S246" s="3" t="s">
        <v>1064</v>
      </c>
      <c r="T246" s="3">
        <v>957</v>
      </c>
      <c r="U246" s="3" t="s">
        <v>1063</v>
      </c>
      <c r="V246" s="15">
        <v>299.98001099999999</v>
      </c>
      <c r="W246" s="15">
        <v>295.0300103351052</v>
      </c>
      <c r="X246" s="3">
        <v>1</v>
      </c>
      <c r="Y246" s="15">
        <v>54</v>
      </c>
      <c r="Z246" s="15">
        <v>299.98001099999999</v>
      </c>
      <c r="AA246" s="24">
        <f t="shared" si="14"/>
        <v>245.98001099999999</v>
      </c>
      <c r="AB246" s="3" t="s">
        <v>29</v>
      </c>
      <c r="AC246" s="3" t="str">
        <f t="shared" si="15"/>
        <v>Cash Over 200</v>
      </c>
    </row>
    <row r="247" spans="1:29" ht="34" hidden="1" x14ac:dyDescent="0.2">
      <c r="A247" s="3">
        <v>41702</v>
      </c>
      <c r="B247" s="6">
        <v>42613</v>
      </c>
      <c r="C247" s="3">
        <f>VLOOKUP(B247,Dates!$A$2:$B$1462, 2,FALSE)</f>
        <v>4</v>
      </c>
      <c r="D247" s="3">
        <v>1</v>
      </c>
      <c r="E247" s="12">
        <f t="shared" si="12"/>
        <v>42614</v>
      </c>
      <c r="F247" s="3">
        <v>1</v>
      </c>
      <c r="G247" s="3" t="s">
        <v>186</v>
      </c>
      <c r="H247" s="3" t="str">
        <f t="shared" si="13"/>
        <v>Other</v>
      </c>
      <c r="I247" s="3">
        <v>9</v>
      </c>
      <c r="J247" s="10">
        <v>4147</v>
      </c>
      <c r="K247" s="3">
        <v>3</v>
      </c>
      <c r="L247" s="3" t="s">
        <v>23</v>
      </c>
      <c r="M247" s="3" t="s">
        <v>24</v>
      </c>
      <c r="N247" s="3" t="s">
        <v>219</v>
      </c>
      <c r="O247" s="3" t="s">
        <v>220</v>
      </c>
      <c r="P247" s="3" t="s">
        <v>27</v>
      </c>
      <c r="Q247" s="3" t="s">
        <v>28</v>
      </c>
      <c r="R247" s="3">
        <v>9</v>
      </c>
      <c r="S247" s="3" t="s">
        <v>1055</v>
      </c>
      <c r="T247" s="3">
        <v>191</v>
      </c>
      <c r="U247" s="3" t="s">
        <v>1054</v>
      </c>
      <c r="V247" s="15">
        <v>99.989997860000003</v>
      </c>
      <c r="W247" s="15">
        <v>95.114003926871064</v>
      </c>
      <c r="X247" s="3">
        <v>2</v>
      </c>
      <c r="Y247" s="15">
        <v>0</v>
      </c>
      <c r="Z247" s="15">
        <v>199.97999572000001</v>
      </c>
      <c r="AA247" s="24">
        <f t="shared" si="14"/>
        <v>199.97999572000001</v>
      </c>
      <c r="AB247" s="3" t="s">
        <v>29</v>
      </c>
      <c r="AC247" s="3" t="str">
        <f t="shared" si="15"/>
        <v>Cash Not Over 200</v>
      </c>
    </row>
    <row r="248" spans="1:29" ht="34" hidden="1" x14ac:dyDescent="0.2">
      <c r="A248" s="3">
        <v>45592</v>
      </c>
      <c r="B248" s="6">
        <v>42670</v>
      </c>
      <c r="C248" s="3">
        <f>VLOOKUP(B248,Dates!$A$2:$B$1462, 2,FALSE)</f>
        <v>5</v>
      </c>
      <c r="D248" s="3">
        <v>1</v>
      </c>
      <c r="E248" s="12">
        <f t="shared" si="12"/>
        <v>42671</v>
      </c>
      <c r="F248" s="3">
        <v>1</v>
      </c>
      <c r="G248" s="3" t="s">
        <v>186</v>
      </c>
      <c r="H248" s="3" t="str">
        <f t="shared" si="13"/>
        <v>Other</v>
      </c>
      <c r="I248" s="3">
        <v>9</v>
      </c>
      <c r="J248" s="10">
        <v>3804</v>
      </c>
      <c r="K248" s="3">
        <v>3</v>
      </c>
      <c r="L248" s="3" t="s">
        <v>23</v>
      </c>
      <c r="M248" s="3" t="s">
        <v>24</v>
      </c>
      <c r="N248" s="3" t="s">
        <v>231</v>
      </c>
      <c r="O248" s="3" t="s">
        <v>231</v>
      </c>
      <c r="P248" s="3" t="s">
        <v>60</v>
      </c>
      <c r="Q248" s="3" t="s">
        <v>40</v>
      </c>
      <c r="R248" s="3">
        <v>9</v>
      </c>
      <c r="S248" s="3" t="s">
        <v>1055</v>
      </c>
      <c r="T248" s="3">
        <v>191</v>
      </c>
      <c r="U248" s="3" t="s">
        <v>1054</v>
      </c>
      <c r="V248" s="15">
        <v>99.989997860000003</v>
      </c>
      <c r="W248" s="15">
        <v>95.114003926871064</v>
      </c>
      <c r="X248" s="3">
        <v>2</v>
      </c>
      <c r="Y248" s="15">
        <v>18</v>
      </c>
      <c r="Z248" s="15">
        <v>199.97999572000001</v>
      </c>
      <c r="AA248" s="24">
        <f t="shared" si="14"/>
        <v>181.97999572000001</v>
      </c>
      <c r="AB248" s="3" t="s">
        <v>29</v>
      </c>
      <c r="AC248" s="3" t="str">
        <f t="shared" si="15"/>
        <v>Cash Not Over 200</v>
      </c>
    </row>
    <row r="249" spans="1:29" ht="34" hidden="1" x14ac:dyDescent="0.2">
      <c r="A249" s="3">
        <v>45592</v>
      </c>
      <c r="B249" s="6">
        <v>42670</v>
      </c>
      <c r="C249" s="3">
        <f>VLOOKUP(B249,Dates!$A$2:$B$1462, 2,FALSE)</f>
        <v>5</v>
      </c>
      <c r="D249" s="3">
        <v>1</v>
      </c>
      <c r="E249" s="12">
        <f t="shared" si="12"/>
        <v>42671</v>
      </c>
      <c r="F249" s="3">
        <v>1</v>
      </c>
      <c r="G249" s="3" t="s">
        <v>186</v>
      </c>
      <c r="H249" s="3" t="str">
        <f t="shared" si="13"/>
        <v>Other</v>
      </c>
      <c r="I249" s="3">
        <v>24</v>
      </c>
      <c r="J249" s="10">
        <v>3804</v>
      </c>
      <c r="K249" s="3">
        <v>5</v>
      </c>
      <c r="L249" s="3" t="s">
        <v>30</v>
      </c>
      <c r="M249" s="3" t="s">
        <v>24</v>
      </c>
      <c r="N249" s="3" t="s">
        <v>231</v>
      </c>
      <c r="O249" s="3" t="s">
        <v>231</v>
      </c>
      <c r="P249" s="3" t="s">
        <v>60</v>
      </c>
      <c r="Q249" s="3" t="s">
        <v>40</v>
      </c>
      <c r="R249" s="3">
        <v>24</v>
      </c>
      <c r="S249" s="3" t="s">
        <v>1066</v>
      </c>
      <c r="T249" s="3">
        <v>502</v>
      </c>
      <c r="U249" s="3" t="s">
        <v>1065</v>
      </c>
      <c r="V249" s="15">
        <v>50</v>
      </c>
      <c r="W249" s="15">
        <v>43.678035218757444</v>
      </c>
      <c r="X249" s="3">
        <v>2</v>
      </c>
      <c r="Y249" s="15">
        <v>4</v>
      </c>
      <c r="Z249" s="15">
        <v>100</v>
      </c>
      <c r="AA249" s="24">
        <f t="shared" si="14"/>
        <v>96</v>
      </c>
      <c r="AB249" s="3" t="s">
        <v>29</v>
      </c>
      <c r="AC249" s="3" t="str">
        <f t="shared" si="15"/>
        <v>Cash Not Over 200</v>
      </c>
    </row>
    <row r="250" spans="1:29" ht="34" hidden="1" x14ac:dyDescent="0.2">
      <c r="A250" s="3">
        <v>41702</v>
      </c>
      <c r="B250" s="6">
        <v>42613</v>
      </c>
      <c r="C250" s="3">
        <f>VLOOKUP(B250,Dates!$A$2:$B$1462, 2,FALSE)</f>
        <v>4</v>
      </c>
      <c r="D250" s="3">
        <v>1</v>
      </c>
      <c r="E250" s="12">
        <f t="shared" si="12"/>
        <v>42614</v>
      </c>
      <c r="F250" s="3">
        <v>1</v>
      </c>
      <c r="G250" s="3" t="s">
        <v>186</v>
      </c>
      <c r="H250" s="3" t="str">
        <f t="shared" si="13"/>
        <v>Other</v>
      </c>
      <c r="I250" s="3">
        <v>6</v>
      </c>
      <c r="J250" s="10">
        <v>4147</v>
      </c>
      <c r="K250" s="3">
        <v>2</v>
      </c>
      <c r="L250" s="3" t="s">
        <v>135</v>
      </c>
      <c r="M250" s="3" t="s">
        <v>24</v>
      </c>
      <c r="N250" s="3" t="s">
        <v>219</v>
      </c>
      <c r="O250" s="3" t="s">
        <v>220</v>
      </c>
      <c r="P250" s="3" t="s">
        <v>27</v>
      </c>
      <c r="Q250" s="3" t="s">
        <v>28</v>
      </c>
      <c r="R250" s="3">
        <v>6</v>
      </c>
      <c r="S250" s="3" t="s">
        <v>1079</v>
      </c>
      <c r="T250" s="3">
        <v>116</v>
      </c>
      <c r="U250" s="3" t="s">
        <v>1078</v>
      </c>
      <c r="V250" s="15">
        <v>44.990001679999999</v>
      </c>
      <c r="W250" s="15">
        <v>30.409585080374999</v>
      </c>
      <c r="X250" s="3">
        <v>3</v>
      </c>
      <c r="Y250" s="15">
        <v>2.7000000480000002</v>
      </c>
      <c r="Z250" s="15">
        <v>134.97000503999999</v>
      </c>
      <c r="AA250" s="24">
        <f t="shared" si="14"/>
        <v>132.270004992</v>
      </c>
      <c r="AB250" s="3" t="s">
        <v>29</v>
      </c>
      <c r="AC250" s="3" t="str">
        <f t="shared" si="15"/>
        <v>Cash Not Over 200</v>
      </c>
    </row>
    <row r="251" spans="1:29" ht="34" hidden="1" x14ac:dyDescent="0.2">
      <c r="A251" s="3">
        <v>42930</v>
      </c>
      <c r="B251" s="6">
        <v>42631</v>
      </c>
      <c r="C251" s="3">
        <f>VLOOKUP(B251,Dates!$A$2:$B$1462, 2,FALSE)</f>
        <v>1</v>
      </c>
      <c r="D251" s="3">
        <v>1</v>
      </c>
      <c r="E251" s="12">
        <f t="shared" si="12"/>
        <v>42632</v>
      </c>
      <c r="F251" s="3">
        <v>1</v>
      </c>
      <c r="G251" s="3" t="s">
        <v>186</v>
      </c>
      <c r="H251" s="3" t="str">
        <f t="shared" si="13"/>
        <v>Other</v>
      </c>
      <c r="I251" s="3">
        <v>9</v>
      </c>
      <c r="J251" s="10">
        <v>4276</v>
      </c>
      <c r="K251" s="3">
        <v>3</v>
      </c>
      <c r="L251" s="3" t="s">
        <v>23</v>
      </c>
      <c r="M251" s="3" t="s">
        <v>24</v>
      </c>
      <c r="N251" s="3" t="s">
        <v>190</v>
      </c>
      <c r="O251" s="3" t="s">
        <v>191</v>
      </c>
      <c r="P251" s="3" t="s">
        <v>192</v>
      </c>
      <c r="Q251" s="3" t="s">
        <v>51</v>
      </c>
      <c r="R251" s="3">
        <v>9</v>
      </c>
      <c r="S251" s="3" t="s">
        <v>1055</v>
      </c>
      <c r="T251" s="3">
        <v>191</v>
      </c>
      <c r="U251" s="3" t="s">
        <v>1054</v>
      </c>
      <c r="V251" s="15">
        <v>99.989997860000003</v>
      </c>
      <c r="W251" s="15">
        <v>95.114003926871064</v>
      </c>
      <c r="X251" s="3">
        <v>3</v>
      </c>
      <c r="Y251" s="15">
        <v>3</v>
      </c>
      <c r="Z251" s="15">
        <v>299.96999357999999</v>
      </c>
      <c r="AA251" s="24">
        <f t="shared" si="14"/>
        <v>296.96999357999999</v>
      </c>
      <c r="AB251" s="3" t="s">
        <v>29</v>
      </c>
      <c r="AC251" s="3" t="str">
        <f t="shared" si="15"/>
        <v>Cash Over 200</v>
      </c>
    </row>
    <row r="252" spans="1:29" ht="34" hidden="1" x14ac:dyDescent="0.2">
      <c r="A252" s="3">
        <v>41702</v>
      </c>
      <c r="B252" s="6">
        <v>42613</v>
      </c>
      <c r="C252" s="3">
        <f>VLOOKUP(B252,Dates!$A$2:$B$1462, 2,FALSE)</f>
        <v>4</v>
      </c>
      <c r="D252" s="3">
        <v>1</v>
      </c>
      <c r="E252" s="12">
        <f t="shared" si="12"/>
        <v>42614</v>
      </c>
      <c r="F252" s="3">
        <v>1</v>
      </c>
      <c r="G252" s="3" t="s">
        <v>186</v>
      </c>
      <c r="H252" s="3" t="str">
        <f t="shared" si="13"/>
        <v>Other</v>
      </c>
      <c r="I252" s="3">
        <v>24</v>
      </c>
      <c r="J252" s="10">
        <v>4147</v>
      </c>
      <c r="K252" s="3">
        <v>5</v>
      </c>
      <c r="L252" s="3" t="s">
        <v>30</v>
      </c>
      <c r="M252" s="3" t="s">
        <v>24</v>
      </c>
      <c r="N252" s="3" t="s">
        <v>219</v>
      </c>
      <c r="O252" s="3" t="s">
        <v>220</v>
      </c>
      <c r="P252" s="3" t="s">
        <v>27</v>
      </c>
      <c r="Q252" s="3" t="s">
        <v>28</v>
      </c>
      <c r="R252" s="3">
        <v>24</v>
      </c>
      <c r="S252" s="3" t="s">
        <v>1066</v>
      </c>
      <c r="T252" s="3">
        <v>502</v>
      </c>
      <c r="U252" s="3" t="s">
        <v>1065</v>
      </c>
      <c r="V252" s="15">
        <v>50</v>
      </c>
      <c r="W252" s="15">
        <v>43.678035218757444</v>
      </c>
      <c r="X252" s="3">
        <v>3</v>
      </c>
      <c r="Y252" s="15">
        <v>8.25</v>
      </c>
      <c r="Z252" s="15">
        <v>150</v>
      </c>
      <c r="AA252" s="24">
        <f t="shared" si="14"/>
        <v>141.75</v>
      </c>
      <c r="AB252" s="3" t="s">
        <v>29</v>
      </c>
      <c r="AC252" s="3" t="str">
        <f t="shared" si="15"/>
        <v>Cash Not Over 200</v>
      </c>
    </row>
    <row r="253" spans="1:29" ht="34" hidden="1" x14ac:dyDescent="0.2">
      <c r="A253" s="3">
        <v>45445</v>
      </c>
      <c r="B253" s="6">
        <v>42668</v>
      </c>
      <c r="C253" s="3">
        <f>VLOOKUP(B253,Dates!$A$2:$B$1462, 2,FALSE)</f>
        <v>3</v>
      </c>
      <c r="D253" s="3">
        <v>1</v>
      </c>
      <c r="E253" s="12">
        <f t="shared" si="12"/>
        <v>42669</v>
      </c>
      <c r="F253" s="3">
        <v>1</v>
      </c>
      <c r="G253" s="3" t="s">
        <v>186</v>
      </c>
      <c r="H253" s="3" t="str">
        <f t="shared" si="13"/>
        <v>Other</v>
      </c>
      <c r="I253" s="3">
        <v>24</v>
      </c>
      <c r="J253" s="10">
        <v>1443</v>
      </c>
      <c r="K253" s="3">
        <v>5</v>
      </c>
      <c r="L253" s="3" t="s">
        <v>30</v>
      </c>
      <c r="M253" s="3" t="s">
        <v>24</v>
      </c>
      <c r="N253" s="3" t="s">
        <v>228</v>
      </c>
      <c r="O253" s="3" t="s">
        <v>228</v>
      </c>
      <c r="P253" s="3" t="s">
        <v>27</v>
      </c>
      <c r="Q253" s="3" t="s">
        <v>28</v>
      </c>
      <c r="R253" s="3">
        <v>24</v>
      </c>
      <c r="S253" s="3" t="s">
        <v>1066</v>
      </c>
      <c r="T253" s="3">
        <v>502</v>
      </c>
      <c r="U253" s="3" t="s">
        <v>1065</v>
      </c>
      <c r="V253" s="15">
        <v>50</v>
      </c>
      <c r="W253" s="15">
        <v>43.678035218757444</v>
      </c>
      <c r="X253" s="3">
        <v>3</v>
      </c>
      <c r="Y253" s="15">
        <v>13.5</v>
      </c>
      <c r="Z253" s="15">
        <v>150</v>
      </c>
      <c r="AA253" s="24">
        <f t="shared" si="14"/>
        <v>136.5</v>
      </c>
      <c r="AB253" s="3" t="s">
        <v>29</v>
      </c>
      <c r="AC253" s="3" t="str">
        <f t="shared" si="15"/>
        <v>Cash Not Over 200</v>
      </c>
    </row>
    <row r="254" spans="1:29" ht="34" hidden="1" x14ac:dyDescent="0.2">
      <c r="A254" s="3">
        <v>43976</v>
      </c>
      <c r="B254" s="6">
        <v>42439</v>
      </c>
      <c r="C254" s="3">
        <f>VLOOKUP(B254,Dates!$A$2:$B$1462, 2,FALSE)</f>
        <v>5</v>
      </c>
      <c r="D254" s="3">
        <v>4</v>
      </c>
      <c r="E254" s="12">
        <f t="shared" si="12"/>
        <v>42445</v>
      </c>
      <c r="F254" s="3">
        <v>0</v>
      </c>
      <c r="G254" s="3" t="s">
        <v>61</v>
      </c>
      <c r="H254" s="3" t="str">
        <f t="shared" si="13"/>
        <v>Other</v>
      </c>
      <c r="I254" s="3">
        <v>9</v>
      </c>
      <c r="J254" s="10">
        <v>1171</v>
      </c>
      <c r="K254" s="3">
        <v>3</v>
      </c>
      <c r="L254" s="3" t="s">
        <v>23</v>
      </c>
      <c r="M254" s="3" t="s">
        <v>24</v>
      </c>
      <c r="N254" s="3" t="s">
        <v>180</v>
      </c>
      <c r="O254" s="3" t="s">
        <v>139</v>
      </c>
      <c r="P254" s="3" t="s">
        <v>87</v>
      </c>
      <c r="Q254" s="3" t="s">
        <v>88</v>
      </c>
      <c r="R254" s="3">
        <v>9</v>
      </c>
      <c r="S254" s="3" t="s">
        <v>1055</v>
      </c>
      <c r="T254" s="3">
        <v>191</v>
      </c>
      <c r="U254" s="3" t="s">
        <v>1054</v>
      </c>
      <c r="V254" s="15">
        <v>99.989997860000003</v>
      </c>
      <c r="W254" s="15">
        <v>95.114003926871064</v>
      </c>
      <c r="X254" s="3">
        <v>2</v>
      </c>
      <c r="Y254" s="15">
        <v>0</v>
      </c>
      <c r="Z254" s="15">
        <v>199.97999572000001</v>
      </c>
      <c r="AA254" s="24">
        <f t="shared" si="14"/>
        <v>199.97999572000001</v>
      </c>
      <c r="AB254" s="3" t="s">
        <v>29</v>
      </c>
      <c r="AC254" s="3" t="str">
        <f t="shared" si="15"/>
        <v>Cash Not Over 200</v>
      </c>
    </row>
    <row r="255" spans="1:29" ht="34" hidden="1" x14ac:dyDescent="0.2">
      <c r="A255" s="3">
        <v>51110</v>
      </c>
      <c r="B255" s="6">
        <v>42751</v>
      </c>
      <c r="C255" s="3">
        <f>VLOOKUP(B255,Dates!$A$2:$B$1462, 2,FALSE)</f>
        <v>2</v>
      </c>
      <c r="D255" s="3">
        <v>4</v>
      </c>
      <c r="E255" s="12">
        <f t="shared" si="12"/>
        <v>42755</v>
      </c>
      <c r="F255" s="3">
        <v>1</v>
      </c>
      <c r="G255" s="3" t="s">
        <v>61</v>
      </c>
      <c r="H255" s="3" t="str">
        <f t="shared" si="13"/>
        <v>Other</v>
      </c>
      <c r="I255" s="3">
        <v>17</v>
      </c>
      <c r="J255" s="10">
        <v>8511</v>
      </c>
      <c r="K255" s="3">
        <v>4</v>
      </c>
      <c r="L255" s="3" t="s">
        <v>45</v>
      </c>
      <c r="M255" s="3" t="s">
        <v>24</v>
      </c>
      <c r="N255" s="3" t="s">
        <v>137</v>
      </c>
      <c r="O255" s="3" t="s">
        <v>137</v>
      </c>
      <c r="P255" s="3" t="s">
        <v>99</v>
      </c>
      <c r="Q255" s="3" t="s">
        <v>51</v>
      </c>
      <c r="R255" s="3">
        <v>17</v>
      </c>
      <c r="S255" s="3" t="s">
        <v>1043</v>
      </c>
      <c r="T255" s="3">
        <v>365</v>
      </c>
      <c r="U255" s="3" t="s">
        <v>1062</v>
      </c>
      <c r="V255" s="15">
        <v>59.990001679999999</v>
      </c>
      <c r="W255" s="15">
        <v>54.488929209402009</v>
      </c>
      <c r="X255" s="3">
        <v>2</v>
      </c>
      <c r="Y255" s="15">
        <v>6.5999999049999998</v>
      </c>
      <c r="Z255" s="15">
        <v>119.98000336</v>
      </c>
      <c r="AA255" s="24">
        <f t="shared" si="14"/>
        <v>113.38000345499999</v>
      </c>
      <c r="AB255" s="3" t="s">
        <v>29</v>
      </c>
      <c r="AC255" s="3" t="str">
        <f t="shared" si="15"/>
        <v>Cash Not Over 200</v>
      </c>
    </row>
    <row r="256" spans="1:29" ht="34" hidden="1" x14ac:dyDescent="0.2">
      <c r="A256" s="3">
        <v>43976</v>
      </c>
      <c r="B256" s="6">
        <v>42439</v>
      </c>
      <c r="C256" s="3">
        <f>VLOOKUP(B256,Dates!$A$2:$B$1462, 2,FALSE)</f>
        <v>5</v>
      </c>
      <c r="D256" s="3">
        <v>4</v>
      </c>
      <c r="E256" s="12">
        <f t="shared" si="12"/>
        <v>42445</v>
      </c>
      <c r="F256" s="3">
        <v>0</v>
      </c>
      <c r="G256" s="3" t="s">
        <v>61</v>
      </c>
      <c r="H256" s="3" t="str">
        <f t="shared" si="13"/>
        <v>Other</v>
      </c>
      <c r="I256" s="3">
        <v>17</v>
      </c>
      <c r="J256" s="10">
        <v>1171</v>
      </c>
      <c r="K256" s="3">
        <v>4</v>
      </c>
      <c r="L256" s="3" t="s">
        <v>45</v>
      </c>
      <c r="M256" s="3" t="s">
        <v>24</v>
      </c>
      <c r="N256" s="3" t="s">
        <v>180</v>
      </c>
      <c r="O256" s="3" t="s">
        <v>139</v>
      </c>
      <c r="P256" s="3" t="s">
        <v>87</v>
      </c>
      <c r="Q256" s="3" t="s">
        <v>88</v>
      </c>
      <c r="R256" s="3">
        <v>17</v>
      </c>
      <c r="S256" s="3" t="s">
        <v>1043</v>
      </c>
      <c r="T256" s="3">
        <v>365</v>
      </c>
      <c r="U256" s="3" t="s">
        <v>1062</v>
      </c>
      <c r="V256" s="15">
        <v>59.990001679999999</v>
      </c>
      <c r="W256" s="15">
        <v>54.488929209402009</v>
      </c>
      <c r="X256" s="3">
        <v>2</v>
      </c>
      <c r="Y256" s="15">
        <v>12</v>
      </c>
      <c r="Z256" s="15">
        <v>119.98000336</v>
      </c>
      <c r="AA256" s="24">
        <f t="shared" si="14"/>
        <v>107.98000336</v>
      </c>
      <c r="AB256" s="3" t="s">
        <v>29</v>
      </c>
      <c r="AC256" s="3" t="str">
        <f t="shared" si="15"/>
        <v>Cash Not Over 200</v>
      </c>
    </row>
    <row r="257" spans="1:29" ht="34" hidden="1" x14ac:dyDescent="0.2">
      <c r="A257" s="3">
        <v>49384</v>
      </c>
      <c r="B257" s="6">
        <v>42725</v>
      </c>
      <c r="C257" s="3">
        <f>VLOOKUP(B257,Dates!$A$2:$B$1462, 2,FALSE)</f>
        <v>4</v>
      </c>
      <c r="D257" s="3">
        <v>4</v>
      </c>
      <c r="E257" s="12">
        <f t="shared" si="12"/>
        <v>42731</v>
      </c>
      <c r="F257" s="3">
        <v>1</v>
      </c>
      <c r="G257" s="3" t="s">
        <v>61</v>
      </c>
      <c r="H257" s="3" t="str">
        <f t="shared" si="13"/>
        <v>Other</v>
      </c>
      <c r="I257" s="3">
        <v>17</v>
      </c>
      <c r="J257" s="10">
        <v>3358</v>
      </c>
      <c r="K257" s="3">
        <v>4</v>
      </c>
      <c r="L257" s="3" t="s">
        <v>45</v>
      </c>
      <c r="M257" s="3" t="s">
        <v>24</v>
      </c>
      <c r="N257" s="3" t="s">
        <v>66</v>
      </c>
      <c r="O257" s="3" t="s">
        <v>66</v>
      </c>
      <c r="P257" s="3" t="s">
        <v>67</v>
      </c>
      <c r="Q257" s="3" t="s">
        <v>40</v>
      </c>
      <c r="R257" s="3">
        <v>17</v>
      </c>
      <c r="S257" s="3" t="s">
        <v>1043</v>
      </c>
      <c r="T257" s="3">
        <v>365</v>
      </c>
      <c r="U257" s="3" t="s">
        <v>1062</v>
      </c>
      <c r="V257" s="15">
        <v>59.990001679999999</v>
      </c>
      <c r="W257" s="15">
        <v>54.488929209402009</v>
      </c>
      <c r="X257" s="3">
        <v>2</v>
      </c>
      <c r="Y257" s="15">
        <v>30</v>
      </c>
      <c r="Z257" s="15">
        <v>119.98000336</v>
      </c>
      <c r="AA257" s="24">
        <f t="shared" si="14"/>
        <v>89.980003359999998</v>
      </c>
      <c r="AB257" s="3" t="s">
        <v>29</v>
      </c>
      <c r="AC257" s="3" t="str">
        <f t="shared" si="15"/>
        <v>Cash Not Over 200</v>
      </c>
    </row>
    <row r="258" spans="1:29" ht="51" hidden="1" x14ac:dyDescent="0.2">
      <c r="A258" s="3">
        <v>43976</v>
      </c>
      <c r="B258" s="6">
        <v>42439</v>
      </c>
      <c r="C258" s="3">
        <f>VLOOKUP(B258,Dates!$A$2:$B$1462, 2,FALSE)</f>
        <v>5</v>
      </c>
      <c r="D258" s="3">
        <v>4</v>
      </c>
      <c r="E258" s="12">
        <f t="shared" si="12"/>
        <v>42445</v>
      </c>
      <c r="F258" s="3">
        <v>0</v>
      </c>
      <c r="G258" s="3" t="s">
        <v>61</v>
      </c>
      <c r="H258" s="3" t="str">
        <f t="shared" si="13"/>
        <v>Other</v>
      </c>
      <c r="I258" s="3">
        <v>29</v>
      </c>
      <c r="J258" s="10">
        <v>1171</v>
      </c>
      <c r="K258" s="3">
        <v>5</v>
      </c>
      <c r="L258" s="3" t="s">
        <v>30</v>
      </c>
      <c r="M258" s="3" t="s">
        <v>24</v>
      </c>
      <c r="N258" s="3" t="s">
        <v>180</v>
      </c>
      <c r="O258" s="3" t="s">
        <v>139</v>
      </c>
      <c r="P258" s="3" t="s">
        <v>87</v>
      </c>
      <c r="Q258" s="3" t="s">
        <v>88</v>
      </c>
      <c r="R258" s="3">
        <v>29</v>
      </c>
      <c r="S258" s="3" t="s">
        <v>1057</v>
      </c>
      <c r="T258" s="3">
        <v>627</v>
      </c>
      <c r="U258" s="3" t="s">
        <v>1056</v>
      </c>
      <c r="V258" s="15">
        <v>39.990001679999999</v>
      </c>
      <c r="W258" s="15">
        <v>34.198098313835338</v>
      </c>
      <c r="X258" s="3">
        <v>2</v>
      </c>
      <c r="Y258" s="15">
        <v>8</v>
      </c>
      <c r="Z258" s="15">
        <v>79.980003359999998</v>
      </c>
      <c r="AA258" s="24">
        <f t="shared" si="14"/>
        <v>71.980003359999998</v>
      </c>
      <c r="AB258" s="3" t="s">
        <v>29</v>
      </c>
      <c r="AC258" s="3" t="str">
        <f t="shared" si="15"/>
        <v>Cash Not Over 200</v>
      </c>
    </row>
    <row r="259" spans="1:29" ht="51" hidden="1" x14ac:dyDescent="0.2">
      <c r="A259" s="3">
        <v>41322</v>
      </c>
      <c r="B259" s="6">
        <v>42608</v>
      </c>
      <c r="C259" s="3">
        <f>VLOOKUP(B259,Dates!$A$2:$B$1462, 2,FALSE)</f>
        <v>6</v>
      </c>
      <c r="D259" s="3">
        <v>4</v>
      </c>
      <c r="E259" s="12">
        <f t="shared" ref="E259:E322" si="16">WORKDAY(B259, D259 )</f>
        <v>42614</v>
      </c>
      <c r="F259" s="3">
        <v>0</v>
      </c>
      <c r="G259" s="3" t="s">
        <v>61</v>
      </c>
      <c r="H259" s="3" t="str">
        <f t="shared" ref="H259:H322" si="17">IF(AND(D259&lt;=1,F259=0),"Same day - on time","Other")</f>
        <v>Other</v>
      </c>
      <c r="I259" s="3">
        <v>29</v>
      </c>
      <c r="J259" s="10">
        <v>2924</v>
      </c>
      <c r="K259" s="3">
        <v>5</v>
      </c>
      <c r="L259" s="3" t="s">
        <v>30</v>
      </c>
      <c r="M259" s="3" t="s">
        <v>24</v>
      </c>
      <c r="N259" s="3" t="s">
        <v>185</v>
      </c>
      <c r="O259" s="3" t="s">
        <v>86</v>
      </c>
      <c r="P259" s="3" t="s">
        <v>87</v>
      </c>
      <c r="Q259" s="3" t="s">
        <v>88</v>
      </c>
      <c r="R259" s="3">
        <v>29</v>
      </c>
      <c r="S259" s="3" t="s">
        <v>1057</v>
      </c>
      <c r="T259" s="3">
        <v>627</v>
      </c>
      <c r="U259" s="3" t="s">
        <v>1056</v>
      </c>
      <c r="V259" s="15">
        <v>39.990001679999999</v>
      </c>
      <c r="W259" s="15">
        <v>34.198098313835338</v>
      </c>
      <c r="X259" s="3">
        <v>2</v>
      </c>
      <c r="Y259" s="15">
        <v>9.6000003809999992</v>
      </c>
      <c r="Z259" s="15">
        <v>79.980003359999998</v>
      </c>
      <c r="AA259" s="24">
        <f t="shared" ref="AA259:AA322" si="18">Z259-Y259</f>
        <v>70.380002978999997</v>
      </c>
      <c r="AB259" s="3" t="s">
        <v>29</v>
      </c>
      <c r="AC259" s="3" t="str">
        <f t="shared" ref="AC259:AC322" si="19">IF(AND(AB259="CASH",AA259&gt;200),"Cash Over 200",IF(AND(AB259="CASH",AA259&lt;=200),"Cash Not Over 200","Not Cash Payment"))</f>
        <v>Cash Not Over 200</v>
      </c>
    </row>
    <row r="260" spans="1:29" ht="34" hidden="1" x14ac:dyDescent="0.2">
      <c r="A260" s="3">
        <v>45454</v>
      </c>
      <c r="B260" s="6">
        <v>42668</v>
      </c>
      <c r="C260" s="3">
        <f>VLOOKUP(B260,Dates!$A$2:$B$1462, 2,FALSE)</f>
        <v>3</v>
      </c>
      <c r="D260" s="3">
        <v>4</v>
      </c>
      <c r="E260" s="12">
        <f t="shared" si="16"/>
        <v>42674</v>
      </c>
      <c r="F260" s="3">
        <v>1</v>
      </c>
      <c r="G260" s="3" t="s">
        <v>61</v>
      </c>
      <c r="H260" s="3" t="str">
        <f t="shared" si="17"/>
        <v>Other</v>
      </c>
      <c r="I260" s="3">
        <v>24</v>
      </c>
      <c r="J260" s="10">
        <v>2260</v>
      </c>
      <c r="K260" s="3">
        <v>5</v>
      </c>
      <c r="L260" s="3" t="s">
        <v>30</v>
      </c>
      <c r="M260" s="3" t="s">
        <v>24</v>
      </c>
      <c r="N260" s="3" t="s">
        <v>232</v>
      </c>
      <c r="O260" s="3" t="s">
        <v>233</v>
      </c>
      <c r="P260" s="3" t="s">
        <v>95</v>
      </c>
      <c r="Q260" s="3" t="s">
        <v>51</v>
      </c>
      <c r="R260" s="3">
        <v>24</v>
      </c>
      <c r="S260" s="3" t="s">
        <v>1066</v>
      </c>
      <c r="T260" s="3">
        <v>502</v>
      </c>
      <c r="U260" s="3" t="s">
        <v>1065</v>
      </c>
      <c r="V260" s="15">
        <v>50</v>
      </c>
      <c r="W260" s="15">
        <v>43.678035218757444</v>
      </c>
      <c r="X260" s="3">
        <v>2</v>
      </c>
      <c r="Y260" s="15">
        <v>15</v>
      </c>
      <c r="Z260" s="15">
        <v>100</v>
      </c>
      <c r="AA260" s="24">
        <f t="shared" si="18"/>
        <v>85</v>
      </c>
      <c r="AB260" s="3" t="s">
        <v>29</v>
      </c>
      <c r="AC260" s="3" t="str">
        <f t="shared" si="19"/>
        <v>Cash Not Over 200</v>
      </c>
    </row>
    <row r="261" spans="1:29" ht="51" hidden="1" x14ac:dyDescent="0.2">
      <c r="A261" s="3">
        <v>47908</v>
      </c>
      <c r="B261" s="6">
        <v>42704</v>
      </c>
      <c r="C261" s="3">
        <f>VLOOKUP(B261,Dates!$A$2:$B$1462, 2,FALSE)</f>
        <v>4</v>
      </c>
      <c r="D261" s="3">
        <v>4</v>
      </c>
      <c r="E261" s="12">
        <f t="shared" si="16"/>
        <v>42710</v>
      </c>
      <c r="F261" s="3">
        <v>0</v>
      </c>
      <c r="G261" s="3" t="s">
        <v>61</v>
      </c>
      <c r="H261" s="3" t="str">
        <f t="shared" si="17"/>
        <v>Other</v>
      </c>
      <c r="I261" s="3">
        <v>40</v>
      </c>
      <c r="J261" s="10">
        <v>6944</v>
      </c>
      <c r="K261" s="3">
        <v>6</v>
      </c>
      <c r="L261" s="3" t="s">
        <v>34</v>
      </c>
      <c r="M261" s="3" t="s">
        <v>24</v>
      </c>
      <c r="N261" s="3" t="s">
        <v>35</v>
      </c>
      <c r="O261" s="3" t="s">
        <v>35</v>
      </c>
      <c r="P261" s="3" t="s">
        <v>36</v>
      </c>
      <c r="Q261" s="3" t="s">
        <v>28</v>
      </c>
      <c r="R261" s="3">
        <v>40</v>
      </c>
      <c r="S261" s="3" t="s">
        <v>1044</v>
      </c>
      <c r="T261" s="3">
        <v>905</v>
      </c>
      <c r="U261" s="3" t="s">
        <v>1067</v>
      </c>
      <c r="V261" s="15">
        <v>24.989999770000001</v>
      </c>
      <c r="W261" s="15">
        <v>20.52742837007143</v>
      </c>
      <c r="X261" s="3">
        <v>2</v>
      </c>
      <c r="Y261" s="15">
        <v>1</v>
      </c>
      <c r="Z261" s="15">
        <v>49.979999540000001</v>
      </c>
      <c r="AA261" s="24">
        <f t="shared" si="18"/>
        <v>48.979999540000001</v>
      </c>
      <c r="AB261" s="3" t="s">
        <v>29</v>
      </c>
      <c r="AC261" s="3" t="str">
        <f t="shared" si="19"/>
        <v>Cash Not Over 200</v>
      </c>
    </row>
    <row r="262" spans="1:29" ht="34" hidden="1" x14ac:dyDescent="0.2">
      <c r="A262" s="3">
        <v>45454</v>
      </c>
      <c r="B262" s="6">
        <v>42668</v>
      </c>
      <c r="C262" s="3">
        <f>VLOOKUP(B262,Dates!$A$2:$B$1462, 2,FALSE)</f>
        <v>3</v>
      </c>
      <c r="D262" s="3">
        <v>4</v>
      </c>
      <c r="E262" s="12">
        <f t="shared" si="16"/>
        <v>42674</v>
      </c>
      <c r="F262" s="3">
        <v>1</v>
      </c>
      <c r="G262" s="3" t="s">
        <v>61</v>
      </c>
      <c r="H262" s="3" t="str">
        <f t="shared" si="17"/>
        <v>Other</v>
      </c>
      <c r="I262" s="3">
        <v>41</v>
      </c>
      <c r="J262" s="10">
        <v>2260</v>
      </c>
      <c r="K262" s="3">
        <v>6</v>
      </c>
      <c r="L262" s="3" t="s">
        <v>34</v>
      </c>
      <c r="M262" s="3" t="s">
        <v>24</v>
      </c>
      <c r="N262" s="3" t="s">
        <v>232</v>
      </c>
      <c r="O262" s="3" t="s">
        <v>233</v>
      </c>
      <c r="P262" s="3" t="s">
        <v>95</v>
      </c>
      <c r="Q262" s="3" t="s">
        <v>51</v>
      </c>
      <c r="R262" s="3">
        <v>41</v>
      </c>
      <c r="S262" s="3" t="s">
        <v>1041</v>
      </c>
      <c r="T262" s="3">
        <v>924</v>
      </c>
      <c r="U262" s="3" t="s">
        <v>1074</v>
      </c>
      <c r="V262" s="15">
        <v>15.989999770000001</v>
      </c>
      <c r="W262" s="15">
        <v>16.143866608000003</v>
      </c>
      <c r="X262" s="3">
        <v>2</v>
      </c>
      <c r="Y262" s="15">
        <v>1.7599999900000001</v>
      </c>
      <c r="Z262" s="15">
        <v>31.979999540000001</v>
      </c>
      <c r="AA262" s="24">
        <f t="shared" si="18"/>
        <v>30.219999550000001</v>
      </c>
      <c r="AB262" s="3" t="s">
        <v>29</v>
      </c>
      <c r="AC262" s="3" t="str">
        <f t="shared" si="19"/>
        <v>Cash Not Over 200</v>
      </c>
    </row>
    <row r="263" spans="1:29" ht="34" hidden="1" x14ac:dyDescent="0.2">
      <c r="A263" s="3">
        <v>49384</v>
      </c>
      <c r="B263" s="6">
        <v>42725</v>
      </c>
      <c r="C263" s="3">
        <f>VLOOKUP(B263,Dates!$A$2:$B$1462, 2,FALSE)</f>
        <v>4</v>
      </c>
      <c r="D263" s="3">
        <v>4</v>
      </c>
      <c r="E263" s="12">
        <f t="shared" si="16"/>
        <v>42731</v>
      </c>
      <c r="F263" s="3">
        <v>1</v>
      </c>
      <c r="G263" s="3" t="s">
        <v>61</v>
      </c>
      <c r="H263" s="3" t="str">
        <f t="shared" si="17"/>
        <v>Other</v>
      </c>
      <c r="I263" s="3">
        <v>37</v>
      </c>
      <c r="J263" s="10">
        <v>3358</v>
      </c>
      <c r="K263" s="3">
        <v>6</v>
      </c>
      <c r="L263" s="3" t="s">
        <v>34</v>
      </c>
      <c r="M263" s="3" t="s">
        <v>24</v>
      </c>
      <c r="N263" s="3" t="s">
        <v>66</v>
      </c>
      <c r="O263" s="3" t="s">
        <v>66</v>
      </c>
      <c r="P263" s="3" t="s">
        <v>67</v>
      </c>
      <c r="Q263" s="3" t="s">
        <v>40</v>
      </c>
      <c r="R263" s="3">
        <v>37</v>
      </c>
      <c r="S263" s="3" t="s">
        <v>1042</v>
      </c>
      <c r="T263" s="3">
        <v>818</v>
      </c>
      <c r="U263" s="3" t="s">
        <v>1080</v>
      </c>
      <c r="V263" s="15">
        <v>47.990001679999999</v>
      </c>
      <c r="W263" s="15">
        <v>51.274287170714288</v>
      </c>
      <c r="X263" s="3">
        <v>2</v>
      </c>
      <c r="Y263" s="15">
        <v>15.35999966</v>
      </c>
      <c r="Z263" s="15">
        <v>95.980003359999998</v>
      </c>
      <c r="AA263" s="24">
        <f t="shared" si="18"/>
        <v>80.620003699999998</v>
      </c>
      <c r="AB263" s="3" t="s">
        <v>29</v>
      </c>
      <c r="AC263" s="3" t="str">
        <f t="shared" si="19"/>
        <v>Cash Not Over 200</v>
      </c>
    </row>
    <row r="264" spans="1:29" ht="51" hidden="1" x14ac:dyDescent="0.2">
      <c r="A264" s="3">
        <v>42920</v>
      </c>
      <c r="B264" s="6">
        <v>42631</v>
      </c>
      <c r="C264" s="3">
        <f>VLOOKUP(B264,Dates!$A$2:$B$1462, 2,FALSE)</f>
        <v>1</v>
      </c>
      <c r="D264" s="3">
        <v>4</v>
      </c>
      <c r="E264" s="12">
        <f t="shared" si="16"/>
        <v>42635</v>
      </c>
      <c r="F264" s="3">
        <v>1</v>
      </c>
      <c r="G264" s="3" t="s">
        <v>61</v>
      </c>
      <c r="H264" s="3" t="str">
        <f t="shared" si="17"/>
        <v>Other</v>
      </c>
      <c r="I264" s="3">
        <v>36</v>
      </c>
      <c r="J264" s="10">
        <v>716</v>
      </c>
      <c r="K264" s="3">
        <v>6</v>
      </c>
      <c r="L264" s="3" t="s">
        <v>34</v>
      </c>
      <c r="M264" s="3" t="s">
        <v>24</v>
      </c>
      <c r="N264" s="3" t="s">
        <v>172</v>
      </c>
      <c r="O264" s="3" t="s">
        <v>173</v>
      </c>
      <c r="P264" s="3" t="s">
        <v>27</v>
      </c>
      <c r="Q264" s="3" t="s">
        <v>28</v>
      </c>
      <c r="R264" s="3">
        <v>36</v>
      </c>
      <c r="S264" s="3" t="s">
        <v>1083</v>
      </c>
      <c r="T264" s="3">
        <v>804</v>
      </c>
      <c r="U264" s="3" t="s">
        <v>1095</v>
      </c>
      <c r="V264" s="15">
        <v>19.989999770000001</v>
      </c>
      <c r="W264" s="15">
        <v>13.643874764125</v>
      </c>
      <c r="X264" s="3">
        <v>2</v>
      </c>
      <c r="Y264" s="15">
        <v>6.8000001909999996</v>
      </c>
      <c r="Z264" s="15">
        <v>39.979999540000001</v>
      </c>
      <c r="AA264" s="24">
        <f t="shared" si="18"/>
        <v>33.179999348999999</v>
      </c>
      <c r="AB264" s="3" t="s">
        <v>29</v>
      </c>
      <c r="AC264" s="3" t="str">
        <f t="shared" si="19"/>
        <v>Cash Not Over 200</v>
      </c>
    </row>
    <row r="265" spans="1:29" ht="51" hidden="1" x14ac:dyDescent="0.2">
      <c r="A265" s="3">
        <v>46951</v>
      </c>
      <c r="B265" s="6">
        <v>42690</v>
      </c>
      <c r="C265" s="3">
        <f>VLOOKUP(B265,Dates!$A$2:$B$1462, 2,FALSE)</f>
        <v>4</v>
      </c>
      <c r="D265" s="3">
        <v>4</v>
      </c>
      <c r="E265" s="12">
        <f t="shared" si="16"/>
        <v>42696</v>
      </c>
      <c r="F265" s="3">
        <v>0</v>
      </c>
      <c r="G265" s="3" t="s">
        <v>61</v>
      </c>
      <c r="H265" s="3" t="str">
        <f t="shared" si="17"/>
        <v>Other</v>
      </c>
      <c r="I265" s="3">
        <v>29</v>
      </c>
      <c r="J265" s="10">
        <v>6408</v>
      </c>
      <c r="K265" s="3">
        <v>5</v>
      </c>
      <c r="L265" s="3" t="s">
        <v>30</v>
      </c>
      <c r="M265" s="3" t="s">
        <v>24</v>
      </c>
      <c r="N265" s="3" t="s">
        <v>168</v>
      </c>
      <c r="O265" s="3" t="s">
        <v>169</v>
      </c>
      <c r="P265" s="3" t="s">
        <v>27</v>
      </c>
      <c r="Q265" s="3" t="s">
        <v>28</v>
      </c>
      <c r="R265" s="3">
        <v>29</v>
      </c>
      <c r="S265" s="3" t="s">
        <v>1057</v>
      </c>
      <c r="T265" s="3">
        <v>642</v>
      </c>
      <c r="U265" s="3" t="s">
        <v>1096</v>
      </c>
      <c r="V265" s="15">
        <v>30</v>
      </c>
      <c r="W265" s="15">
        <v>37.315110652333338</v>
      </c>
      <c r="X265" s="3">
        <v>3</v>
      </c>
      <c r="Y265" s="15">
        <v>22.5</v>
      </c>
      <c r="Z265" s="15">
        <v>90</v>
      </c>
      <c r="AA265" s="24">
        <f t="shared" si="18"/>
        <v>67.5</v>
      </c>
      <c r="AB265" s="3" t="s">
        <v>29</v>
      </c>
      <c r="AC265" s="3" t="str">
        <f t="shared" si="19"/>
        <v>Cash Not Over 200</v>
      </c>
    </row>
    <row r="266" spans="1:29" ht="34" hidden="1" x14ac:dyDescent="0.2">
      <c r="A266" s="3">
        <v>50364</v>
      </c>
      <c r="B266" s="6">
        <v>42856</v>
      </c>
      <c r="C266" s="3">
        <f>VLOOKUP(B266,Dates!$A$2:$B$1462, 2,FALSE)</f>
        <v>2</v>
      </c>
      <c r="D266" s="3">
        <v>4</v>
      </c>
      <c r="E266" s="12">
        <f t="shared" si="16"/>
        <v>42860</v>
      </c>
      <c r="F266" s="3">
        <v>1</v>
      </c>
      <c r="G266" s="3" t="s">
        <v>61</v>
      </c>
      <c r="H266" s="3" t="str">
        <f t="shared" si="17"/>
        <v>Other</v>
      </c>
      <c r="I266" s="3">
        <v>17</v>
      </c>
      <c r="J266" s="10">
        <v>9082</v>
      </c>
      <c r="K266" s="3">
        <v>4</v>
      </c>
      <c r="L266" s="3" t="s">
        <v>45</v>
      </c>
      <c r="M266" s="3" t="s">
        <v>24</v>
      </c>
      <c r="N266" s="3" t="s">
        <v>92</v>
      </c>
      <c r="O266" s="3" t="s">
        <v>92</v>
      </c>
      <c r="P266" s="3" t="s">
        <v>27</v>
      </c>
      <c r="Q266" s="3" t="s">
        <v>28</v>
      </c>
      <c r="R266" s="3">
        <v>17</v>
      </c>
      <c r="S266" s="3" t="s">
        <v>1043</v>
      </c>
      <c r="T266" s="3">
        <v>365</v>
      </c>
      <c r="U266" s="3" t="s">
        <v>1062</v>
      </c>
      <c r="V266" s="15">
        <v>59.990001679999999</v>
      </c>
      <c r="W266" s="15">
        <v>54.488929209402009</v>
      </c>
      <c r="X266" s="3">
        <v>3</v>
      </c>
      <c r="Y266" s="15">
        <v>1.7999999520000001</v>
      </c>
      <c r="Z266" s="15">
        <v>179.97000503999999</v>
      </c>
      <c r="AA266" s="24">
        <f t="shared" si="18"/>
        <v>178.17000508799998</v>
      </c>
      <c r="AB266" s="3" t="s">
        <v>29</v>
      </c>
      <c r="AC266" s="3" t="str">
        <f t="shared" si="19"/>
        <v>Cash Not Over 200</v>
      </c>
    </row>
    <row r="267" spans="1:29" ht="34" hidden="1" x14ac:dyDescent="0.2">
      <c r="A267" s="3">
        <v>42198</v>
      </c>
      <c r="B267" s="6">
        <v>42560</v>
      </c>
      <c r="C267" s="3">
        <f>VLOOKUP(B267,Dates!$A$2:$B$1462, 2,FALSE)</f>
        <v>7</v>
      </c>
      <c r="D267" s="3">
        <v>4</v>
      </c>
      <c r="E267" s="12">
        <f t="shared" si="16"/>
        <v>42565</v>
      </c>
      <c r="F267" s="3">
        <v>0</v>
      </c>
      <c r="G267" s="3" t="s">
        <v>61</v>
      </c>
      <c r="H267" s="3" t="str">
        <f t="shared" si="17"/>
        <v>Other</v>
      </c>
      <c r="I267" s="3">
        <v>17</v>
      </c>
      <c r="J267" s="10">
        <v>2111</v>
      </c>
      <c r="K267" s="3">
        <v>4</v>
      </c>
      <c r="L267" s="3" t="s">
        <v>45</v>
      </c>
      <c r="M267" s="3" t="s">
        <v>24</v>
      </c>
      <c r="N267" s="3" t="s">
        <v>214</v>
      </c>
      <c r="O267" s="3" t="s">
        <v>215</v>
      </c>
      <c r="P267" s="3" t="s">
        <v>67</v>
      </c>
      <c r="Q267" s="3" t="s">
        <v>40</v>
      </c>
      <c r="R267" s="3">
        <v>17</v>
      </c>
      <c r="S267" s="3" t="s">
        <v>1043</v>
      </c>
      <c r="T267" s="3">
        <v>365</v>
      </c>
      <c r="U267" s="3" t="s">
        <v>1062</v>
      </c>
      <c r="V267" s="15">
        <v>59.990001679999999</v>
      </c>
      <c r="W267" s="15">
        <v>54.488929209402009</v>
      </c>
      <c r="X267" s="3">
        <v>3</v>
      </c>
      <c r="Y267" s="15">
        <v>3.5999999049999998</v>
      </c>
      <c r="Z267" s="15">
        <v>179.97000503999999</v>
      </c>
      <c r="AA267" s="24">
        <f t="shared" si="18"/>
        <v>176.37000513499999</v>
      </c>
      <c r="AB267" s="3" t="s">
        <v>29</v>
      </c>
      <c r="AC267" s="3" t="str">
        <f t="shared" si="19"/>
        <v>Cash Not Over 200</v>
      </c>
    </row>
    <row r="268" spans="1:29" ht="34" hidden="1" x14ac:dyDescent="0.2">
      <c r="A268" s="3">
        <v>42198</v>
      </c>
      <c r="B268" s="6">
        <v>42560</v>
      </c>
      <c r="C268" s="3">
        <f>VLOOKUP(B268,Dates!$A$2:$B$1462, 2,FALSE)</f>
        <v>7</v>
      </c>
      <c r="D268" s="3">
        <v>4</v>
      </c>
      <c r="E268" s="12">
        <f t="shared" si="16"/>
        <v>42565</v>
      </c>
      <c r="F268" s="3">
        <v>0</v>
      </c>
      <c r="G268" s="3" t="s">
        <v>61</v>
      </c>
      <c r="H268" s="3" t="str">
        <f t="shared" si="17"/>
        <v>Other</v>
      </c>
      <c r="I268" s="3">
        <v>17</v>
      </c>
      <c r="J268" s="10">
        <v>2111</v>
      </c>
      <c r="K268" s="3">
        <v>4</v>
      </c>
      <c r="L268" s="3" t="s">
        <v>45</v>
      </c>
      <c r="M268" s="3" t="s">
        <v>24</v>
      </c>
      <c r="N268" s="3" t="s">
        <v>214</v>
      </c>
      <c r="O268" s="3" t="s">
        <v>215</v>
      </c>
      <c r="P268" s="3" t="s">
        <v>67</v>
      </c>
      <c r="Q268" s="3" t="s">
        <v>40</v>
      </c>
      <c r="R268" s="3">
        <v>17</v>
      </c>
      <c r="S268" s="3" t="s">
        <v>1043</v>
      </c>
      <c r="T268" s="3">
        <v>365</v>
      </c>
      <c r="U268" s="3" t="s">
        <v>1062</v>
      </c>
      <c r="V268" s="15">
        <v>59.990001679999999</v>
      </c>
      <c r="W268" s="15">
        <v>54.488929209402009</v>
      </c>
      <c r="X268" s="3">
        <v>3</v>
      </c>
      <c r="Y268" s="15">
        <v>5.4000000950000002</v>
      </c>
      <c r="Z268" s="15">
        <v>179.97000503999999</v>
      </c>
      <c r="AA268" s="24">
        <f t="shared" si="18"/>
        <v>174.57000494499999</v>
      </c>
      <c r="AB268" s="3" t="s">
        <v>29</v>
      </c>
      <c r="AC268" s="3" t="str">
        <f t="shared" si="19"/>
        <v>Cash Not Over 200</v>
      </c>
    </row>
    <row r="269" spans="1:29" ht="34" hidden="1" x14ac:dyDescent="0.2">
      <c r="A269" s="3">
        <v>46907</v>
      </c>
      <c r="B269" s="6">
        <v>42689</v>
      </c>
      <c r="C269" s="3">
        <f>VLOOKUP(B269,Dates!$A$2:$B$1462, 2,FALSE)</f>
        <v>3</v>
      </c>
      <c r="D269" s="3">
        <v>4</v>
      </c>
      <c r="E269" s="12">
        <f t="shared" si="16"/>
        <v>42695</v>
      </c>
      <c r="F269" s="3">
        <v>0</v>
      </c>
      <c r="G269" s="3" t="s">
        <v>61</v>
      </c>
      <c r="H269" s="3" t="str">
        <f t="shared" si="17"/>
        <v>Other</v>
      </c>
      <c r="I269" s="3">
        <v>17</v>
      </c>
      <c r="J269" s="10">
        <v>2324</v>
      </c>
      <c r="K269" s="3">
        <v>4</v>
      </c>
      <c r="L269" s="3" t="s">
        <v>45</v>
      </c>
      <c r="M269" s="3" t="s">
        <v>24</v>
      </c>
      <c r="N269" s="3" t="s">
        <v>178</v>
      </c>
      <c r="O269" s="3" t="s">
        <v>179</v>
      </c>
      <c r="P269" s="3" t="s">
        <v>27</v>
      </c>
      <c r="Q269" s="3" t="s">
        <v>28</v>
      </c>
      <c r="R269" s="3">
        <v>17</v>
      </c>
      <c r="S269" s="3" t="s">
        <v>1043</v>
      </c>
      <c r="T269" s="3">
        <v>365</v>
      </c>
      <c r="U269" s="3" t="s">
        <v>1062</v>
      </c>
      <c r="V269" s="15">
        <v>59.990001679999999</v>
      </c>
      <c r="W269" s="15">
        <v>54.488929209402009</v>
      </c>
      <c r="X269" s="3">
        <v>3</v>
      </c>
      <c r="Y269" s="15">
        <v>7.1999998090000004</v>
      </c>
      <c r="Z269" s="15">
        <v>179.97000503999999</v>
      </c>
      <c r="AA269" s="24">
        <f t="shared" si="18"/>
        <v>172.770005231</v>
      </c>
      <c r="AB269" s="3" t="s">
        <v>29</v>
      </c>
      <c r="AC269" s="3" t="str">
        <f t="shared" si="19"/>
        <v>Cash Not Over 200</v>
      </c>
    </row>
    <row r="270" spans="1:29" ht="34" hidden="1" x14ac:dyDescent="0.2">
      <c r="A270" s="3">
        <v>41322</v>
      </c>
      <c r="B270" s="6">
        <v>42608</v>
      </c>
      <c r="C270" s="3">
        <f>VLOOKUP(B270,Dates!$A$2:$B$1462, 2,FALSE)</f>
        <v>6</v>
      </c>
      <c r="D270" s="3">
        <v>4</v>
      </c>
      <c r="E270" s="12">
        <f t="shared" si="16"/>
        <v>42614</v>
      </c>
      <c r="F270" s="3">
        <v>0</v>
      </c>
      <c r="G270" s="3" t="s">
        <v>61</v>
      </c>
      <c r="H270" s="3" t="str">
        <f t="shared" si="17"/>
        <v>Other</v>
      </c>
      <c r="I270" s="3">
        <v>17</v>
      </c>
      <c r="J270" s="10">
        <v>2924</v>
      </c>
      <c r="K270" s="3">
        <v>4</v>
      </c>
      <c r="L270" s="3" t="s">
        <v>45</v>
      </c>
      <c r="M270" s="3" t="s">
        <v>24</v>
      </c>
      <c r="N270" s="3" t="s">
        <v>185</v>
      </c>
      <c r="O270" s="3" t="s">
        <v>86</v>
      </c>
      <c r="P270" s="3" t="s">
        <v>87</v>
      </c>
      <c r="Q270" s="3" t="s">
        <v>88</v>
      </c>
      <c r="R270" s="3">
        <v>17</v>
      </c>
      <c r="S270" s="3" t="s">
        <v>1043</v>
      </c>
      <c r="T270" s="3">
        <v>365</v>
      </c>
      <c r="U270" s="3" t="s">
        <v>1062</v>
      </c>
      <c r="V270" s="15">
        <v>59.990001679999999</v>
      </c>
      <c r="W270" s="15">
        <v>54.488929209402009</v>
      </c>
      <c r="X270" s="3">
        <v>3</v>
      </c>
      <c r="Y270" s="15">
        <v>9</v>
      </c>
      <c r="Z270" s="15">
        <v>179.97000503999999</v>
      </c>
      <c r="AA270" s="24">
        <f t="shared" si="18"/>
        <v>170.97000503999999</v>
      </c>
      <c r="AB270" s="3" t="s">
        <v>29</v>
      </c>
      <c r="AC270" s="3" t="str">
        <f t="shared" si="19"/>
        <v>Cash Not Over 200</v>
      </c>
    </row>
    <row r="271" spans="1:29" ht="34" hidden="1" x14ac:dyDescent="0.2">
      <c r="A271" s="3">
        <v>50213</v>
      </c>
      <c r="B271" s="6">
        <v>42767</v>
      </c>
      <c r="C271" s="3">
        <f>VLOOKUP(B271,Dates!$A$2:$B$1462, 2,FALSE)</f>
        <v>4</v>
      </c>
      <c r="D271" s="3">
        <v>4</v>
      </c>
      <c r="E271" s="12">
        <f t="shared" si="16"/>
        <v>42773</v>
      </c>
      <c r="F271" s="3">
        <v>0</v>
      </c>
      <c r="G271" s="3" t="s">
        <v>61</v>
      </c>
      <c r="H271" s="3" t="str">
        <f t="shared" si="17"/>
        <v>Other</v>
      </c>
      <c r="I271" s="3">
        <v>17</v>
      </c>
      <c r="J271" s="10">
        <v>3405</v>
      </c>
      <c r="K271" s="3">
        <v>4</v>
      </c>
      <c r="L271" s="3" t="s">
        <v>45</v>
      </c>
      <c r="M271" s="3" t="s">
        <v>24</v>
      </c>
      <c r="N271" s="3" t="s">
        <v>175</v>
      </c>
      <c r="O271" s="3" t="s">
        <v>82</v>
      </c>
      <c r="P271" s="3" t="s">
        <v>27</v>
      </c>
      <c r="Q271" s="3" t="s">
        <v>28</v>
      </c>
      <c r="R271" s="3">
        <v>17</v>
      </c>
      <c r="S271" s="3" t="s">
        <v>1043</v>
      </c>
      <c r="T271" s="3">
        <v>365</v>
      </c>
      <c r="U271" s="3" t="s">
        <v>1062</v>
      </c>
      <c r="V271" s="15">
        <v>59.990001679999999</v>
      </c>
      <c r="W271" s="15">
        <v>54.488929209402009</v>
      </c>
      <c r="X271" s="3">
        <v>3</v>
      </c>
      <c r="Y271" s="15">
        <v>21.600000380000001</v>
      </c>
      <c r="Z271" s="15">
        <v>179.97000503999999</v>
      </c>
      <c r="AA271" s="24">
        <f t="shared" si="18"/>
        <v>158.37000465999998</v>
      </c>
      <c r="AB271" s="3" t="s">
        <v>29</v>
      </c>
      <c r="AC271" s="3" t="str">
        <f t="shared" si="19"/>
        <v>Cash Not Over 200</v>
      </c>
    </row>
    <row r="272" spans="1:29" ht="51" hidden="1" x14ac:dyDescent="0.2">
      <c r="A272" s="3">
        <v>48622</v>
      </c>
      <c r="B272" s="6">
        <v>42655</v>
      </c>
      <c r="C272" s="3">
        <f>VLOOKUP(B272,Dates!$A$2:$B$1462, 2,FALSE)</f>
        <v>4</v>
      </c>
      <c r="D272" s="3">
        <v>4</v>
      </c>
      <c r="E272" s="12">
        <f t="shared" si="16"/>
        <v>42661</v>
      </c>
      <c r="F272" s="3">
        <v>0</v>
      </c>
      <c r="G272" s="3" t="s">
        <v>61</v>
      </c>
      <c r="H272" s="3" t="str">
        <f t="shared" si="17"/>
        <v>Other</v>
      </c>
      <c r="I272" s="3">
        <v>24</v>
      </c>
      <c r="J272" s="10">
        <v>3150</v>
      </c>
      <c r="K272" s="3">
        <v>5</v>
      </c>
      <c r="L272" s="3" t="s">
        <v>30</v>
      </c>
      <c r="M272" s="3" t="s">
        <v>24</v>
      </c>
      <c r="N272" s="3" t="s">
        <v>31</v>
      </c>
      <c r="O272" s="3" t="s">
        <v>31</v>
      </c>
      <c r="P272" s="3" t="s">
        <v>32</v>
      </c>
      <c r="Q272" s="3" t="s">
        <v>33</v>
      </c>
      <c r="R272" s="3">
        <v>24</v>
      </c>
      <c r="S272" s="3" t="s">
        <v>1066</v>
      </c>
      <c r="T272" s="3">
        <v>502</v>
      </c>
      <c r="U272" s="3" t="s">
        <v>1065</v>
      </c>
      <c r="V272" s="15">
        <v>50</v>
      </c>
      <c r="W272" s="15">
        <v>43.678035218757444</v>
      </c>
      <c r="X272" s="3">
        <v>3</v>
      </c>
      <c r="Y272" s="15">
        <v>30</v>
      </c>
      <c r="Z272" s="15">
        <v>150</v>
      </c>
      <c r="AA272" s="24">
        <f t="shared" si="18"/>
        <v>120</v>
      </c>
      <c r="AB272" s="3" t="s">
        <v>29</v>
      </c>
      <c r="AC272" s="3" t="str">
        <f t="shared" si="19"/>
        <v>Cash Not Over 200</v>
      </c>
    </row>
    <row r="273" spans="1:29" ht="51" hidden="1" x14ac:dyDescent="0.2">
      <c r="A273" s="3">
        <v>48622</v>
      </c>
      <c r="B273" s="6">
        <v>42655</v>
      </c>
      <c r="C273" s="3">
        <f>VLOOKUP(B273,Dates!$A$2:$B$1462, 2,FALSE)</f>
        <v>4</v>
      </c>
      <c r="D273" s="3">
        <v>4</v>
      </c>
      <c r="E273" s="12">
        <f t="shared" si="16"/>
        <v>42661</v>
      </c>
      <c r="F273" s="3">
        <v>0</v>
      </c>
      <c r="G273" s="3" t="s">
        <v>61</v>
      </c>
      <c r="H273" s="3" t="str">
        <f t="shared" si="17"/>
        <v>Other</v>
      </c>
      <c r="I273" s="3">
        <v>24</v>
      </c>
      <c r="J273" s="10">
        <v>3150</v>
      </c>
      <c r="K273" s="3">
        <v>5</v>
      </c>
      <c r="L273" s="3" t="s">
        <v>30</v>
      </c>
      <c r="M273" s="3" t="s">
        <v>24</v>
      </c>
      <c r="N273" s="3" t="s">
        <v>31</v>
      </c>
      <c r="O273" s="3" t="s">
        <v>31</v>
      </c>
      <c r="P273" s="3" t="s">
        <v>32</v>
      </c>
      <c r="Q273" s="3" t="s">
        <v>33</v>
      </c>
      <c r="R273" s="3">
        <v>24</v>
      </c>
      <c r="S273" s="3" t="s">
        <v>1066</v>
      </c>
      <c r="T273" s="3">
        <v>502</v>
      </c>
      <c r="U273" s="3" t="s">
        <v>1065</v>
      </c>
      <c r="V273" s="15">
        <v>50</v>
      </c>
      <c r="W273" s="15">
        <v>43.678035218757444</v>
      </c>
      <c r="X273" s="3">
        <v>3</v>
      </c>
      <c r="Y273" s="15">
        <v>37.5</v>
      </c>
      <c r="Z273" s="15">
        <v>150</v>
      </c>
      <c r="AA273" s="24">
        <f t="shared" si="18"/>
        <v>112.5</v>
      </c>
      <c r="AB273" s="3" t="s">
        <v>29</v>
      </c>
      <c r="AC273" s="3" t="str">
        <f t="shared" si="19"/>
        <v>Cash Not Over 200</v>
      </c>
    </row>
    <row r="274" spans="1:29" ht="68" hidden="1" x14ac:dyDescent="0.2">
      <c r="A274" s="3">
        <v>44027</v>
      </c>
      <c r="B274" s="6">
        <v>42470</v>
      </c>
      <c r="C274" s="3">
        <f>VLOOKUP(B274,Dates!$A$2:$B$1462, 2,FALSE)</f>
        <v>1</v>
      </c>
      <c r="D274" s="3">
        <v>4</v>
      </c>
      <c r="E274" s="12">
        <f t="shared" si="16"/>
        <v>42474</v>
      </c>
      <c r="F274" s="3">
        <v>0</v>
      </c>
      <c r="G274" s="3" t="s">
        <v>61</v>
      </c>
      <c r="H274" s="3" t="str">
        <f t="shared" si="17"/>
        <v>Other</v>
      </c>
      <c r="I274" s="3">
        <v>40</v>
      </c>
      <c r="J274" s="10">
        <v>4594</v>
      </c>
      <c r="K274" s="3">
        <v>6</v>
      </c>
      <c r="L274" s="3" t="s">
        <v>34</v>
      </c>
      <c r="M274" s="3" t="s">
        <v>24</v>
      </c>
      <c r="N274" s="3" t="s">
        <v>133</v>
      </c>
      <c r="O274" s="3" t="s">
        <v>133</v>
      </c>
      <c r="P274" s="3" t="s">
        <v>27</v>
      </c>
      <c r="Q274" s="3" t="s">
        <v>28</v>
      </c>
      <c r="R274" s="3">
        <v>40</v>
      </c>
      <c r="S274" s="3" t="s">
        <v>1044</v>
      </c>
      <c r="T274" s="3">
        <v>893</v>
      </c>
      <c r="U274" s="3" t="s">
        <v>1097</v>
      </c>
      <c r="V274" s="15">
        <v>24.989999770000001</v>
      </c>
      <c r="W274" s="15">
        <v>19.858499913833334</v>
      </c>
      <c r="X274" s="3">
        <v>3</v>
      </c>
      <c r="Y274" s="15">
        <v>12</v>
      </c>
      <c r="Z274" s="15">
        <v>74.969999310000006</v>
      </c>
      <c r="AA274" s="24">
        <f t="shared" si="18"/>
        <v>62.969999310000006</v>
      </c>
      <c r="AB274" s="3" t="s">
        <v>29</v>
      </c>
      <c r="AC274" s="3" t="str">
        <f t="shared" si="19"/>
        <v>Cash Not Over 200</v>
      </c>
    </row>
    <row r="275" spans="1:29" ht="51" hidden="1" x14ac:dyDescent="0.2">
      <c r="A275" s="3">
        <v>46745</v>
      </c>
      <c r="B275" s="6">
        <v>42687</v>
      </c>
      <c r="C275" s="3">
        <f>VLOOKUP(B275,Dates!$A$2:$B$1462, 2,FALSE)</f>
        <v>1</v>
      </c>
      <c r="D275" s="3">
        <v>4</v>
      </c>
      <c r="E275" s="12">
        <f t="shared" si="16"/>
        <v>42691</v>
      </c>
      <c r="F275" s="3">
        <v>1</v>
      </c>
      <c r="G275" s="3" t="s">
        <v>61</v>
      </c>
      <c r="H275" s="3" t="str">
        <f t="shared" si="17"/>
        <v>Other</v>
      </c>
      <c r="I275" s="3">
        <v>36</v>
      </c>
      <c r="J275" s="10">
        <v>9444</v>
      </c>
      <c r="K275" s="3">
        <v>6</v>
      </c>
      <c r="L275" s="3" t="s">
        <v>34</v>
      </c>
      <c r="M275" s="3" t="s">
        <v>24</v>
      </c>
      <c r="N275" s="3" t="s">
        <v>234</v>
      </c>
      <c r="O275" s="3" t="s">
        <v>235</v>
      </c>
      <c r="P275" s="3" t="s">
        <v>95</v>
      </c>
      <c r="Q275" s="3" t="s">
        <v>51</v>
      </c>
      <c r="R275" s="3">
        <v>36</v>
      </c>
      <c r="S275" s="3" t="s">
        <v>1083</v>
      </c>
      <c r="T275" s="3">
        <v>804</v>
      </c>
      <c r="U275" s="3" t="s">
        <v>1095</v>
      </c>
      <c r="V275" s="15">
        <v>19.989999770000001</v>
      </c>
      <c r="W275" s="15">
        <v>13.643874764125</v>
      </c>
      <c r="X275" s="3">
        <v>4</v>
      </c>
      <c r="Y275" s="15">
        <v>4</v>
      </c>
      <c r="Z275" s="15">
        <v>79.959999080000003</v>
      </c>
      <c r="AA275" s="24">
        <f t="shared" si="18"/>
        <v>75.959999080000003</v>
      </c>
      <c r="AB275" s="3" t="s">
        <v>29</v>
      </c>
      <c r="AC275" s="3" t="str">
        <f t="shared" si="19"/>
        <v>Cash Not Over 200</v>
      </c>
    </row>
    <row r="276" spans="1:29" ht="68" hidden="1" x14ac:dyDescent="0.2">
      <c r="A276" s="3">
        <v>49172</v>
      </c>
      <c r="B276" s="6">
        <v>42722</v>
      </c>
      <c r="C276" s="3">
        <f>VLOOKUP(B276,Dates!$A$2:$B$1462, 2,FALSE)</f>
        <v>1</v>
      </c>
      <c r="D276" s="3">
        <v>4</v>
      </c>
      <c r="E276" s="12">
        <f t="shared" si="16"/>
        <v>42726</v>
      </c>
      <c r="F276" s="3">
        <v>0</v>
      </c>
      <c r="G276" s="3" t="s">
        <v>61</v>
      </c>
      <c r="H276" s="3" t="str">
        <f t="shared" si="17"/>
        <v>Other</v>
      </c>
      <c r="I276" s="3">
        <v>11</v>
      </c>
      <c r="J276" s="10">
        <v>7687</v>
      </c>
      <c r="K276" s="3">
        <v>3</v>
      </c>
      <c r="L276" s="3" t="s">
        <v>23</v>
      </c>
      <c r="M276" s="3" t="s">
        <v>24</v>
      </c>
      <c r="N276" s="3" t="s">
        <v>176</v>
      </c>
      <c r="O276" s="3" t="s">
        <v>177</v>
      </c>
      <c r="P276" s="3" t="s">
        <v>67</v>
      </c>
      <c r="Q276" s="3" t="s">
        <v>40</v>
      </c>
      <c r="R276" s="3">
        <v>11</v>
      </c>
      <c r="S276" s="3" t="s">
        <v>1099</v>
      </c>
      <c r="T276" s="3">
        <v>235</v>
      </c>
      <c r="U276" s="3" t="s">
        <v>1098</v>
      </c>
      <c r="V276" s="15">
        <v>34.990001679999999</v>
      </c>
      <c r="W276" s="15">
        <v>25.521801568600001</v>
      </c>
      <c r="X276" s="3">
        <v>4</v>
      </c>
      <c r="Y276" s="15">
        <v>23.790000920000001</v>
      </c>
      <c r="Z276" s="15">
        <v>139.96000672</v>
      </c>
      <c r="AA276" s="24">
        <f t="shared" si="18"/>
        <v>116.1700058</v>
      </c>
      <c r="AB276" s="3" t="s">
        <v>29</v>
      </c>
      <c r="AC276" s="3" t="str">
        <f t="shared" si="19"/>
        <v>Cash Not Over 200</v>
      </c>
    </row>
    <row r="277" spans="1:29" ht="34" hidden="1" x14ac:dyDescent="0.2">
      <c r="A277" s="3">
        <v>44485</v>
      </c>
      <c r="B277" s="6">
        <v>42684</v>
      </c>
      <c r="C277" s="3">
        <f>VLOOKUP(B277,Dates!$A$2:$B$1462, 2,FALSE)</f>
        <v>5</v>
      </c>
      <c r="D277" s="3">
        <v>4</v>
      </c>
      <c r="E277" s="12">
        <f t="shared" si="16"/>
        <v>42690</v>
      </c>
      <c r="F277" s="3">
        <v>1</v>
      </c>
      <c r="G277" s="3" t="s">
        <v>61</v>
      </c>
      <c r="H277" s="3" t="str">
        <f t="shared" si="17"/>
        <v>Other</v>
      </c>
      <c r="I277" s="3">
        <v>9</v>
      </c>
      <c r="J277" s="10">
        <v>7393</v>
      </c>
      <c r="K277" s="3">
        <v>3</v>
      </c>
      <c r="L277" s="3" t="s">
        <v>23</v>
      </c>
      <c r="M277" s="3" t="s">
        <v>24</v>
      </c>
      <c r="N277" s="3" t="s">
        <v>174</v>
      </c>
      <c r="O277" s="3" t="s">
        <v>86</v>
      </c>
      <c r="P277" s="3" t="s">
        <v>87</v>
      </c>
      <c r="Q277" s="3" t="s">
        <v>88</v>
      </c>
      <c r="R277" s="3">
        <v>9</v>
      </c>
      <c r="S277" s="3" t="s">
        <v>1055</v>
      </c>
      <c r="T277" s="3">
        <v>172</v>
      </c>
      <c r="U277" s="3" t="s">
        <v>1100</v>
      </c>
      <c r="V277" s="15">
        <v>30</v>
      </c>
      <c r="W277" s="15">
        <v>34.094166694333332</v>
      </c>
      <c r="X277" s="3">
        <v>4</v>
      </c>
      <c r="Y277" s="15">
        <v>24</v>
      </c>
      <c r="Z277" s="15">
        <v>120</v>
      </c>
      <c r="AA277" s="24">
        <f t="shared" si="18"/>
        <v>96</v>
      </c>
      <c r="AB277" s="3" t="s">
        <v>29</v>
      </c>
      <c r="AC277" s="3" t="str">
        <f t="shared" si="19"/>
        <v>Cash Not Over 200</v>
      </c>
    </row>
    <row r="278" spans="1:29" ht="34" hidden="1" x14ac:dyDescent="0.2">
      <c r="A278" s="3">
        <v>12827</v>
      </c>
      <c r="B278" s="6">
        <v>42192</v>
      </c>
      <c r="C278" s="3">
        <f>VLOOKUP(B278,Dates!$A$2:$B$1462, 2,FALSE)</f>
        <v>3</v>
      </c>
      <c r="D278" s="3">
        <v>2</v>
      </c>
      <c r="E278" s="12">
        <f t="shared" si="16"/>
        <v>42194</v>
      </c>
      <c r="F278" s="3">
        <v>1</v>
      </c>
      <c r="G278" s="3" t="s">
        <v>22</v>
      </c>
      <c r="H278" s="3" t="str">
        <f t="shared" si="17"/>
        <v>Other</v>
      </c>
      <c r="I278" s="3">
        <v>9</v>
      </c>
      <c r="J278" s="10">
        <v>542</v>
      </c>
      <c r="K278" s="3">
        <v>3</v>
      </c>
      <c r="L278" s="3" t="s">
        <v>23</v>
      </c>
      <c r="M278" s="3" t="s">
        <v>236</v>
      </c>
      <c r="N278" s="3" t="s">
        <v>237</v>
      </c>
      <c r="O278" s="3" t="s">
        <v>238</v>
      </c>
      <c r="P278" s="3" t="s">
        <v>239</v>
      </c>
      <c r="Q278" s="3" t="s">
        <v>240</v>
      </c>
      <c r="R278" s="3">
        <v>9</v>
      </c>
      <c r="S278" s="3" t="s">
        <v>1055</v>
      </c>
      <c r="T278" s="3">
        <v>191</v>
      </c>
      <c r="U278" s="3" t="s">
        <v>1054</v>
      </c>
      <c r="V278" s="15">
        <v>99.989997860000003</v>
      </c>
      <c r="W278" s="15">
        <v>95.114003926871064</v>
      </c>
      <c r="X278" s="3">
        <v>3</v>
      </c>
      <c r="Y278" s="15">
        <v>6</v>
      </c>
      <c r="Z278" s="15">
        <v>299.96999357999999</v>
      </c>
      <c r="AA278" s="24">
        <f t="shared" si="18"/>
        <v>293.96999357999999</v>
      </c>
      <c r="AB278" s="3" t="s">
        <v>29</v>
      </c>
      <c r="AC278" s="3" t="str">
        <f t="shared" si="19"/>
        <v>Cash Over 200</v>
      </c>
    </row>
    <row r="279" spans="1:29" ht="34" hidden="1" x14ac:dyDescent="0.2">
      <c r="A279" s="3">
        <v>63936</v>
      </c>
      <c r="B279" s="6">
        <v>42938</v>
      </c>
      <c r="C279" s="3">
        <f>VLOOKUP(B279,Dates!$A$2:$B$1462, 2,FALSE)</f>
        <v>7</v>
      </c>
      <c r="D279" s="3">
        <v>2</v>
      </c>
      <c r="E279" s="12">
        <f t="shared" si="16"/>
        <v>42941</v>
      </c>
      <c r="F279" s="3">
        <v>0</v>
      </c>
      <c r="G279" s="3" t="s">
        <v>22</v>
      </c>
      <c r="H279" s="3" t="str">
        <f t="shared" si="17"/>
        <v>Other</v>
      </c>
      <c r="I279" s="3">
        <v>9</v>
      </c>
      <c r="J279" s="10">
        <v>11329</v>
      </c>
      <c r="K279" s="3">
        <v>3</v>
      </c>
      <c r="L279" s="3" t="s">
        <v>23</v>
      </c>
      <c r="M279" s="3" t="s">
        <v>236</v>
      </c>
      <c r="N279" s="3" t="s">
        <v>241</v>
      </c>
      <c r="O279" s="3" t="s">
        <v>242</v>
      </c>
      <c r="P279" s="3" t="s">
        <v>243</v>
      </c>
      <c r="Q279" s="3" t="s">
        <v>240</v>
      </c>
      <c r="R279" s="3">
        <v>9</v>
      </c>
      <c r="S279" s="3" t="s">
        <v>1055</v>
      </c>
      <c r="T279" s="3">
        <v>191</v>
      </c>
      <c r="U279" s="3" t="s">
        <v>1054</v>
      </c>
      <c r="V279" s="15">
        <v>99.989997860000003</v>
      </c>
      <c r="W279" s="15">
        <v>95.114003926871064</v>
      </c>
      <c r="X279" s="3">
        <v>3</v>
      </c>
      <c r="Y279" s="15">
        <v>30</v>
      </c>
      <c r="Z279" s="15">
        <v>299.96999357999999</v>
      </c>
      <c r="AA279" s="24">
        <f t="shared" si="18"/>
        <v>269.96999357999999</v>
      </c>
      <c r="AB279" s="3" t="s">
        <v>29</v>
      </c>
      <c r="AC279" s="3" t="str">
        <f t="shared" si="19"/>
        <v>Cash Over 200</v>
      </c>
    </row>
    <row r="280" spans="1:29" ht="34" hidden="1" x14ac:dyDescent="0.2">
      <c r="A280" s="3">
        <v>65030</v>
      </c>
      <c r="B280" s="6">
        <v>42924</v>
      </c>
      <c r="C280" s="3">
        <f>VLOOKUP(B280,Dates!$A$2:$B$1462, 2,FALSE)</f>
        <v>7</v>
      </c>
      <c r="D280" s="3">
        <v>2</v>
      </c>
      <c r="E280" s="12">
        <f t="shared" si="16"/>
        <v>42927</v>
      </c>
      <c r="F280" s="3">
        <v>1</v>
      </c>
      <c r="G280" s="3" t="s">
        <v>22</v>
      </c>
      <c r="H280" s="3" t="str">
        <f t="shared" si="17"/>
        <v>Other</v>
      </c>
      <c r="I280" s="3">
        <v>9</v>
      </c>
      <c r="J280" s="10">
        <v>3570</v>
      </c>
      <c r="K280" s="3">
        <v>3</v>
      </c>
      <c r="L280" s="3" t="s">
        <v>23</v>
      </c>
      <c r="M280" s="3" t="s">
        <v>236</v>
      </c>
      <c r="N280" s="3" t="s">
        <v>244</v>
      </c>
      <c r="O280" s="3" t="s">
        <v>245</v>
      </c>
      <c r="P280" s="3" t="s">
        <v>243</v>
      </c>
      <c r="Q280" s="3" t="s">
        <v>240</v>
      </c>
      <c r="R280" s="3">
        <v>9</v>
      </c>
      <c r="S280" s="3" t="s">
        <v>1055</v>
      </c>
      <c r="T280" s="3">
        <v>191</v>
      </c>
      <c r="U280" s="3" t="s">
        <v>1054</v>
      </c>
      <c r="V280" s="15">
        <v>99.989997860000003</v>
      </c>
      <c r="W280" s="15">
        <v>95.114003926871064</v>
      </c>
      <c r="X280" s="3">
        <v>3</v>
      </c>
      <c r="Y280" s="15">
        <v>74.989997860000003</v>
      </c>
      <c r="Z280" s="15">
        <v>299.96999357999999</v>
      </c>
      <c r="AA280" s="24">
        <f t="shared" si="18"/>
        <v>224.97999571999998</v>
      </c>
      <c r="AB280" s="3" t="s">
        <v>29</v>
      </c>
      <c r="AC280" s="3" t="str">
        <f t="shared" si="19"/>
        <v>Cash Over 200</v>
      </c>
    </row>
    <row r="281" spans="1:29" ht="34" hidden="1" x14ac:dyDescent="0.2">
      <c r="A281" s="3">
        <v>18108</v>
      </c>
      <c r="B281" s="6">
        <v>42269</v>
      </c>
      <c r="C281" s="3">
        <f>VLOOKUP(B281,Dates!$A$2:$B$1462, 2,FALSE)</f>
        <v>3</v>
      </c>
      <c r="D281" s="3">
        <v>2</v>
      </c>
      <c r="E281" s="12">
        <f t="shared" si="16"/>
        <v>42271</v>
      </c>
      <c r="F281" s="3">
        <v>1</v>
      </c>
      <c r="G281" s="3" t="s">
        <v>22</v>
      </c>
      <c r="H281" s="3" t="str">
        <f t="shared" si="17"/>
        <v>Other</v>
      </c>
      <c r="I281" s="3">
        <v>17</v>
      </c>
      <c r="J281" s="10">
        <v>650</v>
      </c>
      <c r="K281" s="3">
        <v>4</v>
      </c>
      <c r="L281" s="3" t="s">
        <v>45</v>
      </c>
      <c r="M281" s="3" t="s">
        <v>236</v>
      </c>
      <c r="N281" s="3" t="s">
        <v>246</v>
      </c>
      <c r="O281" s="3" t="s">
        <v>246</v>
      </c>
      <c r="P281" s="3" t="s">
        <v>247</v>
      </c>
      <c r="Q281" s="3" t="s">
        <v>240</v>
      </c>
      <c r="R281" s="3">
        <v>17</v>
      </c>
      <c r="S281" s="3" t="s">
        <v>1043</v>
      </c>
      <c r="T281" s="3">
        <v>365</v>
      </c>
      <c r="U281" s="3" t="s">
        <v>1062</v>
      </c>
      <c r="V281" s="15">
        <v>59.990001679999999</v>
      </c>
      <c r="W281" s="15">
        <v>54.488929209402009</v>
      </c>
      <c r="X281" s="3">
        <v>3</v>
      </c>
      <c r="Y281" s="15">
        <v>3.5999999049999998</v>
      </c>
      <c r="Z281" s="15">
        <v>179.97000503999999</v>
      </c>
      <c r="AA281" s="24">
        <f t="shared" si="18"/>
        <v>176.37000513499999</v>
      </c>
      <c r="AB281" s="3" t="s">
        <v>29</v>
      </c>
      <c r="AC281" s="3" t="str">
        <f t="shared" si="19"/>
        <v>Cash Not Over 200</v>
      </c>
    </row>
    <row r="282" spans="1:29" ht="34" hidden="1" x14ac:dyDescent="0.2">
      <c r="A282" s="3">
        <v>62571</v>
      </c>
      <c r="B282" s="6">
        <v>42773</v>
      </c>
      <c r="C282" s="3">
        <f>VLOOKUP(B282,Dates!$A$2:$B$1462, 2,FALSE)</f>
        <v>3</v>
      </c>
      <c r="D282" s="3">
        <v>2</v>
      </c>
      <c r="E282" s="12">
        <f t="shared" si="16"/>
        <v>42775</v>
      </c>
      <c r="F282" s="3">
        <v>0</v>
      </c>
      <c r="G282" s="3" t="s">
        <v>22</v>
      </c>
      <c r="H282" s="3" t="str">
        <f t="shared" si="17"/>
        <v>Other</v>
      </c>
      <c r="I282" s="3">
        <v>17</v>
      </c>
      <c r="J282" s="10">
        <v>9353</v>
      </c>
      <c r="K282" s="3">
        <v>4</v>
      </c>
      <c r="L282" s="3" t="s">
        <v>45</v>
      </c>
      <c r="M282" s="3" t="s">
        <v>236</v>
      </c>
      <c r="N282" s="3" t="s">
        <v>248</v>
      </c>
      <c r="O282" s="3" t="s">
        <v>249</v>
      </c>
      <c r="P282" s="3" t="s">
        <v>250</v>
      </c>
      <c r="Q282" s="3" t="s">
        <v>251</v>
      </c>
      <c r="R282" s="3">
        <v>17</v>
      </c>
      <c r="S282" s="3" t="s">
        <v>1043</v>
      </c>
      <c r="T282" s="3">
        <v>365</v>
      </c>
      <c r="U282" s="3" t="s">
        <v>1062</v>
      </c>
      <c r="V282" s="15">
        <v>59.990001679999999</v>
      </c>
      <c r="W282" s="15">
        <v>54.488929209402009</v>
      </c>
      <c r="X282" s="3">
        <v>3</v>
      </c>
      <c r="Y282" s="15">
        <v>12.600000380000001</v>
      </c>
      <c r="Z282" s="15">
        <v>179.97000503999999</v>
      </c>
      <c r="AA282" s="24">
        <f t="shared" si="18"/>
        <v>167.37000465999998</v>
      </c>
      <c r="AB282" s="3" t="s">
        <v>29</v>
      </c>
      <c r="AC282" s="3" t="str">
        <f t="shared" si="19"/>
        <v>Cash Not Over 200</v>
      </c>
    </row>
    <row r="283" spans="1:29" ht="34" hidden="1" x14ac:dyDescent="0.2">
      <c r="A283" s="3">
        <v>17162</v>
      </c>
      <c r="B283" s="6">
        <v>42225</v>
      </c>
      <c r="C283" s="3">
        <f>VLOOKUP(B283,Dates!$A$2:$B$1462, 2,FALSE)</f>
        <v>1</v>
      </c>
      <c r="D283" s="3">
        <v>2</v>
      </c>
      <c r="E283" s="12">
        <f t="shared" si="16"/>
        <v>42227</v>
      </c>
      <c r="F283" s="3">
        <v>1</v>
      </c>
      <c r="G283" s="3" t="s">
        <v>22</v>
      </c>
      <c r="H283" s="3" t="str">
        <f t="shared" si="17"/>
        <v>Other</v>
      </c>
      <c r="I283" s="3">
        <v>17</v>
      </c>
      <c r="J283" s="10">
        <v>54</v>
      </c>
      <c r="K283" s="3">
        <v>4</v>
      </c>
      <c r="L283" s="3" t="s">
        <v>45</v>
      </c>
      <c r="M283" s="3" t="s">
        <v>236</v>
      </c>
      <c r="N283" s="3" t="s">
        <v>252</v>
      </c>
      <c r="O283" s="3" t="s">
        <v>249</v>
      </c>
      <c r="P283" s="3" t="s">
        <v>250</v>
      </c>
      <c r="Q283" s="3" t="s">
        <v>251</v>
      </c>
      <c r="R283" s="3">
        <v>17</v>
      </c>
      <c r="S283" s="3" t="s">
        <v>1043</v>
      </c>
      <c r="T283" s="3">
        <v>365</v>
      </c>
      <c r="U283" s="3" t="s">
        <v>1062</v>
      </c>
      <c r="V283" s="15">
        <v>59.990001679999999</v>
      </c>
      <c r="W283" s="15">
        <v>54.488929209402009</v>
      </c>
      <c r="X283" s="3">
        <v>3</v>
      </c>
      <c r="Y283" s="15">
        <v>16.200000760000002</v>
      </c>
      <c r="Z283" s="15">
        <v>179.97000503999999</v>
      </c>
      <c r="AA283" s="24">
        <f t="shared" si="18"/>
        <v>163.77000427999999</v>
      </c>
      <c r="AB283" s="3" t="s">
        <v>29</v>
      </c>
      <c r="AC283" s="3" t="str">
        <f t="shared" si="19"/>
        <v>Cash Not Over 200</v>
      </c>
    </row>
    <row r="284" spans="1:29" ht="51" hidden="1" x14ac:dyDescent="0.2">
      <c r="A284" s="3">
        <v>65922</v>
      </c>
      <c r="B284" s="6">
        <v>42967</v>
      </c>
      <c r="C284" s="3">
        <f>VLOOKUP(B284,Dates!$A$2:$B$1462, 2,FALSE)</f>
        <v>1</v>
      </c>
      <c r="D284" s="3">
        <v>2</v>
      </c>
      <c r="E284" s="12">
        <f t="shared" si="16"/>
        <v>42969</v>
      </c>
      <c r="F284" s="3">
        <v>1</v>
      </c>
      <c r="G284" s="3" t="s">
        <v>22</v>
      </c>
      <c r="H284" s="3" t="str">
        <f t="shared" si="17"/>
        <v>Other</v>
      </c>
      <c r="I284" s="3">
        <v>17</v>
      </c>
      <c r="J284" s="10">
        <v>12151</v>
      </c>
      <c r="K284" s="3">
        <v>4</v>
      </c>
      <c r="L284" s="3" t="s">
        <v>45</v>
      </c>
      <c r="M284" s="3" t="s">
        <v>236</v>
      </c>
      <c r="N284" s="3" t="s">
        <v>253</v>
      </c>
      <c r="O284" s="3" t="s">
        <v>254</v>
      </c>
      <c r="P284" s="3" t="s">
        <v>243</v>
      </c>
      <c r="Q284" s="3" t="s">
        <v>240</v>
      </c>
      <c r="R284" s="3">
        <v>17</v>
      </c>
      <c r="S284" s="3" t="s">
        <v>1043</v>
      </c>
      <c r="T284" s="3">
        <v>365</v>
      </c>
      <c r="U284" s="3" t="s">
        <v>1062</v>
      </c>
      <c r="V284" s="15">
        <v>59.990001679999999</v>
      </c>
      <c r="W284" s="15">
        <v>54.488929209402009</v>
      </c>
      <c r="X284" s="3">
        <v>3</v>
      </c>
      <c r="Y284" s="15">
        <v>18</v>
      </c>
      <c r="Z284" s="15">
        <v>179.97000503999999</v>
      </c>
      <c r="AA284" s="24">
        <f t="shared" si="18"/>
        <v>161.97000503999999</v>
      </c>
      <c r="AB284" s="3" t="s">
        <v>29</v>
      </c>
      <c r="AC284" s="3" t="str">
        <f t="shared" si="19"/>
        <v>Cash Not Over 200</v>
      </c>
    </row>
    <row r="285" spans="1:29" ht="34" hidden="1" x14ac:dyDescent="0.2">
      <c r="A285" s="3">
        <v>63936</v>
      </c>
      <c r="B285" s="6">
        <v>42938</v>
      </c>
      <c r="C285" s="3">
        <f>VLOOKUP(B285,Dates!$A$2:$B$1462, 2,FALSE)</f>
        <v>7</v>
      </c>
      <c r="D285" s="3">
        <v>2</v>
      </c>
      <c r="E285" s="12">
        <f t="shared" si="16"/>
        <v>42941</v>
      </c>
      <c r="F285" s="3">
        <v>0</v>
      </c>
      <c r="G285" s="3" t="s">
        <v>22</v>
      </c>
      <c r="H285" s="3" t="str">
        <f t="shared" si="17"/>
        <v>Other</v>
      </c>
      <c r="I285" s="3">
        <v>24</v>
      </c>
      <c r="J285" s="10">
        <v>11329</v>
      </c>
      <c r="K285" s="3">
        <v>5</v>
      </c>
      <c r="L285" s="3" t="s">
        <v>30</v>
      </c>
      <c r="M285" s="3" t="s">
        <v>236</v>
      </c>
      <c r="N285" s="3" t="s">
        <v>241</v>
      </c>
      <c r="O285" s="3" t="s">
        <v>242</v>
      </c>
      <c r="P285" s="3" t="s">
        <v>243</v>
      </c>
      <c r="Q285" s="3" t="s">
        <v>240</v>
      </c>
      <c r="R285" s="3">
        <v>24</v>
      </c>
      <c r="S285" s="3" t="s">
        <v>1066</v>
      </c>
      <c r="T285" s="3">
        <v>502</v>
      </c>
      <c r="U285" s="3" t="s">
        <v>1065</v>
      </c>
      <c r="V285" s="15">
        <v>50</v>
      </c>
      <c r="W285" s="15">
        <v>43.678035218757444</v>
      </c>
      <c r="X285" s="3">
        <v>3</v>
      </c>
      <c r="Y285" s="15">
        <v>10.5</v>
      </c>
      <c r="Z285" s="15">
        <v>150</v>
      </c>
      <c r="AA285" s="24">
        <f t="shared" si="18"/>
        <v>139.5</v>
      </c>
      <c r="AB285" s="3" t="s">
        <v>29</v>
      </c>
      <c r="AC285" s="3" t="str">
        <f t="shared" si="19"/>
        <v>Cash Not Over 200</v>
      </c>
    </row>
    <row r="286" spans="1:29" ht="51" hidden="1" x14ac:dyDescent="0.2">
      <c r="A286" s="3">
        <v>64813</v>
      </c>
      <c r="B286" s="6">
        <v>42833</v>
      </c>
      <c r="C286" s="3">
        <f>VLOOKUP(B286,Dates!$A$2:$B$1462, 2,FALSE)</f>
        <v>7</v>
      </c>
      <c r="D286" s="3">
        <v>2</v>
      </c>
      <c r="E286" s="12">
        <f t="shared" si="16"/>
        <v>42836</v>
      </c>
      <c r="F286" s="3">
        <v>1</v>
      </c>
      <c r="G286" s="3" t="s">
        <v>22</v>
      </c>
      <c r="H286" s="3" t="str">
        <f t="shared" si="17"/>
        <v>Other</v>
      </c>
      <c r="I286" s="3">
        <v>29</v>
      </c>
      <c r="J286" s="10">
        <v>10018</v>
      </c>
      <c r="K286" s="3">
        <v>5</v>
      </c>
      <c r="L286" s="3" t="s">
        <v>30</v>
      </c>
      <c r="M286" s="3" t="s">
        <v>236</v>
      </c>
      <c r="N286" s="3" t="s">
        <v>255</v>
      </c>
      <c r="O286" s="3" t="s">
        <v>249</v>
      </c>
      <c r="P286" s="3" t="s">
        <v>250</v>
      </c>
      <c r="Q286" s="3" t="s">
        <v>251</v>
      </c>
      <c r="R286" s="3">
        <v>29</v>
      </c>
      <c r="S286" s="3" t="s">
        <v>1057</v>
      </c>
      <c r="T286" s="3">
        <v>627</v>
      </c>
      <c r="U286" s="3" t="s">
        <v>1056</v>
      </c>
      <c r="V286" s="15">
        <v>39.990001679999999</v>
      </c>
      <c r="W286" s="15">
        <v>34.198098313835338</v>
      </c>
      <c r="X286" s="3">
        <v>3</v>
      </c>
      <c r="Y286" s="15">
        <v>12</v>
      </c>
      <c r="Z286" s="15">
        <v>119.97000503999999</v>
      </c>
      <c r="AA286" s="24">
        <f t="shared" si="18"/>
        <v>107.97000503999999</v>
      </c>
      <c r="AB286" s="3" t="s">
        <v>29</v>
      </c>
      <c r="AC286" s="3" t="str">
        <f t="shared" si="19"/>
        <v>Cash Not Over 200</v>
      </c>
    </row>
    <row r="287" spans="1:29" ht="34" hidden="1" x14ac:dyDescent="0.2">
      <c r="A287" s="3">
        <v>67892</v>
      </c>
      <c r="B287" s="6">
        <v>42996</v>
      </c>
      <c r="C287" s="3">
        <f>VLOOKUP(B287,Dates!$A$2:$B$1462, 2,FALSE)</f>
        <v>2</v>
      </c>
      <c r="D287" s="3">
        <v>2</v>
      </c>
      <c r="E287" s="12">
        <f t="shared" si="16"/>
        <v>42998</v>
      </c>
      <c r="F287" s="3">
        <v>1</v>
      </c>
      <c r="G287" s="3" t="s">
        <v>22</v>
      </c>
      <c r="H287" s="3" t="str">
        <f t="shared" si="17"/>
        <v>Other</v>
      </c>
      <c r="I287" s="3">
        <v>24</v>
      </c>
      <c r="J287" s="10">
        <v>3182</v>
      </c>
      <c r="K287" s="3">
        <v>5</v>
      </c>
      <c r="L287" s="3" t="s">
        <v>30</v>
      </c>
      <c r="M287" s="3" t="s">
        <v>236</v>
      </c>
      <c r="N287" s="3" t="s">
        <v>256</v>
      </c>
      <c r="O287" s="3" t="s">
        <v>238</v>
      </c>
      <c r="P287" s="3" t="s">
        <v>239</v>
      </c>
      <c r="Q287" s="3" t="s">
        <v>240</v>
      </c>
      <c r="R287" s="3">
        <v>24</v>
      </c>
      <c r="S287" s="3" t="s">
        <v>1066</v>
      </c>
      <c r="T287" s="3">
        <v>502</v>
      </c>
      <c r="U287" s="3" t="s">
        <v>1065</v>
      </c>
      <c r="V287" s="15">
        <v>50</v>
      </c>
      <c r="W287" s="15">
        <v>43.678035218757444</v>
      </c>
      <c r="X287" s="3">
        <v>3</v>
      </c>
      <c r="Y287" s="15">
        <v>37.5</v>
      </c>
      <c r="Z287" s="15">
        <v>150</v>
      </c>
      <c r="AA287" s="24">
        <f t="shared" si="18"/>
        <v>112.5</v>
      </c>
      <c r="AB287" s="3" t="s">
        <v>29</v>
      </c>
      <c r="AC287" s="3" t="str">
        <f t="shared" si="19"/>
        <v>Cash Not Over 200</v>
      </c>
    </row>
    <row r="288" spans="1:29" ht="51" hidden="1" x14ac:dyDescent="0.2">
      <c r="A288" s="3">
        <v>12525</v>
      </c>
      <c r="B288" s="6">
        <v>42042</v>
      </c>
      <c r="C288" s="3">
        <f>VLOOKUP(B288,Dates!$A$2:$B$1462, 2,FALSE)</f>
        <v>7</v>
      </c>
      <c r="D288" s="3">
        <v>2</v>
      </c>
      <c r="E288" s="12">
        <f t="shared" si="16"/>
        <v>42045</v>
      </c>
      <c r="F288" s="3">
        <v>1</v>
      </c>
      <c r="G288" s="3" t="s">
        <v>22</v>
      </c>
      <c r="H288" s="3" t="str">
        <f t="shared" si="17"/>
        <v>Other</v>
      </c>
      <c r="I288" s="3">
        <v>41</v>
      </c>
      <c r="J288" s="10">
        <v>4936</v>
      </c>
      <c r="K288" s="3">
        <v>6</v>
      </c>
      <c r="L288" s="3" t="s">
        <v>34</v>
      </c>
      <c r="M288" s="3" t="s">
        <v>236</v>
      </c>
      <c r="N288" s="3" t="s">
        <v>257</v>
      </c>
      <c r="O288" s="3" t="s">
        <v>258</v>
      </c>
      <c r="P288" s="3" t="s">
        <v>243</v>
      </c>
      <c r="Q288" s="3" t="s">
        <v>240</v>
      </c>
      <c r="R288" s="3">
        <v>41</v>
      </c>
      <c r="S288" s="3" t="s">
        <v>1041</v>
      </c>
      <c r="T288" s="3">
        <v>917</v>
      </c>
      <c r="U288" s="3" t="s">
        <v>1058</v>
      </c>
      <c r="V288" s="15">
        <v>21.989999770000001</v>
      </c>
      <c r="W288" s="15">
        <v>20.391999720066668</v>
      </c>
      <c r="X288" s="3">
        <v>3</v>
      </c>
      <c r="Y288" s="15">
        <v>10.56000042</v>
      </c>
      <c r="Z288" s="15">
        <v>65.969999310000006</v>
      </c>
      <c r="AA288" s="24">
        <f t="shared" si="18"/>
        <v>55.409998890000004</v>
      </c>
      <c r="AB288" s="3" t="s">
        <v>29</v>
      </c>
      <c r="AC288" s="3" t="str">
        <f t="shared" si="19"/>
        <v>Cash Not Over 200</v>
      </c>
    </row>
    <row r="289" spans="1:29" ht="51" hidden="1" x14ac:dyDescent="0.2">
      <c r="A289" s="3">
        <v>71077</v>
      </c>
      <c r="B289" s="6">
        <v>42805</v>
      </c>
      <c r="C289" s="3">
        <f>VLOOKUP(B289,Dates!$A$2:$B$1462, 2,FALSE)</f>
        <v>7</v>
      </c>
      <c r="D289" s="3">
        <v>2</v>
      </c>
      <c r="E289" s="12">
        <f t="shared" si="16"/>
        <v>42808</v>
      </c>
      <c r="F289" s="3">
        <v>1</v>
      </c>
      <c r="G289" s="3" t="s">
        <v>22</v>
      </c>
      <c r="H289" s="3" t="str">
        <f t="shared" si="17"/>
        <v>Other</v>
      </c>
      <c r="I289" s="3">
        <v>65</v>
      </c>
      <c r="J289" s="10">
        <v>14630</v>
      </c>
      <c r="K289" s="3">
        <v>10</v>
      </c>
      <c r="L289" s="3" t="s">
        <v>259</v>
      </c>
      <c r="M289" s="3" t="s">
        <v>236</v>
      </c>
      <c r="N289" s="3" t="s">
        <v>260</v>
      </c>
      <c r="O289" s="3" t="s">
        <v>261</v>
      </c>
      <c r="P289" s="3" t="s">
        <v>262</v>
      </c>
      <c r="Q289" s="3" t="s">
        <v>263</v>
      </c>
      <c r="R289" s="3">
        <v>65</v>
      </c>
      <c r="S289" s="3" t="s">
        <v>1102</v>
      </c>
      <c r="T289" s="3">
        <v>1352</v>
      </c>
      <c r="U289" s="3" t="s">
        <v>1101</v>
      </c>
      <c r="V289" s="15">
        <v>252.88000489999999</v>
      </c>
      <c r="W289" s="15">
        <v>203.36417164041666</v>
      </c>
      <c r="X289" s="3">
        <v>1</v>
      </c>
      <c r="Y289" s="15">
        <v>0</v>
      </c>
      <c r="Z289" s="15">
        <v>252.88000489999999</v>
      </c>
      <c r="AA289" s="24">
        <f t="shared" si="18"/>
        <v>252.88000489999999</v>
      </c>
      <c r="AB289" s="3" t="s">
        <v>44</v>
      </c>
      <c r="AC289" s="3" t="str">
        <f t="shared" si="19"/>
        <v>Not Cash Payment</v>
      </c>
    </row>
    <row r="290" spans="1:29" ht="17" hidden="1" x14ac:dyDescent="0.2">
      <c r="A290" s="3">
        <v>69703</v>
      </c>
      <c r="B290" s="6">
        <v>43022</v>
      </c>
      <c r="C290" s="3">
        <f>VLOOKUP(B290,Dates!$A$2:$B$1462, 2,FALSE)</f>
        <v>7</v>
      </c>
      <c r="D290" s="3">
        <v>2</v>
      </c>
      <c r="E290" s="12">
        <f t="shared" si="16"/>
        <v>43025</v>
      </c>
      <c r="F290" s="3">
        <v>1</v>
      </c>
      <c r="G290" s="3" t="s">
        <v>22</v>
      </c>
      <c r="H290" s="3" t="str">
        <f t="shared" si="17"/>
        <v>Other</v>
      </c>
      <c r="I290" s="3">
        <v>62</v>
      </c>
      <c r="J290" s="10">
        <v>13256</v>
      </c>
      <c r="K290" s="3">
        <v>10</v>
      </c>
      <c r="L290" s="3" t="s">
        <v>259</v>
      </c>
      <c r="M290" s="3" t="s">
        <v>236</v>
      </c>
      <c r="N290" s="3" t="s">
        <v>264</v>
      </c>
      <c r="O290" s="3" t="s">
        <v>265</v>
      </c>
      <c r="P290" s="3" t="s">
        <v>239</v>
      </c>
      <c r="Q290" s="3" t="s">
        <v>240</v>
      </c>
      <c r="R290" s="3">
        <v>62</v>
      </c>
      <c r="S290" s="3" t="s">
        <v>1104</v>
      </c>
      <c r="T290" s="3">
        <v>1349</v>
      </c>
      <c r="U290" s="3" t="s">
        <v>1103</v>
      </c>
      <c r="V290" s="15">
        <v>452.0400085</v>
      </c>
      <c r="W290" s="15">
        <v>338.67539386846153</v>
      </c>
      <c r="X290" s="3">
        <v>1</v>
      </c>
      <c r="Y290" s="15">
        <v>4.5199999809999998</v>
      </c>
      <c r="Z290" s="15">
        <v>452.0400085</v>
      </c>
      <c r="AA290" s="24">
        <f t="shared" si="18"/>
        <v>447.52000851899999</v>
      </c>
      <c r="AB290" s="3" t="s">
        <v>44</v>
      </c>
      <c r="AC290" s="3" t="str">
        <f t="shared" si="19"/>
        <v>Not Cash Payment</v>
      </c>
    </row>
    <row r="291" spans="1:29" ht="51" hidden="1" x14ac:dyDescent="0.2">
      <c r="A291" s="3">
        <v>71112</v>
      </c>
      <c r="B291" s="6">
        <v>42836</v>
      </c>
      <c r="C291" s="3">
        <f>VLOOKUP(B291,Dates!$A$2:$B$1462, 2,FALSE)</f>
        <v>3</v>
      </c>
      <c r="D291" s="3">
        <v>2</v>
      </c>
      <c r="E291" s="12">
        <f t="shared" si="16"/>
        <v>42838</v>
      </c>
      <c r="F291" s="3">
        <v>1</v>
      </c>
      <c r="G291" s="3" t="s">
        <v>22</v>
      </c>
      <c r="H291" s="3" t="str">
        <f t="shared" si="17"/>
        <v>Other</v>
      </c>
      <c r="I291" s="3">
        <v>65</v>
      </c>
      <c r="J291" s="10">
        <v>14665</v>
      </c>
      <c r="K291" s="3">
        <v>10</v>
      </c>
      <c r="L291" s="3" t="s">
        <v>259</v>
      </c>
      <c r="M291" s="3" t="s">
        <v>236</v>
      </c>
      <c r="N291" s="3" t="s">
        <v>266</v>
      </c>
      <c r="O291" s="3" t="s">
        <v>254</v>
      </c>
      <c r="P291" s="3" t="s">
        <v>243</v>
      </c>
      <c r="Q291" s="3" t="s">
        <v>240</v>
      </c>
      <c r="R291" s="3">
        <v>65</v>
      </c>
      <c r="S291" s="3" t="s">
        <v>1102</v>
      </c>
      <c r="T291" s="3">
        <v>1352</v>
      </c>
      <c r="U291" s="3" t="s">
        <v>1101</v>
      </c>
      <c r="V291" s="15">
        <v>252.88000489999999</v>
      </c>
      <c r="W291" s="15">
        <v>203.36417164041666</v>
      </c>
      <c r="X291" s="3">
        <v>1</v>
      </c>
      <c r="Y291" s="15">
        <v>2.5299999710000001</v>
      </c>
      <c r="Z291" s="15">
        <v>252.88000489999999</v>
      </c>
      <c r="AA291" s="24">
        <f t="shared" si="18"/>
        <v>250.35000492899999</v>
      </c>
      <c r="AB291" s="3" t="s">
        <v>44</v>
      </c>
      <c r="AC291" s="3" t="str">
        <f t="shared" si="19"/>
        <v>Not Cash Payment</v>
      </c>
    </row>
    <row r="292" spans="1:29" ht="17" hidden="1" x14ac:dyDescent="0.2">
      <c r="A292" s="3">
        <v>69810</v>
      </c>
      <c r="B292" s="6">
        <v>43024</v>
      </c>
      <c r="C292" s="3">
        <f>VLOOKUP(B292,Dates!$A$2:$B$1462, 2,FALSE)</f>
        <v>2</v>
      </c>
      <c r="D292" s="3">
        <v>2</v>
      </c>
      <c r="E292" s="12">
        <f t="shared" si="16"/>
        <v>43026</v>
      </c>
      <c r="F292" s="3">
        <v>1</v>
      </c>
      <c r="G292" s="3" t="s">
        <v>22</v>
      </c>
      <c r="H292" s="3" t="str">
        <f t="shared" si="17"/>
        <v>Other</v>
      </c>
      <c r="I292" s="3">
        <v>62</v>
      </c>
      <c r="J292" s="10">
        <v>13363</v>
      </c>
      <c r="K292" s="3">
        <v>10</v>
      </c>
      <c r="L292" s="3" t="s">
        <v>259</v>
      </c>
      <c r="M292" s="3" t="s">
        <v>236</v>
      </c>
      <c r="N292" s="3" t="s">
        <v>267</v>
      </c>
      <c r="O292" s="3" t="s">
        <v>268</v>
      </c>
      <c r="P292" s="3" t="s">
        <v>239</v>
      </c>
      <c r="Q292" s="3" t="s">
        <v>240</v>
      </c>
      <c r="R292" s="3">
        <v>62</v>
      </c>
      <c r="S292" s="3" t="s">
        <v>1104</v>
      </c>
      <c r="T292" s="3">
        <v>1349</v>
      </c>
      <c r="U292" s="3" t="s">
        <v>1103</v>
      </c>
      <c r="V292" s="15">
        <v>452.0400085</v>
      </c>
      <c r="W292" s="15">
        <v>338.67539386846153</v>
      </c>
      <c r="X292" s="3">
        <v>1</v>
      </c>
      <c r="Y292" s="15">
        <v>9.0399999619999996</v>
      </c>
      <c r="Z292" s="15">
        <v>452.0400085</v>
      </c>
      <c r="AA292" s="24">
        <f t="shared" si="18"/>
        <v>443.00000853799997</v>
      </c>
      <c r="AB292" s="3" t="s">
        <v>44</v>
      </c>
      <c r="AC292" s="3" t="str">
        <f t="shared" si="19"/>
        <v>Not Cash Payment</v>
      </c>
    </row>
    <row r="293" spans="1:29" ht="51" hidden="1" x14ac:dyDescent="0.2">
      <c r="A293" s="3">
        <v>71092</v>
      </c>
      <c r="B293" s="6">
        <v>42805</v>
      </c>
      <c r="C293" s="3">
        <f>VLOOKUP(B293,Dates!$A$2:$B$1462, 2,FALSE)</f>
        <v>7</v>
      </c>
      <c r="D293" s="3">
        <v>2</v>
      </c>
      <c r="E293" s="12">
        <f t="shared" si="16"/>
        <v>42808</v>
      </c>
      <c r="F293" s="3">
        <v>1</v>
      </c>
      <c r="G293" s="3" t="s">
        <v>22</v>
      </c>
      <c r="H293" s="3" t="str">
        <f t="shared" si="17"/>
        <v>Other</v>
      </c>
      <c r="I293" s="3">
        <v>65</v>
      </c>
      <c r="J293" s="10">
        <v>14645</v>
      </c>
      <c r="K293" s="3">
        <v>10</v>
      </c>
      <c r="L293" s="3" t="s">
        <v>259</v>
      </c>
      <c r="M293" s="3" t="s">
        <v>236</v>
      </c>
      <c r="N293" s="3" t="s">
        <v>269</v>
      </c>
      <c r="O293" s="3" t="s">
        <v>270</v>
      </c>
      <c r="P293" s="3" t="s">
        <v>239</v>
      </c>
      <c r="Q293" s="3" t="s">
        <v>240</v>
      </c>
      <c r="R293" s="3">
        <v>65</v>
      </c>
      <c r="S293" s="3" t="s">
        <v>1102</v>
      </c>
      <c r="T293" s="3">
        <v>1352</v>
      </c>
      <c r="U293" s="3" t="s">
        <v>1101</v>
      </c>
      <c r="V293" s="15">
        <v>252.88000489999999</v>
      </c>
      <c r="W293" s="15">
        <v>203.36417164041666</v>
      </c>
      <c r="X293" s="3">
        <v>1</v>
      </c>
      <c r="Y293" s="15">
        <v>7.5900001530000001</v>
      </c>
      <c r="Z293" s="15">
        <v>252.88000489999999</v>
      </c>
      <c r="AA293" s="24">
        <f t="shared" si="18"/>
        <v>245.29000474699998</v>
      </c>
      <c r="AB293" s="3" t="s">
        <v>44</v>
      </c>
      <c r="AC293" s="3" t="str">
        <f t="shared" si="19"/>
        <v>Not Cash Payment</v>
      </c>
    </row>
    <row r="294" spans="1:29" ht="17" hidden="1" x14ac:dyDescent="0.2">
      <c r="A294" s="3">
        <v>69610</v>
      </c>
      <c r="B294" s="6">
        <v>43021</v>
      </c>
      <c r="C294" s="3">
        <f>VLOOKUP(B294,Dates!$A$2:$B$1462, 2,FALSE)</f>
        <v>6</v>
      </c>
      <c r="D294" s="3">
        <v>2</v>
      </c>
      <c r="E294" s="12">
        <f t="shared" si="16"/>
        <v>43025</v>
      </c>
      <c r="F294" s="3">
        <v>1</v>
      </c>
      <c r="G294" s="3" t="s">
        <v>22</v>
      </c>
      <c r="H294" s="3" t="str">
        <f t="shared" si="17"/>
        <v>Other</v>
      </c>
      <c r="I294" s="3">
        <v>62</v>
      </c>
      <c r="J294" s="10">
        <v>13163</v>
      </c>
      <c r="K294" s="3">
        <v>10</v>
      </c>
      <c r="L294" s="3" t="s">
        <v>259</v>
      </c>
      <c r="M294" s="3" t="s">
        <v>236</v>
      </c>
      <c r="N294" s="3" t="s">
        <v>271</v>
      </c>
      <c r="O294" s="3" t="s">
        <v>272</v>
      </c>
      <c r="P294" s="3" t="s">
        <v>262</v>
      </c>
      <c r="Q294" s="3" t="s">
        <v>263</v>
      </c>
      <c r="R294" s="3">
        <v>62</v>
      </c>
      <c r="S294" s="3" t="s">
        <v>1104</v>
      </c>
      <c r="T294" s="3">
        <v>1349</v>
      </c>
      <c r="U294" s="3" t="s">
        <v>1103</v>
      </c>
      <c r="V294" s="15">
        <v>452.0400085</v>
      </c>
      <c r="W294" s="15">
        <v>338.67539386846153</v>
      </c>
      <c r="X294" s="3">
        <v>1</v>
      </c>
      <c r="Y294" s="15">
        <v>18.079999919999999</v>
      </c>
      <c r="Z294" s="15">
        <v>452.0400085</v>
      </c>
      <c r="AA294" s="24">
        <f t="shared" si="18"/>
        <v>433.96000858000002</v>
      </c>
      <c r="AB294" s="3" t="s">
        <v>44</v>
      </c>
      <c r="AC294" s="3" t="str">
        <f t="shared" si="19"/>
        <v>Not Cash Payment</v>
      </c>
    </row>
    <row r="295" spans="1:29" ht="51" hidden="1" x14ac:dyDescent="0.2">
      <c r="A295" s="3">
        <v>71000</v>
      </c>
      <c r="B295" s="6">
        <v>42777</v>
      </c>
      <c r="C295" s="3">
        <f>VLOOKUP(B295,Dates!$A$2:$B$1462, 2,FALSE)</f>
        <v>7</v>
      </c>
      <c r="D295" s="3">
        <v>2</v>
      </c>
      <c r="E295" s="12">
        <f t="shared" si="16"/>
        <v>42780</v>
      </c>
      <c r="F295" s="3">
        <v>1</v>
      </c>
      <c r="G295" s="3" t="s">
        <v>22</v>
      </c>
      <c r="H295" s="3" t="str">
        <f t="shared" si="17"/>
        <v>Other</v>
      </c>
      <c r="I295" s="3">
        <v>65</v>
      </c>
      <c r="J295" s="10">
        <v>14553</v>
      </c>
      <c r="K295" s="3">
        <v>10</v>
      </c>
      <c r="L295" s="3" t="s">
        <v>259</v>
      </c>
      <c r="M295" s="3" t="s">
        <v>236</v>
      </c>
      <c r="N295" s="3" t="s">
        <v>273</v>
      </c>
      <c r="O295" s="3" t="s">
        <v>238</v>
      </c>
      <c r="P295" s="3" t="s">
        <v>239</v>
      </c>
      <c r="Q295" s="3" t="s">
        <v>240</v>
      </c>
      <c r="R295" s="3">
        <v>65</v>
      </c>
      <c r="S295" s="3" t="s">
        <v>1102</v>
      </c>
      <c r="T295" s="3">
        <v>1352</v>
      </c>
      <c r="U295" s="3" t="s">
        <v>1101</v>
      </c>
      <c r="V295" s="15">
        <v>252.88000489999999</v>
      </c>
      <c r="W295" s="15">
        <v>203.36417164041666</v>
      </c>
      <c r="X295" s="3">
        <v>1</v>
      </c>
      <c r="Y295" s="15">
        <v>12.64000034</v>
      </c>
      <c r="Z295" s="15">
        <v>252.88000489999999</v>
      </c>
      <c r="AA295" s="24">
        <f t="shared" si="18"/>
        <v>240.24000455999999</v>
      </c>
      <c r="AB295" s="3" t="s">
        <v>44</v>
      </c>
      <c r="AC295" s="3" t="str">
        <f t="shared" si="19"/>
        <v>Not Cash Payment</v>
      </c>
    </row>
    <row r="296" spans="1:29" ht="17" hidden="1" x14ac:dyDescent="0.2">
      <c r="A296" s="3">
        <v>70734</v>
      </c>
      <c r="B296" s="6">
        <v>43037</v>
      </c>
      <c r="C296" s="3">
        <f>VLOOKUP(B296,Dates!$A$2:$B$1462, 2,FALSE)</f>
        <v>1</v>
      </c>
      <c r="D296" s="3">
        <v>2</v>
      </c>
      <c r="E296" s="12">
        <f t="shared" si="16"/>
        <v>43039</v>
      </c>
      <c r="F296" s="3">
        <v>1</v>
      </c>
      <c r="G296" s="3" t="s">
        <v>22</v>
      </c>
      <c r="H296" s="3" t="str">
        <f t="shared" si="17"/>
        <v>Other</v>
      </c>
      <c r="I296" s="3">
        <v>64</v>
      </c>
      <c r="J296" s="10">
        <v>14287</v>
      </c>
      <c r="K296" s="3">
        <v>10</v>
      </c>
      <c r="L296" s="3" t="s">
        <v>259</v>
      </c>
      <c r="M296" s="3" t="s">
        <v>236</v>
      </c>
      <c r="N296" s="3" t="s">
        <v>274</v>
      </c>
      <c r="O296" s="3" t="s">
        <v>249</v>
      </c>
      <c r="P296" s="3" t="s">
        <v>250</v>
      </c>
      <c r="Q296" s="3" t="s">
        <v>251</v>
      </c>
      <c r="R296" s="3">
        <v>64</v>
      </c>
      <c r="S296" s="3" t="s">
        <v>1048</v>
      </c>
      <c r="T296" s="3">
        <v>1351</v>
      </c>
      <c r="U296" s="3" t="s">
        <v>1105</v>
      </c>
      <c r="V296" s="15">
        <v>1500</v>
      </c>
      <c r="W296" s="15">
        <v>1293.21250629</v>
      </c>
      <c r="X296" s="3">
        <v>1</v>
      </c>
      <c r="Y296" s="15">
        <v>82.5</v>
      </c>
      <c r="Z296" s="15">
        <v>1500</v>
      </c>
      <c r="AA296" s="24">
        <f t="shared" si="18"/>
        <v>1417.5</v>
      </c>
      <c r="AB296" s="3" t="s">
        <v>44</v>
      </c>
      <c r="AC296" s="3" t="str">
        <f t="shared" si="19"/>
        <v>Not Cash Payment</v>
      </c>
    </row>
    <row r="297" spans="1:29" ht="17" hidden="1" x14ac:dyDescent="0.2">
      <c r="A297" s="3">
        <v>69626</v>
      </c>
      <c r="B297" s="6">
        <v>43021</v>
      </c>
      <c r="C297" s="3">
        <f>VLOOKUP(B297,Dates!$A$2:$B$1462, 2,FALSE)</f>
        <v>6</v>
      </c>
      <c r="D297" s="3">
        <v>2</v>
      </c>
      <c r="E297" s="12">
        <f t="shared" si="16"/>
        <v>43025</v>
      </c>
      <c r="F297" s="3">
        <v>0</v>
      </c>
      <c r="G297" s="3" t="s">
        <v>22</v>
      </c>
      <c r="H297" s="3" t="str">
        <f t="shared" si="17"/>
        <v>Other</v>
      </c>
      <c r="I297" s="3">
        <v>62</v>
      </c>
      <c r="J297" s="10">
        <v>13179</v>
      </c>
      <c r="K297" s="3">
        <v>10</v>
      </c>
      <c r="L297" s="3" t="s">
        <v>259</v>
      </c>
      <c r="M297" s="3" t="s">
        <v>236</v>
      </c>
      <c r="N297" s="3" t="s">
        <v>241</v>
      </c>
      <c r="O297" s="3" t="s">
        <v>242</v>
      </c>
      <c r="P297" s="3" t="s">
        <v>243</v>
      </c>
      <c r="Q297" s="3" t="s">
        <v>240</v>
      </c>
      <c r="R297" s="3">
        <v>62</v>
      </c>
      <c r="S297" s="3" t="s">
        <v>1104</v>
      </c>
      <c r="T297" s="3">
        <v>1349</v>
      </c>
      <c r="U297" s="3" t="s">
        <v>1103</v>
      </c>
      <c r="V297" s="15">
        <v>452.0400085</v>
      </c>
      <c r="W297" s="15">
        <v>338.67539386846153</v>
      </c>
      <c r="X297" s="3">
        <v>1</v>
      </c>
      <c r="Y297" s="15">
        <v>24.86000061</v>
      </c>
      <c r="Z297" s="15">
        <v>452.0400085</v>
      </c>
      <c r="AA297" s="24">
        <f t="shared" si="18"/>
        <v>427.18000789000001</v>
      </c>
      <c r="AB297" s="3" t="s">
        <v>44</v>
      </c>
      <c r="AC297" s="3" t="str">
        <f t="shared" si="19"/>
        <v>Not Cash Payment</v>
      </c>
    </row>
    <row r="298" spans="1:29" ht="34" hidden="1" x14ac:dyDescent="0.2">
      <c r="A298" s="3">
        <v>69482</v>
      </c>
      <c r="B298" s="6">
        <v>43049</v>
      </c>
      <c r="C298" s="3">
        <f>VLOOKUP(B298,Dates!$A$2:$B$1462, 2,FALSE)</f>
        <v>6</v>
      </c>
      <c r="D298" s="3">
        <v>2</v>
      </c>
      <c r="E298" s="12">
        <f t="shared" si="16"/>
        <v>43053</v>
      </c>
      <c r="F298" s="3">
        <v>1</v>
      </c>
      <c r="G298" s="3" t="s">
        <v>22</v>
      </c>
      <c r="H298" s="3" t="str">
        <f t="shared" si="17"/>
        <v>Other</v>
      </c>
      <c r="I298" s="3">
        <v>62</v>
      </c>
      <c r="J298" s="10">
        <v>13035</v>
      </c>
      <c r="K298" s="3">
        <v>10</v>
      </c>
      <c r="L298" s="3" t="s">
        <v>259</v>
      </c>
      <c r="M298" s="3" t="s">
        <v>236</v>
      </c>
      <c r="N298" s="3" t="s">
        <v>275</v>
      </c>
      <c r="O298" s="3" t="s">
        <v>238</v>
      </c>
      <c r="P298" s="3" t="s">
        <v>239</v>
      </c>
      <c r="Q298" s="3" t="s">
        <v>240</v>
      </c>
      <c r="R298" s="3">
        <v>62</v>
      </c>
      <c r="S298" s="3" t="s">
        <v>1104</v>
      </c>
      <c r="T298" s="3">
        <v>1349</v>
      </c>
      <c r="U298" s="3" t="s">
        <v>1103</v>
      </c>
      <c r="V298" s="15">
        <v>452.0400085</v>
      </c>
      <c r="W298" s="15">
        <v>338.67539386846153</v>
      </c>
      <c r="X298" s="3">
        <v>1</v>
      </c>
      <c r="Y298" s="15">
        <v>24.86000061</v>
      </c>
      <c r="Z298" s="15">
        <v>452.0400085</v>
      </c>
      <c r="AA298" s="24">
        <f t="shared" si="18"/>
        <v>427.18000789000001</v>
      </c>
      <c r="AB298" s="3" t="s">
        <v>44</v>
      </c>
      <c r="AC298" s="3" t="str">
        <f t="shared" si="19"/>
        <v>Not Cash Payment</v>
      </c>
    </row>
    <row r="299" spans="1:29" ht="17" hidden="1" x14ac:dyDescent="0.2">
      <c r="A299" s="3">
        <v>70769</v>
      </c>
      <c r="B299" s="6">
        <v>43038</v>
      </c>
      <c r="C299" s="3">
        <f>VLOOKUP(B299,Dates!$A$2:$B$1462, 2,FALSE)</f>
        <v>2</v>
      </c>
      <c r="D299" s="3">
        <v>2</v>
      </c>
      <c r="E299" s="12">
        <f t="shared" si="16"/>
        <v>43040</v>
      </c>
      <c r="F299" s="3">
        <v>1</v>
      </c>
      <c r="G299" s="3" t="s">
        <v>22</v>
      </c>
      <c r="H299" s="3" t="str">
        <f t="shared" si="17"/>
        <v>Other</v>
      </c>
      <c r="I299" s="3">
        <v>64</v>
      </c>
      <c r="J299" s="10">
        <v>14322</v>
      </c>
      <c r="K299" s="3">
        <v>10</v>
      </c>
      <c r="L299" s="3" t="s">
        <v>259</v>
      </c>
      <c r="M299" s="3" t="s">
        <v>236</v>
      </c>
      <c r="N299" s="3" t="s">
        <v>276</v>
      </c>
      <c r="O299" s="3" t="s">
        <v>249</v>
      </c>
      <c r="P299" s="3" t="s">
        <v>250</v>
      </c>
      <c r="Q299" s="3" t="s">
        <v>251</v>
      </c>
      <c r="R299" s="3">
        <v>64</v>
      </c>
      <c r="S299" s="3" t="s">
        <v>1048</v>
      </c>
      <c r="T299" s="3">
        <v>1351</v>
      </c>
      <c r="U299" s="3" t="s">
        <v>1105</v>
      </c>
      <c r="V299" s="15">
        <v>1500</v>
      </c>
      <c r="W299" s="15">
        <v>1293.21250629</v>
      </c>
      <c r="X299" s="3">
        <v>1</v>
      </c>
      <c r="Y299" s="15">
        <v>105</v>
      </c>
      <c r="Z299" s="15">
        <v>1500</v>
      </c>
      <c r="AA299" s="24">
        <f t="shared" si="18"/>
        <v>1395</v>
      </c>
      <c r="AB299" s="3" t="s">
        <v>44</v>
      </c>
      <c r="AC299" s="3" t="str">
        <f t="shared" si="19"/>
        <v>Not Cash Payment</v>
      </c>
    </row>
    <row r="300" spans="1:29" ht="17" hidden="1" x14ac:dyDescent="0.2">
      <c r="A300" s="3">
        <v>69643</v>
      </c>
      <c r="B300" s="6">
        <v>43021</v>
      </c>
      <c r="C300" s="3">
        <f>VLOOKUP(B300,Dates!$A$2:$B$1462, 2,FALSE)</f>
        <v>6</v>
      </c>
      <c r="D300" s="3">
        <v>2</v>
      </c>
      <c r="E300" s="12">
        <f t="shared" si="16"/>
        <v>43025</v>
      </c>
      <c r="F300" s="3">
        <v>1</v>
      </c>
      <c r="G300" s="3" t="s">
        <v>22</v>
      </c>
      <c r="H300" s="3" t="str">
        <f t="shared" si="17"/>
        <v>Other</v>
      </c>
      <c r="I300" s="3">
        <v>62</v>
      </c>
      <c r="J300" s="10">
        <v>13196</v>
      </c>
      <c r="K300" s="3">
        <v>10</v>
      </c>
      <c r="L300" s="3" t="s">
        <v>259</v>
      </c>
      <c r="M300" s="3" t="s">
        <v>236</v>
      </c>
      <c r="N300" s="3" t="s">
        <v>277</v>
      </c>
      <c r="O300" s="3" t="s">
        <v>278</v>
      </c>
      <c r="P300" s="3" t="s">
        <v>262</v>
      </c>
      <c r="Q300" s="3" t="s">
        <v>263</v>
      </c>
      <c r="R300" s="3">
        <v>62</v>
      </c>
      <c r="S300" s="3" t="s">
        <v>1104</v>
      </c>
      <c r="T300" s="3">
        <v>1349</v>
      </c>
      <c r="U300" s="3" t="s">
        <v>1103</v>
      </c>
      <c r="V300" s="15">
        <v>452.0400085</v>
      </c>
      <c r="W300" s="15">
        <v>338.67539386846153</v>
      </c>
      <c r="X300" s="3">
        <v>1</v>
      </c>
      <c r="Y300" s="15">
        <v>31.63999939</v>
      </c>
      <c r="Z300" s="15">
        <v>452.0400085</v>
      </c>
      <c r="AA300" s="24">
        <f t="shared" si="18"/>
        <v>420.40000910999998</v>
      </c>
      <c r="AB300" s="3" t="s">
        <v>44</v>
      </c>
      <c r="AC300" s="3" t="str">
        <f t="shared" si="19"/>
        <v>Not Cash Payment</v>
      </c>
    </row>
    <row r="301" spans="1:29" ht="51" hidden="1" x14ac:dyDescent="0.2">
      <c r="A301" s="3">
        <v>71051</v>
      </c>
      <c r="B301" s="6">
        <v>42805</v>
      </c>
      <c r="C301" s="3">
        <f>VLOOKUP(B301,Dates!$A$2:$B$1462, 2,FALSE)</f>
        <v>7</v>
      </c>
      <c r="D301" s="3">
        <v>2</v>
      </c>
      <c r="E301" s="12">
        <f t="shared" si="16"/>
        <v>42808</v>
      </c>
      <c r="F301" s="3">
        <v>0</v>
      </c>
      <c r="G301" s="3" t="s">
        <v>22</v>
      </c>
      <c r="H301" s="3" t="str">
        <f t="shared" si="17"/>
        <v>Other</v>
      </c>
      <c r="I301" s="3">
        <v>65</v>
      </c>
      <c r="J301" s="10">
        <v>14604</v>
      </c>
      <c r="K301" s="3">
        <v>10</v>
      </c>
      <c r="L301" s="3" t="s">
        <v>259</v>
      </c>
      <c r="M301" s="3" t="s">
        <v>236</v>
      </c>
      <c r="N301" s="3" t="s">
        <v>279</v>
      </c>
      <c r="O301" s="3" t="s">
        <v>249</v>
      </c>
      <c r="P301" s="3" t="s">
        <v>250</v>
      </c>
      <c r="Q301" s="3" t="s">
        <v>251</v>
      </c>
      <c r="R301" s="3">
        <v>65</v>
      </c>
      <c r="S301" s="3" t="s">
        <v>1102</v>
      </c>
      <c r="T301" s="3">
        <v>1352</v>
      </c>
      <c r="U301" s="3" t="s">
        <v>1101</v>
      </c>
      <c r="V301" s="15">
        <v>252.88000489999999</v>
      </c>
      <c r="W301" s="15">
        <v>203.36417164041666</v>
      </c>
      <c r="X301" s="3">
        <v>1</v>
      </c>
      <c r="Y301" s="15">
        <v>22.760000229999999</v>
      </c>
      <c r="Z301" s="15">
        <v>252.88000489999999</v>
      </c>
      <c r="AA301" s="24">
        <f t="shared" si="18"/>
        <v>230.12000466999999</v>
      </c>
      <c r="AB301" s="3" t="s">
        <v>44</v>
      </c>
      <c r="AC301" s="3" t="str">
        <f t="shared" si="19"/>
        <v>Not Cash Payment</v>
      </c>
    </row>
    <row r="302" spans="1:29" ht="17" hidden="1" x14ac:dyDescent="0.2">
      <c r="A302" s="3">
        <v>69408</v>
      </c>
      <c r="B302" s="6">
        <v>43018</v>
      </c>
      <c r="C302" s="3">
        <f>VLOOKUP(B302,Dates!$A$2:$B$1462, 2,FALSE)</f>
        <v>3</v>
      </c>
      <c r="D302" s="3">
        <v>2</v>
      </c>
      <c r="E302" s="12">
        <f t="shared" si="16"/>
        <v>43020</v>
      </c>
      <c r="F302" s="3">
        <v>1</v>
      </c>
      <c r="G302" s="3" t="s">
        <v>22</v>
      </c>
      <c r="H302" s="3" t="str">
        <f t="shared" si="17"/>
        <v>Other</v>
      </c>
      <c r="I302" s="3">
        <v>62</v>
      </c>
      <c r="J302" s="10">
        <v>12961</v>
      </c>
      <c r="K302" s="3">
        <v>10</v>
      </c>
      <c r="L302" s="3" t="s">
        <v>259</v>
      </c>
      <c r="M302" s="3" t="s">
        <v>236</v>
      </c>
      <c r="N302" s="3" t="s">
        <v>280</v>
      </c>
      <c r="O302" s="3" t="s">
        <v>278</v>
      </c>
      <c r="P302" s="3" t="s">
        <v>262</v>
      </c>
      <c r="Q302" s="3" t="s">
        <v>263</v>
      </c>
      <c r="R302" s="3">
        <v>62</v>
      </c>
      <c r="S302" s="3" t="s">
        <v>1104</v>
      </c>
      <c r="T302" s="3">
        <v>1349</v>
      </c>
      <c r="U302" s="3" t="s">
        <v>1103</v>
      </c>
      <c r="V302" s="15">
        <v>452.0400085</v>
      </c>
      <c r="W302" s="15">
        <v>338.67539386846153</v>
      </c>
      <c r="X302" s="3">
        <v>1</v>
      </c>
      <c r="Y302" s="15">
        <v>40.680000309999997</v>
      </c>
      <c r="Z302" s="15">
        <v>452.0400085</v>
      </c>
      <c r="AA302" s="24">
        <f t="shared" si="18"/>
        <v>411.36000819000003</v>
      </c>
      <c r="AB302" s="3" t="s">
        <v>44</v>
      </c>
      <c r="AC302" s="3" t="str">
        <f t="shared" si="19"/>
        <v>Not Cash Payment</v>
      </c>
    </row>
    <row r="303" spans="1:29" ht="51" hidden="1" x14ac:dyDescent="0.2">
      <c r="A303" s="3">
        <v>71123</v>
      </c>
      <c r="B303" s="6">
        <v>42836</v>
      </c>
      <c r="C303" s="3">
        <f>VLOOKUP(B303,Dates!$A$2:$B$1462, 2,FALSE)</f>
        <v>3</v>
      </c>
      <c r="D303" s="3">
        <v>2</v>
      </c>
      <c r="E303" s="12">
        <f t="shared" si="16"/>
        <v>42838</v>
      </c>
      <c r="F303" s="3">
        <v>1</v>
      </c>
      <c r="G303" s="3" t="s">
        <v>22</v>
      </c>
      <c r="H303" s="3" t="str">
        <f t="shared" si="17"/>
        <v>Other</v>
      </c>
      <c r="I303" s="3">
        <v>65</v>
      </c>
      <c r="J303" s="10">
        <v>14676</v>
      </c>
      <c r="K303" s="3">
        <v>10</v>
      </c>
      <c r="L303" s="3" t="s">
        <v>259</v>
      </c>
      <c r="M303" s="3" t="s">
        <v>236</v>
      </c>
      <c r="N303" s="3" t="s">
        <v>281</v>
      </c>
      <c r="O303" s="3" t="s">
        <v>281</v>
      </c>
      <c r="P303" s="3" t="s">
        <v>282</v>
      </c>
      <c r="Q303" s="3" t="s">
        <v>263</v>
      </c>
      <c r="R303" s="3">
        <v>65</v>
      </c>
      <c r="S303" s="3" t="s">
        <v>1102</v>
      </c>
      <c r="T303" s="3">
        <v>1352</v>
      </c>
      <c r="U303" s="3" t="s">
        <v>1101</v>
      </c>
      <c r="V303" s="15">
        <v>252.88000489999999</v>
      </c>
      <c r="W303" s="15">
        <v>203.36417164041666</v>
      </c>
      <c r="X303" s="3">
        <v>1</v>
      </c>
      <c r="Y303" s="15">
        <v>22.760000229999999</v>
      </c>
      <c r="Z303" s="15">
        <v>252.88000489999999</v>
      </c>
      <c r="AA303" s="24">
        <f t="shared" si="18"/>
        <v>230.12000466999999</v>
      </c>
      <c r="AB303" s="3" t="s">
        <v>44</v>
      </c>
      <c r="AC303" s="3" t="str">
        <f t="shared" si="19"/>
        <v>Not Cash Payment</v>
      </c>
    </row>
    <row r="304" spans="1:29" ht="51" hidden="1" x14ac:dyDescent="0.2">
      <c r="A304" s="3">
        <v>70534</v>
      </c>
      <c r="B304" s="6">
        <v>43034</v>
      </c>
      <c r="C304" s="3">
        <f>VLOOKUP(B304,Dates!$A$2:$B$1462, 2,FALSE)</f>
        <v>5</v>
      </c>
      <c r="D304" s="3">
        <v>2</v>
      </c>
      <c r="E304" s="12">
        <f t="shared" si="16"/>
        <v>43038</v>
      </c>
      <c r="F304" s="3">
        <v>1</v>
      </c>
      <c r="G304" s="3" t="s">
        <v>22</v>
      </c>
      <c r="H304" s="3" t="str">
        <f t="shared" si="17"/>
        <v>Other</v>
      </c>
      <c r="I304" s="3">
        <v>64</v>
      </c>
      <c r="J304" s="10">
        <v>14087</v>
      </c>
      <c r="K304" s="3">
        <v>10</v>
      </c>
      <c r="L304" s="3" t="s">
        <v>259</v>
      </c>
      <c r="M304" s="3" t="s">
        <v>236</v>
      </c>
      <c r="N304" s="3" t="s">
        <v>283</v>
      </c>
      <c r="O304" s="3" t="s">
        <v>254</v>
      </c>
      <c r="P304" s="3" t="s">
        <v>243</v>
      </c>
      <c r="Q304" s="3" t="s">
        <v>240</v>
      </c>
      <c r="R304" s="3">
        <v>64</v>
      </c>
      <c r="S304" s="3" t="s">
        <v>1048</v>
      </c>
      <c r="T304" s="3">
        <v>1351</v>
      </c>
      <c r="U304" s="3" t="s">
        <v>1105</v>
      </c>
      <c r="V304" s="15">
        <v>1500</v>
      </c>
      <c r="W304" s="15">
        <v>1293.21250629</v>
      </c>
      <c r="X304" s="3">
        <v>1</v>
      </c>
      <c r="Y304" s="15">
        <v>135</v>
      </c>
      <c r="Z304" s="15">
        <v>1500</v>
      </c>
      <c r="AA304" s="24">
        <f t="shared" si="18"/>
        <v>1365</v>
      </c>
      <c r="AB304" s="3" t="s">
        <v>44</v>
      </c>
      <c r="AC304" s="3" t="str">
        <f t="shared" si="19"/>
        <v>Not Cash Payment</v>
      </c>
    </row>
    <row r="305" spans="1:29" ht="17" hidden="1" x14ac:dyDescent="0.2">
      <c r="A305" s="3">
        <v>69641</v>
      </c>
      <c r="B305" s="6">
        <v>43021</v>
      </c>
      <c r="C305" s="3">
        <f>VLOOKUP(B305,Dates!$A$2:$B$1462, 2,FALSE)</f>
        <v>6</v>
      </c>
      <c r="D305" s="3">
        <v>2</v>
      </c>
      <c r="E305" s="12">
        <f t="shared" si="16"/>
        <v>43025</v>
      </c>
      <c r="F305" s="3">
        <v>0</v>
      </c>
      <c r="G305" s="3" t="s">
        <v>22</v>
      </c>
      <c r="H305" s="3" t="str">
        <f t="shared" si="17"/>
        <v>Other</v>
      </c>
      <c r="I305" s="3">
        <v>62</v>
      </c>
      <c r="J305" s="10">
        <v>13194</v>
      </c>
      <c r="K305" s="3">
        <v>10</v>
      </c>
      <c r="L305" s="3" t="s">
        <v>259</v>
      </c>
      <c r="M305" s="3" t="s">
        <v>236</v>
      </c>
      <c r="N305" s="3" t="s">
        <v>284</v>
      </c>
      <c r="O305" s="3" t="s">
        <v>285</v>
      </c>
      <c r="P305" s="3" t="s">
        <v>282</v>
      </c>
      <c r="Q305" s="3" t="s">
        <v>263</v>
      </c>
      <c r="R305" s="3">
        <v>62</v>
      </c>
      <c r="S305" s="3" t="s">
        <v>1104</v>
      </c>
      <c r="T305" s="3">
        <v>1349</v>
      </c>
      <c r="U305" s="3" t="s">
        <v>1103</v>
      </c>
      <c r="V305" s="15">
        <v>452.0400085</v>
      </c>
      <c r="W305" s="15">
        <v>338.67539386846153</v>
      </c>
      <c r="X305" s="3">
        <v>1</v>
      </c>
      <c r="Y305" s="15">
        <v>45.200000760000002</v>
      </c>
      <c r="Z305" s="15">
        <v>452.0400085</v>
      </c>
      <c r="AA305" s="24">
        <f t="shared" si="18"/>
        <v>406.84000773999998</v>
      </c>
      <c r="AB305" s="3" t="s">
        <v>44</v>
      </c>
      <c r="AC305" s="3" t="str">
        <f t="shared" si="19"/>
        <v>Not Cash Payment</v>
      </c>
    </row>
    <row r="306" spans="1:29" ht="51" hidden="1" x14ac:dyDescent="0.2">
      <c r="A306" s="3">
        <v>70960</v>
      </c>
      <c r="B306" s="6">
        <v>42746</v>
      </c>
      <c r="C306" s="3">
        <f>VLOOKUP(B306,Dates!$A$2:$B$1462, 2,FALSE)</f>
        <v>4</v>
      </c>
      <c r="D306" s="3">
        <v>2</v>
      </c>
      <c r="E306" s="12">
        <f t="shared" si="16"/>
        <v>42748</v>
      </c>
      <c r="F306" s="3">
        <v>1</v>
      </c>
      <c r="G306" s="3" t="s">
        <v>22</v>
      </c>
      <c r="H306" s="3" t="str">
        <f t="shared" si="17"/>
        <v>Other</v>
      </c>
      <c r="I306" s="3">
        <v>65</v>
      </c>
      <c r="J306" s="10">
        <v>14513</v>
      </c>
      <c r="K306" s="3">
        <v>10</v>
      </c>
      <c r="L306" s="3" t="s">
        <v>259</v>
      </c>
      <c r="M306" s="3" t="s">
        <v>236</v>
      </c>
      <c r="N306" s="3" t="s">
        <v>286</v>
      </c>
      <c r="O306" s="3" t="s">
        <v>287</v>
      </c>
      <c r="P306" s="3" t="s">
        <v>243</v>
      </c>
      <c r="Q306" s="3" t="s">
        <v>240</v>
      </c>
      <c r="R306" s="3">
        <v>65</v>
      </c>
      <c r="S306" s="3" t="s">
        <v>1102</v>
      </c>
      <c r="T306" s="3">
        <v>1352</v>
      </c>
      <c r="U306" s="3" t="s">
        <v>1101</v>
      </c>
      <c r="V306" s="15">
        <v>252.88000489999999</v>
      </c>
      <c r="W306" s="15">
        <v>203.36417164041666</v>
      </c>
      <c r="X306" s="3">
        <v>1</v>
      </c>
      <c r="Y306" s="15">
        <v>25.290000920000001</v>
      </c>
      <c r="Z306" s="15">
        <v>252.88000489999999</v>
      </c>
      <c r="AA306" s="24">
        <f t="shared" si="18"/>
        <v>227.59000397999998</v>
      </c>
      <c r="AB306" s="3" t="s">
        <v>44</v>
      </c>
      <c r="AC306" s="3" t="str">
        <f t="shared" si="19"/>
        <v>Not Cash Payment</v>
      </c>
    </row>
    <row r="307" spans="1:29" ht="17" hidden="1" x14ac:dyDescent="0.2">
      <c r="A307" s="3">
        <v>69908</v>
      </c>
      <c r="B307" s="6">
        <v>43025</v>
      </c>
      <c r="C307" s="3">
        <f>VLOOKUP(B307,Dates!$A$2:$B$1462, 2,FALSE)</f>
        <v>3</v>
      </c>
      <c r="D307" s="3">
        <v>2</v>
      </c>
      <c r="E307" s="12">
        <f t="shared" si="16"/>
        <v>43027</v>
      </c>
      <c r="F307" s="3">
        <v>1</v>
      </c>
      <c r="G307" s="3" t="s">
        <v>22</v>
      </c>
      <c r="H307" s="3" t="str">
        <f t="shared" si="17"/>
        <v>Other</v>
      </c>
      <c r="I307" s="3">
        <v>62</v>
      </c>
      <c r="J307" s="10">
        <v>13461</v>
      </c>
      <c r="K307" s="3">
        <v>10</v>
      </c>
      <c r="L307" s="3" t="s">
        <v>259</v>
      </c>
      <c r="M307" s="3" t="s">
        <v>236</v>
      </c>
      <c r="N307" s="3" t="s">
        <v>288</v>
      </c>
      <c r="O307" s="3" t="s">
        <v>249</v>
      </c>
      <c r="P307" s="3" t="s">
        <v>250</v>
      </c>
      <c r="Q307" s="3" t="s">
        <v>251</v>
      </c>
      <c r="R307" s="3">
        <v>62</v>
      </c>
      <c r="S307" s="3" t="s">
        <v>1104</v>
      </c>
      <c r="T307" s="3">
        <v>1349</v>
      </c>
      <c r="U307" s="3" t="s">
        <v>1103</v>
      </c>
      <c r="V307" s="15">
        <v>452.0400085</v>
      </c>
      <c r="W307" s="15">
        <v>338.67539386846153</v>
      </c>
      <c r="X307" s="3">
        <v>1</v>
      </c>
      <c r="Y307" s="15">
        <v>67.809997559999999</v>
      </c>
      <c r="Z307" s="15">
        <v>452.0400085</v>
      </c>
      <c r="AA307" s="24">
        <f t="shared" si="18"/>
        <v>384.23001094</v>
      </c>
      <c r="AB307" s="3" t="s">
        <v>44</v>
      </c>
      <c r="AC307" s="3" t="str">
        <f t="shared" si="19"/>
        <v>Not Cash Payment</v>
      </c>
    </row>
    <row r="308" spans="1:29" ht="51" hidden="1" x14ac:dyDescent="0.2">
      <c r="A308" s="3">
        <v>70957</v>
      </c>
      <c r="B308" s="6">
        <v>42746</v>
      </c>
      <c r="C308" s="3">
        <f>VLOOKUP(B308,Dates!$A$2:$B$1462, 2,FALSE)</f>
        <v>4</v>
      </c>
      <c r="D308" s="3">
        <v>2</v>
      </c>
      <c r="E308" s="12">
        <f t="shared" si="16"/>
        <v>42748</v>
      </c>
      <c r="F308" s="3">
        <v>1</v>
      </c>
      <c r="G308" s="3" t="s">
        <v>22</v>
      </c>
      <c r="H308" s="3" t="str">
        <f t="shared" si="17"/>
        <v>Other</v>
      </c>
      <c r="I308" s="3">
        <v>65</v>
      </c>
      <c r="J308" s="10">
        <v>14510</v>
      </c>
      <c r="K308" s="3">
        <v>10</v>
      </c>
      <c r="L308" s="3" t="s">
        <v>259</v>
      </c>
      <c r="M308" s="3" t="s">
        <v>236</v>
      </c>
      <c r="N308" s="3" t="s">
        <v>289</v>
      </c>
      <c r="O308" s="3" t="s">
        <v>242</v>
      </c>
      <c r="P308" s="3" t="s">
        <v>243</v>
      </c>
      <c r="Q308" s="3" t="s">
        <v>240</v>
      </c>
      <c r="R308" s="3">
        <v>65</v>
      </c>
      <c r="S308" s="3" t="s">
        <v>1102</v>
      </c>
      <c r="T308" s="3">
        <v>1352</v>
      </c>
      <c r="U308" s="3" t="s">
        <v>1101</v>
      </c>
      <c r="V308" s="15">
        <v>252.88000489999999</v>
      </c>
      <c r="W308" s="15">
        <v>203.36417164041666</v>
      </c>
      <c r="X308" s="3">
        <v>1</v>
      </c>
      <c r="Y308" s="15">
        <v>37.930000309999997</v>
      </c>
      <c r="Z308" s="15">
        <v>252.88000489999999</v>
      </c>
      <c r="AA308" s="24">
        <f t="shared" si="18"/>
        <v>214.95000458999999</v>
      </c>
      <c r="AB308" s="3" t="s">
        <v>44</v>
      </c>
      <c r="AC308" s="3" t="str">
        <f t="shared" si="19"/>
        <v>Not Cash Payment</v>
      </c>
    </row>
    <row r="309" spans="1:29" ht="51" hidden="1" x14ac:dyDescent="0.2">
      <c r="A309" s="3">
        <v>69637</v>
      </c>
      <c r="B309" s="6">
        <v>43021</v>
      </c>
      <c r="C309" s="3">
        <f>VLOOKUP(B309,Dates!$A$2:$B$1462, 2,FALSE)</f>
        <v>6</v>
      </c>
      <c r="D309" s="3">
        <v>2</v>
      </c>
      <c r="E309" s="12">
        <f t="shared" si="16"/>
        <v>43025</v>
      </c>
      <c r="F309" s="3">
        <v>1</v>
      </c>
      <c r="G309" s="3" t="s">
        <v>22</v>
      </c>
      <c r="H309" s="3" t="str">
        <f t="shared" si="17"/>
        <v>Other</v>
      </c>
      <c r="I309" s="3">
        <v>62</v>
      </c>
      <c r="J309" s="10">
        <v>13190</v>
      </c>
      <c r="K309" s="3">
        <v>10</v>
      </c>
      <c r="L309" s="3" t="s">
        <v>259</v>
      </c>
      <c r="M309" s="3" t="s">
        <v>236</v>
      </c>
      <c r="N309" s="3" t="s">
        <v>290</v>
      </c>
      <c r="O309" s="3" t="s">
        <v>291</v>
      </c>
      <c r="P309" s="3" t="s">
        <v>243</v>
      </c>
      <c r="Q309" s="3" t="s">
        <v>240</v>
      </c>
      <c r="R309" s="3">
        <v>62</v>
      </c>
      <c r="S309" s="3" t="s">
        <v>1104</v>
      </c>
      <c r="T309" s="3">
        <v>1349</v>
      </c>
      <c r="U309" s="3" t="s">
        <v>1103</v>
      </c>
      <c r="V309" s="15">
        <v>452.0400085</v>
      </c>
      <c r="W309" s="15">
        <v>338.67539386846153</v>
      </c>
      <c r="X309" s="3">
        <v>1</v>
      </c>
      <c r="Y309" s="15">
        <v>72.33000183</v>
      </c>
      <c r="Z309" s="15">
        <v>452.0400085</v>
      </c>
      <c r="AA309" s="24">
        <f t="shared" si="18"/>
        <v>379.71000666999998</v>
      </c>
      <c r="AB309" s="3" t="s">
        <v>44</v>
      </c>
      <c r="AC309" s="3" t="str">
        <f t="shared" si="19"/>
        <v>Not Cash Payment</v>
      </c>
    </row>
    <row r="310" spans="1:29" ht="51" hidden="1" x14ac:dyDescent="0.2">
      <c r="A310" s="3">
        <v>70955</v>
      </c>
      <c r="B310" s="6">
        <v>42746</v>
      </c>
      <c r="C310" s="3">
        <f>VLOOKUP(B310,Dates!$A$2:$B$1462, 2,FALSE)</f>
        <v>4</v>
      </c>
      <c r="D310" s="3">
        <v>2</v>
      </c>
      <c r="E310" s="12">
        <f t="shared" si="16"/>
        <v>42748</v>
      </c>
      <c r="F310" s="3">
        <v>1</v>
      </c>
      <c r="G310" s="3" t="s">
        <v>22</v>
      </c>
      <c r="H310" s="3" t="str">
        <f t="shared" si="17"/>
        <v>Other</v>
      </c>
      <c r="I310" s="3">
        <v>65</v>
      </c>
      <c r="J310" s="10">
        <v>14508</v>
      </c>
      <c r="K310" s="3">
        <v>10</v>
      </c>
      <c r="L310" s="3" t="s">
        <v>259</v>
      </c>
      <c r="M310" s="3" t="s">
        <v>236</v>
      </c>
      <c r="N310" s="3" t="s">
        <v>292</v>
      </c>
      <c r="O310" s="3" t="s">
        <v>293</v>
      </c>
      <c r="P310" s="3" t="s">
        <v>250</v>
      </c>
      <c r="Q310" s="3" t="s">
        <v>251</v>
      </c>
      <c r="R310" s="3">
        <v>65</v>
      </c>
      <c r="S310" s="3" t="s">
        <v>1102</v>
      </c>
      <c r="T310" s="3">
        <v>1352</v>
      </c>
      <c r="U310" s="3" t="s">
        <v>1101</v>
      </c>
      <c r="V310" s="15">
        <v>252.88000489999999</v>
      </c>
      <c r="W310" s="15">
        <v>203.36417164041666</v>
      </c>
      <c r="X310" s="3">
        <v>1</v>
      </c>
      <c r="Y310" s="15">
        <v>42.990001679999999</v>
      </c>
      <c r="Z310" s="15">
        <v>252.88000489999999</v>
      </c>
      <c r="AA310" s="24">
        <f t="shared" si="18"/>
        <v>209.89000321999998</v>
      </c>
      <c r="AB310" s="3" t="s">
        <v>44</v>
      </c>
      <c r="AC310" s="3" t="str">
        <f t="shared" si="19"/>
        <v>Not Cash Payment</v>
      </c>
    </row>
    <row r="311" spans="1:29" ht="51" hidden="1" x14ac:dyDescent="0.2">
      <c r="A311" s="3">
        <v>70919</v>
      </c>
      <c r="B311" s="6">
        <v>42746</v>
      </c>
      <c r="C311" s="3">
        <f>VLOOKUP(B311,Dates!$A$2:$B$1462, 2,FALSE)</f>
        <v>4</v>
      </c>
      <c r="D311" s="3">
        <v>2</v>
      </c>
      <c r="E311" s="12">
        <f t="shared" si="16"/>
        <v>42748</v>
      </c>
      <c r="F311" s="3">
        <v>1</v>
      </c>
      <c r="G311" s="3" t="s">
        <v>22</v>
      </c>
      <c r="H311" s="3" t="str">
        <f t="shared" si="17"/>
        <v>Other</v>
      </c>
      <c r="I311" s="3">
        <v>65</v>
      </c>
      <c r="J311" s="10">
        <v>14472</v>
      </c>
      <c r="K311" s="3">
        <v>10</v>
      </c>
      <c r="L311" s="3" t="s">
        <v>259</v>
      </c>
      <c r="M311" s="3" t="s">
        <v>236</v>
      </c>
      <c r="N311" s="3" t="s">
        <v>294</v>
      </c>
      <c r="O311" s="3" t="s">
        <v>272</v>
      </c>
      <c r="P311" s="3" t="s">
        <v>262</v>
      </c>
      <c r="Q311" s="3" t="s">
        <v>263</v>
      </c>
      <c r="R311" s="3">
        <v>65</v>
      </c>
      <c r="S311" s="3" t="s">
        <v>1102</v>
      </c>
      <c r="T311" s="3">
        <v>1352</v>
      </c>
      <c r="U311" s="3" t="s">
        <v>1101</v>
      </c>
      <c r="V311" s="15">
        <v>252.88000489999999</v>
      </c>
      <c r="W311" s="15">
        <v>203.36417164041666</v>
      </c>
      <c r="X311" s="3">
        <v>1</v>
      </c>
      <c r="Y311" s="15">
        <v>42.990001679999999</v>
      </c>
      <c r="Z311" s="15">
        <v>252.88000489999999</v>
      </c>
      <c r="AA311" s="24">
        <f t="shared" si="18"/>
        <v>209.89000321999998</v>
      </c>
      <c r="AB311" s="3" t="s">
        <v>44</v>
      </c>
      <c r="AC311" s="3" t="str">
        <f t="shared" si="19"/>
        <v>Not Cash Payment</v>
      </c>
    </row>
    <row r="312" spans="1:29" ht="51" hidden="1" x14ac:dyDescent="0.2">
      <c r="A312" s="3">
        <v>71009</v>
      </c>
      <c r="B312" s="6">
        <v>42777</v>
      </c>
      <c r="C312" s="3">
        <f>VLOOKUP(B312,Dates!$A$2:$B$1462, 2,FALSE)</f>
        <v>7</v>
      </c>
      <c r="D312" s="3">
        <v>2</v>
      </c>
      <c r="E312" s="12">
        <f t="shared" si="16"/>
        <v>42780</v>
      </c>
      <c r="F312" s="3">
        <v>1</v>
      </c>
      <c r="G312" s="3" t="s">
        <v>22</v>
      </c>
      <c r="H312" s="3" t="str">
        <f t="shared" si="17"/>
        <v>Other</v>
      </c>
      <c r="I312" s="3">
        <v>65</v>
      </c>
      <c r="J312" s="10">
        <v>14562</v>
      </c>
      <c r="K312" s="3">
        <v>10</v>
      </c>
      <c r="L312" s="3" t="s">
        <v>259</v>
      </c>
      <c r="M312" s="3" t="s">
        <v>236</v>
      </c>
      <c r="N312" s="3" t="s">
        <v>295</v>
      </c>
      <c r="O312" s="3" t="s">
        <v>296</v>
      </c>
      <c r="P312" s="3" t="s">
        <v>239</v>
      </c>
      <c r="Q312" s="3" t="s">
        <v>240</v>
      </c>
      <c r="R312" s="3">
        <v>65</v>
      </c>
      <c r="S312" s="3" t="s">
        <v>1102</v>
      </c>
      <c r="T312" s="3">
        <v>1352</v>
      </c>
      <c r="U312" s="3" t="s">
        <v>1101</v>
      </c>
      <c r="V312" s="15">
        <v>252.88000489999999</v>
      </c>
      <c r="W312" s="15">
        <v>203.36417164041666</v>
      </c>
      <c r="X312" s="3">
        <v>1</v>
      </c>
      <c r="Y312" s="15">
        <v>42.990001679999999</v>
      </c>
      <c r="Z312" s="15">
        <v>252.88000489999999</v>
      </c>
      <c r="AA312" s="24">
        <f t="shared" si="18"/>
        <v>209.89000321999998</v>
      </c>
      <c r="AB312" s="3" t="s">
        <v>44</v>
      </c>
      <c r="AC312" s="3" t="str">
        <f t="shared" si="19"/>
        <v>Not Cash Payment</v>
      </c>
    </row>
    <row r="313" spans="1:29" ht="17" hidden="1" x14ac:dyDescent="0.2">
      <c r="A313" s="3">
        <v>69653</v>
      </c>
      <c r="B313" s="6">
        <v>43021</v>
      </c>
      <c r="C313" s="3">
        <f>VLOOKUP(B313,Dates!$A$2:$B$1462, 2,FALSE)</f>
        <v>6</v>
      </c>
      <c r="D313" s="3">
        <v>2</v>
      </c>
      <c r="E313" s="12">
        <f t="shared" si="16"/>
        <v>43025</v>
      </c>
      <c r="F313" s="3">
        <v>1</v>
      </c>
      <c r="G313" s="3" t="s">
        <v>22</v>
      </c>
      <c r="H313" s="3" t="str">
        <f t="shared" si="17"/>
        <v>Other</v>
      </c>
      <c r="I313" s="3">
        <v>62</v>
      </c>
      <c r="J313" s="10">
        <v>13206</v>
      </c>
      <c r="K313" s="3">
        <v>10</v>
      </c>
      <c r="L313" s="3" t="s">
        <v>259</v>
      </c>
      <c r="M313" s="3" t="s">
        <v>236</v>
      </c>
      <c r="N313" s="3" t="s">
        <v>297</v>
      </c>
      <c r="O313" s="3" t="s">
        <v>249</v>
      </c>
      <c r="P313" s="3" t="s">
        <v>250</v>
      </c>
      <c r="Q313" s="3" t="s">
        <v>251</v>
      </c>
      <c r="R313" s="3">
        <v>62</v>
      </c>
      <c r="S313" s="3" t="s">
        <v>1104</v>
      </c>
      <c r="T313" s="3">
        <v>1349</v>
      </c>
      <c r="U313" s="3" t="s">
        <v>1103</v>
      </c>
      <c r="V313" s="15">
        <v>452.0400085</v>
      </c>
      <c r="W313" s="15">
        <v>338.67539386846153</v>
      </c>
      <c r="X313" s="3">
        <v>1</v>
      </c>
      <c r="Y313" s="15">
        <v>81.370002749999998</v>
      </c>
      <c r="Z313" s="15">
        <v>452.0400085</v>
      </c>
      <c r="AA313" s="24">
        <f t="shared" si="18"/>
        <v>370.67000574999997</v>
      </c>
      <c r="AB313" s="3" t="s">
        <v>44</v>
      </c>
      <c r="AC313" s="3" t="str">
        <f t="shared" si="19"/>
        <v>Not Cash Payment</v>
      </c>
    </row>
    <row r="314" spans="1:29" ht="17" hidden="1" x14ac:dyDescent="0.2">
      <c r="A314" s="3">
        <v>69527</v>
      </c>
      <c r="B314" s="6">
        <v>43049</v>
      </c>
      <c r="C314" s="3">
        <f>VLOOKUP(B314,Dates!$A$2:$B$1462, 2,FALSE)</f>
        <v>6</v>
      </c>
      <c r="D314" s="3">
        <v>2</v>
      </c>
      <c r="E314" s="12">
        <f t="shared" si="16"/>
        <v>43053</v>
      </c>
      <c r="F314" s="3">
        <v>1</v>
      </c>
      <c r="G314" s="3" t="s">
        <v>22</v>
      </c>
      <c r="H314" s="3" t="str">
        <f t="shared" si="17"/>
        <v>Other</v>
      </c>
      <c r="I314" s="3">
        <v>62</v>
      </c>
      <c r="J314" s="10">
        <v>13080</v>
      </c>
      <c r="K314" s="3">
        <v>10</v>
      </c>
      <c r="L314" s="3" t="s">
        <v>259</v>
      </c>
      <c r="M314" s="3" t="s">
        <v>236</v>
      </c>
      <c r="N314" s="3" t="s">
        <v>298</v>
      </c>
      <c r="O314" s="3" t="s">
        <v>278</v>
      </c>
      <c r="P314" s="3" t="s">
        <v>262</v>
      </c>
      <c r="Q314" s="3" t="s">
        <v>263</v>
      </c>
      <c r="R314" s="3">
        <v>62</v>
      </c>
      <c r="S314" s="3" t="s">
        <v>1104</v>
      </c>
      <c r="T314" s="3">
        <v>1349</v>
      </c>
      <c r="U314" s="3" t="s">
        <v>1103</v>
      </c>
      <c r="V314" s="15">
        <v>452.0400085</v>
      </c>
      <c r="W314" s="15">
        <v>338.67539386846153</v>
      </c>
      <c r="X314" s="3">
        <v>1</v>
      </c>
      <c r="Y314" s="15">
        <v>81.370002749999998</v>
      </c>
      <c r="Z314" s="15">
        <v>452.0400085</v>
      </c>
      <c r="AA314" s="24">
        <f t="shared" si="18"/>
        <v>370.67000574999997</v>
      </c>
      <c r="AB314" s="3" t="s">
        <v>44</v>
      </c>
      <c r="AC314" s="3" t="str">
        <f t="shared" si="19"/>
        <v>Not Cash Payment</v>
      </c>
    </row>
    <row r="315" spans="1:29" ht="51" hidden="1" x14ac:dyDescent="0.2">
      <c r="A315" s="3">
        <v>71080</v>
      </c>
      <c r="B315" s="6">
        <v>42805</v>
      </c>
      <c r="C315" s="3">
        <f>VLOOKUP(B315,Dates!$A$2:$B$1462, 2,FALSE)</f>
        <v>7</v>
      </c>
      <c r="D315" s="3">
        <v>2</v>
      </c>
      <c r="E315" s="12">
        <f t="shared" si="16"/>
        <v>42808</v>
      </c>
      <c r="F315" s="3">
        <v>1</v>
      </c>
      <c r="G315" s="3" t="s">
        <v>22</v>
      </c>
      <c r="H315" s="3" t="str">
        <f t="shared" si="17"/>
        <v>Other</v>
      </c>
      <c r="I315" s="3">
        <v>65</v>
      </c>
      <c r="J315" s="10">
        <v>14633</v>
      </c>
      <c r="K315" s="3">
        <v>10</v>
      </c>
      <c r="L315" s="3" t="s">
        <v>259</v>
      </c>
      <c r="M315" s="3" t="s">
        <v>236</v>
      </c>
      <c r="N315" s="3" t="s">
        <v>299</v>
      </c>
      <c r="O315" s="3" t="s">
        <v>296</v>
      </c>
      <c r="P315" s="3" t="s">
        <v>239</v>
      </c>
      <c r="Q315" s="3" t="s">
        <v>240</v>
      </c>
      <c r="R315" s="3">
        <v>65</v>
      </c>
      <c r="S315" s="3" t="s">
        <v>1102</v>
      </c>
      <c r="T315" s="3">
        <v>1352</v>
      </c>
      <c r="U315" s="3" t="s">
        <v>1101</v>
      </c>
      <c r="V315" s="15">
        <v>252.88000489999999</v>
      </c>
      <c r="W315" s="15">
        <v>203.36417164041666</v>
      </c>
      <c r="X315" s="3">
        <v>1</v>
      </c>
      <c r="Y315" s="15">
        <v>45.520000459999999</v>
      </c>
      <c r="Z315" s="15">
        <v>252.88000489999999</v>
      </c>
      <c r="AA315" s="24">
        <f t="shared" si="18"/>
        <v>207.36000443999998</v>
      </c>
      <c r="AB315" s="3" t="s">
        <v>44</v>
      </c>
      <c r="AC315" s="3" t="str">
        <f t="shared" si="19"/>
        <v>Not Cash Payment</v>
      </c>
    </row>
    <row r="316" spans="1:29" ht="17" hidden="1" x14ac:dyDescent="0.2">
      <c r="A316" s="3">
        <v>70544</v>
      </c>
      <c r="B316" s="6">
        <v>43034</v>
      </c>
      <c r="C316" s="3">
        <f>VLOOKUP(B316,Dates!$A$2:$B$1462, 2,FALSE)</f>
        <v>5</v>
      </c>
      <c r="D316" s="3">
        <v>2</v>
      </c>
      <c r="E316" s="12">
        <f t="shared" si="16"/>
        <v>43038</v>
      </c>
      <c r="F316" s="3">
        <v>1</v>
      </c>
      <c r="G316" s="3" t="s">
        <v>22</v>
      </c>
      <c r="H316" s="3" t="str">
        <f t="shared" si="17"/>
        <v>Other</v>
      </c>
      <c r="I316" s="3">
        <v>64</v>
      </c>
      <c r="J316" s="10">
        <v>14097</v>
      </c>
      <c r="K316" s="3">
        <v>10</v>
      </c>
      <c r="L316" s="3" t="s">
        <v>259</v>
      </c>
      <c r="M316" s="3" t="s">
        <v>236</v>
      </c>
      <c r="N316" s="3" t="s">
        <v>300</v>
      </c>
      <c r="O316" s="3" t="s">
        <v>249</v>
      </c>
      <c r="P316" s="3" t="s">
        <v>250</v>
      </c>
      <c r="Q316" s="3" t="s">
        <v>251</v>
      </c>
      <c r="R316" s="3">
        <v>64</v>
      </c>
      <c r="S316" s="3" t="s">
        <v>1048</v>
      </c>
      <c r="T316" s="3">
        <v>1351</v>
      </c>
      <c r="U316" s="3" t="s">
        <v>1105</v>
      </c>
      <c r="V316" s="15">
        <v>1500</v>
      </c>
      <c r="W316" s="15">
        <v>1293.21250629</v>
      </c>
      <c r="X316" s="3">
        <v>1</v>
      </c>
      <c r="Y316" s="15">
        <v>300</v>
      </c>
      <c r="Z316" s="15">
        <v>1500</v>
      </c>
      <c r="AA316" s="24">
        <f t="shared" si="18"/>
        <v>1200</v>
      </c>
      <c r="AB316" s="3" t="s">
        <v>44</v>
      </c>
      <c r="AC316" s="3" t="str">
        <f t="shared" si="19"/>
        <v>Not Cash Payment</v>
      </c>
    </row>
    <row r="317" spans="1:29" ht="17" hidden="1" x14ac:dyDescent="0.2">
      <c r="A317" s="3">
        <v>69471</v>
      </c>
      <c r="B317" s="6">
        <v>43049</v>
      </c>
      <c r="C317" s="3">
        <f>VLOOKUP(B317,Dates!$A$2:$B$1462, 2,FALSE)</f>
        <v>6</v>
      </c>
      <c r="D317" s="3">
        <v>2</v>
      </c>
      <c r="E317" s="12">
        <f t="shared" si="16"/>
        <v>43053</v>
      </c>
      <c r="F317" s="3">
        <v>0</v>
      </c>
      <c r="G317" s="3" t="s">
        <v>22</v>
      </c>
      <c r="H317" s="3" t="str">
        <f t="shared" si="17"/>
        <v>Other</v>
      </c>
      <c r="I317" s="3">
        <v>62</v>
      </c>
      <c r="J317" s="10">
        <v>13024</v>
      </c>
      <c r="K317" s="3">
        <v>10</v>
      </c>
      <c r="L317" s="3" t="s">
        <v>259</v>
      </c>
      <c r="M317" s="3" t="s">
        <v>236</v>
      </c>
      <c r="N317" s="3" t="s">
        <v>301</v>
      </c>
      <c r="O317" s="3" t="s">
        <v>293</v>
      </c>
      <c r="P317" s="3" t="s">
        <v>250</v>
      </c>
      <c r="Q317" s="3" t="s">
        <v>251</v>
      </c>
      <c r="R317" s="3">
        <v>62</v>
      </c>
      <c r="S317" s="3" t="s">
        <v>1104</v>
      </c>
      <c r="T317" s="3">
        <v>1349</v>
      </c>
      <c r="U317" s="3" t="s">
        <v>1103</v>
      </c>
      <c r="V317" s="15">
        <v>452.0400085</v>
      </c>
      <c r="W317" s="15">
        <v>338.67539386846153</v>
      </c>
      <c r="X317" s="3">
        <v>1</v>
      </c>
      <c r="Y317" s="15">
        <v>113.01000209999999</v>
      </c>
      <c r="Z317" s="15">
        <v>452.0400085</v>
      </c>
      <c r="AA317" s="24">
        <f t="shared" si="18"/>
        <v>339.03000639999999</v>
      </c>
      <c r="AB317" s="3" t="s">
        <v>44</v>
      </c>
      <c r="AC317" s="3" t="str">
        <f t="shared" si="19"/>
        <v>Not Cash Payment</v>
      </c>
    </row>
    <row r="318" spans="1:29" ht="17" hidden="1" x14ac:dyDescent="0.2">
      <c r="A318" s="3">
        <v>68879</v>
      </c>
      <c r="B318" s="6">
        <v>42776</v>
      </c>
      <c r="C318" s="3">
        <f>VLOOKUP(B318,Dates!$A$2:$B$1462, 2,FALSE)</f>
        <v>6</v>
      </c>
      <c r="D318" s="3">
        <v>2</v>
      </c>
      <c r="E318" s="12">
        <f t="shared" si="16"/>
        <v>42780</v>
      </c>
      <c r="F318" s="3">
        <v>1</v>
      </c>
      <c r="G318" s="3" t="s">
        <v>22</v>
      </c>
      <c r="H318" s="3" t="str">
        <f t="shared" si="17"/>
        <v>Other</v>
      </c>
      <c r="I318" s="3">
        <v>4</v>
      </c>
      <c r="J318" s="10">
        <v>778</v>
      </c>
      <c r="K318" s="3">
        <v>2</v>
      </c>
      <c r="L318" s="3" t="s">
        <v>135</v>
      </c>
      <c r="M318" s="3" t="s">
        <v>236</v>
      </c>
      <c r="N318" s="3" t="s">
        <v>302</v>
      </c>
      <c r="O318" s="3" t="s">
        <v>242</v>
      </c>
      <c r="P318" s="3" t="s">
        <v>243</v>
      </c>
      <c r="Q318" s="3" t="s">
        <v>240</v>
      </c>
      <c r="R318" s="3">
        <v>4</v>
      </c>
      <c r="S318" s="3" t="s">
        <v>1049</v>
      </c>
      <c r="T318" s="3">
        <v>60</v>
      </c>
      <c r="U318" s="3" t="s">
        <v>1106</v>
      </c>
      <c r="V318" s="15">
        <v>999.98999019999997</v>
      </c>
      <c r="W318" s="15">
        <v>584.19000239999991</v>
      </c>
      <c r="X318" s="3">
        <v>1</v>
      </c>
      <c r="Y318" s="15">
        <v>10</v>
      </c>
      <c r="Z318" s="15">
        <v>999.98999019999997</v>
      </c>
      <c r="AA318" s="24">
        <f t="shared" si="18"/>
        <v>989.98999019999997</v>
      </c>
      <c r="AB318" s="3" t="s">
        <v>44</v>
      </c>
      <c r="AC318" s="3" t="str">
        <f t="shared" si="19"/>
        <v>Not Cash Payment</v>
      </c>
    </row>
    <row r="319" spans="1:29" ht="34" hidden="1" x14ac:dyDescent="0.2">
      <c r="A319" s="3">
        <v>67214</v>
      </c>
      <c r="B319" s="6">
        <v>42956</v>
      </c>
      <c r="C319" s="3">
        <f>VLOOKUP(B319,Dates!$A$2:$B$1462, 2,FALSE)</f>
        <v>4</v>
      </c>
      <c r="D319" s="3">
        <v>2</v>
      </c>
      <c r="E319" s="12">
        <f t="shared" si="16"/>
        <v>42958</v>
      </c>
      <c r="F319" s="3">
        <v>1</v>
      </c>
      <c r="G319" s="3" t="s">
        <v>22</v>
      </c>
      <c r="H319" s="3" t="str">
        <f t="shared" si="17"/>
        <v>Other</v>
      </c>
      <c r="I319" s="3">
        <v>2</v>
      </c>
      <c r="J319" s="10">
        <v>7146</v>
      </c>
      <c r="K319" s="3">
        <v>2</v>
      </c>
      <c r="L319" s="3" t="s">
        <v>135</v>
      </c>
      <c r="M319" s="3" t="s">
        <v>236</v>
      </c>
      <c r="N319" s="3" t="s">
        <v>303</v>
      </c>
      <c r="O319" s="3" t="s">
        <v>304</v>
      </c>
      <c r="P319" s="3" t="s">
        <v>282</v>
      </c>
      <c r="Q319" s="3" t="s">
        <v>263</v>
      </c>
      <c r="R319" s="3">
        <v>2</v>
      </c>
      <c r="S319" s="3" t="s">
        <v>1046</v>
      </c>
      <c r="T319" s="3">
        <v>24</v>
      </c>
      <c r="U319" s="3" t="s">
        <v>1107</v>
      </c>
      <c r="V319" s="15">
        <v>79.989997860000003</v>
      </c>
      <c r="W319" s="15">
        <v>71.369997974</v>
      </c>
      <c r="X319" s="3">
        <v>1</v>
      </c>
      <c r="Y319" s="15">
        <v>1.6000000240000001</v>
      </c>
      <c r="Z319" s="15">
        <v>79.989997860000003</v>
      </c>
      <c r="AA319" s="24">
        <f t="shared" si="18"/>
        <v>78.389997836000006</v>
      </c>
      <c r="AB319" s="3" t="s">
        <v>44</v>
      </c>
      <c r="AC319" s="3" t="str">
        <f t="shared" si="19"/>
        <v>Not Cash Payment</v>
      </c>
    </row>
    <row r="320" spans="1:29" ht="51" hidden="1" x14ac:dyDescent="0.2">
      <c r="A320" s="3">
        <v>17810</v>
      </c>
      <c r="B320" s="6">
        <v>42264</v>
      </c>
      <c r="C320" s="3">
        <f>VLOOKUP(B320,Dates!$A$2:$B$1462, 2,FALSE)</f>
        <v>5</v>
      </c>
      <c r="D320" s="3">
        <v>2</v>
      </c>
      <c r="E320" s="12">
        <f t="shared" si="16"/>
        <v>42268</v>
      </c>
      <c r="F320" s="3">
        <v>1</v>
      </c>
      <c r="G320" s="3" t="s">
        <v>22</v>
      </c>
      <c r="H320" s="3" t="str">
        <f t="shared" si="17"/>
        <v>Other</v>
      </c>
      <c r="I320" s="3">
        <v>3</v>
      </c>
      <c r="J320" s="10">
        <v>6365</v>
      </c>
      <c r="K320" s="3">
        <v>2</v>
      </c>
      <c r="L320" s="3" t="s">
        <v>135</v>
      </c>
      <c r="M320" s="3" t="s">
        <v>236</v>
      </c>
      <c r="N320" s="3" t="s">
        <v>305</v>
      </c>
      <c r="O320" s="3" t="s">
        <v>305</v>
      </c>
      <c r="P320" s="3" t="s">
        <v>306</v>
      </c>
      <c r="Q320" s="3" t="s">
        <v>251</v>
      </c>
      <c r="R320" s="3">
        <v>3</v>
      </c>
      <c r="S320" s="3" t="s">
        <v>1094</v>
      </c>
      <c r="T320" s="3">
        <v>44</v>
      </c>
      <c r="U320" s="3" t="s">
        <v>1093</v>
      </c>
      <c r="V320" s="15">
        <v>59.990001679999999</v>
      </c>
      <c r="W320" s="15">
        <v>57.194418487916671</v>
      </c>
      <c r="X320" s="3">
        <v>1</v>
      </c>
      <c r="Y320" s="15">
        <v>7.8000001909999996</v>
      </c>
      <c r="Z320" s="15">
        <v>59.990001679999999</v>
      </c>
      <c r="AA320" s="24">
        <f t="shared" si="18"/>
        <v>52.190001488999997</v>
      </c>
      <c r="AB320" s="3" t="s">
        <v>44</v>
      </c>
      <c r="AC320" s="3" t="str">
        <f t="shared" si="19"/>
        <v>Not Cash Payment</v>
      </c>
    </row>
    <row r="321" spans="1:29" ht="68" hidden="1" x14ac:dyDescent="0.2">
      <c r="A321" s="3">
        <v>18793</v>
      </c>
      <c r="B321" s="6">
        <v>42045</v>
      </c>
      <c r="C321" s="3">
        <f>VLOOKUP(B321,Dates!$A$2:$B$1462, 2,FALSE)</f>
        <v>3</v>
      </c>
      <c r="D321" s="3">
        <v>2</v>
      </c>
      <c r="E321" s="12">
        <f t="shared" si="16"/>
        <v>42047</v>
      </c>
      <c r="F321" s="3">
        <v>1</v>
      </c>
      <c r="G321" s="3" t="s">
        <v>22</v>
      </c>
      <c r="H321" s="3" t="str">
        <f t="shared" si="17"/>
        <v>Other</v>
      </c>
      <c r="I321" s="3">
        <v>13</v>
      </c>
      <c r="J321" s="10">
        <v>8422</v>
      </c>
      <c r="K321" s="3">
        <v>3</v>
      </c>
      <c r="L321" s="3" t="s">
        <v>23</v>
      </c>
      <c r="M321" s="3" t="s">
        <v>236</v>
      </c>
      <c r="N321" s="3" t="s">
        <v>307</v>
      </c>
      <c r="O321" s="3" t="s">
        <v>249</v>
      </c>
      <c r="P321" s="3" t="s">
        <v>250</v>
      </c>
      <c r="Q321" s="3" t="s">
        <v>251</v>
      </c>
      <c r="R321" s="3">
        <v>13</v>
      </c>
      <c r="S321" s="3" t="s">
        <v>1042</v>
      </c>
      <c r="T321" s="3">
        <v>278</v>
      </c>
      <c r="U321" s="3" t="s">
        <v>1108</v>
      </c>
      <c r="V321" s="15">
        <v>44.990001679999999</v>
      </c>
      <c r="W321" s="15">
        <v>31.547668386333335</v>
      </c>
      <c r="X321" s="3">
        <v>1</v>
      </c>
      <c r="Y321" s="15">
        <v>1.7999999520000001</v>
      </c>
      <c r="Z321" s="15">
        <v>44.990001679999999</v>
      </c>
      <c r="AA321" s="24">
        <f t="shared" si="18"/>
        <v>43.190001727999999</v>
      </c>
      <c r="AB321" s="3" t="s">
        <v>44</v>
      </c>
      <c r="AC321" s="3" t="str">
        <f t="shared" si="19"/>
        <v>Not Cash Payment</v>
      </c>
    </row>
    <row r="322" spans="1:29" ht="34" hidden="1" x14ac:dyDescent="0.2">
      <c r="A322" s="3">
        <v>65109</v>
      </c>
      <c r="B322" s="6">
        <v>42955</v>
      </c>
      <c r="C322" s="3">
        <f>VLOOKUP(B322,Dates!$A$2:$B$1462, 2,FALSE)</f>
        <v>3</v>
      </c>
      <c r="D322" s="3">
        <v>2</v>
      </c>
      <c r="E322" s="12">
        <f t="shared" si="16"/>
        <v>42957</v>
      </c>
      <c r="F322" s="3">
        <v>1</v>
      </c>
      <c r="G322" s="3" t="s">
        <v>22</v>
      </c>
      <c r="H322" s="3" t="str">
        <f t="shared" si="17"/>
        <v>Other</v>
      </c>
      <c r="I322" s="3">
        <v>9</v>
      </c>
      <c r="J322" s="10">
        <v>8524</v>
      </c>
      <c r="K322" s="3">
        <v>3</v>
      </c>
      <c r="L322" s="3" t="s">
        <v>23</v>
      </c>
      <c r="M322" s="3" t="s">
        <v>236</v>
      </c>
      <c r="N322" s="3" t="s">
        <v>308</v>
      </c>
      <c r="O322" s="3" t="s">
        <v>296</v>
      </c>
      <c r="P322" s="3" t="s">
        <v>239</v>
      </c>
      <c r="Q322" s="3" t="s">
        <v>240</v>
      </c>
      <c r="R322" s="3">
        <v>9</v>
      </c>
      <c r="S322" s="3" t="s">
        <v>1055</v>
      </c>
      <c r="T322" s="3">
        <v>191</v>
      </c>
      <c r="U322" s="3" t="s">
        <v>1054</v>
      </c>
      <c r="V322" s="15">
        <v>99.989997860000003</v>
      </c>
      <c r="W322" s="15">
        <v>95.114003926871064</v>
      </c>
      <c r="X322" s="3">
        <v>1</v>
      </c>
      <c r="Y322" s="15">
        <v>4</v>
      </c>
      <c r="Z322" s="15">
        <v>99.989997860000003</v>
      </c>
      <c r="AA322" s="24">
        <f t="shared" si="18"/>
        <v>95.989997860000003</v>
      </c>
      <c r="AB322" s="3" t="s">
        <v>44</v>
      </c>
      <c r="AC322" s="3" t="str">
        <f t="shared" si="19"/>
        <v>Not Cash Payment</v>
      </c>
    </row>
    <row r="323" spans="1:29" ht="34" hidden="1" x14ac:dyDescent="0.2">
      <c r="A323" s="3">
        <v>15673</v>
      </c>
      <c r="B323" s="6">
        <v>42233</v>
      </c>
      <c r="C323" s="3">
        <f>VLOOKUP(B323,Dates!$A$2:$B$1462, 2,FALSE)</f>
        <v>2</v>
      </c>
      <c r="D323" s="3">
        <v>2</v>
      </c>
      <c r="E323" s="12">
        <f t="shared" ref="E323:E386" si="20">WORKDAY(B323, D323 )</f>
        <v>42235</v>
      </c>
      <c r="F323" s="3">
        <v>1</v>
      </c>
      <c r="G323" s="3" t="s">
        <v>22</v>
      </c>
      <c r="H323" s="3" t="str">
        <f t="shared" ref="H323:H386" si="21">IF(AND(D323&lt;=1,F323=0),"Same day - on time","Other")</f>
        <v>Other</v>
      </c>
      <c r="I323" s="3">
        <v>9</v>
      </c>
      <c r="J323" s="10">
        <v>3784</v>
      </c>
      <c r="K323" s="3">
        <v>3</v>
      </c>
      <c r="L323" s="3" t="s">
        <v>23</v>
      </c>
      <c r="M323" s="3" t="s">
        <v>236</v>
      </c>
      <c r="N323" s="3" t="s">
        <v>309</v>
      </c>
      <c r="O323" s="3" t="s">
        <v>249</v>
      </c>
      <c r="P323" s="3" t="s">
        <v>250</v>
      </c>
      <c r="Q323" s="3" t="s">
        <v>251</v>
      </c>
      <c r="R323" s="3">
        <v>9</v>
      </c>
      <c r="S323" s="3" t="s">
        <v>1055</v>
      </c>
      <c r="T323" s="3">
        <v>191</v>
      </c>
      <c r="U323" s="3" t="s">
        <v>1054</v>
      </c>
      <c r="V323" s="15">
        <v>99.989997860000003</v>
      </c>
      <c r="W323" s="15">
        <v>95.114003926871064</v>
      </c>
      <c r="X323" s="3">
        <v>1</v>
      </c>
      <c r="Y323" s="15">
        <v>5</v>
      </c>
      <c r="Z323" s="15">
        <v>99.989997860000003</v>
      </c>
      <c r="AA323" s="24">
        <f t="shared" ref="AA323:AA386" si="22">Z323-Y323</f>
        <v>94.989997860000003</v>
      </c>
      <c r="AB323" s="3" t="s">
        <v>44</v>
      </c>
      <c r="AC323" s="3" t="str">
        <f t="shared" ref="AC323:AC386" si="23">IF(AND(AB323="CASH",AA323&gt;200),"Cash Over 200",IF(AND(AB323="CASH",AA323&lt;=200),"Cash Not Over 200","Not Cash Payment"))</f>
        <v>Not Cash Payment</v>
      </c>
    </row>
    <row r="324" spans="1:29" ht="68" hidden="1" x14ac:dyDescent="0.2">
      <c r="A324" s="3">
        <v>18183</v>
      </c>
      <c r="B324" s="6">
        <v>42270</v>
      </c>
      <c r="C324" s="3">
        <f>VLOOKUP(B324,Dates!$A$2:$B$1462, 2,FALSE)</f>
        <v>4</v>
      </c>
      <c r="D324" s="3">
        <v>2</v>
      </c>
      <c r="E324" s="12">
        <f t="shared" si="20"/>
        <v>42272</v>
      </c>
      <c r="F324" s="3">
        <v>1</v>
      </c>
      <c r="G324" s="3" t="s">
        <v>22</v>
      </c>
      <c r="H324" s="3" t="str">
        <f t="shared" si="21"/>
        <v>Other</v>
      </c>
      <c r="I324" s="3">
        <v>13</v>
      </c>
      <c r="J324" s="10">
        <v>10519</v>
      </c>
      <c r="K324" s="3">
        <v>3</v>
      </c>
      <c r="L324" s="3" t="s">
        <v>23</v>
      </c>
      <c r="M324" s="3" t="s">
        <v>236</v>
      </c>
      <c r="N324" s="3" t="s">
        <v>310</v>
      </c>
      <c r="O324" s="3" t="s">
        <v>311</v>
      </c>
      <c r="P324" s="3" t="s">
        <v>247</v>
      </c>
      <c r="Q324" s="3" t="s">
        <v>240</v>
      </c>
      <c r="R324" s="3">
        <v>13</v>
      </c>
      <c r="S324" s="3" t="s">
        <v>1042</v>
      </c>
      <c r="T324" s="3">
        <v>278</v>
      </c>
      <c r="U324" s="3" t="s">
        <v>1108</v>
      </c>
      <c r="V324" s="15">
        <v>44.990001679999999</v>
      </c>
      <c r="W324" s="15">
        <v>31.547668386333335</v>
      </c>
      <c r="X324" s="3">
        <v>1</v>
      </c>
      <c r="Y324" s="15">
        <v>3.1500000950000002</v>
      </c>
      <c r="Z324" s="15">
        <v>44.990001679999999</v>
      </c>
      <c r="AA324" s="24">
        <f t="shared" si="22"/>
        <v>41.840001584999996</v>
      </c>
      <c r="AB324" s="3" t="s">
        <v>44</v>
      </c>
      <c r="AC324" s="3" t="str">
        <f t="shared" si="23"/>
        <v>Not Cash Payment</v>
      </c>
    </row>
    <row r="325" spans="1:29" ht="34" hidden="1" x14ac:dyDescent="0.2">
      <c r="A325" s="3">
        <v>20234</v>
      </c>
      <c r="B325" s="6">
        <v>42300</v>
      </c>
      <c r="C325" s="3">
        <f>VLOOKUP(B325,Dates!$A$2:$B$1462, 2,FALSE)</f>
        <v>6</v>
      </c>
      <c r="D325" s="3">
        <v>2</v>
      </c>
      <c r="E325" s="12">
        <f t="shared" si="20"/>
        <v>42304</v>
      </c>
      <c r="F325" s="3">
        <v>1</v>
      </c>
      <c r="G325" s="3" t="s">
        <v>22</v>
      </c>
      <c r="H325" s="3" t="str">
        <f t="shared" si="21"/>
        <v>Other</v>
      </c>
      <c r="I325" s="3">
        <v>9</v>
      </c>
      <c r="J325" s="10">
        <v>7132</v>
      </c>
      <c r="K325" s="3">
        <v>3</v>
      </c>
      <c r="L325" s="3" t="s">
        <v>23</v>
      </c>
      <c r="M325" s="3" t="s">
        <v>236</v>
      </c>
      <c r="N325" s="3" t="s">
        <v>312</v>
      </c>
      <c r="O325" s="3" t="s">
        <v>312</v>
      </c>
      <c r="P325" s="3" t="s">
        <v>313</v>
      </c>
      <c r="Q325" s="3" t="s">
        <v>240</v>
      </c>
      <c r="R325" s="3">
        <v>9</v>
      </c>
      <c r="S325" s="3" t="s">
        <v>1055</v>
      </c>
      <c r="T325" s="3">
        <v>191</v>
      </c>
      <c r="U325" s="3" t="s">
        <v>1054</v>
      </c>
      <c r="V325" s="15">
        <v>99.989997860000003</v>
      </c>
      <c r="W325" s="15">
        <v>95.114003926871064</v>
      </c>
      <c r="X325" s="3">
        <v>1</v>
      </c>
      <c r="Y325" s="15">
        <v>10</v>
      </c>
      <c r="Z325" s="15">
        <v>99.989997860000003</v>
      </c>
      <c r="AA325" s="24">
        <f t="shared" si="22"/>
        <v>89.989997860000003</v>
      </c>
      <c r="AB325" s="3" t="s">
        <v>44</v>
      </c>
      <c r="AC325" s="3" t="str">
        <f t="shared" si="23"/>
        <v>Not Cash Payment</v>
      </c>
    </row>
    <row r="326" spans="1:29" ht="34" hidden="1" x14ac:dyDescent="0.2">
      <c r="A326" s="3">
        <v>13139</v>
      </c>
      <c r="B326" s="6">
        <v>42315</v>
      </c>
      <c r="C326" s="3">
        <f>VLOOKUP(B326,Dates!$A$2:$B$1462, 2,FALSE)</f>
        <v>7</v>
      </c>
      <c r="D326" s="3">
        <v>2</v>
      </c>
      <c r="E326" s="12">
        <f t="shared" si="20"/>
        <v>42318</v>
      </c>
      <c r="F326" s="3">
        <v>1</v>
      </c>
      <c r="G326" s="3" t="s">
        <v>22</v>
      </c>
      <c r="H326" s="3" t="str">
        <f t="shared" si="21"/>
        <v>Other</v>
      </c>
      <c r="I326" s="3">
        <v>9</v>
      </c>
      <c r="J326" s="10">
        <v>3709</v>
      </c>
      <c r="K326" s="3">
        <v>3</v>
      </c>
      <c r="L326" s="3" t="s">
        <v>23</v>
      </c>
      <c r="M326" s="3" t="s">
        <v>236</v>
      </c>
      <c r="N326" s="3" t="s">
        <v>312</v>
      </c>
      <c r="O326" s="3" t="s">
        <v>312</v>
      </c>
      <c r="P326" s="3" t="s">
        <v>313</v>
      </c>
      <c r="Q326" s="3" t="s">
        <v>240</v>
      </c>
      <c r="R326" s="3">
        <v>9</v>
      </c>
      <c r="S326" s="3" t="s">
        <v>1055</v>
      </c>
      <c r="T326" s="3">
        <v>191</v>
      </c>
      <c r="U326" s="3" t="s">
        <v>1054</v>
      </c>
      <c r="V326" s="15">
        <v>99.989997860000003</v>
      </c>
      <c r="W326" s="15">
        <v>95.114003926871064</v>
      </c>
      <c r="X326" s="3">
        <v>1</v>
      </c>
      <c r="Y326" s="15">
        <v>12</v>
      </c>
      <c r="Z326" s="15">
        <v>99.989997860000003</v>
      </c>
      <c r="AA326" s="24">
        <f t="shared" si="22"/>
        <v>87.989997860000003</v>
      </c>
      <c r="AB326" s="3" t="s">
        <v>44</v>
      </c>
      <c r="AC326" s="3" t="str">
        <f t="shared" si="23"/>
        <v>Not Cash Payment</v>
      </c>
    </row>
    <row r="327" spans="1:29" ht="51" hidden="1" x14ac:dyDescent="0.2">
      <c r="A327" s="3">
        <v>19590</v>
      </c>
      <c r="B327" s="6">
        <v>42290</v>
      </c>
      <c r="C327" s="3">
        <f>VLOOKUP(B327,Dates!$A$2:$B$1462, 2,FALSE)</f>
        <v>3</v>
      </c>
      <c r="D327" s="3">
        <v>4</v>
      </c>
      <c r="E327" s="12">
        <f t="shared" si="20"/>
        <v>42296</v>
      </c>
      <c r="F327" s="3">
        <v>1</v>
      </c>
      <c r="G327" s="3" t="s">
        <v>61</v>
      </c>
      <c r="H327" s="3" t="str">
        <f t="shared" si="21"/>
        <v>Other</v>
      </c>
      <c r="I327" s="3">
        <v>3</v>
      </c>
      <c r="J327" s="10">
        <v>7518</v>
      </c>
      <c r="K327" s="3">
        <v>2</v>
      </c>
      <c r="L327" s="3" t="s">
        <v>135</v>
      </c>
      <c r="M327" s="3" t="s">
        <v>236</v>
      </c>
      <c r="N327" s="3" t="s">
        <v>314</v>
      </c>
      <c r="O327" s="3" t="s">
        <v>315</v>
      </c>
      <c r="P327" s="3" t="s">
        <v>243</v>
      </c>
      <c r="Q327" s="3" t="s">
        <v>240</v>
      </c>
      <c r="R327" s="3">
        <v>3</v>
      </c>
      <c r="S327" s="3" t="s">
        <v>1094</v>
      </c>
      <c r="T327" s="3">
        <v>44</v>
      </c>
      <c r="U327" s="3" t="s">
        <v>1093</v>
      </c>
      <c r="V327" s="15">
        <v>59.990001679999999</v>
      </c>
      <c r="W327" s="15">
        <v>57.194418487916671</v>
      </c>
      <c r="X327" s="3">
        <v>5</v>
      </c>
      <c r="Y327" s="15">
        <v>15</v>
      </c>
      <c r="Z327" s="15">
        <v>299.9500084</v>
      </c>
      <c r="AA327" s="24">
        <f t="shared" si="22"/>
        <v>284.9500084</v>
      </c>
      <c r="AB327" s="3" t="s">
        <v>44</v>
      </c>
      <c r="AC327" s="3" t="str">
        <f t="shared" si="23"/>
        <v>Not Cash Payment</v>
      </c>
    </row>
    <row r="328" spans="1:29" ht="68" hidden="1" x14ac:dyDescent="0.2">
      <c r="A328" s="3">
        <v>43650</v>
      </c>
      <c r="B328" s="6">
        <v>42642</v>
      </c>
      <c r="C328" s="3">
        <f>VLOOKUP(B328,Dates!$A$2:$B$1462, 2,FALSE)</f>
        <v>5</v>
      </c>
      <c r="D328" s="3">
        <v>4</v>
      </c>
      <c r="E328" s="12">
        <f t="shared" si="20"/>
        <v>42648</v>
      </c>
      <c r="F328" s="3">
        <v>1</v>
      </c>
      <c r="G328" s="3" t="s">
        <v>61</v>
      </c>
      <c r="H328" s="3" t="str">
        <f t="shared" si="21"/>
        <v>Other</v>
      </c>
      <c r="I328" s="3">
        <v>11</v>
      </c>
      <c r="J328" s="10">
        <v>1738</v>
      </c>
      <c r="K328" s="3">
        <v>3</v>
      </c>
      <c r="L328" s="3" t="s">
        <v>23</v>
      </c>
      <c r="M328" s="3" t="s">
        <v>236</v>
      </c>
      <c r="N328" s="3" t="s">
        <v>316</v>
      </c>
      <c r="O328" s="3" t="s">
        <v>317</v>
      </c>
      <c r="P328" s="3" t="s">
        <v>318</v>
      </c>
      <c r="Q328" s="3" t="s">
        <v>319</v>
      </c>
      <c r="R328" s="3">
        <v>11</v>
      </c>
      <c r="S328" s="3" t="s">
        <v>1099</v>
      </c>
      <c r="T328" s="3">
        <v>235</v>
      </c>
      <c r="U328" s="3" t="s">
        <v>1098</v>
      </c>
      <c r="V328" s="15">
        <v>34.990001679999999</v>
      </c>
      <c r="W328" s="15">
        <v>25.521801568600001</v>
      </c>
      <c r="X328" s="3">
        <v>5</v>
      </c>
      <c r="Y328" s="15">
        <v>0</v>
      </c>
      <c r="Z328" s="15">
        <v>174.9500084</v>
      </c>
      <c r="AA328" s="24">
        <f t="shared" si="22"/>
        <v>174.9500084</v>
      </c>
      <c r="AB328" s="3" t="s">
        <v>44</v>
      </c>
      <c r="AC328" s="3" t="str">
        <f t="shared" si="23"/>
        <v>Not Cash Payment</v>
      </c>
    </row>
    <row r="329" spans="1:29" ht="34" hidden="1" x14ac:dyDescent="0.2">
      <c r="A329" s="3">
        <v>15202</v>
      </c>
      <c r="B329" s="6">
        <v>42285</v>
      </c>
      <c r="C329" s="3">
        <f>VLOOKUP(B329,Dates!$A$2:$B$1462, 2,FALSE)</f>
        <v>5</v>
      </c>
      <c r="D329" s="3">
        <v>4</v>
      </c>
      <c r="E329" s="12">
        <f t="shared" si="20"/>
        <v>42291</v>
      </c>
      <c r="F329" s="3">
        <v>0</v>
      </c>
      <c r="G329" s="3" t="s">
        <v>61</v>
      </c>
      <c r="H329" s="3" t="str">
        <f t="shared" si="21"/>
        <v>Other</v>
      </c>
      <c r="I329" s="3">
        <v>9</v>
      </c>
      <c r="J329" s="10">
        <v>1622</v>
      </c>
      <c r="K329" s="3">
        <v>3</v>
      </c>
      <c r="L329" s="3" t="s">
        <v>23</v>
      </c>
      <c r="M329" s="3" t="s">
        <v>236</v>
      </c>
      <c r="N329" s="3" t="s">
        <v>320</v>
      </c>
      <c r="O329" s="3" t="s">
        <v>321</v>
      </c>
      <c r="P329" s="3" t="s">
        <v>243</v>
      </c>
      <c r="Q329" s="3" t="s">
        <v>240</v>
      </c>
      <c r="R329" s="3">
        <v>9</v>
      </c>
      <c r="S329" s="3" t="s">
        <v>1055</v>
      </c>
      <c r="T329" s="3">
        <v>191</v>
      </c>
      <c r="U329" s="3" t="s">
        <v>1054</v>
      </c>
      <c r="V329" s="15">
        <v>99.989997860000003</v>
      </c>
      <c r="W329" s="15">
        <v>95.114003926871064</v>
      </c>
      <c r="X329" s="3">
        <v>5</v>
      </c>
      <c r="Y329" s="15">
        <v>5</v>
      </c>
      <c r="Z329" s="15">
        <v>499.94998930000003</v>
      </c>
      <c r="AA329" s="24">
        <f t="shared" si="22"/>
        <v>494.94998930000003</v>
      </c>
      <c r="AB329" s="3" t="s">
        <v>44</v>
      </c>
      <c r="AC329" s="3" t="str">
        <f t="shared" si="23"/>
        <v>Not Cash Payment</v>
      </c>
    </row>
    <row r="330" spans="1:29" ht="51" hidden="1" x14ac:dyDescent="0.2">
      <c r="A330" s="3">
        <v>15462</v>
      </c>
      <c r="B330" s="6">
        <v>42230</v>
      </c>
      <c r="C330" s="3">
        <f>VLOOKUP(B330,Dates!$A$2:$B$1462, 2,FALSE)</f>
        <v>6</v>
      </c>
      <c r="D330" s="3">
        <v>4</v>
      </c>
      <c r="E330" s="12">
        <f t="shared" si="20"/>
        <v>42236</v>
      </c>
      <c r="F330" s="3">
        <v>0</v>
      </c>
      <c r="G330" s="3" t="s">
        <v>61</v>
      </c>
      <c r="H330" s="3" t="str">
        <f t="shared" si="21"/>
        <v>Other</v>
      </c>
      <c r="I330" s="3">
        <v>13</v>
      </c>
      <c r="J330" s="10">
        <v>1325</v>
      </c>
      <c r="K330" s="3">
        <v>3</v>
      </c>
      <c r="L330" s="3" t="s">
        <v>23</v>
      </c>
      <c r="M330" s="3" t="s">
        <v>236</v>
      </c>
      <c r="N330" s="3" t="s">
        <v>322</v>
      </c>
      <c r="O330" s="3" t="s">
        <v>281</v>
      </c>
      <c r="P330" s="3" t="s">
        <v>282</v>
      </c>
      <c r="Q330" s="3" t="s">
        <v>263</v>
      </c>
      <c r="R330" s="3">
        <v>13</v>
      </c>
      <c r="S330" s="3" t="s">
        <v>1042</v>
      </c>
      <c r="T330" s="3">
        <v>273</v>
      </c>
      <c r="U330" s="3" t="s">
        <v>1109</v>
      </c>
      <c r="V330" s="15">
        <v>27.989999770000001</v>
      </c>
      <c r="W330" s="15">
        <v>22.101999580000001</v>
      </c>
      <c r="X330" s="3">
        <v>5</v>
      </c>
      <c r="Y330" s="15">
        <v>2.7999999519999998</v>
      </c>
      <c r="Z330" s="15">
        <v>139.94999885000001</v>
      </c>
      <c r="AA330" s="24">
        <f t="shared" si="22"/>
        <v>137.14999889800001</v>
      </c>
      <c r="AB330" s="3" t="s">
        <v>44</v>
      </c>
      <c r="AC330" s="3" t="str">
        <f t="shared" si="23"/>
        <v>Not Cash Payment</v>
      </c>
    </row>
    <row r="331" spans="1:29" ht="34" hidden="1" x14ac:dyDescent="0.2">
      <c r="A331" s="3">
        <v>15155</v>
      </c>
      <c r="B331" s="6">
        <v>42285</v>
      </c>
      <c r="C331" s="3">
        <f>VLOOKUP(B331,Dates!$A$2:$B$1462, 2,FALSE)</f>
        <v>5</v>
      </c>
      <c r="D331" s="3">
        <v>4</v>
      </c>
      <c r="E331" s="12">
        <f t="shared" si="20"/>
        <v>42291</v>
      </c>
      <c r="F331" s="3">
        <v>1</v>
      </c>
      <c r="G331" s="3" t="s">
        <v>61</v>
      </c>
      <c r="H331" s="3" t="str">
        <f t="shared" si="21"/>
        <v>Other</v>
      </c>
      <c r="I331" s="3">
        <v>9</v>
      </c>
      <c r="J331" s="10">
        <v>5505</v>
      </c>
      <c r="K331" s="3">
        <v>3</v>
      </c>
      <c r="L331" s="3" t="s">
        <v>23</v>
      </c>
      <c r="M331" s="3" t="s">
        <v>236</v>
      </c>
      <c r="N331" s="3" t="s">
        <v>323</v>
      </c>
      <c r="O331" s="3" t="s">
        <v>242</v>
      </c>
      <c r="P331" s="3" t="s">
        <v>243</v>
      </c>
      <c r="Q331" s="3" t="s">
        <v>240</v>
      </c>
      <c r="R331" s="3">
        <v>9</v>
      </c>
      <c r="S331" s="3" t="s">
        <v>1055</v>
      </c>
      <c r="T331" s="3">
        <v>191</v>
      </c>
      <c r="U331" s="3" t="s">
        <v>1054</v>
      </c>
      <c r="V331" s="15">
        <v>99.989997860000003</v>
      </c>
      <c r="W331" s="15">
        <v>95.114003926871064</v>
      </c>
      <c r="X331" s="3">
        <v>5</v>
      </c>
      <c r="Y331" s="15">
        <v>10</v>
      </c>
      <c r="Z331" s="15">
        <v>499.94998930000003</v>
      </c>
      <c r="AA331" s="24">
        <f t="shared" si="22"/>
        <v>489.94998930000003</v>
      </c>
      <c r="AB331" s="3" t="s">
        <v>44</v>
      </c>
      <c r="AC331" s="3" t="str">
        <f t="shared" si="23"/>
        <v>Not Cash Payment</v>
      </c>
    </row>
    <row r="332" spans="1:29" ht="51" hidden="1" x14ac:dyDescent="0.2">
      <c r="A332" s="3">
        <v>64451</v>
      </c>
      <c r="B332" s="6">
        <v>42945</v>
      </c>
      <c r="C332" s="3">
        <f>VLOOKUP(B332,Dates!$A$2:$B$1462, 2,FALSE)</f>
        <v>7</v>
      </c>
      <c r="D332" s="3">
        <v>4</v>
      </c>
      <c r="E332" s="12">
        <f t="shared" si="20"/>
        <v>42950</v>
      </c>
      <c r="F332" s="3">
        <v>0</v>
      </c>
      <c r="G332" s="3" t="s">
        <v>61</v>
      </c>
      <c r="H332" s="3" t="str">
        <f t="shared" si="21"/>
        <v>Other</v>
      </c>
      <c r="I332" s="3">
        <v>9</v>
      </c>
      <c r="J332" s="10">
        <v>4210</v>
      </c>
      <c r="K332" s="3">
        <v>3</v>
      </c>
      <c r="L332" s="3" t="s">
        <v>23</v>
      </c>
      <c r="M332" s="3" t="s">
        <v>236</v>
      </c>
      <c r="N332" s="3" t="s">
        <v>314</v>
      </c>
      <c r="O332" s="3" t="s">
        <v>315</v>
      </c>
      <c r="P332" s="3" t="s">
        <v>243</v>
      </c>
      <c r="Q332" s="3" t="s">
        <v>240</v>
      </c>
      <c r="R332" s="3">
        <v>9</v>
      </c>
      <c r="S332" s="3" t="s">
        <v>1055</v>
      </c>
      <c r="T332" s="3">
        <v>191</v>
      </c>
      <c r="U332" s="3" t="s">
        <v>1054</v>
      </c>
      <c r="V332" s="15">
        <v>99.989997860000003</v>
      </c>
      <c r="W332" s="15">
        <v>95.114003926871064</v>
      </c>
      <c r="X332" s="3">
        <v>5</v>
      </c>
      <c r="Y332" s="15">
        <v>15</v>
      </c>
      <c r="Z332" s="15">
        <v>499.94998930000003</v>
      </c>
      <c r="AA332" s="24">
        <f t="shared" si="22"/>
        <v>484.94998930000003</v>
      </c>
      <c r="AB332" s="3" t="s">
        <v>44</v>
      </c>
      <c r="AC332" s="3" t="str">
        <f t="shared" si="23"/>
        <v>Not Cash Payment</v>
      </c>
    </row>
    <row r="333" spans="1:29" ht="34" hidden="1" x14ac:dyDescent="0.2">
      <c r="A333" s="3">
        <v>67028</v>
      </c>
      <c r="B333" s="6">
        <v>42864</v>
      </c>
      <c r="C333" s="3">
        <f>VLOOKUP(B333,Dates!$A$2:$B$1462, 2,FALSE)</f>
        <v>3</v>
      </c>
      <c r="D333" s="3">
        <v>4</v>
      </c>
      <c r="E333" s="12">
        <f t="shared" si="20"/>
        <v>42870</v>
      </c>
      <c r="F333" s="3">
        <v>0</v>
      </c>
      <c r="G333" s="3" t="s">
        <v>61</v>
      </c>
      <c r="H333" s="3" t="str">
        <f t="shared" si="21"/>
        <v>Other</v>
      </c>
      <c r="I333" s="3">
        <v>9</v>
      </c>
      <c r="J333" s="10">
        <v>11229</v>
      </c>
      <c r="K333" s="3">
        <v>3</v>
      </c>
      <c r="L333" s="3" t="s">
        <v>23</v>
      </c>
      <c r="M333" s="3" t="s">
        <v>236</v>
      </c>
      <c r="N333" s="3" t="s">
        <v>324</v>
      </c>
      <c r="O333" s="3" t="s">
        <v>325</v>
      </c>
      <c r="P333" s="3" t="s">
        <v>243</v>
      </c>
      <c r="Q333" s="3" t="s">
        <v>240</v>
      </c>
      <c r="R333" s="3">
        <v>9</v>
      </c>
      <c r="S333" s="3" t="s">
        <v>1055</v>
      </c>
      <c r="T333" s="3">
        <v>191</v>
      </c>
      <c r="U333" s="3" t="s">
        <v>1054</v>
      </c>
      <c r="V333" s="15">
        <v>99.989997860000003</v>
      </c>
      <c r="W333" s="15">
        <v>95.114003926871064</v>
      </c>
      <c r="X333" s="3">
        <v>5</v>
      </c>
      <c r="Y333" s="15">
        <v>15</v>
      </c>
      <c r="Z333" s="15">
        <v>499.94998930000003</v>
      </c>
      <c r="AA333" s="24">
        <f t="shared" si="22"/>
        <v>484.94998930000003</v>
      </c>
      <c r="AB333" s="3" t="s">
        <v>44</v>
      </c>
      <c r="AC333" s="3" t="str">
        <f t="shared" si="23"/>
        <v>Not Cash Payment</v>
      </c>
    </row>
    <row r="334" spans="1:29" ht="34" hidden="1" x14ac:dyDescent="0.2">
      <c r="A334" s="3">
        <v>62336</v>
      </c>
      <c r="B334" s="6">
        <v>42914</v>
      </c>
      <c r="C334" s="3">
        <f>VLOOKUP(B334,Dates!$A$2:$B$1462, 2,FALSE)</f>
        <v>4</v>
      </c>
      <c r="D334" s="3">
        <v>4</v>
      </c>
      <c r="E334" s="12">
        <f t="shared" si="20"/>
        <v>42920</v>
      </c>
      <c r="F334" s="3">
        <v>0</v>
      </c>
      <c r="G334" s="3" t="s">
        <v>61</v>
      </c>
      <c r="H334" s="3" t="str">
        <f t="shared" si="21"/>
        <v>Other</v>
      </c>
      <c r="I334" s="3">
        <v>9</v>
      </c>
      <c r="J334" s="10">
        <v>9385</v>
      </c>
      <c r="K334" s="3">
        <v>3</v>
      </c>
      <c r="L334" s="3" t="s">
        <v>23</v>
      </c>
      <c r="M334" s="3" t="s">
        <v>236</v>
      </c>
      <c r="N334" s="3" t="s">
        <v>326</v>
      </c>
      <c r="O334" s="3" t="s">
        <v>242</v>
      </c>
      <c r="P334" s="3" t="s">
        <v>243</v>
      </c>
      <c r="Q334" s="3" t="s">
        <v>240</v>
      </c>
      <c r="R334" s="3">
        <v>9</v>
      </c>
      <c r="S334" s="3" t="s">
        <v>1055</v>
      </c>
      <c r="T334" s="3">
        <v>191</v>
      </c>
      <c r="U334" s="3" t="s">
        <v>1054</v>
      </c>
      <c r="V334" s="15">
        <v>99.989997860000003</v>
      </c>
      <c r="W334" s="15">
        <v>95.114003926871064</v>
      </c>
      <c r="X334" s="3">
        <v>5</v>
      </c>
      <c r="Y334" s="15">
        <v>15</v>
      </c>
      <c r="Z334" s="15">
        <v>499.94998930000003</v>
      </c>
      <c r="AA334" s="24">
        <f t="shared" si="22"/>
        <v>484.94998930000003</v>
      </c>
      <c r="AB334" s="3" t="s">
        <v>44</v>
      </c>
      <c r="AC334" s="3" t="str">
        <f t="shared" si="23"/>
        <v>Not Cash Payment</v>
      </c>
    </row>
    <row r="335" spans="1:29" ht="51" hidden="1" x14ac:dyDescent="0.2">
      <c r="A335" s="3">
        <v>11334</v>
      </c>
      <c r="B335" s="6">
        <v>42170</v>
      </c>
      <c r="C335" s="3">
        <f>VLOOKUP(B335,Dates!$A$2:$B$1462, 2,FALSE)</f>
        <v>2</v>
      </c>
      <c r="D335" s="3">
        <v>4</v>
      </c>
      <c r="E335" s="12">
        <f t="shared" si="20"/>
        <v>42174</v>
      </c>
      <c r="F335" s="3">
        <v>1</v>
      </c>
      <c r="G335" s="3" t="s">
        <v>61</v>
      </c>
      <c r="H335" s="3" t="str">
        <f t="shared" si="21"/>
        <v>Other</v>
      </c>
      <c r="I335" s="3">
        <v>13</v>
      </c>
      <c r="J335" s="10">
        <v>900</v>
      </c>
      <c r="K335" s="3">
        <v>3</v>
      </c>
      <c r="L335" s="3" t="s">
        <v>23</v>
      </c>
      <c r="M335" s="3" t="s">
        <v>236</v>
      </c>
      <c r="N335" s="3" t="s">
        <v>327</v>
      </c>
      <c r="O335" s="3" t="s">
        <v>238</v>
      </c>
      <c r="P335" s="3" t="s">
        <v>239</v>
      </c>
      <c r="Q335" s="3" t="s">
        <v>240</v>
      </c>
      <c r="R335" s="3">
        <v>13</v>
      </c>
      <c r="S335" s="3" t="s">
        <v>1042</v>
      </c>
      <c r="T335" s="3">
        <v>282</v>
      </c>
      <c r="U335" s="3" t="s">
        <v>1090</v>
      </c>
      <c r="V335" s="15">
        <v>31.989999770000001</v>
      </c>
      <c r="W335" s="15">
        <v>27.763856872771434</v>
      </c>
      <c r="X335" s="3">
        <v>5</v>
      </c>
      <c r="Y335" s="15">
        <v>4.8000001909999996</v>
      </c>
      <c r="Z335" s="15">
        <v>159.94999885000001</v>
      </c>
      <c r="AA335" s="24">
        <f t="shared" si="22"/>
        <v>155.149998659</v>
      </c>
      <c r="AB335" s="3" t="s">
        <v>44</v>
      </c>
      <c r="AC335" s="3" t="str">
        <f t="shared" si="23"/>
        <v>Not Cash Payment</v>
      </c>
    </row>
    <row r="336" spans="1:29" ht="34" hidden="1" x14ac:dyDescent="0.2">
      <c r="A336" s="3">
        <v>62885</v>
      </c>
      <c r="B336" s="6">
        <v>42893</v>
      </c>
      <c r="C336" s="3">
        <f>VLOOKUP(B336,Dates!$A$2:$B$1462, 2,FALSE)</f>
        <v>4</v>
      </c>
      <c r="D336" s="3">
        <v>4</v>
      </c>
      <c r="E336" s="12">
        <f t="shared" si="20"/>
        <v>42899</v>
      </c>
      <c r="F336" s="3">
        <v>1</v>
      </c>
      <c r="G336" s="3" t="s">
        <v>61</v>
      </c>
      <c r="H336" s="3" t="str">
        <f t="shared" si="21"/>
        <v>Other</v>
      </c>
      <c r="I336" s="3">
        <v>9</v>
      </c>
      <c r="J336" s="10">
        <v>6217</v>
      </c>
      <c r="K336" s="3">
        <v>3</v>
      </c>
      <c r="L336" s="3" t="s">
        <v>23</v>
      </c>
      <c r="M336" s="3" t="s">
        <v>236</v>
      </c>
      <c r="N336" s="3" t="s">
        <v>328</v>
      </c>
      <c r="O336" s="3" t="s">
        <v>329</v>
      </c>
      <c r="P336" s="3" t="s">
        <v>262</v>
      </c>
      <c r="Q336" s="3" t="s">
        <v>263</v>
      </c>
      <c r="R336" s="3">
        <v>9</v>
      </c>
      <c r="S336" s="3" t="s">
        <v>1055</v>
      </c>
      <c r="T336" s="3">
        <v>191</v>
      </c>
      <c r="U336" s="3" t="s">
        <v>1054</v>
      </c>
      <c r="V336" s="15">
        <v>99.989997860000003</v>
      </c>
      <c r="W336" s="15">
        <v>95.114003926871064</v>
      </c>
      <c r="X336" s="3">
        <v>5</v>
      </c>
      <c r="Y336" s="15">
        <v>20</v>
      </c>
      <c r="Z336" s="15">
        <v>499.94998930000003</v>
      </c>
      <c r="AA336" s="24">
        <f t="shared" si="22"/>
        <v>479.94998930000003</v>
      </c>
      <c r="AB336" s="3" t="s">
        <v>44</v>
      </c>
      <c r="AC336" s="3" t="str">
        <f t="shared" si="23"/>
        <v>Not Cash Payment</v>
      </c>
    </row>
    <row r="337" spans="1:29" ht="34" hidden="1" x14ac:dyDescent="0.2">
      <c r="A337" s="3">
        <v>66998</v>
      </c>
      <c r="B337" s="6">
        <v>42864</v>
      </c>
      <c r="C337" s="3">
        <f>VLOOKUP(B337,Dates!$A$2:$B$1462, 2,FALSE)</f>
        <v>3</v>
      </c>
      <c r="D337" s="3">
        <v>4</v>
      </c>
      <c r="E337" s="12">
        <f t="shared" si="20"/>
        <v>42870</v>
      </c>
      <c r="F337" s="3">
        <v>0</v>
      </c>
      <c r="G337" s="3" t="s">
        <v>61</v>
      </c>
      <c r="H337" s="3" t="str">
        <f t="shared" si="21"/>
        <v>Other</v>
      </c>
      <c r="I337" s="3">
        <v>9</v>
      </c>
      <c r="J337" s="10">
        <v>9466</v>
      </c>
      <c r="K337" s="3">
        <v>3</v>
      </c>
      <c r="L337" s="3" t="s">
        <v>23</v>
      </c>
      <c r="M337" s="3" t="s">
        <v>236</v>
      </c>
      <c r="N337" s="3" t="s">
        <v>330</v>
      </c>
      <c r="O337" s="3" t="s">
        <v>331</v>
      </c>
      <c r="P337" s="3" t="s">
        <v>262</v>
      </c>
      <c r="Q337" s="3" t="s">
        <v>263</v>
      </c>
      <c r="R337" s="3">
        <v>9</v>
      </c>
      <c r="S337" s="3" t="s">
        <v>1055</v>
      </c>
      <c r="T337" s="3">
        <v>191</v>
      </c>
      <c r="U337" s="3" t="s">
        <v>1054</v>
      </c>
      <c r="V337" s="15">
        <v>99.989997860000003</v>
      </c>
      <c r="W337" s="15">
        <v>95.114003926871064</v>
      </c>
      <c r="X337" s="3">
        <v>5</v>
      </c>
      <c r="Y337" s="15">
        <v>20</v>
      </c>
      <c r="Z337" s="15">
        <v>499.94998930000003</v>
      </c>
      <c r="AA337" s="24">
        <f t="shared" si="22"/>
        <v>479.94998930000003</v>
      </c>
      <c r="AB337" s="3" t="s">
        <v>44</v>
      </c>
      <c r="AC337" s="3" t="str">
        <f t="shared" si="23"/>
        <v>Not Cash Payment</v>
      </c>
    </row>
    <row r="338" spans="1:29" ht="34" hidden="1" x14ac:dyDescent="0.2">
      <c r="A338" s="3">
        <v>47002</v>
      </c>
      <c r="B338" s="6">
        <v>42691</v>
      </c>
      <c r="C338" s="3">
        <f>VLOOKUP(B338,Dates!$A$2:$B$1462, 2,FALSE)</f>
        <v>5</v>
      </c>
      <c r="D338" s="3">
        <v>4</v>
      </c>
      <c r="E338" s="12">
        <f t="shared" si="20"/>
        <v>42697</v>
      </c>
      <c r="F338" s="3">
        <v>0</v>
      </c>
      <c r="G338" s="3" t="s">
        <v>61</v>
      </c>
      <c r="H338" s="3" t="str">
        <f t="shared" si="21"/>
        <v>Other</v>
      </c>
      <c r="I338" s="3">
        <v>9</v>
      </c>
      <c r="J338" s="10">
        <v>4596</v>
      </c>
      <c r="K338" s="3">
        <v>3</v>
      </c>
      <c r="L338" s="3" t="s">
        <v>23</v>
      </c>
      <c r="M338" s="3" t="s">
        <v>236</v>
      </c>
      <c r="N338" s="3" t="s">
        <v>332</v>
      </c>
      <c r="O338" s="3" t="s">
        <v>333</v>
      </c>
      <c r="P338" s="3" t="s">
        <v>334</v>
      </c>
      <c r="Q338" s="3" t="s">
        <v>319</v>
      </c>
      <c r="R338" s="3">
        <v>9</v>
      </c>
      <c r="S338" s="3" t="s">
        <v>1055</v>
      </c>
      <c r="T338" s="3">
        <v>191</v>
      </c>
      <c r="U338" s="3" t="s">
        <v>1054</v>
      </c>
      <c r="V338" s="15">
        <v>99.989997860000003</v>
      </c>
      <c r="W338" s="15">
        <v>95.114003926871064</v>
      </c>
      <c r="X338" s="3">
        <v>5</v>
      </c>
      <c r="Y338" s="15">
        <v>25</v>
      </c>
      <c r="Z338" s="15">
        <v>499.94998930000003</v>
      </c>
      <c r="AA338" s="24">
        <f t="shared" si="22"/>
        <v>474.94998930000003</v>
      </c>
      <c r="AB338" s="3" t="s">
        <v>44</v>
      </c>
      <c r="AC338" s="3" t="str">
        <f t="shared" si="23"/>
        <v>Not Cash Payment</v>
      </c>
    </row>
    <row r="339" spans="1:29" ht="34" hidden="1" x14ac:dyDescent="0.2">
      <c r="A339" s="3">
        <v>63445</v>
      </c>
      <c r="B339" s="6">
        <v>42931</v>
      </c>
      <c r="C339" s="3">
        <f>VLOOKUP(B339,Dates!$A$2:$B$1462, 2,FALSE)</f>
        <v>7</v>
      </c>
      <c r="D339" s="3">
        <v>4</v>
      </c>
      <c r="E339" s="12">
        <f t="shared" si="20"/>
        <v>42936</v>
      </c>
      <c r="F339" s="3">
        <v>1</v>
      </c>
      <c r="G339" s="3" t="s">
        <v>61</v>
      </c>
      <c r="H339" s="3" t="str">
        <f t="shared" si="21"/>
        <v>Other</v>
      </c>
      <c r="I339" s="3">
        <v>9</v>
      </c>
      <c r="J339" s="10">
        <v>5206</v>
      </c>
      <c r="K339" s="3">
        <v>3</v>
      </c>
      <c r="L339" s="3" t="s">
        <v>23</v>
      </c>
      <c r="M339" s="3" t="s">
        <v>236</v>
      </c>
      <c r="N339" s="3" t="s">
        <v>335</v>
      </c>
      <c r="O339" s="3" t="s">
        <v>336</v>
      </c>
      <c r="P339" s="3" t="s">
        <v>282</v>
      </c>
      <c r="Q339" s="3" t="s">
        <v>263</v>
      </c>
      <c r="R339" s="3">
        <v>9</v>
      </c>
      <c r="S339" s="3" t="s">
        <v>1055</v>
      </c>
      <c r="T339" s="3">
        <v>191</v>
      </c>
      <c r="U339" s="3" t="s">
        <v>1054</v>
      </c>
      <c r="V339" s="15">
        <v>99.989997860000003</v>
      </c>
      <c r="W339" s="15">
        <v>95.114003926871064</v>
      </c>
      <c r="X339" s="3">
        <v>5</v>
      </c>
      <c r="Y339" s="15">
        <v>25</v>
      </c>
      <c r="Z339" s="15">
        <v>499.94998930000003</v>
      </c>
      <c r="AA339" s="24">
        <f t="shared" si="22"/>
        <v>474.94998930000003</v>
      </c>
      <c r="AB339" s="3" t="s">
        <v>44</v>
      </c>
      <c r="AC339" s="3" t="str">
        <f t="shared" si="23"/>
        <v>Not Cash Payment</v>
      </c>
    </row>
    <row r="340" spans="1:29" ht="34" hidden="1" x14ac:dyDescent="0.2">
      <c r="A340" s="3">
        <v>67566</v>
      </c>
      <c r="B340" s="6">
        <v>42991</v>
      </c>
      <c r="C340" s="3">
        <f>VLOOKUP(B340,Dates!$A$2:$B$1462, 2,FALSE)</f>
        <v>4</v>
      </c>
      <c r="D340" s="3">
        <v>4</v>
      </c>
      <c r="E340" s="12">
        <f t="shared" si="20"/>
        <v>42997</v>
      </c>
      <c r="F340" s="3">
        <v>0</v>
      </c>
      <c r="G340" s="3" t="s">
        <v>61</v>
      </c>
      <c r="H340" s="3" t="str">
        <f t="shared" si="21"/>
        <v>Other</v>
      </c>
      <c r="I340" s="3">
        <v>9</v>
      </c>
      <c r="J340" s="10">
        <v>2823</v>
      </c>
      <c r="K340" s="3">
        <v>3</v>
      </c>
      <c r="L340" s="3" t="s">
        <v>23</v>
      </c>
      <c r="M340" s="3" t="s">
        <v>236</v>
      </c>
      <c r="N340" s="3" t="s">
        <v>337</v>
      </c>
      <c r="O340" s="3" t="s">
        <v>242</v>
      </c>
      <c r="P340" s="3" t="s">
        <v>243</v>
      </c>
      <c r="Q340" s="3" t="s">
        <v>240</v>
      </c>
      <c r="R340" s="3">
        <v>9</v>
      </c>
      <c r="S340" s="3" t="s">
        <v>1055</v>
      </c>
      <c r="T340" s="3">
        <v>191</v>
      </c>
      <c r="U340" s="3" t="s">
        <v>1054</v>
      </c>
      <c r="V340" s="15">
        <v>99.989997860000003</v>
      </c>
      <c r="W340" s="15">
        <v>95.114003926871064</v>
      </c>
      <c r="X340" s="3">
        <v>5</v>
      </c>
      <c r="Y340" s="15">
        <v>25</v>
      </c>
      <c r="Z340" s="15">
        <v>499.94998930000003</v>
      </c>
      <c r="AA340" s="24">
        <f t="shared" si="22"/>
        <v>474.94998930000003</v>
      </c>
      <c r="AB340" s="3" t="s">
        <v>44</v>
      </c>
      <c r="AC340" s="3" t="str">
        <f t="shared" si="23"/>
        <v>Not Cash Payment</v>
      </c>
    </row>
    <row r="341" spans="1:29" ht="68" hidden="1" x14ac:dyDescent="0.2">
      <c r="A341" s="3">
        <v>18884</v>
      </c>
      <c r="B341" s="6">
        <v>42073</v>
      </c>
      <c r="C341" s="3">
        <f>VLOOKUP(B341,Dates!$A$2:$B$1462, 2,FALSE)</f>
        <v>3</v>
      </c>
      <c r="D341" s="3">
        <v>4</v>
      </c>
      <c r="E341" s="12">
        <f t="shared" si="20"/>
        <v>42079</v>
      </c>
      <c r="F341" s="3">
        <v>1</v>
      </c>
      <c r="G341" s="3" t="s">
        <v>61</v>
      </c>
      <c r="H341" s="3" t="str">
        <f t="shared" si="21"/>
        <v>Other</v>
      </c>
      <c r="I341" s="3">
        <v>11</v>
      </c>
      <c r="J341" s="10">
        <v>10408</v>
      </c>
      <c r="K341" s="3">
        <v>3</v>
      </c>
      <c r="L341" s="3" t="s">
        <v>23</v>
      </c>
      <c r="M341" s="3" t="s">
        <v>236</v>
      </c>
      <c r="N341" s="3" t="s">
        <v>338</v>
      </c>
      <c r="O341" s="3" t="s">
        <v>258</v>
      </c>
      <c r="P341" s="3" t="s">
        <v>243</v>
      </c>
      <c r="Q341" s="3" t="s">
        <v>240</v>
      </c>
      <c r="R341" s="3">
        <v>11</v>
      </c>
      <c r="S341" s="3" t="s">
        <v>1099</v>
      </c>
      <c r="T341" s="3">
        <v>235</v>
      </c>
      <c r="U341" s="3" t="s">
        <v>1098</v>
      </c>
      <c r="V341" s="15">
        <v>34.990001679999999</v>
      </c>
      <c r="W341" s="15">
        <v>25.521801568600001</v>
      </c>
      <c r="X341" s="3">
        <v>5</v>
      </c>
      <c r="Y341" s="15">
        <v>8.75</v>
      </c>
      <c r="Z341" s="15">
        <v>174.9500084</v>
      </c>
      <c r="AA341" s="24">
        <f t="shared" si="22"/>
        <v>166.2000084</v>
      </c>
      <c r="AB341" s="3" t="s">
        <v>44</v>
      </c>
      <c r="AC341" s="3" t="str">
        <f t="shared" si="23"/>
        <v>Not Cash Payment</v>
      </c>
    </row>
    <row r="342" spans="1:29" ht="68" hidden="1" x14ac:dyDescent="0.2">
      <c r="A342" s="3">
        <v>18845</v>
      </c>
      <c r="B342" s="6">
        <v>42073</v>
      </c>
      <c r="C342" s="3">
        <f>VLOOKUP(B342,Dates!$A$2:$B$1462, 2,FALSE)</f>
        <v>3</v>
      </c>
      <c r="D342" s="3">
        <v>4</v>
      </c>
      <c r="E342" s="12">
        <f t="shared" si="20"/>
        <v>42079</v>
      </c>
      <c r="F342" s="3">
        <v>1</v>
      </c>
      <c r="G342" s="3" t="s">
        <v>61</v>
      </c>
      <c r="H342" s="3" t="str">
        <f t="shared" si="21"/>
        <v>Other</v>
      </c>
      <c r="I342" s="3">
        <v>11</v>
      </c>
      <c r="J342" s="10">
        <v>11011</v>
      </c>
      <c r="K342" s="3">
        <v>3</v>
      </c>
      <c r="L342" s="3" t="s">
        <v>23</v>
      </c>
      <c r="M342" s="3" t="s">
        <v>236</v>
      </c>
      <c r="N342" s="3" t="s">
        <v>339</v>
      </c>
      <c r="O342" s="3" t="s">
        <v>339</v>
      </c>
      <c r="P342" s="3" t="s">
        <v>340</v>
      </c>
      <c r="Q342" s="3" t="s">
        <v>263</v>
      </c>
      <c r="R342" s="3">
        <v>11</v>
      </c>
      <c r="S342" s="3" t="s">
        <v>1099</v>
      </c>
      <c r="T342" s="3">
        <v>235</v>
      </c>
      <c r="U342" s="3" t="s">
        <v>1098</v>
      </c>
      <c r="V342" s="15">
        <v>34.990001679999999</v>
      </c>
      <c r="W342" s="15">
        <v>25.521801568600001</v>
      </c>
      <c r="X342" s="3">
        <v>5</v>
      </c>
      <c r="Y342" s="15">
        <v>9.6199998860000004</v>
      </c>
      <c r="Z342" s="15">
        <v>174.9500084</v>
      </c>
      <c r="AA342" s="24">
        <f t="shared" si="22"/>
        <v>165.33000851400001</v>
      </c>
      <c r="AB342" s="3" t="s">
        <v>44</v>
      </c>
      <c r="AC342" s="3" t="str">
        <f t="shared" si="23"/>
        <v>Not Cash Payment</v>
      </c>
    </row>
    <row r="343" spans="1:29" ht="51" hidden="1" x14ac:dyDescent="0.2">
      <c r="A343" s="3">
        <v>66854</v>
      </c>
      <c r="B343" s="6">
        <v>42775</v>
      </c>
      <c r="C343" s="3">
        <f>VLOOKUP(B343,Dates!$A$2:$B$1462, 2,FALSE)</f>
        <v>5</v>
      </c>
      <c r="D343" s="3">
        <v>4</v>
      </c>
      <c r="E343" s="12">
        <f t="shared" si="20"/>
        <v>42781</v>
      </c>
      <c r="F343" s="3">
        <v>1</v>
      </c>
      <c r="G343" s="3" t="s">
        <v>61</v>
      </c>
      <c r="H343" s="3" t="str">
        <f t="shared" si="21"/>
        <v>Other</v>
      </c>
      <c r="I343" s="3">
        <v>16</v>
      </c>
      <c r="J343" s="10">
        <v>40</v>
      </c>
      <c r="K343" s="3">
        <v>3</v>
      </c>
      <c r="L343" s="3" t="s">
        <v>23</v>
      </c>
      <c r="M343" s="3" t="s">
        <v>236</v>
      </c>
      <c r="N343" s="3" t="s">
        <v>341</v>
      </c>
      <c r="O343" s="3" t="s">
        <v>249</v>
      </c>
      <c r="P343" s="3" t="s">
        <v>250</v>
      </c>
      <c r="Q343" s="3" t="s">
        <v>251</v>
      </c>
      <c r="R343" s="3">
        <v>16</v>
      </c>
      <c r="S343" s="3" t="s">
        <v>1111</v>
      </c>
      <c r="T343" s="3">
        <v>359</v>
      </c>
      <c r="U343" s="3" t="s">
        <v>1110</v>
      </c>
      <c r="V343" s="15">
        <v>99.989997860000003</v>
      </c>
      <c r="W343" s="15">
        <v>65.117997740000007</v>
      </c>
      <c r="X343" s="3">
        <v>5</v>
      </c>
      <c r="Y343" s="15">
        <v>35</v>
      </c>
      <c r="Z343" s="15">
        <v>499.94998930000003</v>
      </c>
      <c r="AA343" s="24">
        <f t="shared" si="22"/>
        <v>464.94998930000003</v>
      </c>
      <c r="AB343" s="3" t="s">
        <v>44</v>
      </c>
      <c r="AC343" s="3" t="str">
        <f t="shared" si="23"/>
        <v>Not Cash Payment</v>
      </c>
    </row>
    <row r="344" spans="1:29" ht="34" hidden="1" x14ac:dyDescent="0.2">
      <c r="A344" s="3">
        <v>46955</v>
      </c>
      <c r="B344" s="6">
        <v>42690</v>
      </c>
      <c r="C344" s="3">
        <f>VLOOKUP(B344,Dates!$A$2:$B$1462, 2,FALSE)</f>
        <v>4</v>
      </c>
      <c r="D344" s="3">
        <v>4</v>
      </c>
      <c r="E344" s="12">
        <f t="shared" si="20"/>
        <v>42696</v>
      </c>
      <c r="F344" s="3">
        <v>1</v>
      </c>
      <c r="G344" s="3" t="s">
        <v>61</v>
      </c>
      <c r="H344" s="3" t="str">
        <f t="shared" si="21"/>
        <v>Other</v>
      </c>
      <c r="I344" s="3">
        <v>9</v>
      </c>
      <c r="J344" s="10">
        <v>11636</v>
      </c>
      <c r="K344" s="3">
        <v>3</v>
      </c>
      <c r="L344" s="3" t="s">
        <v>23</v>
      </c>
      <c r="M344" s="3" t="s">
        <v>236</v>
      </c>
      <c r="N344" s="3" t="s">
        <v>342</v>
      </c>
      <c r="O344" s="3" t="s">
        <v>342</v>
      </c>
      <c r="P344" s="3" t="s">
        <v>343</v>
      </c>
      <c r="Q344" s="3" t="s">
        <v>319</v>
      </c>
      <c r="R344" s="3">
        <v>9</v>
      </c>
      <c r="S344" s="3" t="s">
        <v>1055</v>
      </c>
      <c r="T344" s="3">
        <v>191</v>
      </c>
      <c r="U344" s="3" t="s">
        <v>1054</v>
      </c>
      <c r="V344" s="15">
        <v>99.989997860000003</v>
      </c>
      <c r="W344" s="15">
        <v>95.114003926871064</v>
      </c>
      <c r="X344" s="3">
        <v>5</v>
      </c>
      <c r="Y344" s="15">
        <v>45</v>
      </c>
      <c r="Z344" s="15">
        <v>499.94998930000003</v>
      </c>
      <c r="AA344" s="24">
        <f t="shared" si="22"/>
        <v>454.94998930000003</v>
      </c>
      <c r="AB344" s="3" t="s">
        <v>44</v>
      </c>
      <c r="AC344" s="3" t="str">
        <f t="shared" si="23"/>
        <v>Not Cash Payment</v>
      </c>
    </row>
    <row r="345" spans="1:29" ht="34" hidden="1" x14ac:dyDescent="0.2">
      <c r="A345" s="3">
        <v>13890</v>
      </c>
      <c r="B345" s="6">
        <v>42207</v>
      </c>
      <c r="C345" s="3">
        <f>VLOOKUP(B345,Dates!$A$2:$B$1462, 2,FALSE)</f>
        <v>4</v>
      </c>
      <c r="D345" s="3">
        <v>2</v>
      </c>
      <c r="E345" s="12">
        <f t="shared" si="20"/>
        <v>42209</v>
      </c>
      <c r="F345" s="3">
        <v>1</v>
      </c>
      <c r="G345" s="3" t="s">
        <v>22</v>
      </c>
      <c r="H345" s="3" t="str">
        <f t="shared" si="21"/>
        <v>Other</v>
      </c>
      <c r="I345" s="3">
        <v>9</v>
      </c>
      <c r="J345" s="10">
        <v>9120</v>
      </c>
      <c r="K345" s="3">
        <v>3</v>
      </c>
      <c r="L345" s="3" t="s">
        <v>23</v>
      </c>
      <c r="M345" s="3" t="s">
        <v>236</v>
      </c>
      <c r="N345" s="3" t="s">
        <v>344</v>
      </c>
      <c r="O345" s="3" t="s">
        <v>345</v>
      </c>
      <c r="P345" s="3" t="s">
        <v>239</v>
      </c>
      <c r="Q345" s="3" t="s">
        <v>240</v>
      </c>
      <c r="R345" s="3">
        <v>9</v>
      </c>
      <c r="S345" s="3" t="s">
        <v>1055</v>
      </c>
      <c r="T345" s="3">
        <v>191</v>
      </c>
      <c r="U345" s="3" t="s">
        <v>1054</v>
      </c>
      <c r="V345" s="15">
        <v>99.989997860000003</v>
      </c>
      <c r="W345" s="15">
        <v>95.114003926871064</v>
      </c>
      <c r="X345" s="3">
        <v>4</v>
      </c>
      <c r="Y345" s="15">
        <v>4</v>
      </c>
      <c r="Z345" s="15">
        <v>399.95999144000001</v>
      </c>
      <c r="AA345" s="24">
        <f t="shared" si="22"/>
        <v>395.95999144000001</v>
      </c>
      <c r="AB345" s="3" t="s">
        <v>29</v>
      </c>
      <c r="AC345" s="3" t="str">
        <f t="shared" si="23"/>
        <v>Cash Over 200</v>
      </c>
    </row>
    <row r="346" spans="1:29" ht="51" hidden="1" x14ac:dyDescent="0.2">
      <c r="A346" s="3">
        <v>17071</v>
      </c>
      <c r="B346" s="6">
        <v>42194</v>
      </c>
      <c r="C346" s="3">
        <f>VLOOKUP(B346,Dates!$A$2:$B$1462, 2,FALSE)</f>
        <v>5</v>
      </c>
      <c r="D346" s="3">
        <v>2</v>
      </c>
      <c r="E346" s="12">
        <f t="shared" si="20"/>
        <v>42198</v>
      </c>
      <c r="F346" s="3">
        <v>0</v>
      </c>
      <c r="G346" s="3" t="s">
        <v>22</v>
      </c>
      <c r="H346" s="3" t="str">
        <f t="shared" si="21"/>
        <v>Other</v>
      </c>
      <c r="I346" s="3">
        <v>13</v>
      </c>
      <c r="J346" s="10">
        <v>12221</v>
      </c>
      <c r="K346" s="3">
        <v>3</v>
      </c>
      <c r="L346" s="3" t="s">
        <v>23</v>
      </c>
      <c r="M346" s="3" t="s">
        <v>236</v>
      </c>
      <c r="N346" s="3" t="s">
        <v>314</v>
      </c>
      <c r="O346" s="3" t="s">
        <v>315</v>
      </c>
      <c r="P346" s="3" t="s">
        <v>243</v>
      </c>
      <c r="Q346" s="3" t="s">
        <v>240</v>
      </c>
      <c r="R346" s="3">
        <v>13</v>
      </c>
      <c r="S346" s="3" t="s">
        <v>1042</v>
      </c>
      <c r="T346" s="3">
        <v>276</v>
      </c>
      <c r="U346" s="3" t="s">
        <v>1112</v>
      </c>
      <c r="V346" s="15">
        <v>31.989999770000001</v>
      </c>
      <c r="W346" s="15">
        <v>27.113333001333334</v>
      </c>
      <c r="X346" s="3">
        <v>4</v>
      </c>
      <c r="Y346" s="15">
        <v>1.2799999710000001</v>
      </c>
      <c r="Z346" s="15">
        <v>127.95999908</v>
      </c>
      <c r="AA346" s="24">
        <f t="shared" si="22"/>
        <v>126.67999910900001</v>
      </c>
      <c r="AB346" s="3" t="s">
        <v>29</v>
      </c>
      <c r="AC346" s="3" t="str">
        <f t="shared" si="23"/>
        <v>Cash Not Over 200</v>
      </c>
    </row>
    <row r="347" spans="1:29" ht="34" hidden="1" x14ac:dyDescent="0.2">
      <c r="A347" s="3">
        <v>11321</v>
      </c>
      <c r="B347" s="6">
        <v>42170</v>
      </c>
      <c r="C347" s="3">
        <f>VLOOKUP(B347,Dates!$A$2:$B$1462, 2,FALSE)</f>
        <v>2</v>
      </c>
      <c r="D347" s="3">
        <v>2</v>
      </c>
      <c r="E347" s="12">
        <f t="shared" si="20"/>
        <v>42172</v>
      </c>
      <c r="F347" s="3">
        <v>0</v>
      </c>
      <c r="G347" s="3" t="s">
        <v>22</v>
      </c>
      <c r="H347" s="3" t="str">
        <f t="shared" si="21"/>
        <v>Other</v>
      </c>
      <c r="I347" s="3">
        <v>9</v>
      </c>
      <c r="J347" s="10">
        <v>9415</v>
      </c>
      <c r="K347" s="3">
        <v>3</v>
      </c>
      <c r="L347" s="3" t="s">
        <v>23</v>
      </c>
      <c r="M347" s="3" t="s">
        <v>236</v>
      </c>
      <c r="N347" s="3" t="s">
        <v>346</v>
      </c>
      <c r="O347" s="3" t="s">
        <v>265</v>
      </c>
      <c r="P347" s="3" t="s">
        <v>239</v>
      </c>
      <c r="Q347" s="3" t="s">
        <v>240</v>
      </c>
      <c r="R347" s="3">
        <v>9</v>
      </c>
      <c r="S347" s="3" t="s">
        <v>1055</v>
      </c>
      <c r="T347" s="3">
        <v>191</v>
      </c>
      <c r="U347" s="3" t="s">
        <v>1054</v>
      </c>
      <c r="V347" s="15">
        <v>99.989997860000003</v>
      </c>
      <c r="W347" s="15">
        <v>95.114003926871064</v>
      </c>
      <c r="X347" s="3">
        <v>4</v>
      </c>
      <c r="Y347" s="15">
        <v>8</v>
      </c>
      <c r="Z347" s="15">
        <v>399.95999144000001</v>
      </c>
      <c r="AA347" s="24">
        <f t="shared" si="22"/>
        <v>391.95999144000001</v>
      </c>
      <c r="AB347" s="3" t="s">
        <v>29</v>
      </c>
      <c r="AC347" s="3" t="str">
        <f t="shared" si="23"/>
        <v>Cash Over 200</v>
      </c>
    </row>
    <row r="348" spans="1:29" ht="34" hidden="1" x14ac:dyDescent="0.2">
      <c r="A348" s="3">
        <v>64813</v>
      </c>
      <c r="B348" s="6">
        <v>42833</v>
      </c>
      <c r="C348" s="3">
        <f>VLOOKUP(B348,Dates!$A$2:$B$1462, 2,FALSE)</f>
        <v>7</v>
      </c>
      <c r="D348" s="3">
        <v>2</v>
      </c>
      <c r="E348" s="12">
        <f t="shared" si="20"/>
        <v>42836</v>
      </c>
      <c r="F348" s="3">
        <v>1</v>
      </c>
      <c r="G348" s="3" t="s">
        <v>22</v>
      </c>
      <c r="H348" s="3" t="str">
        <f t="shared" si="21"/>
        <v>Other</v>
      </c>
      <c r="I348" s="3">
        <v>17</v>
      </c>
      <c r="J348" s="10">
        <v>10018</v>
      </c>
      <c r="K348" s="3">
        <v>4</v>
      </c>
      <c r="L348" s="3" t="s">
        <v>45</v>
      </c>
      <c r="M348" s="3" t="s">
        <v>236</v>
      </c>
      <c r="N348" s="3" t="s">
        <v>255</v>
      </c>
      <c r="O348" s="3" t="s">
        <v>249</v>
      </c>
      <c r="P348" s="3" t="s">
        <v>250</v>
      </c>
      <c r="Q348" s="3" t="s">
        <v>251</v>
      </c>
      <c r="R348" s="3">
        <v>17</v>
      </c>
      <c r="S348" s="3" t="s">
        <v>1043</v>
      </c>
      <c r="T348" s="3">
        <v>365</v>
      </c>
      <c r="U348" s="3" t="s">
        <v>1062</v>
      </c>
      <c r="V348" s="15">
        <v>59.990001679999999</v>
      </c>
      <c r="W348" s="15">
        <v>54.488929209402009</v>
      </c>
      <c r="X348" s="3">
        <v>4</v>
      </c>
      <c r="Y348" s="15">
        <v>12</v>
      </c>
      <c r="Z348" s="15">
        <v>239.96000672</v>
      </c>
      <c r="AA348" s="24">
        <f t="shared" si="22"/>
        <v>227.96000672</v>
      </c>
      <c r="AB348" s="3" t="s">
        <v>29</v>
      </c>
      <c r="AC348" s="3" t="str">
        <f t="shared" si="23"/>
        <v>Cash Over 200</v>
      </c>
    </row>
    <row r="349" spans="1:29" ht="34" hidden="1" x14ac:dyDescent="0.2">
      <c r="A349" s="3">
        <v>17162</v>
      </c>
      <c r="B349" s="6">
        <v>42225</v>
      </c>
      <c r="C349" s="3">
        <f>VLOOKUP(B349,Dates!$A$2:$B$1462, 2,FALSE)</f>
        <v>1</v>
      </c>
      <c r="D349" s="3">
        <v>2</v>
      </c>
      <c r="E349" s="12">
        <f t="shared" si="20"/>
        <v>42227</v>
      </c>
      <c r="F349" s="3">
        <v>1</v>
      </c>
      <c r="G349" s="3" t="s">
        <v>22</v>
      </c>
      <c r="H349" s="3" t="str">
        <f t="shared" si="21"/>
        <v>Other</v>
      </c>
      <c r="I349" s="3">
        <v>17</v>
      </c>
      <c r="J349" s="10">
        <v>54</v>
      </c>
      <c r="K349" s="3">
        <v>4</v>
      </c>
      <c r="L349" s="3" t="s">
        <v>45</v>
      </c>
      <c r="M349" s="3" t="s">
        <v>236</v>
      </c>
      <c r="N349" s="3" t="s">
        <v>252</v>
      </c>
      <c r="O349" s="3" t="s">
        <v>249</v>
      </c>
      <c r="P349" s="3" t="s">
        <v>250</v>
      </c>
      <c r="Q349" s="3" t="s">
        <v>251</v>
      </c>
      <c r="R349" s="3">
        <v>17</v>
      </c>
      <c r="S349" s="3" t="s">
        <v>1043</v>
      </c>
      <c r="T349" s="3">
        <v>365</v>
      </c>
      <c r="U349" s="3" t="s">
        <v>1062</v>
      </c>
      <c r="V349" s="15">
        <v>59.990001679999999</v>
      </c>
      <c r="W349" s="15">
        <v>54.488929209402009</v>
      </c>
      <c r="X349" s="3">
        <v>4</v>
      </c>
      <c r="Y349" s="15">
        <v>38.38999939</v>
      </c>
      <c r="Z349" s="15">
        <v>239.96000672</v>
      </c>
      <c r="AA349" s="24">
        <f t="shared" si="22"/>
        <v>201.57000733000001</v>
      </c>
      <c r="AB349" s="3" t="s">
        <v>29</v>
      </c>
      <c r="AC349" s="3" t="str">
        <f t="shared" si="23"/>
        <v>Cash Over 200</v>
      </c>
    </row>
    <row r="350" spans="1:29" ht="34" hidden="1" x14ac:dyDescent="0.2">
      <c r="A350" s="3">
        <v>12827</v>
      </c>
      <c r="B350" s="6">
        <v>42192</v>
      </c>
      <c r="C350" s="3">
        <f>VLOOKUP(B350,Dates!$A$2:$B$1462, 2,FALSE)</f>
        <v>3</v>
      </c>
      <c r="D350" s="3">
        <v>2</v>
      </c>
      <c r="E350" s="12">
        <f t="shared" si="20"/>
        <v>42194</v>
      </c>
      <c r="F350" s="3">
        <v>1</v>
      </c>
      <c r="G350" s="3" t="s">
        <v>22</v>
      </c>
      <c r="H350" s="3" t="str">
        <f t="shared" si="21"/>
        <v>Other</v>
      </c>
      <c r="I350" s="3">
        <v>17</v>
      </c>
      <c r="J350" s="10">
        <v>542</v>
      </c>
      <c r="K350" s="3">
        <v>4</v>
      </c>
      <c r="L350" s="3" t="s">
        <v>45</v>
      </c>
      <c r="M350" s="3" t="s">
        <v>236</v>
      </c>
      <c r="N350" s="3" t="s">
        <v>237</v>
      </c>
      <c r="O350" s="3" t="s">
        <v>238</v>
      </c>
      <c r="P350" s="3" t="s">
        <v>239</v>
      </c>
      <c r="Q350" s="3" t="s">
        <v>240</v>
      </c>
      <c r="R350" s="3">
        <v>17</v>
      </c>
      <c r="S350" s="3" t="s">
        <v>1043</v>
      </c>
      <c r="T350" s="3">
        <v>365</v>
      </c>
      <c r="U350" s="3" t="s">
        <v>1062</v>
      </c>
      <c r="V350" s="15">
        <v>59.990001679999999</v>
      </c>
      <c r="W350" s="15">
        <v>54.488929209402009</v>
      </c>
      <c r="X350" s="3">
        <v>4</v>
      </c>
      <c r="Y350" s="15">
        <v>38.38999939</v>
      </c>
      <c r="Z350" s="15">
        <v>239.96000672</v>
      </c>
      <c r="AA350" s="24">
        <f t="shared" si="22"/>
        <v>201.57000733000001</v>
      </c>
      <c r="AB350" s="3" t="s">
        <v>29</v>
      </c>
      <c r="AC350" s="3" t="str">
        <f t="shared" si="23"/>
        <v>Cash Over 200</v>
      </c>
    </row>
    <row r="351" spans="1:29" ht="34" hidden="1" x14ac:dyDescent="0.2">
      <c r="A351" s="3">
        <v>11936</v>
      </c>
      <c r="B351" s="6">
        <v>42179</v>
      </c>
      <c r="C351" s="3">
        <f>VLOOKUP(B351,Dates!$A$2:$B$1462, 2,FALSE)</f>
        <v>4</v>
      </c>
      <c r="D351" s="3">
        <v>2</v>
      </c>
      <c r="E351" s="12">
        <f t="shared" si="20"/>
        <v>42181</v>
      </c>
      <c r="F351" s="3">
        <v>0</v>
      </c>
      <c r="G351" s="3" t="s">
        <v>22</v>
      </c>
      <c r="H351" s="3" t="str">
        <f t="shared" si="21"/>
        <v>Other</v>
      </c>
      <c r="I351" s="3">
        <v>24</v>
      </c>
      <c r="J351" s="10">
        <v>724</v>
      </c>
      <c r="K351" s="3">
        <v>5</v>
      </c>
      <c r="L351" s="3" t="s">
        <v>30</v>
      </c>
      <c r="M351" s="3" t="s">
        <v>236</v>
      </c>
      <c r="N351" s="3" t="s">
        <v>347</v>
      </c>
      <c r="O351" s="3" t="s">
        <v>242</v>
      </c>
      <c r="P351" s="3" t="s">
        <v>243</v>
      </c>
      <c r="Q351" s="3" t="s">
        <v>240</v>
      </c>
      <c r="R351" s="3">
        <v>24</v>
      </c>
      <c r="S351" s="3" t="s">
        <v>1066</v>
      </c>
      <c r="T351" s="3">
        <v>502</v>
      </c>
      <c r="U351" s="3" t="s">
        <v>1065</v>
      </c>
      <c r="V351" s="15">
        <v>50</v>
      </c>
      <c r="W351" s="15">
        <v>43.678035218757444</v>
      </c>
      <c r="X351" s="3">
        <v>4</v>
      </c>
      <c r="Y351" s="15">
        <v>0</v>
      </c>
      <c r="Z351" s="15">
        <v>200</v>
      </c>
      <c r="AA351" s="24">
        <f t="shared" si="22"/>
        <v>200</v>
      </c>
      <c r="AB351" s="3" t="s">
        <v>29</v>
      </c>
      <c r="AC351" s="3" t="str">
        <f t="shared" si="23"/>
        <v>Cash Not Over 200</v>
      </c>
    </row>
    <row r="352" spans="1:29" ht="51" hidden="1" x14ac:dyDescent="0.2">
      <c r="A352" s="3">
        <v>68337</v>
      </c>
      <c r="B352" s="6">
        <v>43002</v>
      </c>
      <c r="C352" s="3">
        <f>VLOOKUP(B352,Dates!$A$2:$B$1462, 2,FALSE)</f>
        <v>1</v>
      </c>
      <c r="D352" s="3">
        <v>2</v>
      </c>
      <c r="E352" s="12">
        <f t="shared" si="20"/>
        <v>43004</v>
      </c>
      <c r="F352" s="3">
        <v>1</v>
      </c>
      <c r="G352" s="3" t="s">
        <v>22</v>
      </c>
      <c r="H352" s="3" t="str">
        <f t="shared" si="21"/>
        <v>Other</v>
      </c>
      <c r="I352" s="3">
        <v>29</v>
      </c>
      <c r="J352" s="10">
        <v>8897</v>
      </c>
      <c r="K352" s="3">
        <v>5</v>
      </c>
      <c r="L352" s="3" t="s">
        <v>30</v>
      </c>
      <c r="M352" s="3" t="s">
        <v>236</v>
      </c>
      <c r="N352" s="3" t="s">
        <v>348</v>
      </c>
      <c r="O352" s="3" t="s">
        <v>287</v>
      </c>
      <c r="P352" s="3" t="s">
        <v>243</v>
      </c>
      <c r="Q352" s="3" t="s">
        <v>240</v>
      </c>
      <c r="R352" s="3">
        <v>29</v>
      </c>
      <c r="S352" s="3" t="s">
        <v>1057</v>
      </c>
      <c r="T352" s="3">
        <v>627</v>
      </c>
      <c r="U352" s="3" t="s">
        <v>1056</v>
      </c>
      <c r="V352" s="15">
        <v>39.990001679999999</v>
      </c>
      <c r="W352" s="15">
        <v>34.198098313835338</v>
      </c>
      <c r="X352" s="3">
        <v>4</v>
      </c>
      <c r="Y352" s="15">
        <v>3.2000000480000002</v>
      </c>
      <c r="Z352" s="15">
        <v>159.96000672</v>
      </c>
      <c r="AA352" s="24">
        <f t="shared" si="22"/>
        <v>156.760006672</v>
      </c>
      <c r="AB352" s="3" t="s">
        <v>29</v>
      </c>
      <c r="AC352" s="3" t="str">
        <f t="shared" si="23"/>
        <v>Cash Not Over 200</v>
      </c>
    </row>
    <row r="353" spans="1:29" ht="34" hidden="1" x14ac:dyDescent="0.2">
      <c r="A353" s="3">
        <v>45746</v>
      </c>
      <c r="B353" s="6">
        <v>42672</v>
      </c>
      <c r="C353" s="3">
        <f>VLOOKUP(B353,Dates!$A$2:$B$1462, 2,FALSE)</f>
        <v>7</v>
      </c>
      <c r="D353" s="3">
        <v>2</v>
      </c>
      <c r="E353" s="12">
        <f t="shared" si="20"/>
        <v>42675</v>
      </c>
      <c r="F353" s="3">
        <v>0</v>
      </c>
      <c r="G353" s="3" t="s">
        <v>22</v>
      </c>
      <c r="H353" s="3" t="str">
        <f t="shared" si="21"/>
        <v>Other</v>
      </c>
      <c r="I353" s="3">
        <v>24</v>
      </c>
      <c r="J353" s="10">
        <v>7112</v>
      </c>
      <c r="K353" s="3">
        <v>5</v>
      </c>
      <c r="L353" s="3" t="s">
        <v>30</v>
      </c>
      <c r="M353" s="3" t="s">
        <v>236</v>
      </c>
      <c r="N353" s="3" t="s">
        <v>349</v>
      </c>
      <c r="O353" s="3" t="s">
        <v>349</v>
      </c>
      <c r="P353" s="3" t="s">
        <v>343</v>
      </c>
      <c r="Q353" s="3" t="s">
        <v>319</v>
      </c>
      <c r="R353" s="3">
        <v>24</v>
      </c>
      <c r="S353" s="3" t="s">
        <v>1066</v>
      </c>
      <c r="T353" s="3">
        <v>502</v>
      </c>
      <c r="U353" s="3" t="s">
        <v>1065</v>
      </c>
      <c r="V353" s="15">
        <v>50</v>
      </c>
      <c r="W353" s="15">
        <v>43.678035218757444</v>
      </c>
      <c r="X353" s="3">
        <v>4</v>
      </c>
      <c r="Y353" s="15">
        <v>10</v>
      </c>
      <c r="Z353" s="15">
        <v>200</v>
      </c>
      <c r="AA353" s="24">
        <f t="shared" si="22"/>
        <v>190</v>
      </c>
      <c r="AB353" s="3" t="s">
        <v>29</v>
      </c>
      <c r="AC353" s="3" t="str">
        <f t="shared" si="23"/>
        <v>Cash Not Over 200</v>
      </c>
    </row>
    <row r="354" spans="1:29" ht="34" hidden="1" x14ac:dyDescent="0.2">
      <c r="A354" s="3">
        <v>64813</v>
      </c>
      <c r="B354" s="6">
        <v>42833</v>
      </c>
      <c r="C354" s="3">
        <f>VLOOKUP(B354,Dates!$A$2:$B$1462, 2,FALSE)</f>
        <v>7</v>
      </c>
      <c r="D354" s="3">
        <v>2</v>
      </c>
      <c r="E354" s="12">
        <f t="shared" si="20"/>
        <v>42836</v>
      </c>
      <c r="F354" s="3">
        <v>1</v>
      </c>
      <c r="G354" s="3" t="s">
        <v>22</v>
      </c>
      <c r="H354" s="3" t="str">
        <f t="shared" si="21"/>
        <v>Other</v>
      </c>
      <c r="I354" s="3">
        <v>24</v>
      </c>
      <c r="J354" s="10">
        <v>10018</v>
      </c>
      <c r="K354" s="3">
        <v>5</v>
      </c>
      <c r="L354" s="3" t="s">
        <v>30</v>
      </c>
      <c r="M354" s="3" t="s">
        <v>236</v>
      </c>
      <c r="N354" s="3" t="s">
        <v>255</v>
      </c>
      <c r="O354" s="3" t="s">
        <v>249</v>
      </c>
      <c r="P354" s="3" t="s">
        <v>250</v>
      </c>
      <c r="Q354" s="3" t="s">
        <v>251</v>
      </c>
      <c r="R354" s="3">
        <v>24</v>
      </c>
      <c r="S354" s="3" t="s">
        <v>1066</v>
      </c>
      <c r="T354" s="3">
        <v>502</v>
      </c>
      <c r="U354" s="3" t="s">
        <v>1065</v>
      </c>
      <c r="V354" s="15">
        <v>50</v>
      </c>
      <c r="W354" s="15">
        <v>43.678035218757444</v>
      </c>
      <c r="X354" s="3">
        <v>4</v>
      </c>
      <c r="Y354" s="15">
        <v>11</v>
      </c>
      <c r="Z354" s="15">
        <v>200</v>
      </c>
      <c r="AA354" s="24">
        <f t="shared" si="22"/>
        <v>189</v>
      </c>
      <c r="AB354" s="3" t="s">
        <v>29</v>
      </c>
      <c r="AC354" s="3" t="str">
        <f t="shared" si="23"/>
        <v>Cash Not Over 200</v>
      </c>
    </row>
    <row r="355" spans="1:29" ht="34" hidden="1" x14ac:dyDescent="0.2">
      <c r="A355" s="3">
        <v>13736</v>
      </c>
      <c r="B355" s="6">
        <v>42205</v>
      </c>
      <c r="C355" s="3">
        <f>VLOOKUP(B355,Dates!$A$2:$B$1462, 2,FALSE)</f>
        <v>2</v>
      </c>
      <c r="D355" s="3">
        <v>2</v>
      </c>
      <c r="E355" s="12">
        <f t="shared" si="20"/>
        <v>42207</v>
      </c>
      <c r="F355" s="3">
        <v>0</v>
      </c>
      <c r="G355" s="3" t="s">
        <v>22</v>
      </c>
      <c r="H355" s="3" t="str">
        <f t="shared" si="21"/>
        <v>Other</v>
      </c>
      <c r="I355" s="3">
        <v>24</v>
      </c>
      <c r="J355" s="10">
        <v>1086</v>
      </c>
      <c r="K355" s="3">
        <v>5</v>
      </c>
      <c r="L355" s="3" t="s">
        <v>30</v>
      </c>
      <c r="M355" s="3" t="s">
        <v>236</v>
      </c>
      <c r="N355" s="3" t="s">
        <v>350</v>
      </c>
      <c r="O355" s="3" t="s">
        <v>249</v>
      </c>
      <c r="P355" s="3" t="s">
        <v>250</v>
      </c>
      <c r="Q355" s="3" t="s">
        <v>251</v>
      </c>
      <c r="R355" s="3">
        <v>24</v>
      </c>
      <c r="S355" s="3" t="s">
        <v>1066</v>
      </c>
      <c r="T355" s="3">
        <v>502</v>
      </c>
      <c r="U355" s="3" t="s">
        <v>1065</v>
      </c>
      <c r="V355" s="15">
        <v>50</v>
      </c>
      <c r="W355" s="15">
        <v>43.678035218757444</v>
      </c>
      <c r="X355" s="3">
        <v>4</v>
      </c>
      <c r="Y355" s="15">
        <v>14</v>
      </c>
      <c r="Z355" s="15">
        <v>200</v>
      </c>
      <c r="AA355" s="24">
        <f t="shared" si="22"/>
        <v>186</v>
      </c>
      <c r="AB355" s="3" t="s">
        <v>29</v>
      </c>
      <c r="AC355" s="3" t="str">
        <f t="shared" si="23"/>
        <v>Cash Not Over 200</v>
      </c>
    </row>
    <row r="356" spans="1:29" ht="51" hidden="1" x14ac:dyDescent="0.2">
      <c r="A356" s="3">
        <v>49622</v>
      </c>
      <c r="B356" s="6">
        <v>42729</v>
      </c>
      <c r="C356" s="3">
        <f>VLOOKUP(B356,Dates!$A$2:$B$1462, 2,FALSE)</f>
        <v>1</v>
      </c>
      <c r="D356" s="3">
        <v>2</v>
      </c>
      <c r="E356" s="12">
        <f t="shared" si="20"/>
        <v>42731</v>
      </c>
      <c r="F356" s="3">
        <v>1</v>
      </c>
      <c r="G356" s="3" t="s">
        <v>22</v>
      </c>
      <c r="H356" s="3" t="str">
        <f t="shared" si="21"/>
        <v>Other</v>
      </c>
      <c r="I356" s="3">
        <v>29</v>
      </c>
      <c r="J356" s="10">
        <v>7112</v>
      </c>
      <c r="K356" s="3">
        <v>5</v>
      </c>
      <c r="L356" s="3" t="s">
        <v>30</v>
      </c>
      <c r="M356" s="3" t="s">
        <v>236</v>
      </c>
      <c r="N356" s="3" t="s">
        <v>351</v>
      </c>
      <c r="O356" s="3" t="s">
        <v>351</v>
      </c>
      <c r="P356" s="3" t="s">
        <v>318</v>
      </c>
      <c r="Q356" s="3" t="s">
        <v>319</v>
      </c>
      <c r="R356" s="3">
        <v>29</v>
      </c>
      <c r="S356" s="3" t="s">
        <v>1057</v>
      </c>
      <c r="T356" s="3">
        <v>627</v>
      </c>
      <c r="U356" s="3" t="s">
        <v>1056</v>
      </c>
      <c r="V356" s="15">
        <v>39.990001679999999</v>
      </c>
      <c r="W356" s="15">
        <v>34.198098313835338</v>
      </c>
      <c r="X356" s="3">
        <v>4</v>
      </c>
      <c r="Y356" s="15">
        <v>14.399999619999999</v>
      </c>
      <c r="Z356" s="15">
        <v>159.96000672</v>
      </c>
      <c r="AA356" s="24">
        <f t="shared" si="22"/>
        <v>145.56000710000001</v>
      </c>
      <c r="AB356" s="3" t="s">
        <v>29</v>
      </c>
      <c r="AC356" s="3" t="str">
        <f t="shared" si="23"/>
        <v>Cash Not Over 200</v>
      </c>
    </row>
    <row r="357" spans="1:29" ht="34" hidden="1" x14ac:dyDescent="0.2">
      <c r="A357" s="3">
        <v>19444</v>
      </c>
      <c r="B357" s="6">
        <v>42318</v>
      </c>
      <c r="C357" s="3">
        <f>VLOOKUP(B357,Dates!$A$2:$B$1462, 2,FALSE)</f>
        <v>3</v>
      </c>
      <c r="D357" s="3">
        <v>2</v>
      </c>
      <c r="E357" s="12">
        <f t="shared" si="20"/>
        <v>42320</v>
      </c>
      <c r="F357" s="3">
        <v>1</v>
      </c>
      <c r="G357" s="3" t="s">
        <v>22</v>
      </c>
      <c r="H357" s="3" t="str">
        <f t="shared" si="21"/>
        <v>Other</v>
      </c>
      <c r="I357" s="3">
        <v>24</v>
      </c>
      <c r="J357" s="10">
        <v>2916</v>
      </c>
      <c r="K357" s="3">
        <v>5</v>
      </c>
      <c r="L357" s="3" t="s">
        <v>30</v>
      </c>
      <c r="M357" s="3" t="s">
        <v>236</v>
      </c>
      <c r="N357" s="3" t="s">
        <v>274</v>
      </c>
      <c r="O357" s="3" t="s">
        <v>249</v>
      </c>
      <c r="P357" s="3" t="s">
        <v>250</v>
      </c>
      <c r="Q357" s="3" t="s">
        <v>251</v>
      </c>
      <c r="R357" s="3">
        <v>24</v>
      </c>
      <c r="S357" s="3" t="s">
        <v>1066</v>
      </c>
      <c r="T357" s="3">
        <v>502</v>
      </c>
      <c r="U357" s="3" t="s">
        <v>1065</v>
      </c>
      <c r="V357" s="15">
        <v>50</v>
      </c>
      <c r="W357" s="15">
        <v>43.678035218757444</v>
      </c>
      <c r="X357" s="3">
        <v>4</v>
      </c>
      <c r="Y357" s="15">
        <v>20</v>
      </c>
      <c r="Z357" s="15">
        <v>200</v>
      </c>
      <c r="AA357" s="24">
        <f t="shared" si="22"/>
        <v>180</v>
      </c>
      <c r="AB357" s="3" t="s">
        <v>29</v>
      </c>
      <c r="AC357" s="3" t="str">
        <f t="shared" si="23"/>
        <v>Cash Not Over 200</v>
      </c>
    </row>
    <row r="358" spans="1:29" ht="51" hidden="1" x14ac:dyDescent="0.2">
      <c r="A358" s="3">
        <v>63936</v>
      </c>
      <c r="B358" s="6">
        <v>42938</v>
      </c>
      <c r="C358" s="3">
        <f>VLOOKUP(B358,Dates!$A$2:$B$1462, 2,FALSE)</f>
        <v>7</v>
      </c>
      <c r="D358" s="3">
        <v>2</v>
      </c>
      <c r="E358" s="12">
        <f t="shared" si="20"/>
        <v>42941</v>
      </c>
      <c r="F358" s="3">
        <v>0</v>
      </c>
      <c r="G358" s="3" t="s">
        <v>22</v>
      </c>
      <c r="H358" s="3" t="str">
        <f t="shared" si="21"/>
        <v>Other</v>
      </c>
      <c r="I358" s="3">
        <v>29</v>
      </c>
      <c r="J358" s="10">
        <v>11329</v>
      </c>
      <c r="K358" s="3">
        <v>5</v>
      </c>
      <c r="L358" s="3" t="s">
        <v>30</v>
      </c>
      <c r="M358" s="3" t="s">
        <v>236</v>
      </c>
      <c r="N358" s="3" t="s">
        <v>241</v>
      </c>
      <c r="O358" s="3" t="s">
        <v>242</v>
      </c>
      <c r="P358" s="3" t="s">
        <v>243</v>
      </c>
      <c r="Q358" s="3" t="s">
        <v>240</v>
      </c>
      <c r="R358" s="3">
        <v>29</v>
      </c>
      <c r="S358" s="3" t="s">
        <v>1057</v>
      </c>
      <c r="T358" s="3">
        <v>627</v>
      </c>
      <c r="U358" s="3" t="s">
        <v>1056</v>
      </c>
      <c r="V358" s="15">
        <v>39.990001679999999</v>
      </c>
      <c r="W358" s="15">
        <v>34.198098313835338</v>
      </c>
      <c r="X358" s="3">
        <v>4</v>
      </c>
      <c r="Y358" s="15">
        <v>31.989999770000001</v>
      </c>
      <c r="Z358" s="15">
        <v>159.96000672</v>
      </c>
      <c r="AA358" s="24">
        <f t="shared" si="22"/>
        <v>127.97000695</v>
      </c>
      <c r="AB358" s="3" t="s">
        <v>29</v>
      </c>
      <c r="AC358" s="3" t="str">
        <f t="shared" si="23"/>
        <v>Cash Not Over 200</v>
      </c>
    </row>
    <row r="359" spans="1:29" ht="68" hidden="1" x14ac:dyDescent="0.2">
      <c r="A359" s="3">
        <v>49622</v>
      </c>
      <c r="B359" s="6">
        <v>42729</v>
      </c>
      <c r="C359" s="3">
        <f>VLOOKUP(B359,Dates!$A$2:$B$1462, 2,FALSE)</f>
        <v>1</v>
      </c>
      <c r="D359" s="3">
        <v>2</v>
      </c>
      <c r="E359" s="12">
        <f t="shared" si="20"/>
        <v>42731</v>
      </c>
      <c r="F359" s="3">
        <v>1</v>
      </c>
      <c r="G359" s="3" t="s">
        <v>22</v>
      </c>
      <c r="H359" s="3" t="str">
        <f t="shared" si="21"/>
        <v>Other</v>
      </c>
      <c r="I359" s="3">
        <v>40</v>
      </c>
      <c r="J359" s="10">
        <v>7112</v>
      </c>
      <c r="K359" s="3">
        <v>6</v>
      </c>
      <c r="L359" s="3" t="s">
        <v>34</v>
      </c>
      <c r="M359" s="3" t="s">
        <v>236</v>
      </c>
      <c r="N359" s="3" t="s">
        <v>351</v>
      </c>
      <c r="O359" s="3" t="s">
        <v>351</v>
      </c>
      <c r="P359" s="3" t="s">
        <v>318</v>
      </c>
      <c r="Q359" s="3" t="s">
        <v>319</v>
      </c>
      <c r="R359" s="3">
        <v>40</v>
      </c>
      <c r="S359" s="3" t="s">
        <v>1044</v>
      </c>
      <c r="T359" s="3">
        <v>893</v>
      </c>
      <c r="U359" s="3" t="s">
        <v>1097</v>
      </c>
      <c r="V359" s="15">
        <v>24.989999770000001</v>
      </c>
      <c r="W359" s="15">
        <v>19.858499913833334</v>
      </c>
      <c r="X359" s="3">
        <v>4</v>
      </c>
      <c r="Y359" s="15">
        <v>14.989999770000001</v>
      </c>
      <c r="Z359" s="15">
        <v>99.959999080000003</v>
      </c>
      <c r="AA359" s="24">
        <f t="shared" si="22"/>
        <v>84.969999310000006</v>
      </c>
      <c r="AB359" s="3" t="s">
        <v>29</v>
      </c>
      <c r="AC359" s="3" t="str">
        <f t="shared" si="23"/>
        <v>Cash Not Over 200</v>
      </c>
    </row>
    <row r="360" spans="1:29" ht="34" hidden="1" x14ac:dyDescent="0.2">
      <c r="A360" s="3">
        <v>17719</v>
      </c>
      <c r="B360" s="6">
        <v>42263</v>
      </c>
      <c r="C360" s="3">
        <f>VLOOKUP(B360,Dates!$A$2:$B$1462, 2,FALSE)</f>
        <v>4</v>
      </c>
      <c r="D360" s="3">
        <v>2</v>
      </c>
      <c r="E360" s="12">
        <f t="shared" si="20"/>
        <v>42265</v>
      </c>
      <c r="F360" s="3">
        <v>1</v>
      </c>
      <c r="G360" s="3" t="s">
        <v>22</v>
      </c>
      <c r="H360" s="3" t="str">
        <f t="shared" si="21"/>
        <v>Other</v>
      </c>
      <c r="I360" s="3">
        <v>9</v>
      </c>
      <c r="J360" s="10">
        <v>2439</v>
      </c>
      <c r="K360" s="3">
        <v>3</v>
      </c>
      <c r="L360" s="3" t="s">
        <v>23</v>
      </c>
      <c r="M360" s="3" t="s">
        <v>236</v>
      </c>
      <c r="N360" s="3" t="s">
        <v>298</v>
      </c>
      <c r="O360" s="3" t="s">
        <v>278</v>
      </c>
      <c r="P360" s="3" t="s">
        <v>262</v>
      </c>
      <c r="Q360" s="3" t="s">
        <v>263</v>
      </c>
      <c r="R360" s="3">
        <v>9</v>
      </c>
      <c r="S360" s="3" t="s">
        <v>1055</v>
      </c>
      <c r="T360" s="3">
        <v>191</v>
      </c>
      <c r="U360" s="3" t="s">
        <v>1054</v>
      </c>
      <c r="V360" s="15">
        <v>99.989997860000003</v>
      </c>
      <c r="W360" s="15">
        <v>95.114003926871064</v>
      </c>
      <c r="X360" s="3">
        <v>5</v>
      </c>
      <c r="Y360" s="15">
        <v>0</v>
      </c>
      <c r="Z360" s="15">
        <v>499.94998930000003</v>
      </c>
      <c r="AA360" s="24">
        <f t="shared" si="22"/>
        <v>499.94998930000003</v>
      </c>
      <c r="AB360" s="3" t="s">
        <v>29</v>
      </c>
      <c r="AC360" s="3" t="str">
        <f t="shared" si="23"/>
        <v>Cash Over 200</v>
      </c>
    </row>
    <row r="361" spans="1:29" ht="34" hidden="1" x14ac:dyDescent="0.2">
      <c r="A361" s="3">
        <v>15766</v>
      </c>
      <c r="B361" s="6">
        <v>42235</v>
      </c>
      <c r="C361" s="3">
        <f>VLOOKUP(B361,Dates!$A$2:$B$1462, 2,FALSE)</f>
        <v>4</v>
      </c>
      <c r="D361" s="3">
        <v>2</v>
      </c>
      <c r="E361" s="12">
        <f t="shared" si="20"/>
        <v>42237</v>
      </c>
      <c r="F361" s="3">
        <v>0</v>
      </c>
      <c r="G361" s="3" t="s">
        <v>22</v>
      </c>
      <c r="H361" s="3" t="str">
        <f t="shared" si="21"/>
        <v>Other</v>
      </c>
      <c r="I361" s="3">
        <v>9</v>
      </c>
      <c r="J361" s="10">
        <v>6416</v>
      </c>
      <c r="K361" s="3">
        <v>3</v>
      </c>
      <c r="L361" s="3" t="s">
        <v>23</v>
      </c>
      <c r="M361" s="3" t="s">
        <v>236</v>
      </c>
      <c r="N361" s="3" t="s">
        <v>352</v>
      </c>
      <c r="O361" s="3" t="s">
        <v>353</v>
      </c>
      <c r="P361" s="3" t="s">
        <v>262</v>
      </c>
      <c r="Q361" s="3" t="s">
        <v>263</v>
      </c>
      <c r="R361" s="3">
        <v>9</v>
      </c>
      <c r="S361" s="3" t="s">
        <v>1055</v>
      </c>
      <c r="T361" s="3">
        <v>191</v>
      </c>
      <c r="U361" s="3" t="s">
        <v>1054</v>
      </c>
      <c r="V361" s="15">
        <v>99.989997860000003</v>
      </c>
      <c r="W361" s="15">
        <v>95.114003926871064</v>
      </c>
      <c r="X361" s="3">
        <v>5</v>
      </c>
      <c r="Y361" s="15">
        <v>59.990001679999999</v>
      </c>
      <c r="Z361" s="15">
        <v>499.94998930000003</v>
      </c>
      <c r="AA361" s="24">
        <f t="shared" si="22"/>
        <v>439.95998762000005</v>
      </c>
      <c r="AB361" s="3" t="s">
        <v>29</v>
      </c>
      <c r="AC361" s="3" t="str">
        <f t="shared" si="23"/>
        <v>Cash Over 200</v>
      </c>
    </row>
    <row r="362" spans="1:29" ht="34" hidden="1" x14ac:dyDescent="0.2">
      <c r="A362" s="3">
        <v>12179</v>
      </c>
      <c r="B362" s="6">
        <v>42182</v>
      </c>
      <c r="C362" s="3">
        <f>VLOOKUP(B362,Dates!$A$2:$B$1462, 2,FALSE)</f>
        <v>7</v>
      </c>
      <c r="D362" s="3">
        <v>2</v>
      </c>
      <c r="E362" s="12">
        <f t="shared" si="20"/>
        <v>42185</v>
      </c>
      <c r="F362" s="3">
        <v>1</v>
      </c>
      <c r="G362" s="3" t="s">
        <v>22</v>
      </c>
      <c r="H362" s="3" t="str">
        <f t="shared" si="21"/>
        <v>Other</v>
      </c>
      <c r="I362" s="3">
        <v>17</v>
      </c>
      <c r="J362" s="10">
        <v>6310</v>
      </c>
      <c r="K362" s="3">
        <v>4</v>
      </c>
      <c r="L362" s="3" t="s">
        <v>45</v>
      </c>
      <c r="M362" s="3" t="s">
        <v>236</v>
      </c>
      <c r="N362" s="3" t="s">
        <v>354</v>
      </c>
      <c r="O362" s="3" t="s">
        <v>354</v>
      </c>
      <c r="P362" s="3" t="s">
        <v>239</v>
      </c>
      <c r="Q362" s="3" t="s">
        <v>240</v>
      </c>
      <c r="R362" s="3">
        <v>17</v>
      </c>
      <c r="S362" s="3" t="s">
        <v>1043</v>
      </c>
      <c r="T362" s="3">
        <v>365</v>
      </c>
      <c r="U362" s="3" t="s">
        <v>1062</v>
      </c>
      <c r="V362" s="15">
        <v>59.990001679999999</v>
      </c>
      <c r="W362" s="15">
        <v>54.488929209402009</v>
      </c>
      <c r="X362" s="3">
        <v>5</v>
      </c>
      <c r="Y362" s="15">
        <v>9</v>
      </c>
      <c r="Z362" s="15">
        <v>299.9500084</v>
      </c>
      <c r="AA362" s="24">
        <f t="shared" si="22"/>
        <v>290.9500084</v>
      </c>
      <c r="AB362" s="3" t="s">
        <v>29</v>
      </c>
      <c r="AC362" s="3" t="str">
        <f t="shared" si="23"/>
        <v>Cash Over 200</v>
      </c>
    </row>
    <row r="363" spans="1:29" ht="34" hidden="1" x14ac:dyDescent="0.2">
      <c r="A363" s="3">
        <v>66275</v>
      </c>
      <c r="B363" s="6">
        <v>42972</v>
      </c>
      <c r="C363" s="3">
        <f>VLOOKUP(B363,Dates!$A$2:$B$1462, 2,FALSE)</f>
        <v>6</v>
      </c>
      <c r="D363" s="3">
        <v>2</v>
      </c>
      <c r="E363" s="12">
        <f t="shared" si="20"/>
        <v>42976</v>
      </c>
      <c r="F363" s="3">
        <v>1</v>
      </c>
      <c r="G363" s="3" t="s">
        <v>22</v>
      </c>
      <c r="H363" s="3" t="str">
        <f t="shared" si="21"/>
        <v>Other</v>
      </c>
      <c r="I363" s="3">
        <v>17</v>
      </c>
      <c r="J363" s="10">
        <v>9029</v>
      </c>
      <c r="K363" s="3">
        <v>4</v>
      </c>
      <c r="L363" s="3" t="s">
        <v>45</v>
      </c>
      <c r="M363" s="3" t="s">
        <v>236</v>
      </c>
      <c r="N363" s="3" t="s">
        <v>355</v>
      </c>
      <c r="O363" s="3" t="s">
        <v>356</v>
      </c>
      <c r="P363" s="3" t="s">
        <v>247</v>
      </c>
      <c r="Q363" s="3" t="s">
        <v>240</v>
      </c>
      <c r="R363" s="3">
        <v>17</v>
      </c>
      <c r="S363" s="3" t="s">
        <v>1043</v>
      </c>
      <c r="T363" s="3">
        <v>365</v>
      </c>
      <c r="U363" s="3" t="s">
        <v>1062</v>
      </c>
      <c r="V363" s="15">
        <v>59.990001679999999</v>
      </c>
      <c r="W363" s="15">
        <v>54.488929209402009</v>
      </c>
      <c r="X363" s="3">
        <v>5</v>
      </c>
      <c r="Y363" s="15">
        <v>50.990001679999999</v>
      </c>
      <c r="Z363" s="15">
        <v>299.9500084</v>
      </c>
      <c r="AA363" s="24">
        <f t="shared" si="22"/>
        <v>248.96000672</v>
      </c>
      <c r="AB363" s="3" t="s">
        <v>29</v>
      </c>
      <c r="AC363" s="3" t="str">
        <f t="shared" si="23"/>
        <v>Cash Over 200</v>
      </c>
    </row>
    <row r="364" spans="1:29" ht="34" hidden="1" x14ac:dyDescent="0.2">
      <c r="A364" s="3">
        <v>13140</v>
      </c>
      <c r="B364" s="6">
        <v>42315</v>
      </c>
      <c r="C364" s="3">
        <f>VLOOKUP(B364,Dates!$A$2:$B$1462, 2,FALSE)</f>
        <v>7</v>
      </c>
      <c r="D364" s="3">
        <v>2</v>
      </c>
      <c r="E364" s="12">
        <f t="shared" si="20"/>
        <v>42318</v>
      </c>
      <c r="F364" s="3">
        <v>1</v>
      </c>
      <c r="G364" s="3" t="s">
        <v>22</v>
      </c>
      <c r="H364" s="3" t="str">
        <f t="shared" si="21"/>
        <v>Other</v>
      </c>
      <c r="I364" s="3">
        <v>17</v>
      </c>
      <c r="J364" s="10">
        <v>295</v>
      </c>
      <c r="K364" s="3">
        <v>4</v>
      </c>
      <c r="L364" s="3" t="s">
        <v>45</v>
      </c>
      <c r="M364" s="3" t="s">
        <v>236</v>
      </c>
      <c r="N364" s="3" t="s">
        <v>312</v>
      </c>
      <c r="O364" s="3" t="s">
        <v>312</v>
      </c>
      <c r="P364" s="3" t="s">
        <v>313</v>
      </c>
      <c r="Q364" s="3" t="s">
        <v>240</v>
      </c>
      <c r="R364" s="3">
        <v>17</v>
      </c>
      <c r="S364" s="3" t="s">
        <v>1043</v>
      </c>
      <c r="T364" s="3">
        <v>365</v>
      </c>
      <c r="U364" s="3" t="s">
        <v>1062</v>
      </c>
      <c r="V364" s="15">
        <v>59.990001679999999</v>
      </c>
      <c r="W364" s="15">
        <v>54.488929209402009</v>
      </c>
      <c r="X364" s="3">
        <v>5</v>
      </c>
      <c r="Y364" s="15">
        <v>50.990001679999999</v>
      </c>
      <c r="Z364" s="15">
        <v>299.9500084</v>
      </c>
      <c r="AA364" s="24">
        <f t="shared" si="22"/>
        <v>248.96000672</v>
      </c>
      <c r="AB364" s="3" t="s">
        <v>29</v>
      </c>
      <c r="AC364" s="3" t="str">
        <f t="shared" si="23"/>
        <v>Cash Over 200</v>
      </c>
    </row>
    <row r="365" spans="1:29" ht="34" hidden="1" x14ac:dyDescent="0.2">
      <c r="A365" s="3">
        <v>16444</v>
      </c>
      <c r="B365" s="6">
        <v>42245</v>
      </c>
      <c r="C365" s="3">
        <f>VLOOKUP(B365,Dates!$A$2:$B$1462, 2,FALSE)</f>
        <v>7</v>
      </c>
      <c r="D365" s="3">
        <v>2</v>
      </c>
      <c r="E365" s="12">
        <f t="shared" si="20"/>
        <v>42248</v>
      </c>
      <c r="F365" s="3">
        <v>1</v>
      </c>
      <c r="G365" s="3" t="s">
        <v>22</v>
      </c>
      <c r="H365" s="3" t="str">
        <f t="shared" si="21"/>
        <v>Other</v>
      </c>
      <c r="I365" s="3">
        <v>17</v>
      </c>
      <c r="J365" s="10">
        <v>9011</v>
      </c>
      <c r="K365" s="3">
        <v>4</v>
      </c>
      <c r="L365" s="3" t="s">
        <v>45</v>
      </c>
      <c r="M365" s="3" t="s">
        <v>236</v>
      </c>
      <c r="N365" s="3" t="s">
        <v>275</v>
      </c>
      <c r="O365" s="3" t="s">
        <v>238</v>
      </c>
      <c r="P365" s="3" t="s">
        <v>239</v>
      </c>
      <c r="Q365" s="3" t="s">
        <v>240</v>
      </c>
      <c r="R365" s="3">
        <v>17</v>
      </c>
      <c r="S365" s="3" t="s">
        <v>1043</v>
      </c>
      <c r="T365" s="3">
        <v>365</v>
      </c>
      <c r="U365" s="3" t="s">
        <v>1062</v>
      </c>
      <c r="V365" s="15">
        <v>59.990001679999999</v>
      </c>
      <c r="W365" s="15">
        <v>54.488929209402009</v>
      </c>
      <c r="X365" s="3">
        <v>5</v>
      </c>
      <c r="Y365" s="15">
        <v>53.990001679999999</v>
      </c>
      <c r="Z365" s="15">
        <v>299.9500084</v>
      </c>
      <c r="AA365" s="24">
        <f t="shared" si="22"/>
        <v>245.96000672</v>
      </c>
      <c r="AB365" s="3" t="s">
        <v>29</v>
      </c>
      <c r="AC365" s="3" t="str">
        <f t="shared" si="23"/>
        <v>Cash Over 200</v>
      </c>
    </row>
    <row r="366" spans="1:29" ht="34" hidden="1" x14ac:dyDescent="0.2">
      <c r="A366" s="3">
        <v>15766</v>
      </c>
      <c r="B366" s="6">
        <v>42235</v>
      </c>
      <c r="C366" s="3">
        <f>VLOOKUP(B366,Dates!$A$2:$B$1462, 2,FALSE)</f>
        <v>4</v>
      </c>
      <c r="D366" s="3">
        <v>2</v>
      </c>
      <c r="E366" s="12">
        <f t="shared" si="20"/>
        <v>42237</v>
      </c>
      <c r="F366" s="3">
        <v>0</v>
      </c>
      <c r="G366" s="3" t="s">
        <v>22</v>
      </c>
      <c r="H366" s="3" t="str">
        <f t="shared" si="21"/>
        <v>Other</v>
      </c>
      <c r="I366" s="3">
        <v>26</v>
      </c>
      <c r="J366" s="10">
        <v>6416</v>
      </c>
      <c r="K366" s="3">
        <v>5</v>
      </c>
      <c r="L366" s="3" t="s">
        <v>30</v>
      </c>
      <c r="M366" s="3" t="s">
        <v>236</v>
      </c>
      <c r="N366" s="3" t="s">
        <v>352</v>
      </c>
      <c r="O366" s="3" t="s">
        <v>353</v>
      </c>
      <c r="P366" s="3" t="s">
        <v>262</v>
      </c>
      <c r="Q366" s="3" t="s">
        <v>263</v>
      </c>
      <c r="R366" s="3">
        <v>26</v>
      </c>
      <c r="S366" s="3" t="s">
        <v>1069</v>
      </c>
      <c r="T366" s="3">
        <v>572</v>
      </c>
      <c r="U366" s="3" t="s">
        <v>1113</v>
      </c>
      <c r="V366" s="15">
        <v>39.990001679999999</v>
      </c>
      <c r="W366" s="15">
        <v>30.892751576250003</v>
      </c>
      <c r="X366" s="3">
        <v>5</v>
      </c>
      <c r="Y366" s="15">
        <v>4</v>
      </c>
      <c r="Z366" s="15">
        <v>199.9500084</v>
      </c>
      <c r="AA366" s="24">
        <f t="shared" si="22"/>
        <v>195.9500084</v>
      </c>
      <c r="AB366" s="3" t="s">
        <v>29</v>
      </c>
      <c r="AC366" s="3" t="str">
        <f t="shared" si="23"/>
        <v>Cash Not Over 200</v>
      </c>
    </row>
    <row r="367" spans="1:29" ht="34" hidden="1" x14ac:dyDescent="0.2">
      <c r="A367" s="3">
        <v>65030</v>
      </c>
      <c r="B367" s="6">
        <v>42924</v>
      </c>
      <c r="C367" s="3">
        <f>VLOOKUP(B367,Dates!$A$2:$B$1462, 2,FALSE)</f>
        <v>7</v>
      </c>
      <c r="D367" s="3">
        <v>2</v>
      </c>
      <c r="E367" s="12">
        <f t="shared" si="20"/>
        <v>42927</v>
      </c>
      <c r="F367" s="3">
        <v>1</v>
      </c>
      <c r="G367" s="3" t="s">
        <v>22</v>
      </c>
      <c r="H367" s="3" t="str">
        <f t="shared" si="21"/>
        <v>Other</v>
      </c>
      <c r="I367" s="3">
        <v>24</v>
      </c>
      <c r="J367" s="10">
        <v>3570</v>
      </c>
      <c r="K367" s="3">
        <v>5</v>
      </c>
      <c r="L367" s="3" t="s">
        <v>30</v>
      </c>
      <c r="M367" s="3" t="s">
        <v>236</v>
      </c>
      <c r="N367" s="3" t="s">
        <v>244</v>
      </c>
      <c r="O367" s="3" t="s">
        <v>245</v>
      </c>
      <c r="P367" s="3" t="s">
        <v>243</v>
      </c>
      <c r="Q367" s="3" t="s">
        <v>240</v>
      </c>
      <c r="R367" s="3">
        <v>24</v>
      </c>
      <c r="S367" s="3" t="s">
        <v>1066</v>
      </c>
      <c r="T367" s="3">
        <v>502</v>
      </c>
      <c r="U367" s="3" t="s">
        <v>1065</v>
      </c>
      <c r="V367" s="15">
        <v>50</v>
      </c>
      <c r="W367" s="15">
        <v>43.678035218757444</v>
      </c>
      <c r="X367" s="3">
        <v>5</v>
      </c>
      <c r="Y367" s="15">
        <v>22.5</v>
      </c>
      <c r="Z367" s="15">
        <v>250</v>
      </c>
      <c r="AA367" s="24">
        <f t="shared" si="22"/>
        <v>227.5</v>
      </c>
      <c r="AB367" s="3" t="s">
        <v>29</v>
      </c>
      <c r="AC367" s="3" t="str">
        <f t="shared" si="23"/>
        <v>Cash Over 200</v>
      </c>
    </row>
    <row r="368" spans="1:29" ht="34" hidden="1" x14ac:dyDescent="0.2">
      <c r="A368" s="3">
        <v>14454</v>
      </c>
      <c r="B368" s="6">
        <v>42215</v>
      </c>
      <c r="C368" s="3">
        <f>VLOOKUP(B368,Dates!$A$2:$B$1462, 2,FALSE)</f>
        <v>5</v>
      </c>
      <c r="D368" s="3">
        <v>2</v>
      </c>
      <c r="E368" s="12">
        <f t="shared" si="20"/>
        <v>42219</v>
      </c>
      <c r="F368" s="3">
        <v>1</v>
      </c>
      <c r="G368" s="3" t="s">
        <v>22</v>
      </c>
      <c r="H368" s="3" t="str">
        <f t="shared" si="21"/>
        <v>Other</v>
      </c>
      <c r="I368" s="3">
        <v>24</v>
      </c>
      <c r="J368" s="10">
        <v>1577</v>
      </c>
      <c r="K368" s="3">
        <v>5</v>
      </c>
      <c r="L368" s="3" t="s">
        <v>30</v>
      </c>
      <c r="M368" s="3" t="s">
        <v>236</v>
      </c>
      <c r="N368" s="3" t="s">
        <v>357</v>
      </c>
      <c r="O368" s="3" t="s">
        <v>249</v>
      </c>
      <c r="P368" s="3" t="s">
        <v>250</v>
      </c>
      <c r="Q368" s="3" t="s">
        <v>251</v>
      </c>
      <c r="R368" s="3">
        <v>24</v>
      </c>
      <c r="S368" s="3" t="s">
        <v>1066</v>
      </c>
      <c r="T368" s="3">
        <v>502</v>
      </c>
      <c r="U368" s="3" t="s">
        <v>1065</v>
      </c>
      <c r="V368" s="15">
        <v>50</v>
      </c>
      <c r="W368" s="15">
        <v>43.678035218757444</v>
      </c>
      <c r="X368" s="3">
        <v>5</v>
      </c>
      <c r="Y368" s="15">
        <v>25</v>
      </c>
      <c r="Z368" s="15">
        <v>250</v>
      </c>
      <c r="AA368" s="24">
        <f t="shared" si="22"/>
        <v>225</v>
      </c>
      <c r="AB368" s="3" t="s">
        <v>29</v>
      </c>
      <c r="AC368" s="3" t="str">
        <f t="shared" si="23"/>
        <v>Cash Over 200</v>
      </c>
    </row>
    <row r="369" spans="1:29" ht="34" hidden="1" x14ac:dyDescent="0.2">
      <c r="A369" s="3">
        <v>13736</v>
      </c>
      <c r="B369" s="6">
        <v>42205</v>
      </c>
      <c r="C369" s="3">
        <f>VLOOKUP(B369,Dates!$A$2:$B$1462, 2,FALSE)</f>
        <v>2</v>
      </c>
      <c r="D369" s="3">
        <v>2</v>
      </c>
      <c r="E369" s="12">
        <f t="shared" si="20"/>
        <v>42207</v>
      </c>
      <c r="F369" s="3">
        <v>0</v>
      </c>
      <c r="G369" s="3" t="s">
        <v>22</v>
      </c>
      <c r="H369" s="3" t="str">
        <f t="shared" si="21"/>
        <v>Other</v>
      </c>
      <c r="I369" s="3">
        <v>24</v>
      </c>
      <c r="J369" s="10">
        <v>1086</v>
      </c>
      <c r="K369" s="3">
        <v>5</v>
      </c>
      <c r="L369" s="3" t="s">
        <v>30</v>
      </c>
      <c r="M369" s="3" t="s">
        <v>236</v>
      </c>
      <c r="N369" s="3" t="s">
        <v>350</v>
      </c>
      <c r="O369" s="3" t="s">
        <v>249</v>
      </c>
      <c r="P369" s="3" t="s">
        <v>250</v>
      </c>
      <c r="Q369" s="3" t="s">
        <v>251</v>
      </c>
      <c r="R369" s="3">
        <v>24</v>
      </c>
      <c r="S369" s="3" t="s">
        <v>1066</v>
      </c>
      <c r="T369" s="3">
        <v>502</v>
      </c>
      <c r="U369" s="3" t="s">
        <v>1065</v>
      </c>
      <c r="V369" s="15">
        <v>50</v>
      </c>
      <c r="W369" s="15">
        <v>43.678035218757444</v>
      </c>
      <c r="X369" s="3">
        <v>5</v>
      </c>
      <c r="Y369" s="15">
        <v>25</v>
      </c>
      <c r="Z369" s="15">
        <v>250</v>
      </c>
      <c r="AA369" s="24">
        <f t="shared" si="22"/>
        <v>225</v>
      </c>
      <c r="AB369" s="3" t="s">
        <v>29</v>
      </c>
      <c r="AC369" s="3" t="str">
        <f t="shared" si="23"/>
        <v>Cash Over 200</v>
      </c>
    </row>
    <row r="370" spans="1:29" ht="51" hidden="1" x14ac:dyDescent="0.2">
      <c r="A370" s="3">
        <v>67979</v>
      </c>
      <c r="B370" s="6">
        <v>42997</v>
      </c>
      <c r="C370" s="3">
        <f>VLOOKUP(B370,Dates!$A$2:$B$1462, 2,FALSE)</f>
        <v>3</v>
      </c>
      <c r="D370" s="3">
        <v>2</v>
      </c>
      <c r="E370" s="12">
        <f t="shared" si="20"/>
        <v>42999</v>
      </c>
      <c r="F370" s="3">
        <v>1</v>
      </c>
      <c r="G370" s="3" t="s">
        <v>22</v>
      </c>
      <c r="H370" s="3" t="str">
        <f t="shared" si="21"/>
        <v>Other</v>
      </c>
      <c r="I370" s="3">
        <v>29</v>
      </c>
      <c r="J370" s="10">
        <v>1568</v>
      </c>
      <c r="K370" s="3">
        <v>5</v>
      </c>
      <c r="L370" s="3" t="s">
        <v>30</v>
      </c>
      <c r="M370" s="3" t="s">
        <v>236</v>
      </c>
      <c r="N370" s="3" t="s">
        <v>290</v>
      </c>
      <c r="O370" s="3" t="s">
        <v>291</v>
      </c>
      <c r="P370" s="3" t="s">
        <v>243</v>
      </c>
      <c r="Q370" s="3" t="s">
        <v>240</v>
      </c>
      <c r="R370" s="3">
        <v>29</v>
      </c>
      <c r="S370" s="3" t="s">
        <v>1057</v>
      </c>
      <c r="T370" s="3">
        <v>627</v>
      </c>
      <c r="U370" s="3" t="s">
        <v>1056</v>
      </c>
      <c r="V370" s="15">
        <v>39.990001679999999</v>
      </c>
      <c r="W370" s="15">
        <v>34.198098313835338</v>
      </c>
      <c r="X370" s="3">
        <v>5</v>
      </c>
      <c r="Y370" s="15">
        <v>20</v>
      </c>
      <c r="Z370" s="15">
        <v>199.9500084</v>
      </c>
      <c r="AA370" s="24">
        <f t="shared" si="22"/>
        <v>179.9500084</v>
      </c>
      <c r="AB370" s="3" t="s">
        <v>29</v>
      </c>
      <c r="AC370" s="3" t="str">
        <f t="shared" si="23"/>
        <v>Cash Not Over 200</v>
      </c>
    </row>
    <row r="371" spans="1:29" ht="34" hidden="1" x14ac:dyDescent="0.2">
      <c r="A371" s="3">
        <v>65030</v>
      </c>
      <c r="B371" s="6">
        <v>42924</v>
      </c>
      <c r="C371" s="3">
        <f>VLOOKUP(B371,Dates!$A$2:$B$1462, 2,FALSE)</f>
        <v>7</v>
      </c>
      <c r="D371" s="3">
        <v>2</v>
      </c>
      <c r="E371" s="12">
        <f t="shared" si="20"/>
        <v>42927</v>
      </c>
      <c r="F371" s="3">
        <v>1</v>
      </c>
      <c r="G371" s="3" t="s">
        <v>22</v>
      </c>
      <c r="H371" s="3" t="str">
        <f t="shared" si="21"/>
        <v>Other</v>
      </c>
      <c r="I371" s="3">
        <v>24</v>
      </c>
      <c r="J371" s="10">
        <v>3570</v>
      </c>
      <c r="K371" s="3">
        <v>5</v>
      </c>
      <c r="L371" s="3" t="s">
        <v>30</v>
      </c>
      <c r="M371" s="3" t="s">
        <v>236</v>
      </c>
      <c r="N371" s="3" t="s">
        <v>244</v>
      </c>
      <c r="O371" s="3" t="s">
        <v>245</v>
      </c>
      <c r="P371" s="3" t="s">
        <v>243</v>
      </c>
      <c r="Q371" s="3" t="s">
        <v>240</v>
      </c>
      <c r="R371" s="3">
        <v>24</v>
      </c>
      <c r="S371" s="3" t="s">
        <v>1066</v>
      </c>
      <c r="T371" s="3">
        <v>502</v>
      </c>
      <c r="U371" s="3" t="s">
        <v>1065</v>
      </c>
      <c r="V371" s="15">
        <v>50</v>
      </c>
      <c r="W371" s="15">
        <v>43.678035218757444</v>
      </c>
      <c r="X371" s="3">
        <v>5</v>
      </c>
      <c r="Y371" s="15">
        <v>25</v>
      </c>
      <c r="Z371" s="15">
        <v>250</v>
      </c>
      <c r="AA371" s="24">
        <f t="shared" si="22"/>
        <v>225</v>
      </c>
      <c r="AB371" s="3" t="s">
        <v>29</v>
      </c>
      <c r="AC371" s="3" t="str">
        <f t="shared" si="23"/>
        <v>Cash Over 200</v>
      </c>
    </row>
    <row r="372" spans="1:29" ht="34" hidden="1" x14ac:dyDescent="0.2">
      <c r="A372" s="3">
        <v>66275</v>
      </c>
      <c r="B372" s="6">
        <v>42972</v>
      </c>
      <c r="C372" s="3">
        <f>VLOOKUP(B372,Dates!$A$2:$B$1462, 2,FALSE)</f>
        <v>6</v>
      </c>
      <c r="D372" s="3">
        <v>2</v>
      </c>
      <c r="E372" s="12">
        <f t="shared" si="20"/>
        <v>42976</v>
      </c>
      <c r="F372" s="3">
        <v>1</v>
      </c>
      <c r="G372" s="3" t="s">
        <v>22</v>
      </c>
      <c r="H372" s="3" t="str">
        <f t="shared" si="21"/>
        <v>Other</v>
      </c>
      <c r="I372" s="3">
        <v>24</v>
      </c>
      <c r="J372" s="10">
        <v>9029</v>
      </c>
      <c r="K372" s="3">
        <v>5</v>
      </c>
      <c r="L372" s="3" t="s">
        <v>30</v>
      </c>
      <c r="M372" s="3" t="s">
        <v>236</v>
      </c>
      <c r="N372" s="3" t="s">
        <v>355</v>
      </c>
      <c r="O372" s="3" t="s">
        <v>356</v>
      </c>
      <c r="P372" s="3" t="s">
        <v>247</v>
      </c>
      <c r="Q372" s="3" t="s">
        <v>240</v>
      </c>
      <c r="R372" s="3">
        <v>24</v>
      </c>
      <c r="S372" s="3" t="s">
        <v>1066</v>
      </c>
      <c r="T372" s="3">
        <v>502</v>
      </c>
      <c r="U372" s="3" t="s">
        <v>1065</v>
      </c>
      <c r="V372" s="15">
        <v>50</v>
      </c>
      <c r="W372" s="15">
        <v>43.678035218757444</v>
      </c>
      <c r="X372" s="3">
        <v>5</v>
      </c>
      <c r="Y372" s="15">
        <v>37.5</v>
      </c>
      <c r="Z372" s="15">
        <v>250</v>
      </c>
      <c r="AA372" s="24">
        <f t="shared" si="22"/>
        <v>212.5</v>
      </c>
      <c r="AB372" s="3" t="s">
        <v>29</v>
      </c>
      <c r="AC372" s="3" t="str">
        <f t="shared" si="23"/>
        <v>Cash Over 200</v>
      </c>
    </row>
    <row r="373" spans="1:29" ht="34" hidden="1" x14ac:dyDescent="0.2">
      <c r="A373" s="3">
        <v>65264</v>
      </c>
      <c r="B373" s="6">
        <v>43016</v>
      </c>
      <c r="C373" s="3">
        <f>VLOOKUP(B373,Dates!$A$2:$B$1462, 2,FALSE)</f>
        <v>1</v>
      </c>
      <c r="D373" s="3">
        <v>2</v>
      </c>
      <c r="E373" s="12">
        <f t="shared" si="20"/>
        <v>43018</v>
      </c>
      <c r="F373" s="3">
        <v>1</v>
      </c>
      <c r="G373" s="3" t="s">
        <v>22</v>
      </c>
      <c r="H373" s="3" t="str">
        <f t="shared" si="21"/>
        <v>Other</v>
      </c>
      <c r="I373" s="3">
        <v>24</v>
      </c>
      <c r="J373" s="10">
        <v>9047</v>
      </c>
      <c r="K373" s="3">
        <v>5</v>
      </c>
      <c r="L373" s="3" t="s">
        <v>30</v>
      </c>
      <c r="M373" s="3" t="s">
        <v>236</v>
      </c>
      <c r="N373" s="3" t="s">
        <v>358</v>
      </c>
      <c r="O373" s="3" t="s">
        <v>238</v>
      </c>
      <c r="P373" s="3" t="s">
        <v>239</v>
      </c>
      <c r="Q373" s="3" t="s">
        <v>240</v>
      </c>
      <c r="R373" s="3">
        <v>24</v>
      </c>
      <c r="S373" s="3" t="s">
        <v>1066</v>
      </c>
      <c r="T373" s="3">
        <v>502</v>
      </c>
      <c r="U373" s="3" t="s">
        <v>1065</v>
      </c>
      <c r="V373" s="15">
        <v>50</v>
      </c>
      <c r="W373" s="15">
        <v>43.678035218757444</v>
      </c>
      <c r="X373" s="3">
        <v>5</v>
      </c>
      <c r="Y373" s="15">
        <v>37.5</v>
      </c>
      <c r="Z373" s="15">
        <v>250</v>
      </c>
      <c r="AA373" s="24">
        <f t="shared" si="22"/>
        <v>212.5</v>
      </c>
      <c r="AB373" s="3" t="s">
        <v>29</v>
      </c>
      <c r="AC373" s="3" t="str">
        <f t="shared" si="23"/>
        <v>Cash Over 200</v>
      </c>
    </row>
    <row r="374" spans="1:29" ht="68" hidden="1" x14ac:dyDescent="0.2">
      <c r="A374" s="3">
        <v>11936</v>
      </c>
      <c r="B374" s="6">
        <v>42179</v>
      </c>
      <c r="C374" s="3">
        <f>VLOOKUP(B374,Dates!$A$2:$B$1462, 2,FALSE)</f>
        <v>4</v>
      </c>
      <c r="D374" s="3">
        <v>2</v>
      </c>
      <c r="E374" s="12">
        <f t="shared" si="20"/>
        <v>42181</v>
      </c>
      <c r="F374" s="3">
        <v>0</v>
      </c>
      <c r="G374" s="3" t="s">
        <v>22</v>
      </c>
      <c r="H374" s="3" t="str">
        <f t="shared" si="21"/>
        <v>Other</v>
      </c>
      <c r="I374" s="3">
        <v>26</v>
      </c>
      <c r="J374" s="10">
        <v>724</v>
      </c>
      <c r="K374" s="3">
        <v>5</v>
      </c>
      <c r="L374" s="3" t="s">
        <v>30</v>
      </c>
      <c r="M374" s="3" t="s">
        <v>236</v>
      </c>
      <c r="N374" s="3" t="s">
        <v>347</v>
      </c>
      <c r="O374" s="3" t="s">
        <v>242</v>
      </c>
      <c r="P374" s="3" t="s">
        <v>243</v>
      </c>
      <c r="Q374" s="3" t="s">
        <v>240</v>
      </c>
      <c r="R374" s="3">
        <v>26</v>
      </c>
      <c r="S374" s="3" t="s">
        <v>1069</v>
      </c>
      <c r="T374" s="3">
        <v>565</v>
      </c>
      <c r="U374" s="3" t="s">
        <v>1084</v>
      </c>
      <c r="V374" s="15">
        <v>70</v>
      </c>
      <c r="W374" s="15">
        <v>62.759999940857142</v>
      </c>
      <c r="X374" s="3">
        <v>5</v>
      </c>
      <c r="Y374" s="15">
        <v>59.5</v>
      </c>
      <c r="Z374" s="15">
        <v>350</v>
      </c>
      <c r="AA374" s="24">
        <f t="shared" si="22"/>
        <v>290.5</v>
      </c>
      <c r="AB374" s="3" t="s">
        <v>29</v>
      </c>
      <c r="AC374" s="3" t="str">
        <f t="shared" si="23"/>
        <v>Cash Over 200</v>
      </c>
    </row>
    <row r="375" spans="1:29" ht="34" hidden="1" x14ac:dyDescent="0.2">
      <c r="A375" s="3">
        <v>13890</v>
      </c>
      <c r="B375" s="6">
        <v>42207</v>
      </c>
      <c r="C375" s="3">
        <f>VLOOKUP(B375,Dates!$A$2:$B$1462, 2,FALSE)</f>
        <v>4</v>
      </c>
      <c r="D375" s="3">
        <v>2</v>
      </c>
      <c r="E375" s="12">
        <f t="shared" si="20"/>
        <v>42209</v>
      </c>
      <c r="F375" s="3">
        <v>1</v>
      </c>
      <c r="G375" s="3" t="s">
        <v>22</v>
      </c>
      <c r="H375" s="3" t="str">
        <f t="shared" si="21"/>
        <v>Other</v>
      </c>
      <c r="I375" s="3">
        <v>24</v>
      </c>
      <c r="J375" s="10">
        <v>9120</v>
      </c>
      <c r="K375" s="3">
        <v>5</v>
      </c>
      <c r="L375" s="3" t="s">
        <v>30</v>
      </c>
      <c r="M375" s="3" t="s">
        <v>236</v>
      </c>
      <c r="N375" s="3" t="s">
        <v>344</v>
      </c>
      <c r="O375" s="3" t="s">
        <v>345</v>
      </c>
      <c r="P375" s="3" t="s">
        <v>239</v>
      </c>
      <c r="Q375" s="3" t="s">
        <v>240</v>
      </c>
      <c r="R375" s="3">
        <v>24</v>
      </c>
      <c r="S375" s="3" t="s">
        <v>1066</v>
      </c>
      <c r="T375" s="3">
        <v>502</v>
      </c>
      <c r="U375" s="3" t="s">
        <v>1065</v>
      </c>
      <c r="V375" s="15">
        <v>50</v>
      </c>
      <c r="W375" s="15">
        <v>43.678035218757444</v>
      </c>
      <c r="X375" s="3">
        <v>5</v>
      </c>
      <c r="Y375" s="15">
        <v>45</v>
      </c>
      <c r="Z375" s="15">
        <v>250</v>
      </c>
      <c r="AA375" s="24">
        <f t="shared" si="22"/>
        <v>205</v>
      </c>
      <c r="AB375" s="3" t="s">
        <v>29</v>
      </c>
      <c r="AC375" s="3" t="str">
        <f t="shared" si="23"/>
        <v>Cash Over 200</v>
      </c>
    </row>
    <row r="376" spans="1:29" ht="51" hidden="1" x14ac:dyDescent="0.2">
      <c r="A376" s="3">
        <v>51226</v>
      </c>
      <c r="B376" s="6">
        <v>42752</v>
      </c>
      <c r="C376" s="3">
        <f>VLOOKUP(B376,Dates!$A$2:$B$1462, 2,FALSE)</f>
        <v>3</v>
      </c>
      <c r="D376" s="3">
        <v>2</v>
      </c>
      <c r="E376" s="12">
        <f t="shared" si="20"/>
        <v>42754</v>
      </c>
      <c r="F376" s="3">
        <v>0</v>
      </c>
      <c r="G376" s="3" t="s">
        <v>22</v>
      </c>
      <c r="H376" s="3" t="str">
        <f t="shared" si="21"/>
        <v>Other</v>
      </c>
      <c r="I376" s="3">
        <v>36</v>
      </c>
      <c r="J376" s="10">
        <v>7603</v>
      </c>
      <c r="K376" s="3">
        <v>6</v>
      </c>
      <c r="L376" s="3" t="s">
        <v>34</v>
      </c>
      <c r="M376" s="3" t="s">
        <v>236</v>
      </c>
      <c r="N376" s="3" t="s">
        <v>359</v>
      </c>
      <c r="O376" s="3" t="s">
        <v>359</v>
      </c>
      <c r="P376" s="3" t="s">
        <v>343</v>
      </c>
      <c r="Q376" s="3" t="s">
        <v>319</v>
      </c>
      <c r="R376" s="3">
        <v>36</v>
      </c>
      <c r="S376" s="3" t="s">
        <v>1083</v>
      </c>
      <c r="T376" s="3">
        <v>804</v>
      </c>
      <c r="U376" s="3" t="s">
        <v>1095</v>
      </c>
      <c r="V376" s="15">
        <v>19.989999770000001</v>
      </c>
      <c r="W376" s="15">
        <v>13.643874764125</v>
      </c>
      <c r="X376" s="3">
        <v>5</v>
      </c>
      <c r="Y376" s="15">
        <v>3</v>
      </c>
      <c r="Z376" s="15">
        <v>99.94999885</v>
      </c>
      <c r="AA376" s="24">
        <f t="shared" si="22"/>
        <v>96.94999885</v>
      </c>
      <c r="AB376" s="3" t="s">
        <v>29</v>
      </c>
      <c r="AC376" s="3" t="str">
        <f t="shared" si="23"/>
        <v>Cash Not Over 200</v>
      </c>
    </row>
    <row r="377" spans="1:29" ht="51" hidden="1" x14ac:dyDescent="0.2">
      <c r="A377" s="3">
        <v>67753</v>
      </c>
      <c r="B377" s="6">
        <v>42994</v>
      </c>
      <c r="C377" s="3">
        <f>VLOOKUP(B377,Dates!$A$2:$B$1462, 2,FALSE)</f>
        <v>7</v>
      </c>
      <c r="D377" s="3">
        <v>2</v>
      </c>
      <c r="E377" s="12">
        <f t="shared" si="20"/>
        <v>42997</v>
      </c>
      <c r="F377" s="3">
        <v>1</v>
      </c>
      <c r="G377" s="3" t="s">
        <v>22</v>
      </c>
      <c r="H377" s="3" t="str">
        <f t="shared" si="21"/>
        <v>Other</v>
      </c>
      <c r="I377" s="3">
        <v>10</v>
      </c>
      <c r="J377" s="10">
        <v>1566</v>
      </c>
      <c r="K377" s="3">
        <v>3</v>
      </c>
      <c r="L377" s="3" t="s">
        <v>23</v>
      </c>
      <c r="M377" s="3" t="s">
        <v>236</v>
      </c>
      <c r="N377" s="3" t="s">
        <v>360</v>
      </c>
      <c r="O377" s="3" t="s">
        <v>361</v>
      </c>
      <c r="P377" s="3" t="s">
        <v>247</v>
      </c>
      <c r="Q377" s="3" t="s">
        <v>240</v>
      </c>
      <c r="R377" s="3">
        <v>10</v>
      </c>
      <c r="S377" s="3" t="s">
        <v>1115</v>
      </c>
      <c r="T377" s="3">
        <v>203</v>
      </c>
      <c r="U377" s="3" t="s">
        <v>1114</v>
      </c>
      <c r="V377" s="15">
        <v>399.98999020000002</v>
      </c>
      <c r="W377" s="15">
        <v>294.3899917</v>
      </c>
      <c r="X377" s="3">
        <v>1</v>
      </c>
      <c r="Y377" s="15">
        <v>48</v>
      </c>
      <c r="Z377" s="15">
        <v>399.98999020000002</v>
      </c>
      <c r="AA377" s="24">
        <f t="shared" si="22"/>
        <v>351.98999020000002</v>
      </c>
      <c r="AB377" s="3" t="s">
        <v>44</v>
      </c>
      <c r="AC377" s="3" t="str">
        <f t="shared" si="23"/>
        <v>Not Cash Payment</v>
      </c>
    </row>
    <row r="378" spans="1:29" ht="34" hidden="1" x14ac:dyDescent="0.2">
      <c r="A378" s="3">
        <v>15421</v>
      </c>
      <c r="B378" s="6">
        <v>42230</v>
      </c>
      <c r="C378" s="3">
        <f>VLOOKUP(B378,Dates!$A$2:$B$1462, 2,FALSE)</f>
        <v>6</v>
      </c>
      <c r="D378" s="3">
        <v>2</v>
      </c>
      <c r="E378" s="12">
        <f t="shared" si="20"/>
        <v>42234</v>
      </c>
      <c r="F378" s="3">
        <v>0</v>
      </c>
      <c r="G378" s="3" t="s">
        <v>22</v>
      </c>
      <c r="H378" s="3" t="str">
        <f t="shared" si="21"/>
        <v>Other</v>
      </c>
      <c r="I378" s="3">
        <v>9</v>
      </c>
      <c r="J378" s="10">
        <v>2918</v>
      </c>
      <c r="K378" s="3">
        <v>3</v>
      </c>
      <c r="L378" s="3" t="s">
        <v>23</v>
      </c>
      <c r="M378" s="3" t="s">
        <v>236</v>
      </c>
      <c r="N378" s="3" t="s">
        <v>362</v>
      </c>
      <c r="O378" s="3" t="s">
        <v>363</v>
      </c>
      <c r="P378" s="3" t="s">
        <v>262</v>
      </c>
      <c r="Q378" s="3" t="s">
        <v>263</v>
      </c>
      <c r="R378" s="3">
        <v>9</v>
      </c>
      <c r="S378" s="3" t="s">
        <v>1055</v>
      </c>
      <c r="T378" s="3">
        <v>191</v>
      </c>
      <c r="U378" s="3" t="s">
        <v>1054</v>
      </c>
      <c r="V378" s="15">
        <v>99.989997860000003</v>
      </c>
      <c r="W378" s="15">
        <v>95.114003926871064</v>
      </c>
      <c r="X378" s="3">
        <v>1</v>
      </c>
      <c r="Y378" s="15">
        <v>13</v>
      </c>
      <c r="Z378" s="15">
        <v>99.989997860000003</v>
      </c>
      <c r="AA378" s="24">
        <f t="shared" si="22"/>
        <v>86.989997860000003</v>
      </c>
      <c r="AB378" s="3" t="s">
        <v>44</v>
      </c>
      <c r="AC378" s="3" t="str">
        <f t="shared" si="23"/>
        <v>Not Cash Payment</v>
      </c>
    </row>
    <row r="379" spans="1:29" ht="51" hidden="1" x14ac:dyDescent="0.2">
      <c r="A379" s="3">
        <v>13225</v>
      </c>
      <c r="B379" s="6">
        <v>42198</v>
      </c>
      <c r="C379" s="3">
        <f>VLOOKUP(B379,Dates!$A$2:$B$1462, 2,FALSE)</f>
        <v>2</v>
      </c>
      <c r="D379" s="3">
        <v>2</v>
      </c>
      <c r="E379" s="12">
        <f t="shared" si="20"/>
        <v>42200</v>
      </c>
      <c r="F379" s="3">
        <v>1</v>
      </c>
      <c r="G379" s="3" t="s">
        <v>22</v>
      </c>
      <c r="H379" s="3" t="str">
        <f t="shared" si="21"/>
        <v>Other</v>
      </c>
      <c r="I379" s="3">
        <v>13</v>
      </c>
      <c r="J379" s="10">
        <v>1491</v>
      </c>
      <c r="K379" s="3">
        <v>3</v>
      </c>
      <c r="L379" s="3" t="s">
        <v>23</v>
      </c>
      <c r="M379" s="3" t="s">
        <v>236</v>
      </c>
      <c r="N379" s="3" t="s">
        <v>364</v>
      </c>
      <c r="O379" s="3" t="s">
        <v>365</v>
      </c>
      <c r="P379" s="3" t="s">
        <v>366</v>
      </c>
      <c r="Q379" s="3" t="s">
        <v>251</v>
      </c>
      <c r="R379" s="3">
        <v>13</v>
      </c>
      <c r="S379" s="3" t="s">
        <v>1042</v>
      </c>
      <c r="T379" s="3">
        <v>273</v>
      </c>
      <c r="U379" s="3" t="s">
        <v>1109</v>
      </c>
      <c r="V379" s="15">
        <v>27.989999770000001</v>
      </c>
      <c r="W379" s="15">
        <v>22.101999580000001</v>
      </c>
      <c r="X379" s="3">
        <v>1</v>
      </c>
      <c r="Y379" s="15">
        <v>4.4800000190000002</v>
      </c>
      <c r="Z379" s="15">
        <v>27.989999770000001</v>
      </c>
      <c r="AA379" s="24">
        <f t="shared" si="22"/>
        <v>23.509999751000002</v>
      </c>
      <c r="AB379" s="3" t="s">
        <v>44</v>
      </c>
      <c r="AC379" s="3" t="str">
        <f t="shared" si="23"/>
        <v>Not Cash Payment</v>
      </c>
    </row>
    <row r="380" spans="1:29" ht="17" hidden="1" x14ac:dyDescent="0.2">
      <c r="A380" s="3">
        <v>71362</v>
      </c>
      <c r="B380" s="6">
        <v>42927</v>
      </c>
      <c r="C380" s="3">
        <f>VLOOKUP(B380,Dates!$A$2:$B$1462, 2,FALSE)</f>
        <v>3</v>
      </c>
      <c r="D380" s="3">
        <v>2</v>
      </c>
      <c r="E380" s="12">
        <f t="shared" si="20"/>
        <v>42929</v>
      </c>
      <c r="F380" s="3">
        <v>1</v>
      </c>
      <c r="G380" s="3" t="s">
        <v>22</v>
      </c>
      <c r="H380" s="3" t="str">
        <f t="shared" si="21"/>
        <v>Other</v>
      </c>
      <c r="I380" s="3">
        <v>66</v>
      </c>
      <c r="J380" s="10">
        <v>14915</v>
      </c>
      <c r="K380" s="3">
        <v>4</v>
      </c>
      <c r="L380" s="3" t="s">
        <v>45</v>
      </c>
      <c r="M380" s="3" t="s">
        <v>236</v>
      </c>
      <c r="N380" s="3" t="s">
        <v>367</v>
      </c>
      <c r="O380" s="3" t="s">
        <v>368</v>
      </c>
      <c r="P380" s="3" t="s">
        <v>262</v>
      </c>
      <c r="Q380" s="3" t="s">
        <v>263</v>
      </c>
      <c r="R380" s="3">
        <v>66</v>
      </c>
      <c r="S380" s="3" t="s">
        <v>1050</v>
      </c>
      <c r="T380" s="3">
        <v>1353</v>
      </c>
      <c r="U380" s="3" t="s">
        <v>1116</v>
      </c>
      <c r="V380" s="15">
        <v>461.48001099999999</v>
      </c>
      <c r="W380" s="15">
        <v>376.77167767999998</v>
      </c>
      <c r="X380" s="3">
        <v>1</v>
      </c>
      <c r="Y380" s="15">
        <v>0</v>
      </c>
      <c r="Z380" s="15">
        <v>461.48001099999999</v>
      </c>
      <c r="AA380" s="24">
        <f t="shared" si="22"/>
        <v>461.48001099999999</v>
      </c>
      <c r="AB380" s="3" t="s">
        <v>44</v>
      </c>
      <c r="AC380" s="3" t="str">
        <f t="shared" si="23"/>
        <v>Not Cash Payment</v>
      </c>
    </row>
    <row r="381" spans="1:29" ht="51" hidden="1" x14ac:dyDescent="0.2">
      <c r="A381" s="3">
        <v>13232</v>
      </c>
      <c r="B381" s="6">
        <v>42198</v>
      </c>
      <c r="C381" s="3">
        <f>VLOOKUP(B381,Dates!$A$2:$B$1462, 2,FALSE)</f>
        <v>2</v>
      </c>
      <c r="D381" s="3">
        <v>2</v>
      </c>
      <c r="E381" s="12">
        <f t="shared" si="20"/>
        <v>42200</v>
      </c>
      <c r="F381" s="3">
        <v>1</v>
      </c>
      <c r="G381" s="3" t="s">
        <v>22</v>
      </c>
      <c r="H381" s="3" t="str">
        <f t="shared" si="21"/>
        <v>Other</v>
      </c>
      <c r="I381" s="3">
        <v>18</v>
      </c>
      <c r="J381" s="10">
        <v>9619</v>
      </c>
      <c r="K381" s="3">
        <v>4</v>
      </c>
      <c r="L381" s="3" t="s">
        <v>45</v>
      </c>
      <c r="M381" s="3" t="s">
        <v>236</v>
      </c>
      <c r="N381" s="3" t="s">
        <v>369</v>
      </c>
      <c r="O381" s="3" t="s">
        <v>329</v>
      </c>
      <c r="P381" s="3" t="s">
        <v>262</v>
      </c>
      <c r="Q381" s="3" t="s">
        <v>263</v>
      </c>
      <c r="R381" s="3">
        <v>18</v>
      </c>
      <c r="S381" s="3" t="s">
        <v>1061</v>
      </c>
      <c r="T381" s="3">
        <v>403</v>
      </c>
      <c r="U381" s="3" t="s">
        <v>1060</v>
      </c>
      <c r="V381" s="15">
        <v>129.9900055</v>
      </c>
      <c r="W381" s="15">
        <v>110.80340837177086</v>
      </c>
      <c r="X381" s="3">
        <v>1</v>
      </c>
      <c r="Y381" s="15">
        <v>0</v>
      </c>
      <c r="Z381" s="15">
        <v>129.9900055</v>
      </c>
      <c r="AA381" s="24">
        <f t="shared" si="22"/>
        <v>129.9900055</v>
      </c>
      <c r="AB381" s="3" t="s">
        <v>44</v>
      </c>
      <c r="AC381" s="3" t="str">
        <f t="shared" si="23"/>
        <v>Not Cash Payment</v>
      </c>
    </row>
    <row r="382" spans="1:29" ht="17" hidden="1" x14ac:dyDescent="0.2">
      <c r="A382" s="3">
        <v>67753</v>
      </c>
      <c r="B382" s="6">
        <v>42994</v>
      </c>
      <c r="C382" s="3">
        <f>VLOOKUP(B382,Dates!$A$2:$B$1462, 2,FALSE)</f>
        <v>7</v>
      </c>
      <c r="D382" s="3">
        <v>2</v>
      </c>
      <c r="E382" s="12">
        <f t="shared" si="20"/>
        <v>42997</v>
      </c>
      <c r="F382" s="3">
        <v>1</v>
      </c>
      <c r="G382" s="3" t="s">
        <v>22</v>
      </c>
      <c r="H382" s="3" t="str">
        <f t="shared" si="21"/>
        <v>Other</v>
      </c>
      <c r="I382" s="3">
        <v>17</v>
      </c>
      <c r="J382" s="10">
        <v>1566</v>
      </c>
      <c r="K382" s="3">
        <v>4</v>
      </c>
      <c r="L382" s="3" t="s">
        <v>45</v>
      </c>
      <c r="M382" s="3" t="s">
        <v>236</v>
      </c>
      <c r="N382" s="3" t="s">
        <v>360</v>
      </c>
      <c r="O382" s="3" t="s">
        <v>361</v>
      </c>
      <c r="P382" s="3" t="s">
        <v>247</v>
      </c>
      <c r="Q382" s="3" t="s">
        <v>240</v>
      </c>
      <c r="R382" s="3">
        <v>17</v>
      </c>
      <c r="S382" s="3" t="s">
        <v>1043</v>
      </c>
      <c r="T382" s="3">
        <v>364</v>
      </c>
      <c r="U382" s="3" t="s">
        <v>1117</v>
      </c>
      <c r="V382" s="15">
        <v>299.98999020000002</v>
      </c>
      <c r="W382" s="15">
        <v>155.98999020000002</v>
      </c>
      <c r="X382" s="3">
        <v>1</v>
      </c>
      <c r="Y382" s="15">
        <v>0</v>
      </c>
      <c r="Z382" s="15">
        <v>299.98999020000002</v>
      </c>
      <c r="AA382" s="24">
        <f t="shared" si="22"/>
        <v>299.98999020000002</v>
      </c>
      <c r="AB382" s="3" t="s">
        <v>44</v>
      </c>
      <c r="AC382" s="3" t="str">
        <f t="shared" si="23"/>
        <v>Not Cash Payment</v>
      </c>
    </row>
    <row r="383" spans="1:29" ht="51" hidden="1" x14ac:dyDescent="0.2">
      <c r="A383" s="3">
        <v>68879</v>
      </c>
      <c r="B383" s="6">
        <v>42776</v>
      </c>
      <c r="C383" s="3">
        <f>VLOOKUP(B383,Dates!$A$2:$B$1462, 2,FALSE)</f>
        <v>6</v>
      </c>
      <c r="D383" s="3">
        <v>2</v>
      </c>
      <c r="E383" s="12">
        <f t="shared" si="20"/>
        <v>42780</v>
      </c>
      <c r="F383" s="3">
        <v>1</v>
      </c>
      <c r="G383" s="3" t="s">
        <v>22</v>
      </c>
      <c r="H383" s="3" t="str">
        <f t="shared" si="21"/>
        <v>Other</v>
      </c>
      <c r="I383" s="3">
        <v>18</v>
      </c>
      <c r="J383" s="10">
        <v>778</v>
      </c>
      <c r="K383" s="3">
        <v>4</v>
      </c>
      <c r="L383" s="3" t="s">
        <v>45</v>
      </c>
      <c r="M383" s="3" t="s">
        <v>236</v>
      </c>
      <c r="N383" s="3" t="s">
        <v>302</v>
      </c>
      <c r="O383" s="3" t="s">
        <v>242</v>
      </c>
      <c r="P383" s="3" t="s">
        <v>243</v>
      </c>
      <c r="Q383" s="3" t="s">
        <v>240</v>
      </c>
      <c r="R383" s="3">
        <v>18</v>
      </c>
      <c r="S383" s="3" t="s">
        <v>1061</v>
      </c>
      <c r="T383" s="3">
        <v>403</v>
      </c>
      <c r="U383" s="3" t="s">
        <v>1060</v>
      </c>
      <c r="V383" s="15">
        <v>129.9900055</v>
      </c>
      <c r="W383" s="15">
        <v>110.80340837177086</v>
      </c>
      <c r="X383" s="3">
        <v>1</v>
      </c>
      <c r="Y383" s="15">
        <v>0</v>
      </c>
      <c r="Z383" s="15">
        <v>129.9900055</v>
      </c>
      <c r="AA383" s="24">
        <f t="shared" si="22"/>
        <v>129.9900055</v>
      </c>
      <c r="AB383" s="3" t="s">
        <v>44</v>
      </c>
      <c r="AC383" s="3" t="str">
        <f t="shared" si="23"/>
        <v>Not Cash Payment</v>
      </c>
    </row>
    <row r="384" spans="1:29" ht="51" hidden="1" x14ac:dyDescent="0.2">
      <c r="A384" s="3">
        <v>65487</v>
      </c>
      <c r="B384" s="6">
        <v>42960</v>
      </c>
      <c r="C384" s="3">
        <f>VLOOKUP(B384,Dates!$A$2:$B$1462, 2,FALSE)</f>
        <v>1</v>
      </c>
      <c r="D384" s="3">
        <v>2</v>
      </c>
      <c r="E384" s="12">
        <f t="shared" si="20"/>
        <v>42962</v>
      </c>
      <c r="F384" s="3">
        <v>1</v>
      </c>
      <c r="G384" s="3" t="s">
        <v>22</v>
      </c>
      <c r="H384" s="3" t="str">
        <f t="shared" si="21"/>
        <v>Other</v>
      </c>
      <c r="I384" s="3">
        <v>18</v>
      </c>
      <c r="J384" s="10">
        <v>2363</v>
      </c>
      <c r="K384" s="3">
        <v>4</v>
      </c>
      <c r="L384" s="3" t="s">
        <v>45</v>
      </c>
      <c r="M384" s="3" t="s">
        <v>236</v>
      </c>
      <c r="N384" s="3" t="s">
        <v>370</v>
      </c>
      <c r="O384" s="3" t="s">
        <v>287</v>
      </c>
      <c r="P384" s="3" t="s">
        <v>243</v>
      </c>
      <c r="Q384" s="3" t="s">
        <v>240</v>
      </c>
      <c r="R384" s="3">
        <v>18</v>
      </c>
      <c r="S384" s="3" t="s">
        <v>1061</v>
      </c>
      <c r="T384" s="3">
        <v>403</v>
      </c>
      <c r="U384" s="3" t="s">
        <v>1060</v>
      </c>
      <c r="V384" s="15">
        <v>129.9900055</v>
      </c>
      <c r="W384" s="15">
        <v>110.80340837177086</v>
      </c>
      <c r="X384" s="3">
        <v>1</v>
      </c>
      <c r="Y384" s="15">
        <v>0</v>
      </c>
      <c r="Z384" s="15">
        <v>129.9900055</v>
      </c>
      <c r="AA384" s="24">
        <f t="shared" si="22"/>
        <v>129.9900055</v>
      </c>
      <c r="AB384" s="3" t="s">
        <v>44</v>
      </c>
      <c r="AC384" s="3" t="str">
        <f t="shared" si="23"/>
        <v>Not Cash Payment</v>
      </c>
    </row>
    <row r="385" spans="1:29" ht="51" hidden="1" x14ac:dyDescent="0.2">
      <c r="A385" s="3">
        <v>65105</v>
      </c>
      <c r="B385" s="6">
        <v>42955</v>
      </c>
      <c r="C385" s="3">
        <f>VLOOKUP(B385,Dates!$A$2:$B$1462, 2,FALSE)</f>
        <v>3</v>
      </c>
      <c r="D385" s="3">
        <v>2</v>
      </c>
      <c r="E385" s="12">
        <f t="shared" si="20"/>
        <v>42957</v>
      </c>
      <c r="F385" s="3">
        <v>1</v>
      </c>
      <c r="G385" s="3" t="s">
        <v>22</v>
      </c>
      <c r="H385" s="3" t="str">
        <f t="shared" si="21"/>
        <v>Other</v>
      </c>
      <c r="I385" s="3">
        <v>18</v>
      </c>
      <c r="J385" s="10">
        <v>5898</v>
      </c>
      <c r="K385" s="3">
        <v>4</v>
      </c>
      <c r="L385" s="3" t="s">
        <v>45</v>
      </c>
      <c r="M385" s="3" t="s">
        <v>236</v>
      </c>
      <c r="N385" s="3" t="s">
        <v>275</v>
      </c>
      <c r="O385" s="3" t="s">
        <v>238</v>
      </c>
      <c r="P385" s="3" t="s">
        <v>239</v>
      </c>
      <c r="Q385" s="3" t="s">
        <v>240</v>
      </c>
      <c r="R385" s="3">
        <v>18</v>
      </c>
      <c r="S385" s="3" t="s">
        <v>1061</v>
      </c>
      <c r="T385" s="3">
        <v>403</v>
      </c>
      <c r="U385" s="3" t="s">
        <v>1060</v>
      </c>
      <c r="V385" s="15">
        <v>129.9900055</v>
      </c>
      <c r="W385" s="15">
        <v>110.80340837177086</v>
      </c>
      <c r="X385" s="3">
        <v>1</v>
      </c>
      <c r="Y385" s="15">
        <v>0</v>
      </c>
      <c r="Z385" s="15">
        <v>129.9900055</v>
      </c>
      <c r="AA385" s="24">
        <f t="shared" si="22"/>
        <v>129.9900055</v>
      </c>
      <c r="AB385" s="3" t="s">
        <v>44</v>
      </c>
      <c r="AC385" s="3" t="str">
        <f t="shared" si="23"/>
        <v>Not Cash Payment</v>
      </c>
    </row>
    <row r="386" spans="1:29" ht="51" hidden="1" x14ac:dyDescent="0.2">
      <c r="A386" s="3">
        <v>14837</v>
      </c>
      <c r="B386" s="6">
        <v>42132</v>
      </c>
      <c r="C386" s="3">
        <f>VLOOKUP(B386,Dates!$A$2:$B$1462, 2,FALSE)</f>
        <v>6</v>
      </c>
      <c r="D386" s="3">
        <v>2</v>
      </c>
      <c r="E386" s="12">
        <f t="shared" si="20"/>
        <v>42136</v>
      </c>
      <c r="F386" s="3">
        <v>1</v>
      </c>
      <c r="G386" s="3" t="s">
        <v>22</v>
      </c>
      <c r="H386" s="3" t="str">
        <f t="shared" si="21"/>
        <v>Other</v>
      </c>
      <c r="I386" s="3">
        <v>18</v>
      </c>
      <c r="J386" s="10">
        <v>1948</v>
      </c>
      <c r="K386" s="3">
        <v>4</v>
      </c>
      <c r="L386" s="3" t="s">
        <v>45</v>
      </c>
      <c r="M386" s="3" t="s">
        <v>236</v>
      </c>
      <c r="N386" s="3" t="s">
        <v>354</v>
      </c>
      <c r="O386" s="3" t="s">
        <v>354</v>
      </c>
      <c r="P386" s="3" t="s">
        <v>239</v>
      </c>
      <c r="Q386" s="3" t="s">
        <v>240</v>
      </c>
      <c r="R386" s="3">
        <v>18</v>
      </c>
      <c r="S386" s="3" t="s">
        <v>1061</v>
      </c>
      <c r="T386" s="3">
        <v>403</v>
      </c>
      <c r="U386" s="3" t="s">
        <v>1060</v>
      </c>
      <c r="V386" s="15">
        <v>129.9900055</v>
      </c>
      <c r="W386" s="15">
        <v>110.80340837177086</v>
      </c>
      <c r="X386" s="3">
        <v>1</v>
      </c>
      <c r="Y386" s="15">
        <v>0</v>
      </c>
      <c r="Z386" s="15">
        <v>129.9900055</v>
      </c>
      <c r="AA386" s="24">
        <f t="shared" si="22"/>
        <v>129.9900055</v>
      </c>
      <c r="AB386" s="3" t="s">
        <v>44</v>
      </c>
      <c r="AC386" s="3" t="str">
        <f t="shared" si="23"/>
        <v>Not Cash Payment</v>
      </c>
    </row>
    <row r="387" spans="1:29" ht="34" hidden="1" x14ac:dyDescent="0.2">
      <c r="A387" s="3">
        <v>46224</v>
      </c>
      <c r="B387" s="6">
        <v>42501</v>
      </c>
      <c r="C387" s="3">
        <f>VLOOKUP(B387,Dates!$A$2:$B$1462, 2,FALSE)</f>
        <v>4</v>
      </c>
      <c r="D387" s="3">
        <v>2</v>
      </c>
      <c r="E387" s="12">
        <f t="shared" ref="E387:E450" si="24">WORKDAY(B387, D387 )</f>
        <v>42503</v>
      </c>
      <c r="F387" s="3">
        <v>1</v>
      </c>
      <c r="G387" s="3" t="s">
        <v>22</v>
      </c>
      <c r="H387" s="3" t="str">
        <f t="shared" ref="H387:H450" si="25">IF(AND(D387&lt;=1,F387=0),"Same day - on time","Other")</f>
        <v>Other</v>
      </c>
      <c r="I387" s="3">
        <v>17</v>
      </c>
      <c r="J387" s="10">
        <v>1820</v>
      </c>
      <c r="K387" s="3">
        <v>4</v>
      </c>
      <c r="L387" s="3" t="s">
        <v>45</v>
      </c>
      <c r="M387" s="3" t="s">
        <v>236</v>
      </c>
      <c r="N387" s="3" t="s">
        <v>371</v>
      </c>
      <c r="O387" s="3" t="s">
        <v>371</v>
      </c>
      <c r="P387" s="3" t="s">
        <v>372</v>
      </c>
      <c r="Q387" s="3" t="s">
        <v>319</v>
      </c>
      <c r="R387" s="3">
        <v>17</v>
      </c>
      <c r="S387" s="3" t="s">
        <v>1043</v>
      </c>
      <c r="T387" s="3">
        <v>365</v>
      </c>
      <c r="U387" s="3" t="s">
        <v>1062</v>
      </c>
      <c r="V387" s="15">
        <v>59.990001679999999</v>
      </c>
      <c r="W387" s="15">
        <v>54.488929209402009</v>
      </c>
      <c r="X387" s="3">
        <v>1</v>
      </c>
      <c r="Y387" s="15">
        <v>0.60000002399999997</v>
      </c>
      <c r="Z387" s="15">
        <v>59.990001679999999</v>
      </c>
      <c r="AA387" s="24">
        <f t="shared" ref="AA387:AA450" si="26">Z387-Y387</f>
        <v>59.390001655999995</v>
      </c>
      <c r="AB387" s="3" t="s">
        <v>44</v>
      </c>
      <c r="AC387" s="3" t="str">
        <f t="shared" ref="AC387:AC450" si="27">IF(AND(AB387="CASH",AA387&gt;200),"Cash Over 200",IF(AND(AB387="CASH",AA387&lt;=200),"Cash Not Over 200","Not Cash Payment"))</f>
        <v>Not Cash Payment</v>
      </c>
    </row>
    <row r="388" spans="1:29" ht="17" hidden="1" x14ac:dyDescent="0.2">
      <c r="A388" s="3">
        <v>71217</v>
      </c>
      <c r="B388" s="6">
        <v>42866</v>
      </c>
      <c r="C388" s="3">
        <f>VLOOKUP(B388,Dates!$A$2:$B$1462, 2,FALSE)</f>
        <v>5</v>
      </c>
      <c r="D388" s="3">
        <v>2</v>
      </c>
      <c r="E388" s="12">
        <f t="shared" si="24"/>
        <v>42870</v>
      </c>
      <c r="F388" s="3">
        <v>1</v>
      </c>
      <c r="G388" s="3" t="s">
        <v>22</v>
      </c>
      <c r="H388" s="3" t="str">
        <f t="shared" si="25"/>
        <v>Other</v>
      </c>
      <c r="I388" s="3">
        <v>66</v>
      </c>
      <c r="J388" s="10">
        <v>14770</v>
      </c>
      <c r="K388" s="3">
        <v>4</v>
      </c>
      <c r="L388" s="3" t="s">
        <v>45</v>
      </c>
      <c r="M388" s="3" t="s">
        <v>236</v>
      </c>
      <c r="N388" s="3" t="s">
        <v>274</v>
      </c>
      <c r="O388" s="3" t="s">
        <v>249</v>
      </c>
      <c r="P388" s="3" t="s">
        <v>250</v>
      </c>
      <c r="Q388" s="3" t="s">
        <v>251</v>
      </c>
      <c r="R388" s="3">
        <v>66</v>
      </c>
      <c r="S388" s="3" t="s">
        <v>1050</v>
      </c>
      <c r="T388" s="3">
        <v>1353</v>
      </c>
      <c r="U388" s="3" t="s">
        <v>1116</v>
      </c>
      <c r="V388" s="15">
        <v>461.48001099999999</v>
      </c>
      <c r="W388" s="15">
        <v>376.77167767999998</v>
      </c>
      <c r="X388" s="3">
        <v>1</v>
      </c>
      <c r="Y388" s="15">
        <v>4.6100001339999999</v>
      </c>
      <c r="Z388" s="15">
        <v>461.48001099999999</v>
      </c>
      <c r="AA388" s="24">
        <f t="shared" si="26"/>
        <v>456.87001086599997</v>
      </c>
      <c r="AB388" s="3" t="s">
        <v>44</v>
      </c>
      <c r="AC388" s="3" t="str">
        <f t="shared" si="27"/>
        <v>Not Cash Payment</v>
      </c>
    </row>
    <row r="389" spans="1:29" ht="51" hidden="1" x14ac:dyDescent="0.2">
      <c r="A389" s="3">
        <v>63972</v>
      </c>
      <c r="B389" s="6">
        <v>42938</v>
      </c>
      <c r="C389" s="3">
        <f>VLOOKUP(B389,Dates!$A$2:$B$1462, 2,FALSE)</f>
        <v>7</v>
      </c>
      <c r="D389" s="3">
        <v>2</v>
      </c>
      <c r="E389" s="12">
        <f t="shared" si="24"/>
        <v>42941</v>
      </c>
      <c r="F389" s="3">
        <v>1</v>
      </c>
      <c r="G389" s="3" t="s">
        <v>22</v>
      </c>
      <c r="H389" s="3" t="str">
        <f t="shared" si="25"/>
        <v>Other</v>
      </c>
      <c r="I389" s="3">
        <v>18</v>
      </c>
      <c r="J389" s="10">
        <v>1962</v>
      </c>
      <c r="K389" s="3">
        <v>4</v>
      </c>
      <c r="L389" s="3" t="s">
        <v>45</v>
      </c>
      <c r="M389" s="3" t="s">
        <v>236</v>
      </c>
      <c r="N389" s="3" t="s">
        <v>373</v>
      </c>
      <c r="O389" s="3" t="s">
        <v>249</v>
      </c>
      <c r="P389" s="3" t="s">
        <v>250</v>
      </c>
      <c r="Q389" s="3" t="s">
        <v>251</v>
      </c>
      <c r="R389" s="3">
        <v>18</v>
      </c>
      <c r="S389" s="3" t="s">
        <v>1061</v>
      </c>
      <c r="T389" s="3">
        <v>403</v>
      </c>
      <c r="U389" s="3" t="s">
        <v>1060</v>
      </c>
      <c r="V389" s="15">
        <v>129.9900055</v>
      </c>
      <c r="W389" s="15">
        <v>110.80340837177086</v>
      </c>
      <c r="X389" s="3">
        <v>1</v>
      </c>
      <c r="Y389" s="15">
        <v>1.2999999520000001</v>
      </c>
      <c r="Z389" s="15">
        <v>129.9900055</v>
      </c>
      <c r="AA389" s="24">
        <f t="shared" si="26"/>
        <v>128.69000554799999</v>
      </c>
      <c r="AB389" s="3" t="s">
        <v>44</v>
      </c>
      <c r="AC389" s="3" t="str">
        <f t="shared" si="27"/>
        <v>Not Cash Payment</v>
      </c>
    </row>
    <row r="390" spans="1:29" ht="51" hidden="1" x14ac:dyDescent="0.2">
      <c r="A390" s="3">
        <v>19200</v>
      </c>
      <c r="B390" s="6">
        <v>42226</v>
      </c>
      <c r="C390" s="3">
        <f>VLOOKUP(B390,Dates!$A$2:$B$1462, 2,FALSE)</f>
        <v>2</v>
      </c>
      <c r="D390" s="3">
        <v>2</v>
      </c>
      <c r="E390" s="12">
        <f t="shared" si="24"/>
        <v>42228</v>
      </c>
      <c r="F390" s="3">
        <v>1</v>
      </c>
      <c r="G390" s="3" t="s">
        <v>22</v>
      </c>
      <c r="H390" s="3" t="str">
        <f t="shared" si="25"/>
        <v>Other</v>
      </c>
      <c r="I390" s="3">
        <v>18</v>
      </c>
      <c r="J390" s="10">
        <v>7175</v>
      </c>
      <c r="K390" s="3">
        <v>4</v>
      </c>
      <c r="L390" s="3" t="s">
        <v>45</v>
      </c>
      <c r="M390" s="3" t="s">
        <v>236</v>
      </c>
      <c r="N390" s="3" t="s">
        <v>374</v>
      </c>
      <c r="O390" s="3" t="s">
        <v>249</v>
      </c>
      <c r="P390" s="3" t="s">
        <v>250</v>
      </c>
      <c r="Q390" s="3" t="s">
        <v>251</v>
      </c>
      <c r="R390" s="3">
        <v>18</v>
      </c>
      <c r="S390" s="3" t="s">
        <v>1061</v>
      </c>
      <c r="T390" s="3">
        <v>403</v>
      </c>
      <c r="U390" s="3" t="s">
        <v>1060</v>
      </c>
      <c r="V390" s="15">
        <v>129.9900055</v>
      </c>
      <c r="W390" s="15">
        <v>110.80340837177086</v>
      </c>
      <c r="X390" s="3">
        <v>1</v>
      </c>
      <c r="Y390" s="15">
        <v>1.2999999520000001</v>
      </c>
      <c r="Z390" s="15">
        <v>129.9900055</v>
      </c>
      <c r="AA390" s="24">
        <f t="shared" si="26"/>
        <v>128.69000554799999</v>
      </c>
      <c r="AB390" s="3" t="s">
        <v>44</v>
      </c>
      <c r="AC390" s="3" t="str">
        <f t="shared" si="27"/>
        <v>Not Cash Payment</v>
      </c>
    </row>
    <row r="391" spans="1:29" ht="51" hidden="1" x14ac:dyDescent="0.2">
      <c r="A391" s="3">
        <v>18009</v>
      </c>
      <c r="B391" s="6">
        <v>42267</v>
      </c>
      <c r="C391" s="3">
        <f>VLOOKUP(B391,Dates!$A$2:$B$1462, 2,FALSE)</f>
        <v>1</v>
      </c>
      <c r="D391" s="3">
        <v>2</v>
      </c>
      <c r="E391" s="12">
        <f t="shared" si="24"/>
        <v>42269</v>
      </c>
      <c r="F391" s="3">
        <v>1</v>
      </c>
      <c r="G391" s="3" t="s">
        <v>22</v>
      </c>
      <c r="H391" s="3" t="str">
        <f t="shared" si="25"/>
        <v>Other</v>
      </c>
      <c r="I391" s="3">
        <v>18</v>
      </c>
      <c r="J391" s="10">
        <v>1222</v>
      </c>
      <c r="K391" s="3">
        <v>4</v>
      </c>
      <c r="L391" s="3" t="s">
        <v>45</v>
      </c>
      <c r="M391" s="3" t="s">
        <v>236</v>
      </c>
      <c r="N391" s="3" t="s">
        <v>375</v>
      </c>
      <c r="O391" s="3" t="s">
        <v>249</v>
      </c>
      <c r="P391" s="3" t="s">
        <v>250</v>
      </c>
      <c r="Q391" s="3" t="s">
        <v>251</v>
      </c>
      <c r="R391" s="3">
        <v>18</v>
      </c>
      <c r="S391" s="3" t="s">
        <v>1061</v>
      </c>
      <c r="T391" s="3">
        <v>403</v>
      </c>
      <c r="U391" s="3" t="s">
        <v>1060</v>
      </c>
      <c r="V391" s="15">
        <v>129.9900055</v>
      </c>
      <c r="W391" s="15">
        <v>110.80340837177086</v>
      </c>
      <c r="X391" s="3">
        <v>1</v>
      </c>
      <c r="Y391" s="15">
        <v>1.2999999520000001</v>
      </c>
      <c r="Z391" s="15">
        <v>129.9900055</v>
      </c>
      <c r="AA391" s="24">
        <f t="shared" si="26"/>
        <v>128.69000554799999</v>
      </c>
      <c r="AB391" s="3" t="s">
        <v>44</v>
      </c>
      <c r="AC391" s="3" t="str">
        <f t="shared" si="27"/>
        <v>Not Cash Payment</v>
      </c>
    </row>
    <row r="392" spans="1:29" ht="51" hidden="1" x14ac:dyDescent="0.2">
      <c r="A392" s="3">
        <v>10831</v>
      </c>
      <c r="B392" s="6">
        <v>42222</v>
      </c>
      <c r="C392" s="3">
        <f>VLOOKUP(B392,Dates!$A$2:$B$1462, 2,FALSE)</f>
        <v>5</v>
      </c>
      <c r="D392" s="3">
        <v>2</v>
      </c>
      <c r="E392" s="12">
        <f t="shared" si="24"/>
        <v>42226</v>
      </c>
      <c r="F392" s="3">
        <v>0</v>
      </c>
      <c r="G392" s="3" t="s">
        <v>22</v>
      </c>
      <c r="H392" s="3" t="str">
        <f t="shared" si="25"/>
        <v>Other</v>
      </c>
      <c r="I392" s="3">
        <v>18</v>
      </c>
      <c r="J392" s="10">
        <v>487</v>
      </c>
      <c r="K392" s="3">
        <v>4</v>
      </c>
      <c r="L392" s="3" t="s">
        <v>45</v>
      </c>
      <c r="M392" s="3" t="s">
        <v>236</v>
      </c>
      <c r="N392" s="3" t="s">
        <v>376</v>
      </c>
      <c r="O392" s="3" t="s">
        <v>377</v>
      </c>
      <c r="P392" s="3" t="s">
        <v>366</v>
      </c>
      <c r="Q392" s="3" t="s">
        <v>251</v>
      </c>
      <c r="R392" s="3">
        <v>18</v>
      </c>
      <c r="S392" s="3" t="s">
        <v>1061</v>
      </c>
      <c r="T392" s="3">
        <v>403</v>
      </c>
      <c r="U392" s="3" t="s">
        <v>1060</v>
      </c>
      <c r="V392" s="15">
        <v>129.9900055</v>
      </c>
      <c r="W392" s="15">
        <v>110.80340837177086</v>
      </c>
      <c r="X392" s="3">
        <v>1</v>
      </c>
      <c r="Y392" s="15">
        <v>1.2999999520000001</v>
      </c>
      <c r="Z392" s="15">
        <v>129.9900055</v>
      </c>
      <c r="AA392" s="24">
        <f t="shared" si="26"/>
        <v>128.69000554799999</v>
      </c>
      <c r="AB392" s="3" t="s">
        <v>44</v>
      </c>
      <c r="AC392" s="3" t="str">
        <f t="shared" si="27"/>
        <v>Not Cash Payment</v>
      </c>
    </row>
    <row r="393" spans="1:29" ht="51" hidden="1" x14ac:dyDescent="0.2">
      <c r="A393" s="3">
        <v>68107</v>
      </c>
      <c r="B393" s="6">
        <v>42999</v>
      </c>
      <c r="C393" s="3">
        <f>VLOOKUP(B393,Dates!$A$2:$B$1462, 2,FALSE)</f>
        <v>5</v>
      </c>
      <c r="D393" s="3">
        <v>2</v>
      </c>
      <c r="E393" s="12">
        <f t="shared" si="24"/>
        <v>43003</v>
      </c>
      <c r="F393" s="3">
        <v>1</v>
      </c>
      <c r="G393" s="3" t="s">
        <v>22</v>
      </c>
      <c r="H393" s="3" t="str">
        <f t="shared" si="25"/>
        <v>Other</v>
      </c>
      <c r="I393" s="3">
        <v>18</v>
      </c>
      <c r="J393" s="10">
        <v>2217</v>
      </c>
      <c r="K393" s="3">
        <v>4</v>
      </c>
      <c r="L393" s="3" t="s">
        <v>45</v>
      </c>
      <c r="M393" s="3" t="s">
        <v>236</v>
      </c>
      <c r="N393" s="3" t="s">
        <v>378</v>
      </c>
      <c r="O393" s="3" t="s">
        <v>304</v>
      </c>
      <c r="P393" s="3" t="s">
        <v>282</v>
      </c>
      <c r="Q393" s="3" t="s">
        <v>263</v>
      </c>
      <c r="R393" s="3">
        <v>18</v>
      </c>
      <c r="S393" s="3" t="s">
        <v>1061</v>
      </c>
      <c r="T393" s="3">
        <v>403</v>
      </c>
      <c r="U393" s="3" t="s">
        <v>1060</v>
      </c>
      <c r="V393" s="15">
        <v>129.9900055</v>
      </c>
      <c r="W393" s="15">
        <v>110.80340837177086</v>
      </c>
      <c r="X393" s="3">
        <v>1</v>
      </c>
      <c r="Y393" s="15">
        <v>1.2999999520000001</v>
      </c>
      <c r="Z393" s="15">
        <v>129.9900055</v>
      </c>
      <c r="AA393" s="24">
        <f t="shared" si="26"/>
        <v>128.69000554799999</v>
      </c>
      <c r="AB393" s="3" t="s">
        <v>44</v>
      </c>
      <c r="AC393" s="3" t="str">
        <f t="shared" si="27"/>
        <v>Not Cash Payment</v>
      </c>
    </row>
    <row r="394" spans="1:29" ht="51" hidden="1" x14ac:dyDescent="0.2">
      <c r="A394" s="3">
        <v>15421</v>
      </c>
      <c r="B394" s="6">
        <v>42230</v>
      </c>
      <c r="C394" s="3">
        <f>VLOOKUP(B394,Dates!$A$2:$B$1462, 2,FALSE)</f>
        <v>6</v>
      </c>
      <c r="D394" s="3">
        <v>2</v>
      </c>
      <c r="E394" s="12">
        <f t="shared" si="24"/>
        <v>42234</v>
      </c>
      <c r="F394" s="3">
        <v>0</v>
      </c>
      <c r="G394" s="3" t="s">
        <v>22</v>
      </c>
      <c r="H394" s="3" t="str">
        <f t="shared" si="25"/>
        <v>Other</v>
      </c>
      <c r="I394" s="3">
        <v>18</v>
      </c>
      <c r="J394" s="10">
        <v>2918</v>
      </c>
      <c r="K394" s="3">
        <v>4</v>
      </c>
      <c r="L394" s="3" t="s">
        <v>45</v>
      </c>
      <c r="M394" s="3" t="s">
        <v>236</v>
      </c>
      <c r="N394" s="3" t="s">
        <v>362</v>
      </c>
      <c r="O394" s="3" t="s">
        <v>363</v>
      </c>
      <c r="P394" s="3" t="s">
        <v>262</v>
      </c>
      <c r="Q394" s="3" t="s">
        <v>263</v>
      </c>
      <c r="R394" s="3">
        <v>18</v>
      </c>
      <c r="S394" s="3" t="s">
        <v>1061</v>
      </c>
      <c r="T394" s="3">
        <v>403</v>
      </c>
      <c r="U394" s="3" t="s">
        <v>1060</v>
      </c>
      <c r="V394" s="15">
        <v>129.9900055</v>
      </c>
      <c r="W394" s="15">
        <v>110.80340837177086</v>
      </c>
      <c r="X394" s="3">
        <v>1</v>
      </c>
      <c r="Y394" s="15">
        <v>1.2999999520000001</v>
      </c>
      <c r="Z394" s="15">
        <v>129.9900055</v>
      </c>
      <c r="AA394" s="24">
        <f t="shared" si="26"/>
        <v>128.69000554799999</v>
      </c>
      <c r="AB394" s="3" t="s">
        <v>44</v>
      </c>
      <c r="AC394" s="3" t="str">
        <f t="shared" si="27"/>
        <v>Not Cash Payment</v>
      </c>
    </row>
    <row r="395" spans="1:29" ht="17" hidden="1" x14ac:dyDescent="0.2">
      <c r="A395" s="3">
        <v>71271</v>
      </c>
      <c r="B395" s="6">
        <v>42897</v>
      </c>
      <c r="C395" s="3">
        <f>VLOOKUP(B395,Dates!$A$2:$B$1462, 2,FALSE)</f>
        <v>1</v>
      </c>
      <c r="D395" s="3">
        <v>2</v>
      </c>
      <c r="E395" s="12">
        <f t="shared" si="24"/>
        <v>42899</v>
      </c>
      <c r="F395" s="3">
        <v>0</v>
      </c>
      <c r="G395" s="3" t="s">
        <v>22</v>
      </c>
      <c r="H395" s="3" t="str">
        <f t="shared" si="25"/>
        <v>Other</v>
      </c>
      <c r="I395" s="3">
        <v>66</v>
      </c>
      <c r="J395" s="10">
        <v>14824</v>
      </c>
      <c r="K395" s="3">
        <v>4</v>
      </c>
      <c r="L395" s="3" t="s">
        <v>45</v>
      </c>
      <c r="M395" s="3" t="s">
        <v>236</v>
      </c>
      <c r="N395" s="3" t="s">
        <v>337</v>
      </c>
      <c r="O395" s="3" t="s">
        <v>242</v>
      </c>
      <c r="P395" s="3" t="s">
        <v>243</v>
      </c>
      <c r="Q395" s="3" t="s">
        <v>240</v>
      </c>
      <c r="R395" s="3">
        <v>66</v>
      </c>
      <c r="S395" s="3" t="s">
        <v>1050</v>
      </c>
      <c r="T395" s="3">
        <v>1353</v>
      </c>
      <c r="U395" s="3" t="s">
        <v>1116</v>
      </c>
      <c r="V395" s="15">
        <v>461.48001099999999</v>
      </c>
      <c r="W395" s="15">
        <v>376.77167767999998</v>
      </c>
      <c r="X395" s="3">
        <v>1</v>
      </c>
      <c r="Y395" s="15">
        <v>4.6100001339999999</v>
      </c>
      <c r="Z395" s="15">
        <v>461.48001099999999</v>
      </c>
      <c r="AA395" s="24">
        <f t="shared" si="26"/>
        <v>456.87001086599997</v>
      </c>
      <c r="AB395" s="3" t="s">
        <v>44</v>
      </c>
      <c r="AC395" s="3" t="str">
        <f t="shared" si="27"/>
        <v>Not Cash Payment</v>
      </c>
    </row>
    <row r="396" spans="1:29" ht="51" hidden="1" x14ac:dyDescent="0.2">
      <c r="A396" s="3">
        <v>68879</v>
      </c>
      <c r="B396" s="6">
        <v>42776</v>
      </c>
      <c r="C396" s="3">
        <f>VLOOKUP(B396,Dates!$A$2:$B$1462, 2,FALSE)</f>
        <v>6</v>
      </c>
      <c r="D396" s="3">
        <v>2</v>
      </c>
      <c r="E396" s="12">
        <f t="shared" si="24"/>
        <v>42780</v>
      </c>
      <c r="F396" s="3">
        <v>1</v>
      </c>
      <c r="G396" s="3" t="s">
        <v>22</v>
      </c>
      <c r="H396" s="3" t="str">
        <f t="shared" si="25"/>
        <v>Other</v>
      </c>
      <c r="I396" s="3">
        <v>18</v>
      </c>
      <c r="J396" s="10">
        <v>778</v>
      </c>
      <c r="K396" s="3">
        <v>4</v>
      </c>
      <c r="L396" s="3" t="s">
        <v>45</v>
      </c>
      <c r="M396" s="3" t="s">
        <v>236</v>
      </c>
      <c r="N396" s="3" t="s">
        <v>302</v>
      </c>
      <c r="O396" s="3" t="s">
        <v>242</v>
      </c>
      <c r="P396" s="3" t="s">
        <v>243</v>
      </c>
      <c r="Q396" s="3" t="s">
        <v>240</v>
      </c>
      <c r="R396" s="3">
        <v>18</v>
      </c>
      <c r="S396" s="3" t="s">
        <v>1061</v>
      </c>
      <c r="T396" s="3">
        <v>403</v>
      </c>
      <c r="U396" s="3" t="s">
        <v>1060</v>
      </c>
      <c r="V396" s="15">
        <v>129.9900055</v>
      </c>
      <c r="W396" s="15">
        <v>110.80340837177086</v>
      </c>
      <c r="X396" s="3">
        <v>1</v>
      </c>
      <c r="Y396" s="15">
        <v>1.2999999520000001</v>
      </c>
      <c r="Z396" s="15">
        <v>129.9900055</v>
      </c>
      <c r="AA396" s="24">
        <f t="shared" si="26"/>
        <v>128.69000554799999</v>
      </c>
      <c r="AB396" s="3" t="s">
        <v>44</v>
      </c>
      <c r="AC396" s="3" t="str">
        <f t="shared" si="27"/>
        <v>Not Cash Payment</v>
      </c>
    </row>
    <row r="397" spans="1:29" ht="51" hidden="1" x14ac:dyDescent="0.2">
      <c r="A397" s="3">
        <v>65487</v>
      </c>
      <c r="B397" s="6">
        <v>42960</v>
      </c>
      <c r="C397" s="3">
        <f>VLOOKUP(B397,Dates!$A$2:$B$1462, 2,FALSE)</f>
        <v>1</v>
      </c>
      <c r="D397" s="3">
        <v>2</v>
      </c>
      <c r="E397" s="12">
        <f t="shared" si="24"/>
        <v>42962</v>
      </c>
      <c r="F397" s="3">
        <v>1</v>
      </c>
      <c r="G397" s="3" t="s">
        <v>22</v>
      </c>
      <c r="H397" s="3" t="str">
        <f t="shared" si="25"/>
        <v>Other</v>
      </c>
      <c r="I397" s="3">
        <v>18</v>
      </c>
      <c r="J397" s="10">
        <v>2363</v>
      </c>
      <c r="K397" s="3">
        <v>4</v>
      </c>
      <c r="L397" s="3" t="s">
        <v>45</v>
      </c>
      <c r="M397" s="3" t="s">
        <v>236</v>
      </c>
      <c r="N397" s="3" t="s">
        <v>370</v>
      </c>
      <c r="O397" s="3" t="s">
        <v>287</v>
      </c>
      <c r="P397" s="3" t="s">
        <v>243</v>
      </c>
      <c r="Q397" s="3" t="s">
        <v>240</v>
      </c>
      <c r="R397" s="3">
        <v>18</v>
      </c>
      <c r="S397" s="3" t="s">
        <v>1061</v>
      </c>
      <c r="T397" s="3">
        <v>403</v>
      </c>
      <c r="U397" s="3" t="s">
        <v>1060</v>
      </c>
      <c r="V397" s="15">
        <v>129.9900055</v>
      </c>
      <c r="W397" s="15">
        <v>110.80340837177086</v>
      </c>
      <c r="X397" s="3">
        <v>1</v>
      </c>
      <c r="Y397" s="15">
        <v>1.2999999520000001</v>
      </c>
      <c r="Z397" s="15">
        <v>129.9900055</v>
      </c>
      <c r="AA397" s="24">
        <f t="shared" si="26"/>
        <v>128.69000554799999</v>
      </c>
      <c r="AB397" s="3" t="s">
        <v>44</v>
      </c>
      <c r="AC397" s="3" t="str">
        <f t="shared" si="27"/>
        <v>Not Cash Payment</v>
      </c>
    </row>
    <row r="398" spans="1:29" ht="51" hidden="1" x14ac:dyDescent="0.2">
      <c r="A398" s="3">
        <v>16953</v>
      </c>
      <c r="B398" s="6">
        <v>42133</v>
      </c>
      <c r="C398" s="3">
        <f>VLOOKUP(B398,Dates!$A$2:$B$1462, 2,FALSE)</f>
        <v>7</v>
      </c>
      <c r="D398" s="3">
        <v>2</v>
      </c>
      <c r="E398" s="12">
        <f t="shared" si="24"/>
        <v>42136</v>
      </c>
      <c r="F398" s="3">
        <v>1</v>
      </c>
      <c r="G398" s="3" t="s">
        <v>22</v>
      </c>
      <c r="H398" s="3" t="str">
        <f t="shared" si="25"/>
        <v>Other</v>
      </c>
      <c r="I398" s="3">
        <v>18</v>
      </c>
      <c r="J398" s="10">
        <v>2078</v>
      </c>
      <c r="K398" s="3">
        <v>4</v>
      </c>
      <c r="L398" s="3" t="s">
        <v>45</v>
      </c>
      <c r="M398" s="3" t="s">
        <v>236</v>
      </c>
      <c r="N398" s="3" t="s">
        <v>379</v>
      </c>
      <c r="O398" s="3" t="s">
        <v>238</v>
      </c>
      <c r="P398" s="3" t="s">
        <v>239</v>
      </c>
      <c r="Q398" s="3" t="s">
        <v>240</v>
      </c>
      <c r="R398" s="3">
        <v>18</v>
      </c>
      <c r="S398" s="3" t="s">
        <v>1061</v>
      </c>
      <c r="T398" s="3">
        <v>403</v>
      </c>
      <c r="U398" s="3" t="s">
        <v>1060</v>
      </c>
      <c r="V398" s="15">
        <v>129.9900055</v>
      </c>
      <c r="W398" s="15">
        <v>110.80340837177086</v>
      </c>
      <c r="X398" s="3">
        <v>1</v>
      </c>
      <c r="Y398" s="15">
        <v>1.2999999520000001</v>
      </c>
      <c r="Z398" s="15">
        <v>129.9900055</v>
      </c>
      <c r="AA398" s="24">
        <f t="shared" si="26"/>
        <v>128.69000554799999</v>
      </c>
      <c r="AB398" s="3" t="s">
        <v>44</v>
      </c>
      <c r="AC398" s="3" t="str">
        <f t="shared" si="27"/>
        <v>Not Cash Payment</v>
      </c>
    </row>
    <row r="399" spans="1:29" ht="34" hidden="1" x14ac:dyDescent="0.2">
      <c r="A399" s="3">
        <v>49664</v>
      </c>
      <c r="B399" s="6">
        <v>42729</v>
      </c>
      <c r="C399" s="3">
        <f>VLOOKUP(B399,Dates!$A$2:$B$1462, 2,FALSE)</f>
        <v>1</v>
      </c>
      <c r="D399" s="3">
        <v>2</v>
      </c>
      <c r="E399" s="12">
        <f t="shared" si="24"/>
        <v>42731</v>
      </c>
      <c r="F399" s="3">
        <v>1</v>
      </c>
      <c r="G399" s="3" t="s">
        <v>22</v>
      </c>
      <c r="H399" s="3" t="str">
        <f t="shared" si="25"/>
        <v>Other</v>
      </c>
      <c r="I399" s="3">
        <v>17</v>
      </c>
      <c r="J399" s="10">
        <v>10497</v>
      </c>
      <c r="K399" s="3">
        <v>4</v>
      </c>
      <c r="L399" s="3" t="s">
        <v>45</v>
      </c>
      <c r="M399" s="3" t="s">
        <v>236</v>
      </c>
      <c r="N399" s="3" t="s">
        <v>380</v>
      </c>
      <c r="O399" s="3" t="s">
        <v>381</v>
      </c>
      <c r="P399" s="3" t="s">
        <v>372</v>
      </c>
      <c r="Q399" s="3" t="s">
        <v>319</v>
      </c>
      <c r="R399" s="3">
        <v>17</v>
      </c>
      <c r="S399" s="3" t="s">
        <v>1043</v>
      </c>
      <c r="T399" s="3">
        <v>365</v>
      </c>
      <c r="U399" s="3" t="s">
        <v>1062</v>
      </c>
      <c r="V399" s="15">
        <v>59.990001679999999</v>
      </c>
      <c r="W399" s="15">
        <v>54.488929209402009</v>
      </c>
      <c r="X399" s="3">
        <v>1</v>
      </c>
      <c r="Y399" s="15">
        <v>1.2000000479999999</v>
      </c>
      <c r="Z399" s="15">
        <v>59.990001679999999</v>
      </c>
      <c r="AA399" s="24">
        <f t="shared" si="26"/>
        <v>58.790001631999999</v>
      </c>
      <c r="AB399" s="3" t="s">
        <v>44</v>
      </c>
      <c r="AC399" s="3" t="str">
        <f t="shared" si="27"/>
        <v>Not Cash Payment</v>
      </c>
    </row>
    <row r="400" spans="1:29" ht="51" hidden="1" x14ac:dyDescent="0.2">
      <c r="A400" s="3">
        <v>16446</v>
      </c>
      <c r="B400" s="6">
        <v>42245</v>
      </c>
      <c r="C400" s="3">
        <f>VLOOKUP(B400,Dates!$A$2:$B$1462, 2,FALSE)</f>
        <v>7</v>
      </c>
      <c r="D400" s="3">
        <v>2</v>
      </c>
      <c r="E400" s="12">
        <f t="shared" si="24"/>
        <v>42248</v>
      </c>
      <c r="F400" s="3">
        <v>0</v>
      </c>
      <c r="G400" s="3" t="s">
        <v>22</v>
      </c>
      <c r="H400" s="3" t="str">
        <f t="shared" si="25"/>
        <v>Other</v>
      </c>
      <c r="I400" s="3">
        <v>18</v>
      </c>
      <c r="J400" s="10">
        <v>4695</v>
      </c>
      <c r="K400" s="3">
        <v>4</v>
      </c>
      <c r="L400" s="3" t="s">
        <v>45</v>
      </c>
      <c r="M400" s="3" t="s">
        <v>236</v>
      </c>
      <c r="N400" s="3" t="s">
        <v>382</v>
      </c>
      <c r="O400" s="3" t="s">
        <v>249</v>
      </c>
      <c r="P400" s="3" t="s">
        <v>250</v>
      </c>
      <c r="Q400" s="3" t="s">
        <v>251</v>
      </c>
      <c r="R400" s="3">
        <v>18</v>
      </c>
      <c r="S400" s="3" t="s">
        <v>1061</v>
      </c>
      <c r="T400" s="3">
        <v>403</v>
      </c>
      <c r="U400" s="3" t="s">
        <v>1060</v>
      </c>
      <c r="V400" s="15">
        <v>129.9900055</v>
      </c>
      <c r="W400" s="15">
        <v>110.80340837177086</v>
      </c>
      <c r="X400" s="3">
        <v>1</v>
      </c>
      <c r="Y400" s="15">
        <v>2.5999999049999998</v>
      </c>
      <c r="Z400" s="15">
        <v>129.9900055</v>
      </c>
      <c r="AA400" s="24">
        <f t="shared" si="26"/>
        <v>127.39000559499999</v>
      </c>
      <c r="AB400" s="3" t="s">
        <v>44</v>
      </c>
      <c r="AC400" s="3" t="str">
        <f t="shared" si="27"/>
        <v>Not Cash Payment</v>
      </c>
    </row>
    <row r="401" spans="1:29" ht="51" hidden="1" x14ac:dyDescent="0.2">
      <c r="A401" s="3">
        <v>10831</v>
      </c>
      <c r="B401" s="6">
        <v>42222</v>
      </c>
      <c r="C401" s="3">
        <f>VLOOKUP(B401,Dates!$A$2:$B$1462, 2,FALSE)</f>
        <v>5</v>
      </c>
      <c r="D401" s="3">
        <v>2</v>
      </c>
      <c r="E401" s="12">
        <f t="shared" si="24"/>
        <v>42226</v>
      </c>
      <c r="F401" s="3">
        <v>0</v>
      </c>
      <c r="G401" s="3" t="s">
        <v>22</v>
      </c>
      <c r="H401" s="3" t="str">
        <f t="shared" si="25"/>
        <v>Other</v>
      </c>
      <c r="I401" s="3">
        <v>18</v>
      </c>
      <c r="J401" s="10">
        <v>487</v>
      </c>
      <c r="K401" s="3">
        <v>4</v>
      </c>
      <c r="L401" s="3" t="s">
        <v>45</v>
      </c>
      <c r="M401" s="3" t="s">
        <v>236</v>
      </c>
      <c r="N401" s="3" t="s">
        <v>376</v>
      </c>
      <c r="O401" s="3" t="s">
        <v>377</v>
      </c>
      <c r="P401" s="3" t="s">
        <v>366</v>
      </c>
      <c r="Q401" s="3" t="s">
        <v>251</v>
      </c>
      <c r="R401" s="3">
        <v>18</v>
      </c>
      <c r="S401" s="3" t="s">
        <v>1061</v>
      </c>
      <c r="T401" s="3">
        <v>403</v>
      </c>
      <c r="U401" s="3" t="s">
        <v>1060</v>
      </c>
      <c r="V401" s="15">
        <v>129.9900055</v>
      </c>
      <c r="W401" s="15">
        <v>110.80340837177086</v>
      </c>
      <c r="X401" s="3">
        <v>1</v>
      </c>
      <c r="Y401" s="15">
        <v>2.5999999049999998</v>
      </c>
      <c r="Z401" s="15">
        <v>129.9900055</v>
      </c>
      <c r="AA401" s="24">
        <f t="shared" si="26"/>
        <v>127.39000559499999</v>
      </c>
      <c r="AB401" s="3" t="s">
        <v>44</v>
      </c>
      <c r="AC401" s="3" t="str">
        <f t="shared" si="27"/>
        <v>Not Cash Payment</v>
      </c>
    </row>
    <row r="402" spans="1:29" ht="34" hidden="1" x14ac:dyDescent="0.2">
      <c r="A402" s="3">
        <v>14960</v>
      </c>
      <c r="B402" s="6">
        <v>42193</v>
      </c>
      <c r="C402" s="3">
        <f>VLOOKUP(B402,Dates!$A$2:$B$1462, 2,FALSE)</f>
        <v>4</v>
      </c>
      <c r="D402" s="3">
        <v>2</v>
      </c>
      <c r="E402" s="12">
        <f t="shared" si="24"/>
        <v>42195</v>
      </c>
      <c r="F402" s="3">
        <v>1</v>
      </c>
      <c r="G402" s="3" t="s">
        <v>22</v>
      </c>
      <c r="H402" s="3" t="str">
        <f t="shared" si="25"/>
        <v>Other</v>
      </c>
      <c r="I402" s="3">
        <v>17</v>
      </c>
      <c r="J402" s="10">
        <v>9857</v>
      </c>
      <c r="K402" s="3">
        <v>4</v>
      </c>
      <c r="L402" s="3" t="s">
        <v>45</v>
      </c>
      <c r="M402" s="3" t="s">
        <v>236</v>
      </c>
      <c r="N402" s="3" t="s">
        <v>257</v>
      </c>
      <c r="O402" s="3" t="s">
        <v>258</v>
      </c>
      <c r="P402" s="3" t="s">
        <v>243</v>
      </c>
      <c r="Q402" s="3" t="s">
        <v>240</v>
      </c>
      <c r="R402" s="3">
        <v>17</v>
      </c>
      <c r="S402" s="3" t="s">
        <v>1043</v>
      </c>
      <c r="T402" s="3">
        <v>365</v>
      </c>
      <c r="U402" s="3" t="s">
        <v>1062</v>
      </c>
      <c r="V402" s="15">
        <v>59.990001679999999</v>
      </c>
      <c r="W402" s="15">
        <v>54.488929209402009</v>
      </c>
      <c r="X402" s="3">
        <v>1</v>
      </c>
      <c r="Y402" s="15">
        <v>1.2000000479999999</v>
      </c>
      <c r="Z402" s="15">
        <v>59.990001679999999</v>
      </c>
      <c r="AA402" s="24">
        <f t="shared" si="26"/>
        <v>58.790001631999999</v>
      </c>
      <c r="AB402" s="3" t="s">
        <v>44</v>
      </c>
      <c r="AC402" s="3" t="str">
        <f t="shared" si="27"/>
        <v>Not Cash Payment</v>
      </c>
    </row>
    <row r="403" spans="1:29" ht="51" hidden="1" x14ac:dyDescent="0.2">
      <c r="A403" s="3">
        <v>18005</v>
      </c>
      <c r="B403" s="6">
        <v>42267</v>
      </c>
      <c r="C403" s="3">
        <f>VLOOKUP(B403,Dates!$A$2:$B$1462, 2,FALSE)</f>
        <v>1</v>
      </c>
      <c r="D403" s="3">
        <v>2</v>
      </c>
      <c r="E403" s="12">
        <f t="shared" si="24"/>
        <v>42269</v>
      </c>
      <c r="F403" s="3">
        <v>1</v>
      </c>
      <c r="G403" s="3" t="s">
        <v>22</v>
      </c>
      <c r="H403" s="3" t="str">
        <f t="shared" si="25"/>
        <v>Other</v>
      </c>
      <c r="I403" s="3">
        <v>18</v>
      </c>
      <c r="J403" s="10">
        <v>2168</v>
      </c>
      <c r="K403" s="3">
        <v>4</v>
      </c>
      <c r="L403" s="3" t="s">
        <v>45</v>
      </c>
      <c r="M403" s="3" t="s">
        <v>236</v>
      </c>
      <c r="N403" s="3" t="s">
        <v>375</v>
      </c>
      <c r="O403" s="3" t="s">
        <v>249</v>
      </c>
      <c r="P403" s="3" t="s">
        <v>250</v>
      </c>
      <c r="Q403" s="3" t="s">
        <v>251</v>
      </c>
      <c r="R403" s="3">
        <v>18</v>
      </c>
      <c r="S403" s="3" t="s">
        <v>1061</v>
      </c>
      <c r="T403" s="3">
        <v>403</v>
      </c>
      <c r="U403" s="3" t="s">
        <v>1060</v>
      </c>
      <c r="V403" s="15">
        <v>129.9900055</v>
      </c>
      <c r="W403" s="15">
        <v>110.80340837177086</v>
      </c>
      <c r="X403" s="3">
        <v>1</v>
      </c>
      <c r="Y403" s="15">
        <v>3.9000000950000002</v>
      </c>
      <c r="Z403" s="15">
        <v>129.9900055</v>
      </c>
      <c r="AA403" s="24">
        <f t="shared" si="26"/>
        <v>126.090005405</v>
      </c>
      <c r="AB403" s="3" t="s">
        <v>44</v>
      </c>
      <c r="AC403" s="3" t="str">
        <f t="shared" si="27"/>
        <v>Not Cash Payment</v>
      </c>
    </row>
    <row r="404" spans="1:29" ht="51" hidden="1" x14ac:dyDescent="0.2">
      <c r="A404" s="3">
        <v>10831</v>
      </c>
      <c r="B404" s="6">
        <v>42222</v>
      </c>
      <c r="C404" s="3">
        <f>VLOOKUP(B404,Dates!$A$2:$B$1462, 2,FALSE)</f>
        <v>5</v>
      </c>
      <c r="D404" s="3">
        <v>2</v>
      </c>
      <c r="E404" s="12">
        <f t="shared" si="24"/>
        <v>42226</v>
      </c>
      <c r="F404" s="3">
        <v>0</v>
      </c>
      <c r="G404" s="3" t="s">
        <v>22</v>
      </c>
      <c r="H404" s="3" t="str">
        <f t="shared" si="25"/>
        <v>Other</v>
      </c>
      <c r="I404" s="3">
        <v>18</v>
      </c>
      <c r="J404" s="10">
        <v>487</v>
      </c>
      <c r="K404" s="3">
        <v>4</v>
      </c>
      <c r="L404" s="3" t="s">
        <v>45</v>
      </c>
      <c r="M404" s="3" t="s">
        <v>236</v>
      </c>
      <c r="N404" s="3" t="s">
        <v>376</v>
      </c>
      <c r="O404" s="3" t="s">
        <v>377</v>
      </c>
      <c r="P404" s="3" t="s">
        <v>366</v>
      </c>
      <c r="Q404" s="3" t="s">
        <v>251</v>
      </c>
      <c r="R404" s="3">
        <v>18</v>
      </c>
      <c r="S404" s="3" t="s">
        <v>1061</v>
      </c>
      <c r="T404" s="3">
        <v>403</v>
      </c>
      <c r="U404" s="3" t="s">
        <v>1060</v>
      </c>
      <c r="V404" s="15">
        <v>129.9900055</v>
      </c>
      <c r="W404" s="15">
        <v>110.80340837177086</v>
      </c>
      <c r="X404" s="3">
        <v>1</v>
      </c>
      <c r="Y404" s="15">
        <v>3.9000000950000002</v>
      </c>
      <c r="Z404" s="15">
        <v>129.9900055</v>
      </c>
      <c r="AA404" s="24">
        <f t="shared" si="26"/>
        <v>126.090005405</v>
      </c>
      <c r="AB404" s="3" t="s">
        <v>44</v>
      </c>
      <c r="AC404" s="3" t="str">
        <f t="shared" si="27"/>
        <v>Not Cash Payment</v>
      </c>
    </row>
    <row r="405" spans="1:29" ht="34" hidden="1" x14ac:dyDescent="0.2">
      <c r="A405" s="3">
        <v>12804</v>
      </c>
      <c r="B405" s="6">
        <v>42162</v>
      </c>
      <c r="C405" s="3">
        <f>VLOOKUP(B405,Dates!$A$2:$B$1462, 2,FALSE)</f>
        <v>1</v>
      </c>
      <c r="D405" s="3">
        <v>2</v>
      </c>
      <c r="E405" s="12">
        <f t="shared" si="24"/>
        <v>42164</v>
      </c>
      <c r="F405" s="3">
        <v>1</v>
      </c>
      <c r="G405" s="3" t="s">
        <v>22</v>
      </c>
      <c r="H405" s="3" t="str">
        <f t="shared" si="25"/>
        <v>Other</v>
      </c>
      <c r="I405" s="3">
        <v>17</v>
      </c>
      <c r="J405" s="10">
        <v>4078</v>
      </c>
      <c r="K405" s="3">
        <v>4</v>
      </c>
      <c r="L405" s="3" t="s">
        <v>45</v>
      </c>
      <c r="M405" s="3" t="s">
        <v>236</v>
      </c>
      <c r="N405" s="3" t="s">
        <v>362</v>
      </c>
      <c r="O405" s="3" t="s">
        <v>363</v>
      </c>
      <c r="P405" s="3" t="s">
        <v>262</v>
      </c>
      <c r="Q405" s="3" t="s">
        <v>263</v>
      </c>
      <c r="R405" s="3">
        <v>17</v>
      </c>
      <c r="S405" s="3" t="s">
        <v>1043</v>
      </c>
      <c r="T405" s="3">
        <v>365</v>
      </c>
      <c r="U405" s="3" t="s">
        <v>1062</v>
      </c>
      <c r="V405" s="15">
        <v>59.990001679999999</v>
      </c>
      <c r="W405" s="15">
        <v>54.488929209402009</v>
      </c>
      <c r="X405" s="3">
        <v>1</v>
      </c>
      <c r="Y405" s="15">
        <v>1.7999999520000001</v>
      </c>
      <c r="Z405" s="15">
        <v>59.990001679999999</v>
      </c>
      <c r="AA405" s="24">
        <f t="shared" si="26"/>
        <v>58.190001727999999</v>
      </c>
      <c r="AB405" s="3" t="s">
        <v>44</v>
      </c>
      <c r="AC405" s="3" t="str">
        <f t="shared" si="27"/>
        <v>Not Cash Payment</v>
      </c>
    </row>
    <row r="406" spans="1:29" ht="51" hidden="1" x14ac:dyDescent="0.2">
      <c r="A406" s="3">
        <v>14651</v>
      </c>
      <c r="B406" s="6">
        <v>42043</v>
      </c>
      <c r="C406" s="3">
        <f>VLOOKUP(B406,Dates!$A$2:$B$1462, 2,FALSE)</f>
        <v>1</v>
      </c>
      <c r="D406" s="3">
        <v>2</v>
      </c>
      <c r="E406" s="12">
        <f t="shared" si="24"/>
        <v>42045</v>
      </c>
      <c r="F406" s="3">
        <v>0</v>
      </c>
      <c r="G406" s="3" t="s">
        <v>22</v>
      </c>
      <c r="H406" s="3" t="str">
        <f t="shared" si="25"/>
        <v>Other</v>
      </c>
      <c r="I406" s="3">
        <v>18</v>
      </c>
      <c r="J406" s="10">
        <v>11887</v>
      </c>
      <c r="K406" s="3">
        <v>4</v>
      </c>
      <c r="L406" s="3" t="s">
        <v>45</v>
      </c>
      <c r="M406" s="3" t="s">
        <v>236</v>
      </c>
      <c r="N406" s="3" t="s">
        <v>383</v>
      </c>
      <c r="O406" s="3" t="s">
        <v>315</v>
      </c>
      <c r="P406" s="3" t="s">
        <v>243</v>
      </c>
      <c r="Q406" s="3" t="s">
        <v>240</v>
      </c>
      <c r="R406" s="3">
        <v>18</v>
      </c>
      <c r="S406" s="3" t="s">
        <v>1061</v>
      </c>
      <c r="T406" s="3">
        <v>403</v>
      </c>
      <c r="U406" s="3" t="s">
        <v>1060</v>
      </c>
      <c r="V406" s="15">
        <v>129.9900055</v>
      </c>
      <c r="W406" s="15">
        <v>110.80340837177086</v>
      </c>
      <c r="X406" s="3">
        <v>1</v>
      </c>
      <c r="Y406" s="15">
        <v>3.9000000950000002</v>
      </c>
      <c r="Z406" s="15">
        <v>129.9900055</v>
      </c>
      <c r="AA406" s="24">
        <f t="shared" si="26"/>
        <v>126.090005405</v>
      </c>
      <c r="AB406" s="3" t="s">
        <v>44</v>
      </c>
      <c r="AC406" s="3" t="str">
        <f t="shared" si="27"/>
        <v>Not Cash Payment</v>
      </c>
    </row>
    <row r="407" spans="1:29" ht="51" hidden="1" x14ac:dyDescent="0.2">
      <c r="A407" s="3">
        <v>10990</v>
      </c>
      <c r="B407" s="6">
        <v>42283</v>
      </c>
      <c r="C407" s="3">
        <f>VLOOKUP(B407,Dates!$A$2:$B$1462, 2,FALSE)</f>
        <v>3</v>
      </c>
      <c r="D407" s="3">
        <v>2</v>
      </c>
      <c r="E407" s="12">
        <f t="shared" si="24"/>
        <v>42285</v>
      </c>
      <c r="F407" s="3">
        <v>1</v>
      </c>
      <c r="G407" s="3" t="s">
        <v>22</v>
      </c>
      <c r="H407" s="3" t="str">
        <f t="shared" si="25"/>
        <v>Other</v>
      </c>
      <c r="I407" s="3">
        <v>18</v>
      </c>
      <c r="J407" s="10">
        <v>6588</v>
      </c>
      <c r="K407" s="3">
        <v>4</v>
      </c>
      <c r="L407" s="3" t="s">
        <v>45</v>
      </c>
      <c r="M407" s="3" t="s">
        <v>236</v>
      </c>
      <c r="N407" s="3" t="s">
        <v>354</v>
      </c>
      <c r="O407" s="3" t="s">
        <v>354</v>
      </c>
      <c r="P407" s="3" t="s">
        <v>239</v>
      </c>
      <c r="Q407" s="3" t="s">
        <v>240</v>
      </c>
      <c r="R407" s="3">
        <v>18</v>
      </c>
      <c r="S407" s="3" t="s">
        <v>1061</v>
      </c>
      <c r="T407" s="3">
        <v>403</v>
      </c>
      <c r="U407" s="3" t="s">
        <v>1060</v>
      </c>
      <c r="V407" s="15">
        <v>129.9900055</v>
      </c>
      <c r="W407" s="15">
        <v>110.80340837177086</v>
      </c>
      <c r="X407" s="3">
        <v>1</v>
      </c>
      <c r="Y407" s="15">
        <v>3.9000000950000002</v>
      </c>
      <c r="Z407" s="15">
        <v>129.9900055</v>
      </c>
      <c r="AA407" s="24">
        <f t="shared" si="26"/>
        <v>126.090005405</v>
      </c>
      <c r="AB407" s="3" t="s">
        <v>44</v>
      </c>
      <c r="AC407" s="3" t="str">
        <f t="shared" si="27"/>
        <v>Not Cash Payment</v>
      </c>
    </row>
    <row r="408" spans="1:29" ht="51" hidden="1" x14ac:dyDescent="0.2">
      <c r="A408" s="3">
        <v>65609</v>
      </c>
      <c r="B408" s="6">
        <v>42962</v>
      </c>
      <c r="C408" s="3">
        <f>VLOOKUP(B408,Dates!$A$2:$B$1462, 2,FALSE)</f>
        <v>3</v>
      </c>
      <c r="D408" s="3">
        <v>2</v>
      </c>
      <c r="E408" s="12">
        <f t="shared" si="24"/>
        <v>42964</v>
      </c>
      <c r="F408" s="3">
        <v>1</v>
      </c>
      <c r="G408" s="3" t="s">
        <v>22</v>
      </c>
      <c r="H408" s="3" t="str">
        <f t="shared" si="25"/>
        <v>Other</v>
      </c>
      <c r="I408" s="3">
        <v>18</v>
      </c>
      <c r="J408" s="10">
        <v>7167</v>
      </c>
      <c r="K408" s="3">
        <v>4</v>
      </c>
      <c r="L408" s="3" t="s">
        <v>45</v>
      </c>
      <c r="M408" s="3" t="s">
        <v>236</v>
      </c>
      <c r="N408" s="3" t="s">
        <v>384</v>
      </c>
      <c r="O408" s="3" t="s">
        <v>356</v>
      </c>
      <c r="P408" s="3" t="s">
        <v>247</v>
      </c>
      <c r="Q408" s="3" t="s">
        <v>240</v>
      </c>
      <c r="R408" s="3">
        <v>18</v>
      </c>
      <c r="S408" s="3" t="s">
        <v>1061</v>
      </c>
      <c r="T408" s="3">
        <v>403</v>
      </c>
      <c r="U408" s="3" t="s">
        <v>1060</v>
      </c>
      <c r="V408" s="15">
        <v>129.9900055</v>
      </c>
      <c r="W408" s="15">
        <v>110.80340837177086</v>
      </c>
      <c r="X408" s="3">
        <v>1</v>
      </c>
      <c r="Y408" s="15">
        <v>5.1999998090000004</v>
      </c>
      <c r="Z408" s="15">
        <v>129.9900055</v>
      </c>
      <c r="AA408" s="24">
        <f t="shared" si="26"/>
        <v>124.79000569099999</v>
      </c>
      <c r="AB408" s="3" t="s">
        <v>44</v>
      </c>
      <c r="AC408" s="3" t="str">
        <f t="shared" si="27"/>
        <v>Not Cash Payment</v>
      </c>
    </row>
    <row r="409" spans="1:29" ht="51" hidden="1" x14ac:dyDescent="0.2">
      <c r="A409" s="3">
        <v>17878</v>
      </c>
      <c r="B409" s="6">
        <v>42265</v>
      </c>
      <c r="C409" s="3">
        <f>VLOOKUP(B409,Dates!$A$2:$B$1462, 2,FALSE)</f>
        <v>6</v>
      </c>
      <c r="D409" s="3">
        <v>2</v>
      </c>
      <c r="E409" s="12">
        <f t="shared" si="24"/>
        <v>42269</v>
      </c>
      <c r="F409" s="3">
        <v>1</v>
      </c>
      <c r="G409" s="3" t="s">
        <v>22</v>
      </c>
      <c r="H409" s="3" t="str">
        <f t="shared" si="25"/>
        <v>Other</v>
      </c>
      <c r="I409" s="3">
        <v>18</v>
      </c>
      <c r="J409" s="10">
        <v>1459</v>
      </c>
      <c r="K409" s="3">
        <v>4</v>
      </c>
      <c r="L409" s="3" t="s">
        <v>45</v>
      </c>
      <c r="M409" s="3" t="s">
        <v>236</v>
      </c>
      <c r="N409" s="3" t="s">
        <v>338</v>
      </c>
      <c r="O409" s="3" t="s">
        <v>258</v>
      </c>
      <c r="P409" s="3" t="s">
        <v>243</v>
      </c>
      <c r="Q409" s="3" t="s">
        <v>240</v>
      </c>
      <c r="R409" s="3">
        <v>18</v>
      </c>
      <c r="S409" s="3" t="s">
        <v>1061</v>
      </c>
      <c r="T409" s="3">
        <v>403</v>
      </c>
      <c r="U409" s="3" t="s">
        <v>1060</v>
      </c>
      <c r="V409" s="15">
        <v>129.9900055</v>
      </c>
      <c r="W409" s="15">
        <v>110.80340837177086</v>
      </c>
      <c r="X409" s="3">
        <v>1</v>
      </c>
      <c r="Y409" s="15">
        <v>5.1999998090000004</v>
      </c>
      <c r="Z409" s="15">
        <v>129.9900055</v>
      </c>
      <c r="AA409" s="24">
        <f t="shared" si="26"/>
        <v>124.79000569099999</v>
      </c>
      <c r="AB409" s="3" t="s">
        <v>44</v>
      </c>
      <c r="AC409" s="3" t="str">
        <f t="shared" si="27"/>
        <v>Not Cash Payment</v>
      </c>
    </row>
    <row r="410" spans="1:29" ht="51" hidden="1" x14ac:dyDescent="0.2">
      <c r="A410" s="3">
        <v>16998</v>
      </c>
      <c r="B410" s="6">
        <v>42164</v>
      </c>
      <c r="C410" s="3">
        <f>VLOOKUP(B410,Dates!$A$2:$B$1462, 2,FALSE)</f>
        <v>3</v>
      </c>
      <c r="D410" s="3">
        <v>2</v>
      </c>
      <c r="E410" s="12">
        <f t="shared" si="24"/>
        <v>42166</v>
      </c>
      <c r="F410" s="3">
        <v>1</v>
      </c>
      <c r="G410" s="3" t="s">
        <v>22</v>
      </c>
      <c r="H410" s="3" t="str">
        <f t="shared" si="25"/>
        <v>Other</v>
      </c>
      <c r="I410" s="3">
        <v>18</v>
      </c>
      <c r="J410" s="10">
        <v>548</v>
      </c>
      <c r="K410" s="3">
        <v>4</v>
      </c>
      <c r="L410" s="3" t="s">
        <v>45</v>
      </c>
      <c r="M410" s="3" t="s">
        <v>236</v>
      </c>
      <c r="N410" s="3" t="s">
        <v>310</v>
      </c>
      <c r="O410" s="3" t="s">
        <v>311</v>
      </c>
      <c r="P410" s="3" t="s">
        <v>247</v>
      </c>
      <c r="Q410" s="3" t="s">
        <v>240</v>
      </c>
      <c r="R410" s="3">
        <v>18</v>
      </c>
      <c r="S410" s="3" t="s">
        <v>1061</v>
      </c>
      <c r="T410" s="3">
        <v>403</v>
      </c>
      <c r="U410" s="3" t="s">
        <v>1060</v>
      </c>
      <c r="V410" s="15">
        <v>129.9900055</v>
      </c>
      <c r="W410" s="15">
        <v>110.80340837177086</v>
      </c>
      <c r="X410" s="3">
        <v>1</v>
      </c>
      <c r="Y410" s="15">
        <v>5.1999998090000004</v>
      </c>
      <c r="Z410" s="15">
        <v>129.9900055</v>
      </c>
      <c r="AA410" s="24">
        <f t="shared" si="26"/>
        <v>124.79000569099999</v>
      </c>
      <c r="AB410" s="3" t="s">
        <v>44</v>
      </c>
      <c r="AC410" s="3" t="str">
        <f t="shared" si="27"/>
        <v>Not Cash Payment</v>
      </c>
    </row>
    <row r="411" spans="1:29" ht="51" hidden="1" x14ac:dyDescent="0.2">
      <c r="A411" s="3">
        <v>13970</v>
      </c>
      <c r="B411" s="6">
        <v>42208</v>
      </c>
      <c r="C411" s="3">
        <f>VLOOKUP(B411,Dates!$A$2:$B$1462, 2,FALSE)</f>
        <v>5</v>
      </c>
      <c r="D411" s="3">
        <v>2</v>
      </c>
      <c r="E411" s="12">
        <f t="shared" si="24"/>
        <v>42212</v>
      </c>
      <c r="F411" s="3">
        <v>1</v>
      </c>
      <c r="G411" s="3" t="s">
        <v>22</v>
      </c>
      <c r="H411" s="3" t="str">
        <f t="shared" si="25"/>
        <v>Other</v>
      </c>
      <c r="I411" s="3">
        <v>18</v>
      </c>
      <c r="J411" s="10">
        <v>5224</v>
      </c>
      <c r="K411" s="3">
        <v>4</v>
      </c>
      <c r="L411" s="3" t="s">
        <v>45</v>
      </c>
      <c r="M411" s="3" t="s">
        <v>236</v>
      </c>
      <c r="N411" s="3" t="s">
        <v>385</v>
      </c>
      <c r="O411" s="3" t="s">
        <v>254</v>
      </c>
      <c r="P411" s="3" t="s">
        <v>243</v>
      </c>
      <c r="Q411" s="3" t="s">
        <v>240</v>
      </c>
      <c r="R411" s="3">
        <v>18</v>
      </c>
      <c r="S411" s="3" t="s">
        <v>1061</v>
      </c>
      <c r="T411" s="3">
        <v>403</v>
      </c>
      <c r="U411" s="3" t="s">
        <v>1060</v>
      </c>
      <c r="V411" s="15">
        <v>129.9900055</v>
      </c>
      <c r="W411" s="15">
        <v>110.80340837177086</v>
      </c>
      <c r="X411" s="3">
        <v>1</v>
      </c>
      <c r="Y411" s="15">
        <v>5.1999998090000004</v>
      </c>
      <c r="Z411" s="15">
        <v>129.9900055</v>
      </c>
      <c r="AA411" s="24">
        <f t="shared" si="26"/>
        <v>124.79000569099999</v>
      </c>
      <c r="AB411" s="3" t="s">
        <v>44</v>
      </c>
      <c r="AC411" s="3" t="str">
        <f t="shared" si="27"/>
        <v>Not Cash Payment</v>
      </c>
    </row>
    <row r="412" spans="1:29" ht="51" hidden="1" x14ac:dyDescent="0.2">
      <c r="A412" s="3">
        <v>10990</v>
      </c>
      <c r="B412" s="6">
        <v>42283</v>
      </c>
      <c r="C412" s="3">
        <f>VLOOKUP(B412,Dates!$A$2:$B$1462, 2,FALSE)</f>
        <v>3</v>
      </c>
      <c r="D412" s="3">
        <v>2</v>
      </c>
      <c r="E412" s="12">
        <f t="shared" si="24"/>
        <v>42285</v>
      </c>
      <c r="F412" s="3">
        <v>1</v>
      </c>
      <c r="G412" s="3" t="s">
        <v>22</v>
      </c>
      <c r="H412" s="3" t="str">
        <f t="shared" si="25"/>
        <v>Other</v>
      </c>
      <c r="I412" s="3">
        <v>18</v>
      </c>
      <c r="J412" s="10">
        <v>6588</v>
      </c>
      <c r="K412" s="3">
        <v>4</v>
      </c>
      <c r="L412" s="3" t="s">
        <v>45</v>
      </c>
      <c r="M412" s="3" t="s">
        <v>236</v>
      </c>
      <c r="N412" s="3" t="s">
        <v>354</v>
      </c>
      <c r="O412" s="3" t="s">
        <v>354</v>
      </c>
      <c r="P412" s="3" t="s">
        <v>239</v>
      </c>
      <c r="Q412" s="3" t="s">
        <v>240</v>
      </c>
      <c r="R412" s="3">
        <v>18</v>
      </c>
      <c r="S412" s="3" t="s">
        <v>1061</v>
      </c>
      <c r="T412" s="3">
        <v>403</v>
      </c>
      <c r="U412" s="3" t="s">
        <v>1060</v>
      </c>
      <c r="V412" s="15">
        <v>129.9900055</v>
      </c>
      <c r="W412" s="15">
        <v>110.80340837177086</v>
      </c>
      <c r="X412" s="3">
        <v>1</v>
      </c>
      <c r="Y412" s="15">
        <v>5.1999998090000004</v>
      </c>
      <c r="Z412" s="15">
        <v>129.9900055</v>
      </c>
      <c r="AA412" s="24">
        <f t="shared" si="26"/>
        <v>124.79000569099999</v>
      </c>
      <c r="AB412" s="3" t="s">
        <v>44</v>
      </c>
      <c r="AC412" s="3" t="str">
        <f t="shared" si="27"/>
        <v>Not Cash Payment</v>
      </c>
    </row>
    <row r="413" spans="1:29" ht="34" hidden="1" x14ac:dyDescent="0.2">
      <c r="A413" s="3">
        <v>13614</v>
      </c>
      <c r="B413" s="6">
        <v>42203</v>
      </c>
      <c r="C413" s="3">
        <f>VLOOKUP(B413,Dates!$A$2:$B$1462, 2,FALSE)</f>
        <v>7</v>
      </c>
      <c r="D413" s="3">
        <v>2</v>
      </c>
      <c r="E413" s="12">
        <f t="shared" si="24"/>
        <v>42206</v>
      </c>
      <c r="F413" s="3">
        <v>1</v>
      </c>
      <c r="G413" s="3" t="s">
        <v>22</v>
      </c>
      <c r="H413" s="3" t="str">
        <f t="shared" si="25"/>
        <v>Other</v>
      </c>
      <c r="I413" s="3">
        <v>17</v>
      </c>
      <c r="J413" s="10">
        <v>2686</v>
      </c>
      <c r="K413" s="3">
        <v>4</v>
      </c>
      <c r="L413" s="3" t="s">
        <v>45</v>
      </c>
      <c r="M413" s="3" t="s">
        <v>236</v>
      </c>
      <c r="N413" s="3" t="s">
        <v>386</v>
      </c>
      <c r="O413" s="3" t="s">
        <v>356</v>
      </c>
      <c r="P413" s="3" t="s">
        <v>247</v>
      </c>
      <c r="Q413" s="3" t="s">
        <v>240</v>
      </c>
      <c r="R413" s="3">
        <v>17</v>
      </c>
      <c r="S413" s="3" t="s">
        <v>1043</v>
      </c>
      <c r="T413" s="3">
        <v>365</v>
      </c>
      <c r="U413" s="3" t="s">
        <v>1062</v>
      </c>
      <c r="V413" s="15">
        <v>59.990001679999999</v>
      </c>
      <c r="W413" s="15">
        <v>54.488929209402009</v>
      </c>
      <c r="X413" s="3">
        <v>1</v>
      </c>
      <c r="Y413" s="15">
        <v>3</v>
      </c>
      <c r="Z413" s="15">
        <v>59.990001679999999</v>
      </c>
      <c r="AA413" s="24">
        <f t="shared" si="26"/>
        <v>56.990001679999999</v>
      </c>
      <c r="AB413" s="3" t="s">
        <v>44</v>
      </c>
      <c r="AC413" s="3" t="str">
        <f t="shared" si="27"/>
        <v>Not Cash Payment</v>
      </c>
    </row>
    <row r="414" spans="1:29" ht="51" hidden="1" x14ac:dyDescent="0.2">
      <c r="A414" s="3">
        <v>44388</v>
      </c>
      <c r="B414" s="6">
        <v>42623</v>
      </c>
      <c r="C414" s="3">
        <f>VLOOKUP(B414,Dates!$A$2:$B$1462, 2,FALSE)</f>
        <v>7</v>
      </c>
      <c r="D414" s="3">
        <v>2</v>
      </c>
      <c r="E414" s="12">
        <f t="shared" si="24"/>
        <v>42626</v>
      </c>
      <c r="F414" s="3">
        <v>1</v>
      </c>
      <c r="G414" s="3" t="s">
        <v>22</v>
      </c>
      <c r="H414" s="3" t="str">
        <f t="shared" si="25"/>
        <v>Other</v>
      </c>
      <c r="I414" s="3">
        <v>18</v>
      </c>
      <c r="J414" s="10">
        <v>468</v>
      </c>
      <c r="K414" s="3">
        <v>4</v>
      </c>
      <c r="L414" s="3" t="s">
        <v>45</v>
      </c>
      <c r="M414" s="3" t="s">
        <v>236</v>
      </c>
      <c r="N414" s="3" t="s">
        <v>387</v>
      </c>
      <c r="O414" s="3" t="s">
        <v>387</v>
      </c>
      <c r="P414" s="3" t="s">
        <v>334</v>
      </c>
      <c r="Q414" s="3" t="s">
        <v>319</v>
      </c>
      <c r="R414" s="3">
        <v>18</v>
      </c>
      <c r="S414" s="3" t="s">
        <v>1061</v>
      </c>
      <c r="T414" s="3">
        <v>403</v>
      </c>
      <c r="U414" s="3" t="s">
        <v>1060</v>
      </c>
      <c r="V414" s="15">
        <v>129.9900055</v>
      </c>
      <c r="W414" s="15">
        <v>110.80340837177086</v>
      </c>
      <c r="X414" s="3">
        <v>1</v>
      </c>
      <c r="Y414" s="15">
        <v>7.1500000950000002</v>
      </c>
      <c r="Z414" s="15">
        <v>129.9900055</v>
      </c>
      <c r="AA414" s="24">
        <f t="shared" si="26"/>
        <v>122.840005405</v>
      </c>
      <c r="AB414" s="3" t="s">
        <v>44</v>
      </c>
      <c r="AC414" s="3" t="str">
        <f t="shared" si="27"/>
        <v>Not Cash Payment</v>
      </c>
    </row>
    <row r="415" spans="1:29" ht="34" hidden="1" x14ac:dyDescent="0.2">
      <c r="A415" s="3">
        <v>13050</v>
      </c>
      <c r="B415" s="6">
        <v>42284</v>
      </c>
      <c r="C415" s="3">
        <f>VLOOKUP(B415,Dates!$A$2:$B$1462, 2,FALSE)</f>
        <v>4</v>
      </c>
      <c r="D415" s="3">
        <v>2</v>
      </c>
      <c r="E415" s="12">
        <f t="shared" si="24"/>
        <v>42286</v>
      </c>
      <c r="F415" s="3">
        <v>1</v>
      </c>
      <c r="G415" s="3" t="s">
        <v>22</v>
      </c>
      <c r="H415" s="3" t="str">
        <f t="shared" si="25"/>
        <v>Other</v>
      </c>
      <c r="I415" s="3">
        <v>17</v>
      </c>
      <c r="J415" s="10">
        <v>8456</v>
      </c>
      <c r="K415" s="3">
        <v>4</v>
      </c>
      <c r="L415" s="3" t="s">
        <v>45</v>
      </c>
      <c r="M415" s="3" t="s">
        <v>236</v>
      </c>
      <c r="N415" s="3" t="s">
        <v>305</v>
      </c>
      <c r="O415" s="3" t="s">
        <v>305</v>
      </c>
      <c r="P415" s="3" t="s">
        <v>306</v>
      </c>
      <c r="Q415" s="3" t="s">
        <v>251</v>
      </c>
      <c r="R415" s="3">
        <v>17</v>
      </c>
      <c r="S415" s="3" t="s">
        <v>1043</v>
      </c>
      <c r="T415" s="3">
        <v>365</v>
      </c>
      <c r="U415" s="3" t="s">
        <v>1062</v>
      </c>
      <c r="V415" s="15">
        <v>59.990001679999999</v>
      </c>
      <c r="W415" s="15">
        <v>54.488929209402009</v>
      </c>
      <c r="X415" s="3">
        <v>1</v>
      </c>
      <c r="Y415" s="15">
        <v>3.2999999519999998</v>
      </c>
      <c r="Z415" s="15">
        <v>59.990001679999999</v>
      </c>
      <c r="AA415" s="24">
        <f t="shared" si="26"/>
        <v>56.690001727999999</v>
      </c>
      <c r="AB415" s="3" t="s">
        <v>44</v>
      </c>
      <c r="AC415" s="3" t="str">
        <f t="shared" si="27"/>
        <v>Not Cash Payment</v>
      </c>
    </row>
    <row r="416" spans="1:29" ht="51" hidden="1" x14ac:dyDescent="0.2">
      <c r="A416" s="3">
        <v>12613</v>
      </c>
      <c r="B416" s="6">
        <v>42101</v>
      </c>
      <c r="C416" s="3">
        <f>VLOOKUP(B416,Dates!$A$2:$B$1462, 2,FALSE)</f>
        <v>3</v>
      </c>
      <c r="D416" s="3">
        <v>2</v>
      </c>
      <c r="E416" s="12">
        <f t="shared" si="24"/>
        <v>42103</v>
      </c>
      <c r="F416" s="3">
        <v>1</v>
      </c>
      <c r="G416" s="3" t="s">
        <v>22</v>
      </c>
      <c r="H416" s="3" t="str">
        <f t="shared" si="25"/>
        <v>Other</v>
      </c>
      <c r="I416" s="3">
        <v>18</v>
      </c>
      <c r="J416" s="10">
        <v>1260</v>
      </c>
      <c r="K416" s="3">
        <v>4</v>
      </c>
      <c r="L416" s="3" t="s">
        <v>45</v>
      </c>
      <c r="M416" s="3" t="s">
        <v>236</v>
      </c>
      <c r="N416" s="3" t="s">
        <v>388</v>
      </c>
      <c r="O416" s="3" t="s">
        <v>388</v>
      </c>
      <c r="P416" s="3" t="s">
        <v>389</v>
      </c>
      <c r="Q416" s="3" t="s">
        <v>251</v>
      </c>
      <c r="R416" s="3">
        <v>18</v>
      </c>
      <c r="S416" s="3" t="s">
        <v>1061</v>
      </c>
      <c r="T416" s="3">
        <v>403</v>
      </c>
      <c r="U416" s="3" t="s">
        <v>1060</v>
      </c>
      <c r="V416" s="15">
        <v>129.9900055</v>
      </c>
      <c r="W416" s="15">
        <v>110.80340837177086</v>
      </c>
      <c r="X416" s="3">
        <v>1</v>
      </c>
      <c r="Y416" s="15">
        <v>7.1500000950000002</v>
      </c>
      <c r="Z416" s="15">
        <v>129.9900055</v>
      </c>
      <c r="AA416" s="24">
        <f t="shared" si="26"/>
        <v>122.840005405</v>
      </c>
      <c r="AB416" s="3" t="s">
        <v>44</v>
      </c>
      <c r="AC416" s="3" t="str">
        <f t="shared" si="27"/>
        <v>Not Cash Payment</v>
      </c>
    </row>
    <row r="417" spans="1:29" ht="51" hidden="1" x14ac:dyDescent="0.2">
      <c r="A417" s="3">
        <v>66587</v>
      </c>
      <c r="B417" s="6">
        <v>42977</v>
      </c>
      <c r="C417" s="3">
        <f>VLOOKUP(B417,Dates!$A$2:$B$1462, 2,FALSE)</f>
        <v>4</v>
      </c>
      <c r="D417" s="3">
        <v>2</v>
      </c>
      <c r="E417" s="12">
        <f t="shared" si="24"/>
        <v>42979</v>
      </c>
      <c r="F417" s="3">
        <v>1</v>
      </c>
      <c r="G417" s="3" t="s">
        <v>22</v>
      </c>
      <c r="H417" s="3" t="str">
        <f t="shared" si="25"/>
        <v>Other</v>
      </c>
      <c r="I417" s="3">
        <v>18</v>
      </c>
      <c r="J417" s="10">
        <v>3050</v>
      </c>
      <c r="K417" s="3">
        <v>4</v>
      </c>
      <c r="L417" s="3" t="s">
        <v>45</v>
      </c>
      <c r="M417" s="3" t="s">
        <v>236</v>
      </c>
      <c r="N417" s="3" t="s">
        <v>281</v>
      </c>
      <c r="O417" s="3" t="s">
        <v>281</v>
      </c>
      <c r="P417" s="3" t="s">
        <v>282</v>
      </c>
      <c r="Q417" s="3" t="s">
        <v>263</v>
      </c>
      <c r="R417" s="3">
        <v>18</v>
      </c>
      <c r="S417" s="3" t="s">
        <v>1061</v>
      </c>
      <c r="T417" s="3">
        <v>403</v>
      </c>
      <c r="U417" s="3" t="s">
        <v>1060</v>
      </c>
      <c r="V417" s="15">
        <v>129.9900055</v>
      </c>
      <c r="W417" s="15">
        <v>110.80340837177086</v>
      </c>
      <c r="X417" s="3">
        <v>1</v>
      </c>
      <c r="Y417" s="15">
        <v>7.1500000950000002</v>
      </c>
      <c r="Z417" s="15">
        <v>129.9900055</v>
      </c>
      <c r="AA417" s="24">
        <f t="shared" si="26"/>
        <v>122.840005405</v>
      </c>
      <c r="AB417" s="3" t="s">
        <v>44</v>
      </c>
      <c r="AC417" s="3" t="str">
        <f t="shared" si="27"/>
        <v>Not Cash Payment</v>
      </c>
    </row>
    <row r="418" spans="1:29" ht="51" hidden="1" x14ac:dyDescent="0.2">
      <c r="A418" s="3">
        <v>62795</v>
      </c>
      <c r="B418" s="6">
        <v>42862</v>
      </c>
      <c r="C418" s="3">
        <f>VLOOKUP(B418,Dates!$A$2:$B$1462, 2,FALSE)</f>
        <v>1</v>
      </c>
      <c r="D418" s="3">
        <v>2</v>
      </c>
      <c r="E418" s="12">
        <f t="shared" si="24"/>
        <v>42864</v>
      </c>
      <c r="F418" s="3">
        <v>1</v>
      </c>
      <c r="G418" s="3" t="s">
        <v>22</v>
      </c>
      <c r="H418" s="3" t="str">
        <f t="shared" si="25"/>
        <v>Other</v>
      </c>
      <c r="I418" s="3">
        <v>18</v>
      </c>
      <c r="J418" s="10">
        <v>10308</v>
      </c>
      <c r="K418" s="3">
        <v>4</v>
      </c>
      <c r="L418" s="3" t="s">
        <v>45</v>
      </c>
      <c r="M418" s="3" t="s">
        <v>236</v>
      </c>
      <c r="N418" s="3" t="s">
        <v>390</v>
      </c>
      <c r="O418" s="3" t="s">
        <v>258</v>
      </c>
      <c r="P418" s="3" t="s">
        <v>243</v>
      </c>
      <c r="Q418" s="3" t="s">
        <v>240</v>
      </c>
      <c r="R418" s="3">
        <v>18</v>
      </c>
      <c r="S418" s="3" t="s">
        <v>1061</v>
      </c>
      <c r="T418" s="3">
        <v>403</v>
      </c>
      <c r="U418" s="3" t="s">
        <v>1060</v>
      </c>
      <c r="V418" s="15">
        <v>129.9900055</v>
      </c>
      <c r="W418" s="15">
        <v>110.80340837177086</v>
      </c>
      <c r="X418" s="3">
        <v>1</v>
      </c>
      <c r="Y418" s="15">
        <v>7.1500000950000002</v>
      </c>
      <c r="Z418" s="15">
        <v>129.9900055</v>
      </c>
      <c r="AA418" s="24">
        <f t="shared" si="26"/>
        <v>122.840005405</v>
      </c>
      <c r="AB418" s="3" t="s">
        <v>44</v>
      </c>
      <c r="AC418" s="3" t="str">
        <f t="shared" si="27"/>
        <v>Not Cash Payment</v>
      </c>
    </row>
    <row r="419" spans="1:29" ht="51" hidden="1" x14ac:dyDescent="0.2">
      <c r="A419" s="3">
        <v>18950</v>
      </c>
      <c r="B419" s="6">
        <v>42104</v>
      </c>
      <c r="C419" s="3">
        <f>VLOOKUP(B419,Dates!$A$2:$B$1462, 2,FALSE)</f>
        <v>6</v>
      </c>
      <c r="D419" s="3">
        <v>2</v>
      </c>
      <c r="E419" s="12">
        <f t="shared" si="24"/>
        <v>42108</v>
      </c>
      <c r="F419" s="3">
        <v>1</v>
      </c>
      <c r="G419" s="3" t="s">
        <v>22</v>
      </c>
      <c r="H419" s="3" t="str">
        <f t="shared" si="25"/>
        <v>Other</v>
      </c>
      <c r="I419" s="3">
        <v>18</v>
      </c>
      <c r="J419" s="10">
        <v>6428</v>
      </c>
      <c r="K419" s="3">
        <v>4</v>
      </c>
      <c r="L419" s="3" t="s">
        <v>45</v>
      </c>
      <c r="M419" s="3" t="s">
        <v>236</v>
      </c>
      <c r="N419" s="3" t="s">
        <v>391</v>
      </c>
      <c r="O419" s="3" t="s">
        <v>321</v>
      </c>
      <c r="P419" s="3" t="s">
        <v>243</v>
      </c>
      <c r="Q419" s="3" t="s">
        <v>240</v>
      </c>
      <c r="R419" s="3">
        <v>18</v>
      </c>
      <c r="S419" s="3" t="s">
        <v>1061</v>
      </c>
      <c r="T419" s="3">
        <v>403</v>
      </c>
      <c r="U419" s="3" t="s">
        <v>1060</v>
      </c>
      <c r="V419" s="15">
        <v>129.9900055</v>
      </c>
      <c r="W419" s="15">
        <v>110.80340837177086</v>
      </c>
      <c r="X419" s="3">
        <v>1</v>
      </c>
      <c r="Y419" s="15">
        <v>7.1500000950000002</v>
      </c>
      <c r="Z419" s="15">
        <v>129.9900055</v>
      </c>
      <c r="AA419" s="24">
        <f t="shared" si="26"/>
        <v>122.840005405</v>
      </c>
      <c r="AB419" s="3" t="s">
        <v>44</v>
      </c>
      <c r="AC419" s="3" t="str">
        <f t="shared" si="27"/>
        <v>Not Cash Payment</v>
      </c>
    </row>
    <row r="420" spans="1:29" ht="51" hidden="1" x14ac:dyDescent="0.2">
      <c r="A420" s="3">
        <v>19610</v>
      </c>
      <c r="B420" s="6">
        <v>42291</v>
      </c>
      <c r="C420" s="3">
        <f>VLOOKUP(B420,Dates!$A$2:$B$1462, 2,FALSE)</f>
        <v>4</v>
      </c>
      <c r="D420" s="3">
        <v>2</v>
      </c>
      <c r="E420" s="12">
        <f t="shared" si="24"/>
        <v>42293</v>
      </c>
      <c r="F420" s="3">
        <v>1</v>
      </c>
      <c r="G420" s="3" t="s">
        <v>22</v>
      </c>
      <c r="H420" s="3" t="str">
        <f t="shared" si="25"/>
        <v>Other</v>
      </c>
      <c r="I420" s="3">
        <v>18</v>
      </c>
      <c r="J420" s="10">
        <v>387</v>
      </c>
      <c r="K420" s="3">
        <v>4</v>
      </c>
      <c r="L420" s="3" t="s">
        <v>45</v>
      </c>
      <c r="M420" s="3" t="s">
        <v>236</v>
      </c>
      <c r="N420" s="3" t="s">
        <v>392</v>
      </c>
      <c r="O420" s="3" t="s">
        <v>393</v>
      </c>
      <c r="P420" s="3" t="s">
        <v>262</v>
      </c>
      <c r="Q420" s="3" t="s">
        <v>263</v>
      </c>
      <c r="R420" s="3">
        <v>18</v>
      </c>
      <c r="S420" s="3" t="s">
        <v>1061</v>
      </c>
      <c r="T420" s="3">
        <v>403</v>
      </c>
      <c r="U420" s="3" t="s">
        <v>1060</v>
      </c>
      <c r="V420" s="15">
        <v>129.9900055</v>
      </c>
      <c r="W420" s="15">
        <v>110.80340837177086</v>
      </c>
      <c r="X420" s="3">
        <v>1</v>
      </c>
      <c r="Y420" s="15">
        <v>9.1000003809999992</v>
      </c>
      <c r="Z420" s="15">
        <v>129.9900055</v>
      </c>
      <c r="AA420" s="24">
        <f t="shared" si="26"/>
        <v>120.89000511899999</v>
      </c>
      <c r="AB420" s="3" t="s">
        <v>44</v>
      </c>
      <c r="AC420" s="3" t="str">
        <f t="shared" si="27"/>
        <v>Not Cash Payment</v>
      </c>
    </row>
    <row r="421" spans="1:29" ht="51" hidden="1" x14ac:dyDescent="0.2">
      <c r="A421" s="3">
        <v>65011</v>
      </c>
      <c r="B421" s="6">
        <v>42894</v>
      </c>
      <c r="C421" s="3">
        <f>VLOOKUP(B421,Dates!$A$2:$B$1462, 2,FALSE)</f>
        <v>5</v>
      </c>
      <c r="D421" s="3">
        <v>2</v>
      </c>
      <c r="E421" s="12">
        <f t="shared" si="24"/>
        <v>42898</v>
      </c>
      <c r="F421" s="3">
        <v>0</v>
      </c>
      <c r="G421" s="3" t="s">
        <v>22</v>
      </c>
      <c r="H421" s="3" t="str">
        <f t="shared" si="25"/>
        <v>Other</v>
      </c>
      <c r="I421" s="3">
        <v>18</v>
      </c>
      <c r="J421" s="10">
        <v>2270</v>
      </c>
      <c r="K421" s="3">
        <v>4</v>
      </c>
      <c r="L421" s="3" t="s">
        <v>45</v>
      </c>
      <c r="M421" s="3" t="s">
        <v>236</v>
      </c>
      <c r="N421" s="3" t="s">
        <v>394</v>
      </c>
      <c r="O421" s="3" t="s">
        <v>395</v>
      </c>
      <c r="P421" s="3" t="s">
        <v>239</v>
      </c>
      <c r="Q421" s="3" t="s">
        <v>240</v>
      </c>
      <c r="R421" s="3">
        <v>18</v>
      </c>
      <c r="S421" s="3" t="s">
        <v>1061</v>
      </c>
      <c r="T421" s="3">
        <v>403</v>
      </c>
      <c r="U421" s="3" t="s">
        <v>1060</v>
      </c>
      <c r="V421" s="15">
        <v>129.9900055</v>
      </c>
      <c r="W421" s="15">
        <v>110.80340837177086</v>
      </c>
      <c r="X421" s="3">
        <v>1</v>
      </c>
      <c r="Y421" s="15">
        <v>9.1000003809999992</v>
      </c>
      <c r="Z421" s="15">
        <v>129.9900055</v>
      </c>
      <c r="AA421" s="24">
        <f t="shared" si="26"/>
        <v>120.89000511899999</v>
      </c>
      <c r="AB421" s="3" t="s">
        <v>44</v>
      </c>
      <c r="AC421" s="3" t="str">
        <f t="shared" si="27"/>
        <v>Not Cash Payment</v>
      </c>
    </row>
    <row r="422" spans="1:29" ht="51" hidden="1" x14ac:dyDescent="0.2">
      <c r="A422" s="3">
        <v>19380</v>
      </c>
      <c r="B422" s="6">
        <v>42287</v>
      </c>
      <c r="C422" s="3">
        <f>VLOOKUP(B422,Dates!$A$2:$B$1462, 2,FALSE)</f>
        <v>7</v>
      </c>
      <c r="D422" s="3">
        <v>2</v>
      </c>
      <c r="E422" s="12">
        <f t="shared" si="24"/>
        <v>42290</v>
      </c>
      <c r="F422" s="3">
        <v>1</v>
      </c>
      <c r="G422" s="3" t="s">
        <v>22</v>
      </c>
      <c r="H422" s="3" t="str">
        <f t="shared" si="25"/>
        <v>Other</v>
      </c>
      <c r="I422" s="3">
        <v>18</v>
      </c>
      <c r="J422" s="10">
        <v>482</v>
      </c>
      <c r="K422" s="3">
        <v>4</v>
      </c>
      <c r="L422" s="3" t="s">
        <v>45</v>
      </c>
      <c r="M422" s="3" t="s">
        <v>236</v>
      </c>
      <c r="N422" s="3" t="s">
        <v>396</v>
      </c>
      <c r="O422" s="3" t="s">
        <v>242</v>
      </c>
      <c r="P422" s="3" t="s">
        <v>243</v>
      </c>
      <c r="Q422" s="3" t="s">
        <v>240</v>
      </c>
      <c r="R422" s="3">
        <v>18</v>
      </c>
      <c r="S422" s="3" t="s">
        <v>1061</v>
      </c>
      <c r="T422" s="3">
        <v>403</v>
      </c>
      <c r="U422" s="3" t="s">
        <v>1060</v>
      </c>
      <c r="V422" s="15">
        <v>129.9900055</v>
      </c>
      <c r="W422" s="15">
        <v>110.80340837177086</v>
      </c>
      <c r="X422" s="3">
        <v>1</v>
      </c>
      <c r="Y422" s="15">
        <v>9.1000003809999992</v>
      </c>
      <c r="Z422" s="15">
        <v>129.9900055</v>
      </c>
      <c r="AA422" s="24">
        <f t="shared" si="26"/>
        <v>120.89000511899999</v>
      </c>
      <c r="AB422" s="3" t="s">
        <v>44</v>
      </c>
      <c r="AC422" s="3" t="str">
        <f t="shared" si="27"/>
        <v>Not Cash Payment</v>
      </c>
    </row>
    <row r="423" spans="1:29" ht="51" hidden="1" x14ac:dyDescent="0.2">
      <c r="A423" s="3">
        <v>65005</v>
      </c>
      <c r="B423" s="6">
        <v>42894</v>
      </c>
      <c r="C423" s="3">
        <f>VLOOKUP(B423,Dates!$A$2:$B$1462, 2,FALSE)</f>
        <v>5</v>
      </c>
      <c r="D423" s="3">
        <v>2</v>
      </c>
      <c r="E423" s="12">
        <f t="shared" si="24"/>
        <v>42898</v>
      </c>
      <c r="F423" s="3">
        <v>1</v>
      </c>
      <c r="G423" s="3" t="s">
        <v>22</v>
      </c>
      <c r="H423" s="3" t="str">
        <f t="shared" si="25"/>
        <v>Other</v>
      </c>
      <c r="I423" s="3">
        <v>18</v>
      </c>
      <c r="J423" s="10">
        <v>1956</v>
      </c>
      <c r="K423" s="3">
        <v>4</v>
      </c>
      <c r="L423" s="3" t="s">
        <v>45</v>
      </c>
      <c r="M423" s="3" t="s">
        <v>236</v>
      </c>
      <c r="N423" s="3" t="s">
        <v>397</v>
      </c>
      <c r="O423" s="3" t="s">
        <v>249</v>
      </c>
      <c r="P423" s="3" t="s">
        <v>250</v>
      </c>
      <c r="Q423" s="3" t="s">
        <v>251</v>
      </c>
      <c r="R423" s="3">
        <v>18</v>
      </c>
      <c r="S423" s="3" t="s">
        <v>1061</v>
      </c>
      <c r="T423" s="3">
        <v>403</v>
      </c>
      <c r="U423" s="3" t="s">
        <v>1060</v>
      </c>
      <c r="V423" s="15">
        <v>129.9900055</v>
      </c>
      <c r="W423" s="15">
        <v>110.80340837177086</v>
      </c>
      <c r="X423" s="3">
        <v>1</v>
      </c>
      <c r="Y423" s="15">
        <v>11.69999981</v>
      </c>
      <c r="Z423" s="15">
        <v>129.9900055</v>
      </c>
      <c r="AA423" s="24">
        <f t="shared" si="26"/>
        <v>118.29000569</v>
      </c>
      <c r="AB423" s="3" t="s">
        <v>44</v>
      </c>
      <c r="AC423" s="3" t="str">
        <f t="shared" si="27"/>
        <v>Not Cash Payment</v>
      </c>
    </row>
    <row r="424" spans="1:29" ht="51" hidden="1" x14ac:dyDescent="0.2">
      <c r="A424" s="3">
        <v>20085</v>
      </c>
      <c r="B424" s="6">
        <v>42298</v>
      </c>
      <c r="C424" s="3">
        <f>VLOOKUP(B424,Dates!$A$2:$B$1462, 2,FALSE)</f>
        <v>4</v>
      </c>
      <c r="D424" s="3">
        <v>2</v>
      </c>
      <c r="E424" s="12">
        <f t="shared" si="24"/>
        <v>42300</v>
      </c>
      <c r="F424" s="3">
        <v>1</v>
      </c>
      <c r="G424" s="3" t="s">
        <v>22</v>
      </c>
      <c r="H424" s="3" t="str">
        <f t="shared" si="25"/>
        <v>Other</v>
      </c>
      <c r="I424" s="3">
        <v>18</v>
      </c>
      <c r="J424" s="10">
        <v>7466</v>
      </c>
      <c r="K424" s="3">
        <v>4</v>
      </c>
      <c r="L424" s="3" t="s">
        <v>45</v>
      </c>
      <c r="M424" s="3" t="s">
        <v>236</v>
      </c>
      <c r="N424" s="3" t="s">
        <v>398</v>
      </c>
      <c r="O424" s="3" t="s">
        <v>249</v>
      </c>
      <c r="P424" s="3" t="s">
        <v>250</v>
      </c>
      <c r="Q424" s="3" t="s">
        <v>251</v>
      </c>
      <c r="R424" s="3">
        <v>18</v>
      </c>
      <c r="S424" s="3" t="s">
        <v>1061</v>
      </c>
      <c r="T424" s="3">
        <v>403</v>
      </c>
      <c r="U424" s="3" t="s">
        <v>1060</v>
      </c>
      <c r="V424" s="15">
        <v>129.9900055</v>
      </c>
      <c r="W424" s="15">
        <v>110.80340837177086</v>
      </c>
      <c r="X424" s="3">
        <v>1</v>
      </c>
      <c r="Y424" s="15">
        <v>11.69999981</v>
      </c>
      <c r="Z424" s="15">
        <v>129.9900055</v>
      </c>
      <c r="AA424" s="24">
        <f t="shared" si="26"/>
        <v>118.29000569</v>
      </c>
      <c r="AB424" s="3" t="s">
        <v>44</v>
      </c>
      <c r="AC424" s="3" t="str">
        <f t="shared" si="27"/>
        <v>Not Cash Payment</v>
      </c>
    </row>
    <row r="425" spans="1:29" ht="51" hidden="1" x14ac:dyDescent="0.2">
      <c r="A425" s="3">
        <v>18245</v>
      </c>
      <c r="B425" s="6">
        <v>42271</v>
      </c>
      <c r="C425" s="3">
        <f>VLOOKUP(B425,Dates!$A$2:$B$1462, 2,FALSE)</f>
        <v>5</v>
      </c>
      <c r="D425" s="3">
        <v>2</v>
      </c>
      <c r="E425" s="12">
        <f t="shared" si="24"/>
        <v>42275</v>
      </c>
      <c r="F425" s="3">
        <v>1</v>
      </c>
      <c r="G425" s="3" t="s">
        <v>22</v>
      </c>
      <c r="H425" s="3" t="str">
        <f t="shared" si="25"/>
        <v>Other</v>
      </c>
      <c r="I425" s="3">
        <v>18</v>
      </c>
      <c r="J425" s="10">
        <v>8224</v>
      </c>
      <c r="K425" s="3">
        <v>4</v>
      </c>
      <c r="L425" s="3" t="s">
        <v>45</v>
      </c>
      <c r="M425" s="3" t="s">
        <v>236</v>
      </c>
      <c r="N425" s="3" t="s">
        <v>399</v>
      </c>
      <c r="O425" s="3" t="s">
        <v>249</v>
      </c>
      <c r="P425" s="3" t="s">
        <v>250</v>
      </c>
      <c r="Q425" s="3" t="s">
        <v>251</v>
      </c>
      <c r="R425" s="3">
        <v>18</v>
      </c>
      <c r="S425" s="3" t="s">
        <v>1061</v>
      </c>
      <c r="T425" s="3">
        <v>403</v>
      </c>
      <c r="U425" s="3" t="s">
        <v>1060</v>
      </c>
      <c r="V425" s="15">
        <v>129.9900055</v>
      </c>
      <c r="W425" s="15">
        <v>110.80340837177086</v>
      </c>
      <c r="X425" s="3">
        <v>1</v>
      </c>
      <c r="Y425" s="15">
        <v>11.69999981</v>
      </c>
      <c r="Z425" s="15">
        <v>129.9900055</v>
      </c>
      <c r="AA425" s="24">
        <f t="shared" si="26"/>
        <v>118.29000569</v>
      </c>
      <c r="AB425" s="3" t="s">
        <v>44</v>
      </c>
      <c r="AC425" s="3" t="str">
        <f t="shared" si="27"/>
        <v>Not Cash Payment</v>
      </c>
    </row>
    <row r="426" spans="1:29" ht="51" hidden="1" x14ac:dyDescent="0.2">
      <c r="A426" s="3">
        <v>17810</v>
      </c>
      <c r="B426" s="6">
        <v>42264</v>
      </c>
      <c r="C426" s="3">
        <f>VLOOKUP(B426,Dates!$A$2:$B$1462, 2,FALSE)</f>
        <v>5</v>
      </c>
      <c r="D426" s="3">
        <v>2</v>
      </c>
      <c r="E426" s="12">
        <f t="shared" si="24"/>
        <v>42268</v>
      </c>
      <c r="F426" s="3">
        <v>1</v>
      </c>
      <c r="G426" s="3" t="s">
        <v>22</v>
      </c>
      <c r="H426" s="3" t="str">
        <f t="shared" si="25"/>
        <v>Other</v>
      </c>
      <c r="I426" s="3">
        <v>18</v>
      </c>
      <c r="J426" s="10">
        <v>6365</v>
      </c>
      <c r="K426" s="3">
        <v>4</v>
      </c>
      <c r="L426" s="3" t="s">
        <v>45</v>
      </c>
      <c r="M426" s="3" t="s">
        <v>236</v>
      </c>
      <c r="N426" s="3" t="s">
        <v>305</v>
      </c>
      <c r="O426" s="3" t="s">
        <v>305</v>
      </c>
      <c r="P426" s="3" t="s">
        <v>306</v>
      </c>
      <c r="Q426" s="3" t="s">
        <v>251</v>
      </c>
      <c r="R426" s="3">
        <v>18</v>
      </c>
      <c r="S426" s="3" t="s">
        <v>1061</v>
      </c>
      <c r="T426" s="3">
        <v>403</v>
      </c>
      <c r="U426" s="3" t="s">
        <v>1060</v>
      </c>
      <c r="V426" s="15">
        <v>129.9900055</v>
      </c>
      <c r="W426" s="15">
        <v>110.80340837177086</v>
      </c>
      <c r="X426" s="3">
        <v>1</v>
      </c>
      <c r="Y426" s="15">
        <v>11.69999981</v>
      </c>
      <c r="Z426" s="15">
        <v>129.9900055</v>
      </c>
      <c r="AA426" s="24">
        <f t="shared" si="26"/>
        <v>118.29000569</v>
      </c>
      <c r="AB426" s="3" t="s">
        <v>44</v>
      </c>
      <c r="AC426" s="3" t="str">
        <f t="shared" si="27"/>
        <v>Not Cash Payment</v>
      </c>
    </row>
    <row r="427" spans="1:29" ht="51" hidden="1" x14ac:dyDescent="0.2">
      <c r="A427" s="3">
        <v>19817</v>
      </c>
      <c r="B427" s="6">
        <v>42294</v>
      </c>
      <c r="C427" s="3">
        <f>VLOOKUP(B427,Dates!$A$2:$B$1462, 2,FALSE)</f>
        <v>7</v>
      </c>
      <c r="D427" s="3">
        <v>2</v>
      </c>
      <c r="E427" s="12">
        <f t="shared" si="24"/>
        <v>42297</v>
      </c>
      <c r="F427" s="3">
        <v>1</v>
      </c>
      <c r="G427" s="3" t="s">
        <v>22</v>
      </c>
      <c r="H427" s="3" t="str">
        <f t="shared" si="25"/>
        <v>Other</v>
      </c>
      <c r="I427" s="3">
        <v>18</v>
      </c>
      <c r="J427" s="10">
        <v>3490</v>
      </c>
      <c r="K427" s="3">
        <v>4</v>
      </c>
      <c r="L427" s="3" t="s">
        <v>45</v>
      </c>
      <c r="M427" s="3" t="s">
        <v>236</v>
      </c>
      <c r="N427" s="3" t="s">
        <v>400</v>
      </c>
      <c r="O427" s="3" t="s">
        <v>285</v>
      </c>
      <c r="P427" s="3" t="s">
        <v>282</v>
      </c>
      <c r="Q427" s="3" t="s">
        <v>263</v>
      </c>
      <c r="R427" s="3">
        <v>18</v>
      </c>
      <c r="S427" s="3" t="s">
        <v>1061</v>
      </c>
      <c r="T427" s="3">
        <v>403</v>
      </c>
      <c r="U427" s="3" t="s">
        <v>1060</v>
      </c>
      <c r="V427" s="15">
        <v>129.9900055</v>
      </c>
      <c r="W427" s="15">
        <v>110.80340837177086</v>
      </c>
      <c r="X427" s="3">
        <v>1</v>
      </c>
      <c r="Y427" s="15">
        <v>11.69999981</v>
      </c>
      <c r="Z427" s="15">
        <v>129.9900055</v>
      </c>
      <c r="AA427" s="24">
        <f t="shared" si="26"/>
        <v>118.29000569</v>
      </c>
      <c r="AB427" s="3" t="s">
        <v>44</v>
      </c>
      <c r="AC427" s="3" t="str">
        <f t="shared" si="27"/>
        <v>Not Cash Payment</v>
      </c>
    </row>
    <row r="428" spans="1:29" ht="51" hidden="1" x14ac:dyDescent="0.2">
      <c r="A428" s="3">
        <v>10444</v>
      </c>
      <c r="B428" s="6">
        <v>42041</v>
      </c>
      <c r="C428" s="3">
        <f>VLOOKUP(B428,Dates!$A$2:$B$1462, 2,FALSE)</f>
        <v>6</v>
      </c>
      <c r="D428" s="3">
        <v>2</v>
      </c>
      <c r="E428" s="12">
        <f t="shared" si="24"/>
        <v>42045</v>
      </c>
      <c r="F428" s="3">
        <v>1</v>
      </c>
      <c r="G428" s="3" t="s">
        <v>22</v>
      </c>
      <c r="H428" s="3" t="str">
        <f t="shared" si="25"/>
        <v>Other</v>
      </c>
      <c r="I428" s="3">
        <v>18</v>
      </c>
      <c r="J428" s="10">
        <v>1596</v>
      </c>
      <c r="K428" s="3">
        <v>4</v>
      </c>
      <c r="L428" s="3" t="s">
        <v>45</v>
      </c>
      <c r="M428" s="3" t="s">
        <v>236</v>
      </c>
      <c r="N428" s="3" t="s">
        <v>401</v>
      </c>
      <c r="O428" s="3" t="s">
        <v>285</v>
      </c>
      <c r="P428" s="3" t="s">
        <v>282</v>
      </c>
      <c r="Q428" s="3" t="s">
        <v>263</v>
      </c>
      <c r="R428" s="3">
        <v>18</v>
      </c>
      <c r="S428" s="3" t="s">
        <v>1061</v>
      </c>
      <c r="T428" s="3">
        <v>403</v>
      </c>
      <c r="U428" s="3" t="s">
        <v>1060</v>
      </c>
      <c r="V428" s="15">
        <v>129.9900055</v>
      </c>
      <c r="W428" s="15">
        <v>110.80340837177086</v>
      </c>
      <c r="X428" s="3">
        <v>1</v>
      </c>
      <c r="Y428" s="15">
        <v>11.69999981</v>
      </c>
      <c r="Z428" s="15">
        <v>129.9900055</v>
      </c>
      <c r="AA428" s="24">
        <f t="shared" si="26"/>
        <v>118.29000569</v>
      </c>
      <c r="AB428" s="3" t="s">
        <v>44</v>
      </c>
      <c r="AC428" s="3" t="str">
        <f t="shared" si="27"/>
        <v>Not Cash Payment</v>
      </c>
    </row>
    <row r="429" spans="1:29" ht="51" hidden="1" x14ac:dyDescent="0.2">
      <c r="A429" s="3">
        <v>64637</v>
      </c>
      <c r="B429" s="6">
        <v>42743</v>
      </c>
      <c r="C429" s="3">
        <f>VLOOKUP(B429,Dates!$A$2:$B$1462, 2,FALSE)</f>
        <v>1</v>
      </c>
      <c r="D429" s="3">
        <v>2</v>
      </c>
      <c r="E429" s="12">
        <f t="shared" si="24"/>
        <v>42745</v>
      </c>
      <c r="F429" s="3">
        <v>1</v>
      </c>
      <c r="G429" s="3" t="s">
        <v>22</v>
      </c>
      <c r="H429" s="3" t="str">
        <f t="shared" si="25"/>
        <v>Other</v>
      </c>
      <c r="I429" s="3">
        <v>18</v>
      </c>
      <c r="J429" s="10">
        <v>9857</v>
      </c>
      <c r="K429" s="3">
        <v>4</v>
      </c>
      <c r="L429" s="3" t="s">
        <v>45</v>
      </c>
      <c r="M429" s="3" t="s">
        <v>236</v>
      </c>
      <c r="N429" s="3" t="s">
        <v>274</v>
      </c>
      <c r="O429" s="3" t="s">
        <v>249</v>
      </c>
      <c r="P429" s="3" t="s">
        <v>250</v>
      </c>
      <c r="Q429" s="3" t="s">
        <v>251</v>
      </c>
      <c r="R429" s="3">
        <v>18</v>
      </c>
      <c r="S429" s="3" t="s">
        <v>1061</v>
      </c>
      <c r="T429" s="3">
        <v>403</v>
      </c>
      <c r="U429" s="3" t="s">
        <v>1060</v>
      </c>
      <c r="V429" s="15">
        <v>129.9900055</v>
      </c>
      <c r="W429" s="15">
        <v>110.80340837177086</v>
      </c>
      <c r="X429" s="3">
        <v>1</v>
      </c>
      <c r="Y429" s="15">
        <v>13</v>
      </c>
      <c r="Z429" s="15">
        <v>129.9900055</v>
      </c>
      <c r="AA429" s="24">
        <f t="shared" si="26"/>
        <v>116.9900055</v>
      </c>
      <c r="AB429" s="3" t="s">
        <v>44</v>
      </c>
      <c r="AC429" s="3" t="str">
        <f t="shared" si="27"/>
        <v>Not Cash Payment</v>
      </c>
    </row>
    <row r="430" spans="1:29" ht="51" hidden="1" x14ac:dyDescent="0.2">
      <c r="A430" s="3">
        <v>15269</v>
      </c>
      <c r="B430" s="6">
        <v>42316</v>
      </c>
      <c r="C430" s="3">
        <f>VLOOKUP(B430,Dates!$A$2:$B$1462, 2,FALSE)</f>
        <v>1</v>
      </c>
      <c r="D430" s="3">
        <v>2</v>
      </c>
      <c r="E430" s="12">
        <f t="shared" si="24"/>
        <v>42318</v>
      </c>
      <c r="F430" s="3">
        <v>1</v>
      </c>
      <c r="G430" s="3" t="s">
        <v>22</v>
      </c>
      <c r="H430" s="3" t="str">
        <f t="shared" si="25"/>
        <v>Other</v>
      </c>
      <c r="I430" s="3">
        <v>18</v>
      </c>
      <c r="J430" s="10">
        <v>3969</v>
      </c>
      <c r="K430" s="3">
        <v>4</v>
      </c>
      <c r="L430" s="3" t="s">
        <v>45</v>
      </c>
      <c r="M430" s="3" t="s">
        <v>236</v>
      </c>
      <c r="N430" s="3" t="s">
        <v>402</v>
      </c>
      <c r="O430" s="3" t="s">
        <v>402</v>
      </c>
      <c r="P430" s="3" t="s">
        <v>403</v>
      </c>
      <c r="Q430" s="3" t="s">
        <v>251</v>
      </c>
      <c r="R430" s="3">
        <v>18</v>
      </c>
      <c r="S430" s="3" t="s">
        <v>1061</v>
      </c>
      <c r="T430" s="3">
        <v>403</v>
      </c>
      <c r="U430" s="3" t="s">
        <v>1060</v>
      </c>
      <c r="V430" s="15">
        <v>129.9900055</v>
      </c>
      <c r="W430" s="15">
        <v>110.80340837177086</v>
      </c>
      <c r="X430" s="3">
        <v>1</v>
      </c>
      <c r="Y430" s="15">
        <v>13</v>
      </c>
      <c r="Z430" s="15">
        <v>129.9900055</v>
      </c>
      <c r="AA430" s="24">
        <f t="shared" si="26"/>
        <v>116.9900055</v>
      </c>
      <c r="AB430" s="3" t="s">
        <v>44</v>
      </c>
      <c r="AC430" s="3" t="str">
        <f t="shared" si="27"/>
        <v>Not Cash Payment</v>
      </c>
    </row>
    <row r="431" spans="1:29" ht="51" hidden="1" x14ac:dyDescent="0.2">
      <c r="A431" s="3">
        <v>14064</v>
      </c>
      <c r="B431" s="6">
        <v>42210</v>
      </c>
      <c r="C431" s="3">
        <f>VLOOKUP(B431,Dates!$A$2:$B$1462, 2,FALSE)</f>
        <v>7</v>
      </c>
      <c r="D431" s="3">
        <v>2</v>
      </c>
      <c r="E431" s="12">
        <f t="shared" si="24"/>
        <v>42213</v>
      </c>
      <c r="F431" s="3">
        <v>1</v>
      </c>
      <c r="G431" s="3" t="s">
        <v>22</v>
      </c>
      <c r="H431" s="3" t="str">
        <f t="shared" si="25"/>
        <v>Other</v>
      </c>
      <c r="I431" s="3">
        <v>18</v>
      </c>
      <c r="J431" s="10">
        <v>9342</v>
      </c>
      <c r="K431" s="3">
        <v>4</v>
      </c>
      <c r="L431" s="3" t="s">
        <v>45</v>
      </c>
      <c r="M431" s="3" t="s">
        <v>236</v>
      </c>
      <c r="N431" s="3" t="s">
        <v>309</v>
      </c>
      <c r="O431" s="3" t="s">
        <v>249</v>
      </c>
      <c r="P431" s="3" t="s">
        <v>250</v>
      </c>
      <c r="Q431" s="3" t="s">
        <v>251</v>
      </c>
      <c r="R431" s="3">
        <v>18</v>
      </c>
      <c r="S431" s="3" t="s">
        <v>1061</v>
      </c>
      <c r="T431" s="3">
        <v>403</v>
      </c>
      <c r="U431" s="3" t="s">
        <v>1060</v>
      </c>
      <c r="V431" s="15">
        <v>129.9900055</v>
      </c>
      <c r="W431" s="15">
        <v>110.80340837177086</v>
      </c>
      <c r="X431" s="3">
        <v>1</v>
      </c>
      <c r="Y431" s="15">
        <v>13</v>
      </c>
      <c r="Z431" s="15">
        <v>129.9900055</v>
      </c>
      <c r="AA431" s="24">
        <f t="shared" si="26"/>
        <v>116.9900055</v>
      </c>
      <c r="AB431" s="3" t="s">
        <v>44</v>
      </c>
      <c r="AC431" s="3" t="str">
        <f t="shared" si="27"/>
        <v>Not Cash Payment</v>
      </c>
    </row>
    <row r="432" spans="1:29" ht="34" hidden="1" x14ac:dyDescent="0.2">
      <c r="A432" s="3">
        <v>14551</v>
      </c>
      <c r="B432" s="6">
        <v>42012</v>
      </c>
      <c r="C432" s="3">
        <f>VLOOKUP(B432,Dates!$A$2:$B$1462, 2,FALSE)</f>
        <v>5</v>
      </c>
      <c r="D432" s="3">
        <v>2</v>
      </c>
      <c r="E432" s="12">
        <f t="shared" si="24"/>
        <v>42016</v>
      </c>
      <c r="F432" s="3">
        <v>0</v>
      </c>
      <c r="G432" s="3" t="s">
        <v>22</v>
      </c>
      <c r="H432" s="3" t="str">
        <f t="shared" si="25"/>
        <v>Other</v>
      </c>
      <c r="I432" s="3">
        <v>17</v>
      </c>
      <c r="J432" s="10">
        <v>2028</v>
      </c>
      <c r="K432" s="3">
        <v>4</v>
      </c>
      <c r="L432" s="3" t="s">
        <v>45</v>
      </c>
      <c r="M432" s="3" t="s">
        <v>236</v>
      </c>
      <c r="N432" s="3" t="s">
        <v>310</v>
      </c>
      <c r="O432" s="3" t="s">
        <v>311</v>
      </c>
      <c r="P432" s="3" t="s">
        <v>247</v>
      </c>
      <c r="Q432" s="3" t="s">
        <v>240</v>
      </c>
      <c r="R432" s="3">
        <v>17</v>
      </c>
      <c r="S432" s="3" t="s">
        <v>1043</v>
      </c>
      <c r="T432" s="3">
        <v>365</v>
      </c>
      <c r="U432" s="3" t="s">
        <v>1062</v>
      </c>
      <c r="V432" s="15">
        <v>59.990001679999999</v>
      </c>
      <c r="W432" s="15">
        <v>54.488929209402009</v>
      </c>
      <c r="X432" s="3">
        <v>1</v>
      </c>
      <c r="Y432" s="15">
        <v>6</v>
      </c>
      <c r="Z432" s="15">
        <v>59.990001679999999</v>
      </c>
      <c r="AA432" s="24">
        <f t="shared" si="26"/>
        <v>53.990001679999999</v>
      </c>
      <c r="AB432" s="3" t="s">
        <v>44</v>
      </c>
      <c r="AC432" s="3" t="str">
        <f t="shared" si="27"/>
        <v>Not Cash Payment</v>
      </c>
    </row>
    <row r="433" spans="1:29" ht="34" hidden="1" x14ac:dyDescent="0.2">
      <c r="A433" s="3">
        <v>12698</v>
      </c>
      <c r="B433" s="6">
        <v>42131</v>
      </c>
      <c r="C433" s="3">
        <f>VLOOKUP(B433,Dates!$A$2:$B$1462, 2,FALSE)</f>
        <v>5</v>
      </c>
      <c r="D433" s="3">
        <v>2</v>
      </c>
      <c r="E433" s="12">
        <f t="shared" si="24"/>
        <v>42135</v>
      </c>
      <c r="F433" s="3">
        <v>1</v>
      </c>
      <c r="G433" s="3" t="s">
        <v>22</v>
      </c>
      <c r="H433" s="3" t="str">
        <f t="shared" si="25"/>
        <v>Other</v>
      </c>
      <c r="I433" s="3">
        <v>17</v>
      </c>
      <c r="J433" s="10">
        <v>3940</v>
      </c>
      <c r="K433" s="3">
        <v>4</v>
      </c>
      <c r="L433" s="3" t="s">
        <v>45</v>
      </c>
      <c r="M433" s="3" t="s">
        <v>236</v>
      </c>
      <c r="N433" s="3" t="s">
        <v>404</v>
      </c>
      <c r="O433" s="3" t="s">
        <v>287</v>
      </c>
      <c r="P433" s="3" t="s">
        <v>243</v>
      </c>
      <c r="Q433" s="3" t="s">
        <v>240</v>
      </c>
      <c r="R433" s="3">
        <v>17</v>
      </c>
      <c r="S433" s="3" t="s">
        <v>1043</v>
      </c>
      <c r="T433" s="3">
        <v>365</v>
      </c>
      <c r="U433" s="3" t="s">
        <v>1062</v>
      </c>
      <c r="V433" s="15">
        <v>59.990001679999999</v>
      </c>
      <c r="W433" s="15">
        <v>54.488929209402009</v>
      </c>
      <c r="X433" s="3">
        <v>1</v>
      </c>
      <c r="Y433" s="15">
        <v>6</v>
      </c>
      <c r="Z433" s="15">
        <v>59.990001679999999</v>
      </c>
      <c r="AA433" s="24">
        <f t="shared" si="26"/>
        <v>53.990001679999999</v>
      </c>
      <c r="AB433" s="3" t="s">
        <v>44</v>
      </c>
      <c r="AC433" s="3" t="str">
        <f t="shared" si="27"/>
        <v>Not Cash Payment</v>
      </c>
    </row>
    <row r="434" spans="1:29" ht="51" hidden="1" x14ac:dyDescent="0.2">
      <c r="A434" s="3">
        <v>47758</v>
      </c>
      <c r="B434" s="6">
        <v>42702</v>
      </c>
      <c r="C434" s="3">
        <f>VLOOKUP(B434,Dates!$A$2:$B$1462, 2,FALSE)</f>
        <v>2</v>
      </c>
      <c r="D434" s="3">
        <v>2</v>
      </c>
      <c r="E434" s="12">
        <f t="shared" si="24"/>
        <v>42704</v>
      </c>
      <c r="F434" s="3">
        <v>1</v>
      </c>
      <c r="G434" s="3" t="s">
        <v>22</v>
      </c>
      <c r="H434" s="3" t="str">
        <f t="shared" si="25"/>
        <v>Other</v>
      </c>
      <c r="I434" s="3">
        <v>18</v>
      </c>
      <c r="J434" s="10">
        <v>8293</v>
      </c>
      <c r="K434" s="3">
        <v>4</v>
      </c>
      <c r="L434" s="3" t="s">
        <v>45</v>
      </c>
      <c r="M434" s="3" t="s">
        <v>236</v>
      </c>
      <c r="N434" s="3" t="s">
        <v>405</v>
      </c>
      <c r="O434" s="3" t="s">
        <v>405</v>
      </c>
      <c r="P434" s="3" t="s">
        <v>406</v>
      </c>
      <c r="Q434" s="3" t="s">
        <v>319</v>
      </c>
      <c r="R434" s="3">
        <v>18</v>
      </c>
      <c r="S434" s="3" t="s">
        <v>1061</v>
      </c>
      <c r="T434" s="3">
        <v>403</v>
      </c>
      <c r="U434" s="3" t="s">
        <v>1060</v>
      </c>
      <c r="V434" s="15">
        <v>129.9900055</v>
      </c>
      <c r="W434" s="15">
        <v>110.80340837177086</v>
      </c>
      <c r="X434" s="3">
        <v>1</v>
      </c>
      <c r="Y434" s="15">
        <v>15.600000380000001</v>
      </c>
      <c r="Z434" s="15">
        <v>129.9900055</v>
      </c>
      <c r="AA434" s="24">
        <f t="shared" si="26"/>
        <v>114.39000512</v>
      </c>
      <c r="AB434" s="3" t="s">
        <v>44</v>
      </c>
      <c r="AC434" s="3" t="str">
        <f t="shared" si="27"/>
        <v>Not Cash Payment</v>
      </c>
    </row>
    <row r="435" spans="1:29" ht="51" hidden="1" x14ac:dyDescent="0.2">
      <c r="A435" s="3">
        <v>68220</v>
      </c>
      <c r="B435" s="6">
        <v>43000</v>
      </c>
      <c r="C435" s="3">
        <f>VLOOKUP(B435,Dates!$A$2:$B$1462, 2,FALSE)</f>
        <v>6</v>
      </c>
      <c r="D435" s="3">
        <v>2</v>
      </c>
      <c r="E435" s="12">
        <f t="shared" si="24"/>
        <v>43004</v>
      </c>
      <c r="F435" s="3">
        <v>1</v>
      </c>
      <c r="G435" s="3" t="s">
        <v>22</v>
      </c>
      <c r="H435" s="3" t="str">
        <f t="shared" si="25"/>
        <v>Other</v>
      </c>
      <c r="I435" s="3">
        <v>18</v>
      </c>
      <c r="J435" s="10">
        <v>9962</v>
      </c>
      <c r="K435" s="3">
        <v>4</v>
      </c>
      <c r="L435" s="3" t="s">
        <v>45</v>
      </c>
      <c r="M435" s="3" t="s">
        <v>236</v>
      </c>
      <c r="N435" s="3" t="s">
        <v>407</v>
      </c>
      <c r="O435" s="3" t="s">
        <v>305</v>
      </c>
      <c r="P435" s="3" t="s">
        <v>306</v>
      </c>
      <c r="Q435" s="3" t="s">
        <v>251</v>
      </c>
      <c r="R435" s="3">
        <v>18</v>
      </c>
      <c r="S435" s="3" t="s">
        <v>1061</v>
      </c>
      <c r="T435" s="3">
        <v>403</v>
      </c>
      <c r="U435" s="3" t="s">
        <v>1060</v>
      </c>
      <c r="V435" s="15">
        <v>129.9900055</v>
      </c>
      <c r="W435" s="15">
        <v>110.80340837177086</v>
      </c>
      <c r="X435" s="3">
        <v>1</v>
      </c>
      <c r="Y435" s="15">
        <v>15.600000380000001</v>
      </c>
      <c r="Z435" s="15">
        <v>129.9900055</v>
      </c>
      <c r="AA435" s="24">
        <f t="shared" si="26"/>
        <v>114.39000512</v>
      </c>
      <c r="AB435" s="3" t="s">
        <v>44</v>
      </c>
      <c r="AC435" s="3" t="str">
        <f t="shared" si="27"/>
        <v>Not Cash Payment</v>
      </c>
    </row>
    <row r="436" spans="1:29" ht="51" hidden="1" x14ac:dyDescent="0.2">
      <c r="A436" s="3">
        <v>14730</v>
      </c>
      <c r="B436" s="6">
        <v>42102</v>
      </c>
      <c r="C436" s="3">
        <f>VLOOKUP(B436,Dates!$A$2:$B$1462, 2,FALSE)</f>
        <v>4</v>
      </c>
      <c r="D436" s="3">
        <v>2</v>
      </c>
      <c r="E436" s="12">
        <f t="shared" si="24"/>
        <v>42104</v>
      </c>
      <c r="F436" s="3">
        <v>1</v>
      </c>
      <c r="G436" s="3" t="s">
        <v>22</v>
      </c>
      <c r="H436" s="3" t="str">
        <f t="shared" si="25"/>
        <v>Other</v>
      </c>
      <c r="I436" s="3">
        <v>18</v>
      </c>
      <c r="J436" s="10">
        <v>8098</v>
      </c>
      <c r="K436" s="3">
        <v>4</v>
      </c>
      <c r="L436" s="3" t="s">
        <v>45</v>
      </c>
      <c r="M436" s="3" t="s">
        <v>236</v>
      </c>
      <c r="N436" s="3" t="s">
        <v>408</v>
      </c>
      <c r="O436" s="3" t="s">
        <v>249</v>
      </c>
      <c r="P436" s="3" t="s">
        <v>250</v>
      </c>
      <c r="Q436" s="3" t="s">
        <v>251</v>
      </c>
      <c r="R436" s="3">
        <v>18</v>
      </c>
      <c r="S436" s="3" t="s">
        <v>1061</v>
      </c>
      <c r="T436" s="3">
        <v>403</v>
      </c>
      <c r="U436" s="3" t="s">
        <v>1060</v>
      </c>
      <c r="V436" s="15">
        <v>129.9900055</v>
      </c>
      <c r="W436" s="15">
        <v>110.80340837177086</v>
      </c>
      <c r="X436" s="3">
        <v>1</v>
      </c>
      <c r="Y436" s="15">
        <v>15.600000380000001</v>
      </c>
      <c r="Z436" s="15">
        <v>129.9900055</v>
      </c>
      <c r="AA436" s="24">
        <f t="shared" si="26"/>
        <v>114.39000512</v>
      </c>
      <c r="AB436" s="3" t="s">
        <v>44</v>
      </c>
      <c r="AC436" s="3" t="str">
        <f t="shared" si="27"/>
        <v>Not Cash Payment</v>
      </c>
    </row>
    <row r="437" spans="1:29" ht="51" hidden="1" x14ac:dyDescent="0.2">
      <c r="A437" s="3">
        <v>66411</v>
      </c>
      <c r="B437" s="6">
        <v>42974</v>
      </c>
      <c r="C437" s="3">
        <f>VLOOKUP(B437,Dates!$A$2:$B$1462, 2,FALSE)</f>
        <v>1</v>
      </c>
      <c r="D437" s="3">
        <v>2</v>
      </c>
      <c r="E437" s="12">
        <f t="shared" si="24"/>
        <v>42976</v>
      </c>
      <c r="F437" s="3">
        <v>0</v>
      </c>
      <c r="G437" s="3" t="s">
        <v>22</v>
      </c>
      <c r="H437" s="3" t="str">
        <f t="shared" si="25"/>
        <v>Other</v>
      </c>
      <c r="I437" s="3">
        <v>18</v>
      </c>
      <c r="J437" s="10">
        <v>8348</v>
      </c>
      <c r="K437" s="3">
        <v>4</v>
      </c>
      <c r="L437" s="3" t="s">
        <v>45</v>
      </c>
      <c r="M437" s="3" t="s">
        <v>236</v>
      </c>
      <c r="N437" s="3" t="s">
        <v>409</v>
      </c>
      <c r="O437" s="3" t="s">
        <v>410</v>
      </c>
      <c r="P437" s="3" t="s">
        <v>262</v>
      </c>
      <c r="Q437" s="3" t="s">
        <v>263</v>
      </c>
      <c r="R437" s="3">
        <v>18</v>
      </c>
      <c r="S437" s="3" t="s">
        <v>1061</v>
      </c>
      <c r="T437" s="3">
        <v>403</v>
      </c>
      <c r="U437" s="3" t="s">
        <v>1060</v>
      </c>
      <c r="V437" s="15">
        <v>129.9900055</v>
      </c>
      <c r="W437" s="15">
        <v>110.80340837177086</v>
      </c>
      <c r="X437" s="3">
        <v>1</v>
      </c>
      <c r="Y437" s="15">
        <v>15.600000380000001</v>
      </c>
      <c r="Z437" s="15">
        <v>129.9900055</v>
      </c>
      <c r="AA437" s="24">
        <f t="shared" si="26"/>
        <v>114.39000512</v>
      </c>
      <c r="AB437" s="3" t="s">
        <v>44</v>
      </c>
      <c r="AC437" s="3" t="str">
        <f t="shared" si="27"/>
        <v>Not Cash Payment</v>
      </c>
    </row>
    <row r="438" spans="1:29" ht="51" hidden="1" x14ac:dyDescent="0.2">
      <c r="A438" s="3">
        <v>12535</v>
      </c>
      <c r="B438" s="6">
        <v>42042</v>
      </c>
      <c r="C438" s="3">
        <f>VLOOKUP(B438,Dates!$A$2:$B$1462, 2,FALSE)</f>
        <v>7</v>
      </c>
      <c r="D438" s="3">
        <v>2</v>
      </c>
      <c r="E438" s="12">
        <f t="shared" si="24"/>
        <v>42045</v>
      </c>
      <c r="F438" s="3">
        <v>1</v>
      </c>
      <c r="G438" s="3" t="s">
        <v>22</v>
      </c>
      <c r="H438" s="3" t="str">
        <f t="shared" si="25"/>
        <v>Other</v>
      </c>
      <c r="I438" s="3">
        <v>18</v>
      </c>
      <c r="J438" s="10">
        <v>653</v>
      </c>
      <c r="K438" s="3">
        <v>4</v>
      </c>
      <c r="L438" s="3" t="s">
        <v>45</v>
      </c>
      <c r="M438" s="3" t="s">
        <v>236</v>
      </c>
      <c r="N438" s="3" t="s">
        <v>367</v>
      </c>
      <c r="O438" s="3" t="s">
        <v>368</v>
      </c>
      <c r="P438" s="3" t="s">
        <v>262</v>
      </c>
      <c r="Q438" s="3" t="s">
        <v>263</v>
      </c>
      <c r="R438" s="3">
        <v>18</v>
      </c>
      <c r="S438" s="3" t="s">
        <v>1061</v>
      </c>
      <c r="T438" s="3">
        <v>403</v>
      </c>
      <c r="U438" s="3" t="s">
        <v>1060</v>
      </c>
      <c r="V438" s="15">
        <v>129.9900055</v>
      </c>
      <c r="W438" s="15">
        <v>110.80340837177086</v>
      </c>
      <c r="X438" s="3">
        <v>1</v>
      </c>
      <c r="Y438" s="15">
        <v>15.600000380000001</v>
      </c>
      <c r="Z438" s="15">
        <v>129.9900055</v>
      </c>
      <c r="AA438" s="24">
        <f t="shared" si="26"/>
        <v>114.39000512</v>
      </c>
      <c r="AB438" s="3" t="s">
        <v>44</v>
      </c>
      <c r="AC438" s="3" t="str">
        <f t="shared" si="27"/>
        <v>Not Cash Payment</v>
      </c>
    </row>
    <row r="439" spans="1:29" ht="51" hidden="1" x14ac:dyDescent="0.2">
      <c r="A439" s="3">
        <v>67712</v>
      </c>
      <c r="B439" s="6">
        <v>42993</v>
      </c>
      <c r="C439" s="3">
        <f>VLOOKUP(B439,Dates!$A$2:$B$1462, 2,FALSE)</f>
        <v>6</v>
      </c>
      <c r="D439" s="3">
        <v>2</v>
      </c>
      <c r="E439" s="12">
        <f t="shared" si="24"/>
        <v>42997</v>
      </c>
      <c r="F439" s="3">
        <v>1</v>
      </c>
      <c r="G439" s="3" t="s">
        <v>22</v>
      </c>
      <c r="H439" s="3" t="str">
        <f t="shared" si="25"/>
        <v>Other</v>
      </c>
      <c r="I439" s="3">
        <v>18</v>
      </c>
      <c r="J439" s="10">
        <v>8645</v>
      </c>
      <c r="K439" s="3">
        <v>4</v>
      </c>
      <c r="L439" s="3" t="s">
        <v>45</v>
      </c>
      <c r="M439" s="3" t="s">
        <v>236</v>
      </c>
      <c r="N439" s="3" t="s">
        <v>348</v>
      </c>
      <c r="O439" s="3" t="s">
        <v>287</v>
      </c>
      <c r="P439" s="3" t="s">
        <v>243</v>
      </c>
      <c r="Q439" s="3" t="s">
        <v>240</v>
      </c>
      <c r="R439" s="3">
        <v>18</v>
      </c>
      <c r="S439" s="3" t="s">
        <v>1061</v>
      </c>
      <c r="T439" s="3">
        <v>403</v>
      </c>
      <c r="U439" s="3" t="s">
        <v>1060</v>
      </c>
      <c r="V439" s="15">
        <v>129.9900055</v>
      </c>
      <c r="W439" s="15">
        <v>110.80340837177086</v>
      </c>
      <c r="X439" s="3">
        <v>1</v>
      </c>
      <c r="Y439" s="15">
        <v>15.600000380000001</v>
      </c>
      <c r="Z439" s="15">
        <v>129.9900055</v>
      </c>
      <c r="AA439" s="24">
        <f t="shared" si="26"/>
        <v>114.39000512</v>
      </c>
      <c r="AB439" s="3" t="s">
        <v>44</v>
      </c>
      <c r="AC439" s="3" t="str">
        <f t="shared" si="27"/>
        <v>Not Cash Payment</v>
      </c>
    </row>
    <row r="440" spans="1:29" ht="51" hidden="1" x14ac:dyDescent="0.2">
      <c r="A440" s="3">
        <v>18593</v>
      </c>
      <c r="B440" s="6">
        <v>42276</v>
      </c>
      <c r="C440" s="3">
        <f>VLOOKUP(B440,Dates!$A$2:$B$1462, 2,FALSE)</f>
        <v>3</v>
      </c>
      <c r="D440" s="3">
        <v>2</v>
      </c>
      <c r="E440" s="12">
        <f t="shared" si="24"/>
        <v>42278</v>
      </c>
      <c r="F440" s="3">
        <v>1</v>
      </c>
      <c r="G440" s="3" t="s">
        <v>22</v>
      </c>
      <c r="H440" s="3" t="str">
        <f t="shared" si="25"/>
        <v>Other</v>
      </c>
      <c r="I440" s="3">
        <v>18</v>
      </c>
      <c r="J440" s="10">
        <v>1275</v>
      </c>
      <c r="K440" s="3">
        <v>4</v>
      </c>
      <c r="L440" s="3" t="s">
        <v>45</v>
      </c>
      <c r="M440" s="3" t="s">
        <v>236</v>
      </c>
      <c r="N440" s="3" t="s">
        <v>411</v>
      </c>
      <c r="O440" s="3" t="s">
        <v>249</v>
      </c>
      <c r="P440" s="3" t="s">
        <v>250</v>
      </c>
      <c r="Q440" s="3" t="s">
        <v>251</v>
      </c>
      <c r="R440" s="3">
        <v>18</v>
      </c>
      <c r="S440" s="3" t="s">
        <v>1061</v>
      </c>
      <c r="T440" s="3">
        <v>403</v>
      </c>
      <c r="U440" s="3" t="s">
        <v>1060</v>
      </c>
      <c r="V440" s="15">
        <v>129.9900055</v>
      </c>
      <c r="W440" s="15">
        <v>110.80340837177086</v>
      </c>
      <c r="X440" s="3">
        <v>1</v>
      </c>
      <c r="Y440" s="15">
        <v>16.899999619999999</v>
      </c>
      <c r="Z440" s="15">
        <v>129.9900055</v>
      </c>
      <c r="AA440" s="24">
        <f t="shared" si="26"/>
        <v>113.09000587999999</v>
      </c>
      <c r="AB440" s="3" t="s">
        <v>44</v>
      </c>
      <c r="AC440" s="3" t="str">
        <f t="shared" si="27"/>
        <v>Not Cash Payment</v>
      </c>
    </row>
    <row r="441" spans="1:29" ht="51" hidden="1" x14ac:dyDescent="0.2">
      <c r="A441" s="3">
        <v>17909</v>
      </c>
      <c r="B441" s="6">
        <v>42266</v>
      </c>
      <c r="C441" s="3">
        <f>VLOOKUP(B441,Dates!$A$2:$B$1462, 2,FALSE)</f>
        <v>7</v>
      </c>
      <c r="D441" s="3">
        <v>2</v>
      </c>
      <c r="E441" s="12">
        <f t="shared" si="24"/>
        <v>42269</v>
      </c>
      <c r="F441" s="3">
        <v>1</v>
      </c>
      <c r="G441" s="3" t="s">
        <v>22</v>
      </c>
      <c r="H441" s="3" t="str">
        <f t="shared" si="25"/>
        <v>Other</v>
      </c>
      <c r="I441" s="3">
        <v>18</v>
      </c>
      <c r="J441" s="10">
        <v>11189</v>
      </c>
      <c r="K441" s="3">
        <v>4</v>
      </c>
      <c r="L441" s="3" t="s">
        <v>45</v>
      </c>
      <c r="M441" s="3" t="s">
        <v>236</v>
      </c>
      <c r="N441" s="3" t="s">
        <v>274</v>
      </c>
      <c r="O441" s="3" t="s">
        <v>249</v>
      </c>
      <c r="P441" s="3" t="s">
        <v>250</v>
      </c>
      <c r="Q441" s="3" t="s">
        <v>251</v>
      </c>
      <c r="R441" s="3">
        <v>18</v>
      </c>
      <c r="S441" s="3" t="s">
        <v>1061</v>
      </c>
      <c r="T441" s="3">
        <v>403</v>
      </c>
      <c r="U441" s="3" t="s">
        <v>1060</v>
      </c>
      <c r="V441" s="15">
        <v>129.9900055</v>
      </c>
      <c r="W441" s="15">
        <v>110.80340837177086</v>
      </c>
      <c r="X441" s="3">
        <v>1</v>
      </c>
      <c r="Y441" s="15">
        <v>16.899999619999999</v>
      </c>
      <c r="Z441" s="15">
        <v>129.9900055</v>
      </c>
      <c r="AA441" s="24">
        <f t="shared" si="26"/>
        <v>113.09000587999999</v>
      </c>
      <c r="AB441" s="3" t="s">
        <v>44</v>
      </c>
      <c r="AC441" s="3" t="str">
        <f t="shared" si="27"/>
        <v>Not Cash Payment</v>
      </c>
    </row>
    <row r="442" spans="1:29" ht="51" hidden="1" x14ac:dyDescent="0.2">
      <c r="A442" s="3">
        <v>16302</v>
      </c>
      <c r="B442" s="6">
        <v>42242</v>
      </c>
      <c r="C442" s="3">
        <f>VLOOKUP(B442,Dates!$A$2:$B$1462, 2,FALSE)</f>
        <v>4</v>
      </c>
      <c r="D442" s="3">
        <v>2</v>
      </c>
      <c r="E442" s="12">
        <f t="shared" si="24"/>
        <v>42244</v>
      </c>
      <c r="F442" s="3">
        <v>1</v>
      </c>
      <c r="G442" s="3" t="s">
        <v>22</v>
      </c>
      <c r="H442" s="3" t="str">
        <f t="shared" si="25"/>
        <v>Other</v>
      </c>
      <c r="I442" s="3">
        <v>18</v>
      </c>
      <c r="J442" s="10">
        <v>5988</v>
      </c>
      <c r="K442" s="3">
        <v>4</v>
      </c>
      <c r="L442" s="3" t="s">
        <v>45</v>
      </c>
      <c r="M442" s="3" t="s">
        <v>236</v>
      </c>
      <c r="N442" s="3" t="s">
        <v>412</v>
      </c>
      <c r="O442" s="3" t="s">
        <v>249</v>
      </c>
      <c r="P442" s="3" t="s">
        <v>250</v>
      </c>
      <c r="Q442" s="3" t="s">
        <v>251</v>
      </c>
      <c r="R442" s="3">
        <v>18</v>
      </c>
      <c r="S442" s="3" t="s">
        <v>1061</v>
      </c>
      <c r="T442" s="3">
        <v>403</v>
      </c>
      <c r="U442" s="3" t="s">
        <v>1060</v>
      </c>
      <c r="V442" s="15">
        <v>129.9900055</v>
      </c>
      <c r="W442" s="15">
        <v>110.80340837177086</v>
      </c>
      <c r="X442" s="3">
        <v>1</v>
      </c>
      <c r="Y442" s="15">
        <v>16.899999619999999</v>
      </c>
      <c r="Z442" s="15">
        <v>129.9900055</v>
      </c>
      <c r="AA442" s="24">
        <f t="shared" si="26"/>
        <v>113.09000587999999</v>
      </c>
      <c r="AB442" s="3" t="s">
        <v>44</v>
      </c>
      <c r="AC442" s="3" t="str">
        <f t="shared" si="27"/>
        <v>Not Cash Payment</v>
      </c>
    </row>
    <row r="443" spans="1:29" ht="51" hidden="1" x14ac:dyDescent="0.2">
      <c r="A443" s="3">
        <v>14730</v>
      </c>
      <c r="B443" s="6">
        <v>42102</v>
      </c>
      <c r="C443" s="3">
        <f>VLOOKUP(B443,Dates!$A$2:$B$1462, 2,FALSE)</f>
        <v>4</v>
      </c>
      <c r="D443" s="3">
        <v>2</v>
      </c>
      <c r="E443" s="12">
        <f t="shared" si="24"/>
        <v>42104</v>
      </c>
      <c r="F443" s="3">
        <v>1</v>
      </c>
      <c r="G443" s="3" t="s">
        <v>22</v>
      </c>
      <c r="H443" s="3" t="str">
        <f t="shared" si="25"/>
        <v>Other</v>
      </c>
      <c r="I443" s="3">
        <v>18</v>
      </c>
      <c r="J443" s="10">
        <v>8098</v>
      </c>
      <c r="K443" s="3">
        <v>4</v>
      </c>
      <c r="L443" s="3" t="s">
        <v>45</v>
      </c>
      <c r="M443" s="3" t="s">
        <v>236</v>
      </c>
      <c r="N443" s="3" t="s">
        <v>408</v>
      </c>
      <c r="O443" s="3" t="s">
        <v>249</v>
      </c>
      <c r="P443" s="3" t="s">
        <v>250</v>
      </c>
      <c r="Q443" s="3" t="s">
        <v>251</v>
      </c>
      <c r="R443" s="3">
        <v>18</v>
      </c>
      <c r="S443" s="3" t="s">
        <v>1061</v>
      </c>
      <c r="T443" s="3">
        <v>403</v>
      </c>
      <c r="U443" s="3" t="s">
        <v>1060</v>
      </c>
      <c r="V443" s="15">
        <v>129.9900055</v>
      </c>
      <c r="W443" s="15">
        <v>110.80340837177086</v>
      </c>
      <c r="X443" s="3">
        <v>1</v>
      </c>
      <c r="Y443" s="15">
        <v>16.899999619999999</v>
      </c>
      <c r="Z443" s="15">
        <v>129.9900055</v>
      </c>
      <c r="AA443" s="24">
        <f t="shared" si="26"/>
        <v>113.09000587999999</v>
      </c>
      <c r="AB443" s="3" t="s">
        <v>44</v>
      </c>
      <c r="AC443" s="3" t="str">
        <f t="shared" si="27"/>
        <v>Not Cash Payment</v>
      </c>
    </row>
    <row r="444" spans="1:29" ht="51" hidden="1" x14ac:dyDescent="0.2">
      <c r="A444" s="3">
        <v>13343</v>
      </c>
      <c r="B444" s="6">
        <v>42199</v>
      </c>
      <c r="C444" s="3">
        <f>VLOOKUP(B444,Dates!$A$2:$B$1462, 2,FALSE)</f>
        <v>3</v>
      </c>
      <c r="D444" s="3">
        <v>2</v>
      </c>
      <c r="E444" s="12">
        <f t="shared" si="24"/>
        <v>42201</v>
      </c>
      <c r="F444" s="3">
        <v>1</v>
      </c>
      <c r="G444" s="3" t="s">
        <v>22</v>
      </c>
      <c r="H444" s="3" t="str">
        <f t="shared" si="25"/>
        <v>Other</v>
      </c>
      <c r="I444" s="3">
        <v>18</v>
      </c>
      <c r="J444" s="10">
        <v>9726</v>
      </c>
      <c r="K444" s="3">
        <v>4</v>
      </c>
      <c r="L444" s="3" t="s">
        <v>45</v>
      </c>
      <c r="M444" s="3" t="s">
        <v>236</v>
      </c>
      <c r="N444" s="3" t="s">
        <v>274</v>
      </c>
      <c r="O444" s="3" t="s">
        <v>249</v>
      </c>
      <c r="P444" s="3" t="s">
        <v>250</v>
      </c>
      <c r="Q444" s="3" t="s">
        <v>251</v>
      </c>
      <c r="R444" s="3">
        <v>18</v>
      </c>
      <c r="S444" s="3" t="s">
        <v>1061</v>
      </c>
      <c r="T444" s="3">
        <v>403</v>
      </c>
      <c r="U444" s="3" t="s">
        <v>1060</v>
      </c>
      <c r="V444" s="15">
        <v>129.9900055</v>
      </c>
      <c r="W444" s="15">
        <v>110.80340837177086</v>
      </c>
      <c r="X444" s="3">
        <v>1</v>
      </c>
      <c r="Y444" s="15">
        <v>16.899999619999999</v>
      </c>
      <c r="Z444" s="15">
        <v>129.9900055</v>
      </c>
      <c r="AA444" s="24">
        <f t="shared" si="26"/>
        <v>113.09000587999999</v>
      </c>
      <c r="AB444" s="3" t="s">
        <v>44</v>
      </c>
      <c r="AC444" s="3" t="str">
        <f t="shared" si="27"/>
        <v>Not Cash Payment</v>
      </c>
    </row>
    <row r="445" spans="1:29" ht="34" hidden="1" x14ac:dyDescent="0.2">
      <c r="A445" s="3">
        <v>62117</v>
      </c>
      <c r="B445" s="6">
        <v>42911</v>
      </c>
      <c r="C445" s="3">
        <f>VLOOKUP(B445,Dates!$A$2:$B$1462, 2,FALSE)</f>
        <v>1</v>
      </c>
      <c r="D445" s="3">
        <v>2</v>
      </c>
      <c r="E445" s="12">
        <f t="shared" si="24"/>
        <v>42913</v>
      </c>
      <c r="F445" s="3">
        <v>1</v>
      </c>
      <c r="G445" s="3" t="s">
        <v>22</v>
      </c>
      <c r="H445" s="3" t="str">
        <f t="shared" si="25"/>
        <v>Other</v>
      </c>
      <c r="I445" s="3">
        <v>17</v>
      </c>
      <c r="J445" s="10">
        <v>5113</v>
      </c>
      <c r="K445" s="3">
        <v>4</v>
      </c>
      <c r="L445" s="3" t="s">
        <v>45</v>
      </c>
      <c r="M445" s="3" t="s">
        <v>236</v>
      </c>
      <c r="N445" s="3" t="s">
        <v>413</v>
      </c>
      <c r="O445" s="3" t="s">
        <v>414</v>
      </c>
      <c r="P445" s="3" t="s">
        <v>282</v>
      </c>
      <c r="Q445" s="3" t="s">
        <v>263</v>
      </c>
      <c r="R445" s="3">
        <v>17</v>
      </c>
      <c r="S445" s="3" t="s">
        <v>1043</v>
      </c>
      <c r="T445" s="3">
        <v>365</v>
      </c>
      <c r="U445" s="3" t="s">
        <v>1062</v>
      </c>
      <c r="V445" s="15">
        <v>59.990001679999999</v>
      </c>
      <c r="W445" s="15">
        <v>54.488929209402009</v>
      </c>
      <c r="X445" s="3">
        <v>1</v>
      </c>
      <c r="Y445" s="15">
        <v>7.8000001909999996</v>
      </c>
      <c r="Z445" s="15">
        <v>59.990001679999999</v>
      </c>
      <c r="AA445" s="24">
        <f t="shared" si="26"/>
        <v>52.190001488999997</v>
      </c>
      <c r="AB445" s="3" t="s">
        <v>44</v>
      </c>
      <c r="AC445" s="3" t="str">
        <f t="shared" si="27"/>
        <v>Not Cash Payment</v>
      </c>
    </row>
    <row r="446" spans="1:29" ht="51" hidden="1" x14ac:dyDescent="0.2">
      <c r="A446" s="3">
        <v>62637</v>
      </c>
      <c r="B446" s="6">
        <v>42801</v>
      </c>
      <c r="C446" s="3">
        <f>VLOOKUP(B446,Dates!$A$2:$B$1462, 2,FALSE)</f>
        <v>3</v>
      </c>
      <c r="D446" s="3">
        <v>2</v>
      </c>
      <c r="E446" s="12">
        <f t="shared" si="24"/>
        <v>42803</v>
      </c>
      <c r="F446" s="3">
        <v>1</v>
      </c>
      <c r="G446" s="3" t="s">
        <v>22</v>
      </c>
      <c r="H446" s="3" t="str">
        <f t="shared" si="25"/>
        <v>Other</v>
      </c>
      <c r="I446" s="3">
        <v>18</v>
      </c>
      <c r="J446" s="10">
        <v>9726</v>
      </c>
      <c r="K446" s="3">
        <v>4</v>
      </c>
      <c r="L446" s="3" t="s">
        <v>45</v>
      </c>
      <c r="M446" s="3" t="s">
        <v>236</v>
      </c>
      <c r="N446" s="3" t="s">
        <v>415</v>
      </c>
      <c r="O446" s="3" t="s">
        <v>416</v>
      </c>
      <c r="P446" s="3" t="s">
        <v>262</v>
      </c>
      <c r="Q446" s="3" t="s">
        <v>263</v>
      </c>
      <c r="R446" s="3">
        <v>18</v>
      </c>
      <c r="S446" s="3" t="s">
        <v>1061</v>
      </c>
      <c r="T446" s="3">
        <v>403</v>
      </c>
      <c r="U446" s="3" t="s">
        <v>1060</v>
      </c>
      <c r="V446" s="15">
        <v>129.9900055</v>
      </c>
      <c r="W446" s="15">
        <v>110.80340837177086</v>
      </c>
      <c r="X446" s="3">
        <v>1</v>
      </c>
      <c r="Y446" s="15">
        <v>16.899999619999999</v>
      </c>
      <c r="Z446" s="15">
        <v>129.9900055</v>
      </c>
      <c r="AA446" s="24">
        <f t="shared" si="26"/>
        <v>113.09000587999999</v>
      </c>
      <c r="AB446" s="3" t="s">
        <v>44</v>
      </c>
      <c r="AC446" s="3" t="str">
        <f t="shared" si="27"/>
        <v>Not Cash Payment</v>
      </c>
    </row>
    <row r="447" spans="1:29" ht="51" hidden="1" x14ac:dyDescent="0.2">
      <c r="A447" s="3">
        <v>67845</v>
      </c>
      <c r="B447" s="6">
        <v>42995</v>
      </c>
      <c r="C447" s="3">
        <f>VLOOKUP(B447,Dates!$A$2:$B$1462, 2,FALSE)</f>
        <v>1</v>
      </c>
      <c r="D447" s="3">
        <v>2</v>
      </c>
      <c r="E447" s="12">
        <f t="shared" si="24"/>
        <v>42997</v>
      </c>
      <c r="F447" s="3">
        <v>1</v>
      </c>
      <c r="G447" s="3" t="s">
        <v>22</v>
      </c>
      <c r="H447" s="3" t="str">
        <f t="shared" si="25"/>
        <v>Other</v>
      </c>
      <c r="I447" s="3">
        <v>18</v>
      </c>
      <c r="J447" s="10">
        <v>482</v>
      </c>
      <c r="K447" s="3">
        <v>4</v>
      </c>
      <c r="L447" s="3" t="s">
        <v>45</v>
      </c>
      <c r="M447" s="3" t="s">
        <v>236</v>
      </c>
      <c r="N447" s="3" t="s">
        <v>266</v>
      </c>
      <c r="O447" s="3" t="s">
        <v>254</v>
      </c>
      <c r="P447" s="3" t="s">
        <v>243</v>
      </c>
      <c r="Q447" s="3" t="s">
        <v>240</v>
      </c>
      <c r="R447" s="3">
        <v>18</v>
      </c>
      <c r="S447" s="3" t="s">
        <v>1061</v>
      </c>
      <c r="T447" s="3">
        <v>403</v>
      </c>
      <c r="U447" s="3" t="s">
        <v>1060</v>
      </c>
      <c r="V447" s="15">
        <v>129.9900055</v>
      </c>
      <c r="W447" s="15">
        <v>110.80340837177086</v>
      </c>
      <c r="X447" s="3">
        <v>1</v>
      </c>
      <c r="Y447" s="15">
        <v>16.899999619999999</v>
      </c>
      <c r="Z447" s="15">
        <v>129.9900055</v>
      </c>
      <c r="AA447" s="24">
        <f t="shared" si="26"/>
        <v>113.09000587999999</v>
      </c>
      <c r="AB447" s="3" t="s">
        <v>44</v>
      </c>
      <c r="AC447" s="3" t="str">
        <f t="shared" si="27"/>
        <v>Not Cash Payment</v>
      </c>
    </row>
    <row r="448" spans="1:29" ht="51" hidden="1" x14ac:dyDescent="0.2">
      <c r="A448" s="3">
        <v>67712</v>
      </c>
      <c r="B448" s="6">
        <v>42993</v>
      </c>
      <c r="C448" s="3">
        <f>VLOOKUP(B448,Dates!$A$2:$B$1462, 2,FALSE)</f>
        <v>6</v>
      </c>
      <c r="D448" s="3">
        <v>2</v>
      </c>
      <c r="E448" s="12">
        <f t="shared" si="24"/>
        <v>42997</v>
      </c>
      <c r="F448" s="3">
        <v>1</v>
      </c>
      <c r="G448" s="3" t="s">
        <v>22</v>
      </c>
      <c r="H448" s="3" t="str">
        <f t="shared" si="25"/>
        <v>Other</v>
      </c>
      <c r="I448" s="3">
        <v>18</v>
      </c>
      <c r="J448" s="10">
        <v>8645</v>
      </c>
      <c r="K448" s="3">
        <v>4</v>
      </c>
      <c r="L448" s="3" t="s">
        <v>45</v>
      </c>
      <c r="M448" s="3" t="s">
        <v>236</v>
      </c>
      <c r="N448" s="3" t="s">
        <v>348</v>
      </c>
      <c r="O448" s="3" t="s">
        <v>287</v>
      </c>
      <c r="P448" s="3" t="s">
        <v>243</v>
      </c>
      <c r="Q448" s="3" t="s">
        <v>240</v>
      </c>
      <c r="R448" s="3">
        <v>18</v>
      </c>
      <c r="S448" s="3" t="s">
        <v>1061</v>
      </c>
      <c r="T448" s="3">
        <v>403</v>
      </c>
      <c r="U448" s="3" t="s">
        <v>1060</v>
      </c>
      <c r="V448" s="15">
        <v>129.9900055</v>
      </c>
      <c r="W448" s="15">
        <v>110.80340837177086</v>
      </c>
      <c r="X448" s="3">
        <v>1</v>
      </c>
      <c r="Y448" s="15">
        <v>16.899999619999999</v>
      </c>
      <c r="Z448" s="15">
        <v>129.9900055</v>
      </c>
      <c r="AA448" s="24">
        <f t="shared" si="26"/>
        <v>113.09000587999999</v>
      </c>
      <c r="AB448" s="3" t="s">
        <v>44</v>
      </c>
      <c r="AC448" s="3" t="str">
        <f t="shared" si="27"/>
        <v>Not Cash Payment</v>
      </c>
    </row>
    <row r="449" spans="1:29" ht="51" hidden="1" x14ac:dyDescent="0.2">
      <c r="A449" s="3">
        <v>11209</v>
      </c>
      <c r="B449" s="6">
        <v>42168</v>
      </c>
      <c r="C449" s="3">
        <f>VLOOKUP(B449,Dates!$A$2:$B$1462, 2,FALSE)</f>
        <v>7</v>
      </c>
      <c r="D449" s="3">
        <v>2</v>
      </c>
      <c r="E449" s="12">
        <f t="shared" si="24"/>
        <v>42171</v>
      </c>
      <c r="F449" s="3">
        <v>1</v>
      </c>
      <c r="G449" s="3" t="s">
        <v>22</v>
      </c>
      <c r="H449" s="3" t="str">
        <f t="shared" si="25"/>
        <v>Other</v>
      </c>
      <c r="I449" s="3">
        <v>18</v>
      </c>
      <c r="J449" s="10">
        <v>7202</v>
      </c>
      <c r="K449" s="3">
        <v>4</v>
      </c>
      <c r="L449" s="3" t="s">
        <v>45</v>
      </c>
      <c r="M449" s="3" t="s">
        <v>236</v>
      </c>
      <c r="N449" s="3" t="s">
        <v>417</v>
      </c>
      <c r="O449" s="3" t="s">
        <v>418</v>
      </c>
      <c r="P449" s="3" t="s">
        <v>419</v>
      </c>
      <c r="Q449" s="3" t="s">
        <v>240</v>
      </c>
      <c r="R449" s="3">
        <v>18</v>
      </c>
      <c r="S449" s="3" t="s">
        <v>1061</v>
      </c>
      <c r="T449" s="3">
        <v>403</v>
      </c>
      <c r="U449" s="3" t="s">
        <v>1060</v>
      </c>
      <c r="V449" s="15">
        <v>129.9900055</v>
      </c>
      <c r="W449" s="15">
        <v>110.80340837177086</v>
      </c>
      <c r="X449" s="3">
        <v>1</v>
      </c>
      <c r="Y449" s="15">
        <v>16.899999619999999</v>
      </c>
      <c r="Z449" s="15">
        <v>129.9900055</v>
      </c>
      <c r="AA449" s="24">
        <f t="shared" si="26"/>
        <v>113.09000587999999</v>
      </c>
      <c r="AB449" s="3" t="s">
        <v>44</v>
      </c>
      <c r="AC449" s="3" t="str">
        <f t="shared" si="27"/>
        <v>Not Cash Payment</v>
      </c>
    </row>
    <row r="450" spans="1:29" ht="34" hidden="1" x14ac:dyDescent="0.2">
      <c r="A450" s="3">
        <v>41494</v>
      </c>
      <c r="B450" s="6">
        <v>42610</v>
      </c>
      <c r="C450" s="3">
        <f>VLOOKUP(B450,Dates!$A$2:$B$1462, 2,FALSE)</f>
        <v>1</v>
      </c>
      <c r="D450" s="3">
        <v>2</v>
      </c>
      <c r="E450" s="12">
        <f t="shared" si="24"/>
        <v>42612</v>
      </c>
      <c r="F450" s="3">
        <v>1</v>
      </c>
      <c r="G450" s="3" t="s">
        <v>22</v>
      </c>
      <c r="H450" s="3" t="str">
        <f t="shared" si="25"/>
        <v>Other</v>
      </c>
      <c r="I450" s="3">
        <v>17</v>
      </c>
      <c r="J450" s="10">
        <v>1173</v>
      </c>
      <c r="K450" s="3">
        <v>4</v>
      </c>
      <c r="L450" s="3" t="s">
        <v>45</v>
      </c>
      <c r="M450" s="3" t="s">
        <v>236</v>
      </c>
      <c r="N450" s="3" t="s">
        <v>420</v>
      </c>
      <c r="O450" s="3" t="s">
        <v>421</v>
      </c>
      <c r="P450" s="3" t="s">
        <v>318</v>
      </c>
      <c r="Q450" s="3" t="s">
        <v>319</v>
      </c>
      <c r="R450" s="3">
        <v>17</v>
      </c>
      <c r="S450" s="3" t="s">
        <v>1043</v>
      </c>
      <c r="T450" s="3">
        <v>365</v>
      </c>
      <c r="U450" s="3" t="s">
        <v>1062</v>
      </c>
      <c r="V450" s="15">
        <v>59.990001679999999</v>
      </c>
      <c r="W450" s="15">
        <v>54.488929209402009</v>
      </c>
      <c r="X450" s="3">
        <v>1</v>
      </c>
      <c r="Y450" s="15">
        <v>9</v>
      </c>
      <c r="Z450" s="15">
        <v>59.990001679999999</v>
      </c>
      <c r="AA450" s="24">
        <f t="shared" si="26"/>
        <v>50.990001679999999</v>
      </c>
      <c r="AB450" s="3" t="s">
        <v>44</v>
      </c>
      <c r="AC450" s="3" t="str">
        <f t="shared" si="27"/>
        <v>Not Cash Payment</v>
      </c>
    </row>
    <row r="451" spans="1:29" ht="51" hidden="1" x14ac:dyDescent="0.2">
      <c r="A451" s="3">
        <v>18593</v>
      </c>
      <c r="B451" s="6">
        <v>42276</v>
      </c>
      <c r="C451" s="3">
        <f>VLOOKUP(B451,Dates!$A$2:$B$1462, 2,FALSE)</f>
        <v>3</v>
      </c>
      <c r="D451" s="3">
        <v>2</v>
      </c>
      <c r="E451" s="12">
        <f t="shared" ref="E451:E514" si="28">WORKDAY(B451, D451 )</f>
        <v>42278</v>
      </c>
      <c r="F451" s="3">
        <v>1</v>
      </c>
      <c r="G451" s="3" t="s">
        <v>22</v>
      </c>
      <c r="H451" s="3" t="str">
        <f t="shared" ref="H451:H514" si="29">IF(AND(D451&lt;=1,F451=0),"Same day - on time","Other")</f>
        <v>Other</v>
      </c>
      <c r="I451" s="3">
        <v>18</v>
      </c>
      <c r="J451" s="10">
        <v>1275</v>
      </c>
      <c r="K451" s="3">
        <v>4</v>
      </c>
      <c r="L451" s="3" t="s">
        <v>45</v>
      </c>
      <c r="M451" s="3" t="s">
        <v>236</v>
      </c>
      <c r="N451" s="3" t="s">
        <v>411</v>
      </c>
      <c r="O451" s="3" t="s">
        <v>249</v>
      </c>
      <c r="P451" s="3" t="s">
        <v>250</v>
      </c>
      <c r="Q451" s="3" t="s">
        <v>251</v>
      </c>
      <c r="R451" s="3">
        <v>18</v>
      </c>
      <c r="S451" s="3" t="s">
        <v>1061</v>
      </c>
      <c r="T451" s="3">
        <v>403</v>
      </c>
      <c r="U451" s="3" t="s">
        <v>1060</v>
      </c>
      <c r="V451" s="15">
        <v>129.9900055</v>
      </c>
      <c r="W451" s="15">
        <v>110.80340837177086</v>
      </c>
      <c r="X451" s="3">
        <v>1</v>
      </c>
      <c r="Y451" s="15">
        <v>19.5</v>
      </c>
      <c r="Z451" s="15">
        <v>129.9900055</v>
      </c>
      <c r="AA451" s="24">
        <f t="shared" ref="AA451:AA514" si="30">Z451-Y451</f>
        <v>110.4900055</v>
      </c>
      <c r="AB451" s="3" t="s">
        <v>44</v>
      </c>
      <c r="AC451" s="3" t="str">
        <f t="shared" ref="AC451:AC514" si="31">IF(AND(AB451="CASH",AA451&gt;200),"Cash Over 200",IF(AND(AB451="CASH",AA451&lt;=200),"Cash Not Over 200","Not Cash Payment"))</f>
        <v>Not Cash Payment</v>
      </c>
    </row>
    <row r="452" spans="1:29" ht="51" hidden="1" x14ac:dyDescent="0.2">
      <c r="A452" s="3">
        <v>13343</v>
      </c>
      <c r="B452" s="6">
        <v>42199</v>
      </c>
      <c r="C452" s="3">
        <f>VLOOKUP(B452,Dates!$A$2:$B$1462, 2,FALSE)</f>
        <v>3</v>
      </c>
      <c r="D452" s="3">
        <v>2</v>
      </c>
      <c r="E452" s="12">
        <f t="shared" si="28"/>
        <v>42201</v>
      </c>
      <c r="F452" s="3">
        <v>1</v>
      </c>
      <c r="G452" s="3" t="s">
        <v>22</v>
      </c>
      <c r="H452" s="3" t="str">
        <f t="shared" si="29"/>
        <v>Other</v>
      </c>
      <c r="I452" s="3">
        <v>18</v>
      </c>
      <c r="J452" s="10">
        <v>9726</v>
      </c>
      <c r="K452" s="3">
        <v>4</v>
      </c>
      <c r="L452" s="3" t="s">
        <v>45</v>
      </c>
      <c r="M452" s="3" t="s">
        <v>236</v>
      </c>
      <c r="N452" s="3" t="s">
        <v>274</v>
      </c>
      <c r="O452" s="3" t="s">
        <v>249</v>
      </c>
      <c r="P452" s="3" t="s">
        <v>250</v>
      </c>
      <c r="Q452" s="3" t="s">
        <v>251</v>
      </c>
      <c r="R452" s="3">
        <v>18</v>
      </c>
      <c r="S452" s="3" t="s">
        <v>1061</v>
      </c>
      <c r="T452" s="3">
        <v>403</v>
      </c>
      <c r="U452" s="3" t="s">
        <v>1060</v>
      </c>
      <c r="V452" s="15">
        <v>129.9900055</v>
      </c>
      <c r="W452" s="15">
        <v>110.80340837177086</v>
      </c>
      <c r="X452" s="3">
        <v>1</v>
      </c>
      <c r="Y452" s="15">
        <v>19.5</v>
      </c>
      <c r="Z452" s="15">
        <v>129.9900055</v>
      </c>
      <c r="AA452" s="24">
        <f t="shared" si="30"/>
        <v>110.4900055</v>
      </c>
      <c r="AB452" s="3" t="s">
        <v>44</v>
      </c>
      <c r="AC452" s="3" t="str">
        <f t="shared" si="31"/>
        <v>Not Cash Payment</v>
      </c>
    </row>
    <row r="453" spans="1:29" ht="51" hidden="1" x14ac:dyDescent="0.2">
      <c r="A453" s="3">
        <v>62637</v>
      </c>
      <c r="B453" s="6">
        <v>42801</v>
      </c>
      <c r="C453" s="3">
        <f>VLOOKUP(B453,Dates!$A$2:$B$1462, 2,FALSE)</f>
        <v>3</v>
      </c>
      <c r="D453" s="3">
        <v>2</v>
      </c>
      <c r="E453" s="12">
        <f t="shared" si="28"/>
        <v>42803</v>
      </c>
      <c r="F453" s="3">
        <v>1</v>
      </c>
      <c r="G453" s="3" t="s">
        <v>22</v>
      </c>
      <c r="H453" s="3" t="str">
        <f t="shared" si="29"/>
        <v>Other</v>
      </c>
      <c r="I453" s="3">
        <v>18</v>
      </c>
      <c r="J453" s="10">
        <v>9726</v>
      </c>
      <c r="K453" s="3">
        <v>4</v>
      </c>
      <c r="L453" s="3" t="s">
        <v>45</v>
      </c>
      <c r="M453" s="3" t="s">
        <v>236</v>
      </c>
      <c r="N453" s="3" t="s">
        <v>415</v>
      </c>
      <c r="O453" s="3" t="s">
        <v>416</v>
      </c>
      <c r="P453" s="3" t="s">
        <v>262</v>
      </c>
      <c r="Q453" s="3" t="s">
        <v>263</v>
      </c>
      <c r="R453" s="3">
        <v>18</v>
      </c>
      <c r="S453" s="3" t="s">
        <v>1061</v>
      </c>
      <c r="T453" s="3">
        <v>403</v>
      </c>
      <c r="U453" s="3" t="s">
        <v>1060</v>
      </c>
      <c r="V453" s="15">
        <v>129.9900055</v>
      </c>
      <c r="W453" s="15">
        <v>110.80340837177086</v>
      </c>
      <c r="X453" s="3">
        <v>1</v>
      </c>
      <c r="Y453" s="15">
        <v>19.5</v>
      </c>
      <c r="Z453" s="15">
        <v>129.9900055</v>
      </c>
      <c r="AA453" s="24">
        <f t="shared" si="30"/>
        <v>110.4900055</v>
      </c>
      <c r="AB453" s="3" t="s">
        <v>44</v>
      </c>
      <c r="AC453" s="3" t="str">
        <f t="shared" si="31"/>
        <v>Not Cash Payment</v>
      </c>
    </row>
    <row r="454" spans="1:29" ht="17" hidden="1" x14ac:dyDescent="0.2">
      <c r="A454" s="3">
        <v>70044</v>
      </c>
      <c r="B454" s="6">
        <v>43027</v>
      </c>
      <c r="C454" s="3">
        <f>VLOOKUP(B454,Dates!$A$2:$B$1462, 2,FALSE)</f>
        <v>5</v>
      </c>
      <c r="D454" s="3">
        <v>2</v>
      </c>
      <c r="E454" s="12">
        <f t="shared" si="28"/>
        <v>43031</v>
      </c>
      <c r="F454" s="3">
        <v>1</v>
      </c>
      <c r="G454" s="3" t="s">
        <v>22</v>
      </c>
      <c r="H454" s="3" t="str">
        <f t="shared" si="29"/>
        <v>Other</v>
      </c>
      <c r="I454" s="3">
        <v>63</v>
      </c>
      <c r="J454" s="10">
        <v>13597</v>
      </c>
      <c r="K454" s="3">
        <v>4</v>
      </c>
      <c r="L454" s="3" t="s">
        <v>45</v>
      </c>
      <c r="M454" s="3" t="s">
        <v>236</v>
      </c>
      <c r="N454" s="3" t="s">
        <v>422</v>
      </c>
      <c r="O454" s="3" t="s">
        <v>423</v>
      </c>
      <c r="P454" s="3" t="s">
        <v>239</v>
      </c>
      <c r="Q454" s="3" t="s">
        <v>240</v>
      </c>
      <c r="R454" s="3">
        <v>63</v>
      </c>
      <c r="S454" s="3" t="s">
        <v>1119</v>
      </c>
      <c r="T454" s="3">
        <v>1350</v>
      </c>
      <c r="U454" s="3" t="s">
        <v>1118</v>
      </c>
      <c r="V454" s="15">
        <v>357.10000609999997</v>
      </c>
      <c r="W454" s="15">
        <v>263.94000818499995</v>
      </c>
      <c r="X454" s="3">
        <v>1</v>
      </c>
      <c r="Y454" s="15">
        <v>53.569999699999997</v>
      </c>
      <c r="Z454" s="15">
        <v>357.10000609999997</v>
      </c>
      <c r="AA454" s="24">
        <f t="shared" si="30"/>
        <v>303.53000639999999</v>
      </c>
      <c r="AB454" s="3" t="s">
        <v>44</v>
      </c>
      <c r="AC454" s="3" t="str">
        <f t="shared" si="31"/>
        <v>Not Cash Payment</v>
      </c>
    </row>
    <row r="455" spans="1:29" ht="51" hidden="1" x14ac:dyDescent="0.2">
      <c r="A455" s="3">
        <v>67753</v>
      </c>
      <c r="B455" s="6">
        <v>42994</v>
      </c>
      <c r="C455" s="3">
        <f>VLOOKUP(B455,Dates!$A$2:$B$1462, 2,FALSE)</f>
        <v>7</v>
      </c>
      <c r="D455" s="3">
        <v>2</v>
      </c>
      <c r="E455" s="12">
        <f t="shared" si="28"/>
        <v>42997</v>
      </c>
      <c r="F455" s="3">
        <v>1</v>
      </c>
      <c r="G455" s="3" t="s">
        <v>22</v>
      </c>
      <c r="H455" s="3" t="str">
        <f t="shared" si="29"/>
        <v>Other</v>
      </c>
      <c r="I455" s="3">
        <v>18</v>
      </c>
      <c r="J455" s="10">
        <v>1566</v>
      </c>
      <c r="K455" s="3">
        <v>4</v>
      </c>
      <c r="L455" s="3" t="s">
        <v>45</v>
      </c>
      <c r="M455" s="3" t="s">
        <v>236</v>
      </c>
      <c r="N455" s="3" t="s">
        <v>360</v>
      </c>
      <c r="O455" s="3" t="s">
        <v>361</v>
      </c>
      <c r="P455" s="3" t="s">
        <v>247</v>
      </c>
      <c r="Q455" s="3" t="s">
        <v>240</v>
      </c>
      <c r="R455" s="3">
        <v>18</v>
      </c>
      <c r="S455" s="3" t="s">
        <v>1061</v>
      </c>
      <c r="T455" s="3">
        <v>403</v>
      </c>
      <c r="U455" s="3" t="s">
        <v>1060</v>
      </c>
      <c r="V455" s="15">
        <v>129.9900055</v>
      </c>
      <c r="W455" s="15">
        <v>110.80340837177086</v>
      </c>
      <c r="X455" s="3">
        <v>1</v>
      </c>
      <c r="Y455" s="15">
        <v>19.5</v>
      </c>
      <c r="Z455" s="15">
        <v>129.9900055</v>
      </c>
      <c r="AA455" s="24">
        <f t="shared" si="30"/>
        <v>110.4900055</v>
      </c>
      <c r="AB455" s="3" t="s">
        <v>44</v>
      </c>
      <c r="AC455" s="3" t="str">
        <f t="shared" si="31"/>
        <v>Not Cash Payment</v>
      </c>
    </row>
    <row r="456" spans="1:29" ht="51" hidden="1" x14ac:dyDescent="0.2">
      <c r="A456" s="3">
        <v>16617</v>
      </c>
      <c r="B456" s="6">
        <v>42247</v>
      </c>
      <c r="C456" s="3">
        <f>VLOOKUP(B456,Dates!$A$2:$B$1462, 2,FALSE)</f>
        <v>2</v>
      </c>
      <c r="D456" s="3">
        <v>2</v>
      </c>
      <c r="E456" s="12">
        <f t="shared" si="28"/>
        <v>42249</v>
      </c>
      <c r="F456" s="3">
        <v>1</v>
      </c>
      <c r="G456" s="3" t="s">
        <v>22</v>
      </c>
      <c r="H456" s="3" t="str">
        <f t="shared" si="29"/>
        <v>Other</v>
      </c>
      <c r="I456" s="3">
        <v>18</v>
      </c>
      <c r="J456" s="10">
        <v>4047</v>
      </c>
      <c r="K456" s="3">
        <v>4</v>
      </c>
      <c r="L456" s="3" t="s">
        <v>45</v>
      </c>
      <c r="M456" s="3" t="s">
        <v>236</v>
      </c>
      <c r="N456" s="3" t="s">
        <v>337</v>
      </c>
      <c r="O456" s="3" t="s">
        <v>242</v>
      </c>
      <c r="P456" s="3" t="s">
        <v>243</v>
      </c>
      <c r="Q456" s="3" t="s">
        <v>240</v>
      </c>
      <c r="R456" s="3">
        <v>18</v>
      </c>
      <c r="S456" s="3" t="s">
        <v>1061</v>
      </c>
      <c r="T456" s="3">
        <v>403</v>
      </c>
      <c r="U456" s="3" t="s">
        <v>1060</v>
      </c>
      <c r="V456" s="15">
        <v>129.9900055</v>
      </c>
      <c r="W456" s="15">
        <v>110.80340837177086</v>
      </c>
      <c r="X456" s="3">
        <v>1</v>
      </c>
      <c r="Y456" s="15">
        <v>19.5</v>
      </c>
      <c r="Z456" s="15">
        <v>129.9900055</v>
      </c>
      <c r="AA456" s="24">
        <f t="shared" si="30"/>
        <v>110.4900055</v>
      </c>
      <c r="AB456" s="3" t="s">
        <v>44</v>
      </c>
      <c r="AC456" s="3" t="str">
        <f t="shared" si="31"/>
        <v>Not Cash Payment</v>
      </c>
    </row>
    <row r="457" spans="1:29" ht="51" hidden="1" x14ac:dyDescent="0.2">
      <c r="A457" s="3">
        <v>14574</v>
      </c>
      <c r="B457" s="6">
        <v>42012</v>
      </c>
      <c r="C457" s="3">
        <f>VLOOKUP(B457,Dates!$A$2:$B$1462, 2,FALSE)</f>
        <v>5</v>
      </c>
      <c r="D457" s="3">
        <v>2</v>
      </c>
      <c r="E457" s="12">
        <f t="shared" si="28"/>
        <v>42016</v>
      </c>
      <c r="F457" s="3">
        <v>1</v>
      </c>
      <c r="G457" s="3" t="s">
        <v>22</v>
      </c>
      <c r="H457" s="3" t="str">
        <f t="shared" si="29"/>
        <v>Other</v>
      </c>
      <c r="I457" s="3">
        <v>18</v>
      </c>
      <c r="J457" s="10">
        <v>6594</v>
      </c>
      <c r="K457" s="3">
        <v>4</v>
      </c>
      <c r="L457" s="3" t="s">
        <v>45</v>
      </c>
      <c r="M457" s="3" t="s">
        <v>236</v>
      </c>
      <c r="N457" s="3" t="s">
        <v>237</v>
      </c>
      <c r="O457" s="3" t="s">
        <v>238</v>
      </c>
      <c r="P457" s="3" t="s">
        <v>239</v>
      </c>
      <c r="Q457" s="3" t="s">
        <v>240</v>
      </c>
      <c r="R457" s="3">
        <v>18</v>
      </c>
      <c r="S457" s="3" t="s">
        <v>1061</v>
      </c>
      <c r="T457" s="3">
        <v>403</v>
      </c>
      <c r="U457" s="3" t="s">
        <v>1060</v>
      </c>
      <c r="V457" s="15">
        <v>129.9900055</v>
      </c>
      <c r="W457" s="15">
        <v>110.80340837177086</v>
      </c>
      <c r="X457" s="3">
        <v>1</v>
      </c>
      <c r="Y457" s="15">
        <v>19.5</v>
      </c>
      <c r="Z457" s="15">
        <v>129.9900055</v>
      </c>
      <c r="AA457" s="24">
        <f t="shared" si="30"/>
        <v>110.4900055</v>
      </c>
      <c r="AB457" s="3" t="s">
        <v>44</v>
      </c>
      <c r="AC457" s="3" t="str">
        <f t="shared" si="31"/>
        <v>Not Cash Payment</v>
      </c>
    </row>
    <row r="458" spans="1:29" ht="51" hidden="1" x14ac:dyDescent="0.2">
      <c r="A458" s="3">
        <v>12698</v>
      </c>
      <c r="B458" s="6">
        <v>42131</v>
      </c>
      <c r="C458" s="3">
        <f>VLOOKUP(B458,Dates!$A$2:$B$1462, 2,FALSE)</f>
        <v>5</v>
      </c>
      <c r="D458" s="3">
        <v>2</v>
      </c>
      <c r="E458" s="12">
        <f t="shared" si="28"/>
        <v>42135</v>
      </c>
      <c r="F458" s="3">
        <v>1</v>
      </c>
      <c r="G458" s="3" t="s">
        <v>22</v>
      </c>
      <c r="H458" s="3" t="str">
        <f t="shared" si="29"/>
        <v>Other</v>
      </c>
      <c r="I458" s="3">
        <v>18</v>
      </c>
      <c r="J458" s="10">
        <v>3940</v>
      </c>
      <c r="K458" s="3">
        <v>4</v>
      </c>
      <c r="L458" s="3" t="s">
        <v>45</v>
      </c>
      <c r="M458" s="3" t="s">
        <v>236</v>
      </c>
      <c r="N458" s="3" t="s">
        <v>404</v>
      </c>
      <c r="O458" s="3" t="s">
        <v>287</v>
      </c>
      <c r="P458" s="3" t="s">
        <v>243</v>
      </c>
      <c r="Q458" s="3" t="s">
        <v>240</v>
      </c>
      <c r="R458" s="3">
        <v>18</v>
      </c>
      <c r="S458" s="3" t="s">
        <v>1061</v>
      </c>
      <c r="T458" s="3">
        <v>403</v>
      </c>
      <c r="U458" s="3" t="s">
        <v>1060</v>
      </c>
      <c r="V458" s="15">
        <v>129.9900055</v>
      </c>
      <c r="W458" s="15">
        <v>110.80340837177086</v>
      </c>
      <c r="X458" s="3">
        <v>1</v>
      </c>
      <c r="Y458" s="15">
        <v>19.5</v>
      </c>
      <c r="Z458" s="15">
        <v>129.9900055</v>
      </c>
      <c r="AA458" s="24">
        <f t="shared" si="30"/>
        <v>110.4900055</v>
      </c>
      <c r="AB458" s="3" t="s">
        <v>44</v>
      </c>
      <c r="AC458" s="3" t="str">
        <f t="shared" si="31"/>
        <v>Not Cash Payment</v>
      </c>
    </row>
    <row r="459" spans="1:29" ht="51" hidden="1" x14ac:dyDescent="0.2">
      <c r="A459" s="3">
        <v>15599</v>
      </c>
      <c r="B459" s="6">
        <v>42232</v>
      </c>
      <c r="C459" s="3">
        <f>VLOOKUP(B459,Dates!$A$2:$B$1462, 2,FALSE)</f>
        <v>1</v>
      </c>
      <c r="D459" s="3">
        <v>2</v>
      </c>
      <c r="E459" s="12">
        <f t="shared" si="28"/>
        <v>42234</v>
      </c>
      <c r="F459" s="3">
        <v>1</v>
      </c>
      <c r="G459" s="3" t="s">
        <v>22</v>
      </c>
      <c r="H459" s="3" t="str">
        <f t="shared" si="29"/>
        <v>Other</v>
      </c>
      <c r="I459" s="3">
        <v>18</v>
      </c>
      <c r="J459" s="10">
        <v>1186</v>
      </c>
      <c r="K459" s="3">
        <v>4</v>
      </c>
      <c r="L459" s="3" t="s">
        <v>45</v>
      </c>
      <c r="M459" s="3" t="s">
        <v>236</v>
      </c>
      <c r="N459" s="3" t="s">
        <v>424</v>
      </c>
      <c r="O459" s="3" t="s">
        <v>249</v>
      </c>
      <c r="P459" s="3" t="s">
        <v>250</v>
      </c>
      <c r="Q459" s="3" t="s">
        <v>251</v>
      </c>
      <c r="R459" s="3">
        <v>18</v>
      </c>
      <c r="S459" s="3" t="s">
        <v>1061</v>
      </c>
      <c r="T459" s="3">
        <v>403</v>
      </c>
      <c r="U459" s="3" t="s">
        <v>1060</v>
      </c>
      <c r="V459" s="15">
        <v>129.9900055</v>
      </c>
      <c r="W459" s="15">
        <v>110.80340837177086</v>
      </c>
      <c r="X459" s="3">
        <v>1</v>
      </c>
      <c r="Y459" s="15">
        <v>20.799999239999998</v>
      </c>
      <c r="Z459" s="15">
        <v>129.9900055</v>
      </c>
      <c r="AA459" s="24">
        <f t="shared" si="30"/>
        <v>109.19000625999999</v>
      </c>
      <c r="AB459" s="3" t="s">
        <v>44</v>
      </c>
      <c r="AC459" s="3" t="str">
        <f t="shared" si="31"/>
        <v>Not Cash Payment</v>
      </c>
    </row>
    <row r="460" spans="1:29" ht="51" hidden="1" x14ac:dyDescent="0.2">
      <c r="A460" s="3">
        <v>13343</v>
      </c>
      <c r="B460" s="6">
        <v>42199</v>
      </c>
      <c r="C460" s="3">
        <f>VLOOKUP(B460,Dates!$A$2:$B$1462, 2,FALSE)</f>
        <v>3</v>
      </c>
      <c r="D460" s="3">
        <v>2</v>
      </c>
      <c r="E460" s="12">
        <f t="shared" si="28"/>
        <v>42201</v>
      </c>
      <c r="F460" s="3">
        <v>1</v>
      </c>
      <c r="G460" s="3" t="s">
        <v>22</v>
      </c>
      <c r="H460" s="3" t="str">
        <f t="shared" si="29"/>
        <v>Other</v>
      </c>
      <c r="I460" s="3">
        <v>18</v>
      </c>
      <c r="J460" s="10">
        <v>9726</v>
      </c>
      <c r="K460" s="3">
        <v>4</v>
      </c>
      <c r="L460" s="3" t="s">
        <v>45</v>
      </c>
      <c r="M460" s="3" t="s">
        <v>236</v>
      </c>
      <c r="N460" s="3" t="s">
        <v>274</v>
      </c>
      <c r="O460" s="3" t="s">
        <v>249</v>
      </c>
      <c r="P460" s="3" t="s">
        <v>250</v>
      </c>
      <c r="Q460" s="3" t="s">
        <v>251</v>
      </c>
      <c r="R460" s="3">
        <v>18</v>
      </c>
      <c r="S460" s="3" t="s">
        <v>1061</v>
      </c>
      <c r="T460" s="3">
        <v>403</v>
      </c>
      <c r="U460" s="3" t="s">
        <v>1060</v>
      </c>
      <c r="V460" s="15">
        <v>129.9900055</v>
      </c>
      <c r="W460" s="15">
        <v>110.80340837177086</v>
      </c>
      <c r="X460" s="3">
        <v>1</v>
      </c>
      <c r="Y460" s="15">
        <v>20.799999239999998</v>
      </c>
      <c r="Z460" s="15">
        <v>129.9900055</v>
      </c>
      <c r="AA460" s="24">
        <f t="shared" si="30"/>
        <v>109.19000625999999</v>
      </c>
      <c r="AB460" s="3" t="s">
        <v>44</v>
      </c>
      <c r="AC460" s="3" t="str">
        <f t="shared" si="31"/>
        <v>Not Cash Payment</v>
      </c>
    </row>
    <row r="461" spans="1:29" ht="51" hidden="1" x14ac:dyDescent="0.2">
      <c r="A461" s="3">
        <v>20072</v>
      </c>
      <c r="B461" s="6">
        <v>42297</v>
      </c>
      <c r="C461" s="3">
        <f>VLOOKUP(B461,Dates!$A$2:$B$1462, 2,FALSE)</f>
        <v>3</v>
      </c>
      <c r="D461" s="3">
        <v>2</v>
      </c>
      <c r="E461" s="12">
        <f t="shared" si="28"/>
        <v>42299</v>
      </c>
      <c r="F461" s="3">
        <v>1</v>
      </c>
      <c r="G461" s="3" t="s">
        <v>22</v>
      </c>
      <c r="H461" s="3" t="str">
        <f t="shared" si="29"/>
        <v>Other</v>
      </c>
      <c r="I461" s="3">
        <v>18</v>
      </c>
      <c r="J461" s="10">
        <v>4279</v>
      </c>
      <c r="K461" s="3">
        <v>4</v>
      </c>
      <c r="L461" s="3" t="s">
        <v>45</v>
      </c>
      <c r="M461" s="3" t="s">
        <v>236</v>
      </c>
      <c r="N461" s="3" t="s">
        <v>367</v>
      </c>
      <c r="O461" s="3" t="s">
        <v>368</v>
      </c>
      <c r="P461" s="3" t="s">
        <v>262</v>
      </c>
      <c r="Q461" s="3" t="s">
        <v>263</v>
      </c>
      <c r="R461" s="3">
        <v>18</v>
      </c>
      <c r="S461" s="3" t="s">
        <v>1061</v>
      </c>
      <c r="T461" s="3">
        <v>403</v>
      </c>
      <c r="U461" s="3" t="s">
        <v>1060</v>
      </c>
      <c r="V461" s="15">
        <v>129.9900055</v>
      </c>
      <c r="W461" s="15">
        <v>110.80340837177086</v>
      </c>
      <c r="X461" s="3">
        <v>1</v>
      </c>
      <c r="Y461" s="15">
        <v>20.799999239999998</v>
      </c>
      <c r="Z461" s="15">
        <v>129.9900055</v>
      </c>
      <c r="AA461" s="24">
        <f t="shared" si="30"/>
        <v>109.19000625999999</v>
      </c>
      <c r="AB461" s="3" t="s">
        <v>44</v>
      </c>
      <c r="AC461" s="3" t="str">
        <f t="shared" si="31"/>
        <v>Not Cash Payment</v>
      </c>
    </row>
    <row r="462" spans="1:29" ht="34" hidden="1" x14ac:dyDescent="0.2">
      <c r="A462" s="3">
        <v>12323</v>
      </c>
      <c r="B462" s="6">
        <v>42184</v>
      </c>
      <c r="C462" s="3">
        <f>VLOOKUP(B462,Dates!$A$2:$B$1462, 2,FALSE)</f>
        <v>2</v>
      </c>
      <c r="D462" s="3">
        <v>2</v>
      </c>
      <c r="E462" s="12">
        <f t="shared" si="28"/>
        <v>42186</v>
      </c>
      <c r="F462" s="3">
        <v>1</v>
      </c>
      <c r="G462" s="3" t="s">
        <v>22</v>
      </c>
      <c r="H462" s="3" t="str">
        <f t="shared" si="29"/>
        <v>Other</v>
      </c>
      <c r="I462" s="3">
        <v>17</v>
      </c>
      <c r="J462" s="10">
        <v>4151</v>
      </c>
      <c r="K462" s="3">
        <v>4</v>
      </c>
      <c r="L462" s="3" t="s">
        <v>45</v>
      </c>
      <c r="M462" s="3" t="s">
        <v>236</v>
      </c>
      <c r="N462" s="3" t="s">
        <v>425</v>
      </c>
      <c r="O462" s="3" t="s">
        <v>265</v>
      </c>
      <c r="P462" s="3" t="s">
        <v>239</v>
      </c>
      <c r="Q462" s="3" t="s">
        <v>240</v>
      </c>
      <c r="R462" s="3">
        <v>17</v>
      </c>
      <c r="S462" s="3" t="s">
        <v>1043</v>
      </c>
      <c r="T462" s="3">
        <v>365</v>
      </c>
      <c r="U462" s="3" t="s">
        <v>1062</v>
      </c>
      <c r="V462" s="15">
        <v>59.990001679999999</v>
      </c>
      <c r="W462" s="15">
        <v>54.488929209402009</v>
      </c>
      <c r="X462" s="3">
        <v>1</v>
      </c>
      <c r="Y462" s="15">
        <v>9.6000003809999992</v>
      </c>
      <c r="Z462" s="15">
        <v>59.990001679999999</v>
      </c>
      <c r="AA462" s="24">
        <f t="shared" si="30"/>
        <v>50.390001298999998</v>
      </c>
      <c r="AB462" s="3" t="s">
        <v>44</v>
      </c>
      <c r="AC462" s="3" t="str">
        <f t="shared" si="31"/>
        <v>Not Cash Payment</v>
      </c>
    </row>
    <row r="463" spans="1:29" ht="51" hidden="1" x14ac:dyDescent="0.2">
      <c r="A463" s="3">
        <v>71295</v>
      </c>
      <c r="B463" s="6">
        <v>42897</v>
      </c>
      <c r="C463" s="3">
        <f>VLOOKUP(B463,Dates!$A$2:$B$1462, 2,FALSE)</f>
        <v>1</v>
      </c>
      <c r="D463" s="3">
        <v>2</v>
      </c>
      <c r="E463" s="12">
        <f t="shared" si="28"/>
        <v>42899</v>
      </c>
      <c r="F463" s="3">
        <v>1</v>
      </c>
      <c r="G463" s="3" t="s">
        <v>22</v>
      </c>
      <c r="H463" s="3" t="str">
        <f t="shared" si="29"/>
        <v>Other</v>
      </c>
      <c r="I463" s="3">
        <v>66</v>
      </c>
      <c r="J463" s="10">
        <v>14848</v>
      </c>
      <c r="K463" s="3">
        <v>4</v>
      </c>
      <c r="L463" s="3" t="s">
        <v>45</v>
      </c>
      <c r="M463" s="3" t="s">
        <v>236</v>
      </c>
      <c r="N463" s="3" t="s">
        <v>426</v>
      </c>
      <c r="O463" s="3" t="s">
        <v>291</v>
      </c>
      <c r="P463" s="3" t="s">
        <v>243</v>
      </c>
      <c r="Q463" s="3" t="s">
        <v>240</v>
      </c>
      <c r="R463" s="3">
        <v>66</v>
      </c>
      <c r="S463" s="3" t="s">
        <v>1050</v>
      </c>
      <c r="T463" s="3">
        <v>1353</v>
      </c>
      <c r="U463" s="3" t="s">
        <v>1116</v>
      </c>
      <c r="V463" s="15">
        <v>461.48001099999999</v>
      </c>
      <c r="W463" s="15">
        <v>376.77167767999998</v>
      </c>
      <c r="X463" s="3">
        <v>1</v>
      </c>
      <c r="Y463" s="15">
        <v>73.839996339999999</v>
      </c>
      <c r="Z463" s="15">
        <v>461.48001099999999</v>
      </c>
      <c r="AA463" s="24">
        <f t="shared" si="30"/>
        <v>387.64001466000002</v>
      </c>
      <c r="AB463" s="3" t="s">
        <v>44</v>
      </c>
      <c r="AC463" s="3" t="str">
        <f t="shared" si="31"/>
        <v>Not Cash Payment</v>
      </c>
    </row>
    <row r="464" spans="1:29" ht="51" hidden="1" x14ac:dyDescent="0.2">
      <c r="A464" s="3">
        <v>66351</v>
      </c>
      <c r="B464" s="6">
        <v>42973</v>
      </c>
      <c r="C464" s="3">
        <f>VLOOKUP(B464,Dates!$A$2:$B$1462, 2,FALSE)</f>
        <v>7</v>
      </c>
      <c r="D464" s="3">
        <v>2</v>
      </c>
      <c r="E464" s="12">
        <f t="shared" si="28"/>
        <v>42976</v>
      </c>
      <c r="F464" s="3">
        <v>0</v>
      </c>
      <c r="G464" s="3" t="s">
        <v>22</v>
      </c>
      <c r="H464" s="3" t="str">
        <f t="shared" si="29"/>
        <v>Other</v>
      </c>
      <c r="I464" s="3">
        <v>18</v>
      </c>
      <c r="J464" s="10">
        <v>4697</v>
      </c>
      <c r="K464" s="3">
        <v>4</v>
      </c>
      <c r="L464" s="3" t="s">
        <v>45</v>
      </c>
      <c r="M464" s="3" t="s">
        <v>236</v>
      </c>
      <c r="N464" s="3" t="s">
        <v>427</v>
      </c>
      <c r="O464" s="3" t="s">
        <v>238</v>
      </c>
      <c r="P464" s="3" t="s">
        <v>239</v>
      </c>
      <c r="Q464" s="3" t="s">
        <v>240</v>
      </c>
      <c r="R464" s="3">
        <v>18</v>
      </c>
      <c r="S464" s="3" t="s">
        <v>1061</v>
      </c>
      <c r="T464" s="3">
        <v>403</v>
      </c>
      <c r="U464" s="3" t="s">
        <v>1060</v>
      </c>
      <c r="V464" s="15">
        <v>129.9900055</v>
      </c>
      <c r="W464" s="15">
        <v>110.80340837177086</v>
      </c>
      <c r="X464" s="3">
        <v>1</v>
      </c>
      <c r="Y464" s="15">
        <v>20.799999239999998</v>
      </c>
      <c r="Z464" s="15">
        <v>129.9900055</v>
      </c>
      <c r="AA464" s="24">
        <f t="shared" si="30"/>
        <v>109.19000625999999</v>
      </c>
      <c r="AB464" s="3" t="s">
        <v>44</v>
      </c>
      <c r="AC464" s="3" t="str">
        <f t="shared" si="31"/>
        <v>Not Cash Payment</v>
      </c>
    </row>
    <row r="465" spans="1:29" ht="51" hidden="1" x14ac:dyDescent="0.2">
      <c r="A465" s="3">
        <v>12698</v>
      </c>
      <c r="B465" s="6">
        <v>42131</v>
      </c>
      <c r="C465" s="3">
        <f>VLOOKUP(B465,Dates!$A$2:$B$1462, 2,FALSE)</f>
        <v>5</v>
      </c>
      <c r="D465" s="3">
        <v>2</v>
      </c>
      <c r="E465" s="12">
        <f t="shared" si="28"/>
        <v>42135</v>
      </c>
      <c r="F465" s="3">
        <v>1</v>
      </c>
      <c r="G465" s="3" t="s">
        <v>22</v>
      </c>
      <c r="H465" s="3" t="str">
        <f t="shared" si="29"/>
        <v>Other</v>
      </c>
      <c r="I465" s="3">
        <v>18</v>
      </c>
      <c r="J465" s="10">
        <v>3940</v>
      </c>
      <c r="K465" s="3">
        <v>4</v>
      </c>
      <c r="L465" s="3" t="s">
        <v>45</v>
      </c>
      <c r="M465" s="3" t="s">
        <v>236</v>
      </c>
      <c r="N465" s="3" t="s">
        <v>404</v>
      </c>
      <c r="O465" s="3" t="s">
        <v>287</v>
      </c>
      <c r="P465" s="3" t="s">
        <v>243</v>
      </c>
      <c r="Q465" s="3" t="s">
        <v>240</v>
      </c>
      <c r="R465" s="3">
        <v>18</v>
      </c>
      <c r="S465" s="3" t="s">
        <v>1061</v>
      </c>
      <c r="T465" s="3">
        <v>403</v>
      </c>
      <c r="U465" s="3" t="s">
        <v>1060</v>
      </c>
      <c r="V465" s="15">
        <v>129.9900055</v>
      </c>
      <c r="W465" s="15">
        <v>110.80340837177086</v>
      </c>
      <c r="X465" s="3">
        <v>1</v>
      </c>
      <c r="Y465" s="15">
        <v>20.799999239999998</v>
      </c>
      <c r="Z465" s="15">
        <v>129.9900055</v>
      </c>
      <c r="AA465" s="24">
        <f t="shared" si="30"/>
        <v>109.19000625999999</v>
      </c>
      <c r="AB465" s="3" t="s">
        <v>44</v>
      </c>
      <c r="AC465" s="3" t="str">
        <f t="shared" si="31"/>
        <v>Not Cash Payment</v>
      </c>
    </row>
    <row r="466" spans="1:29" ht="51" hidden="1" x14ac:dyDescent="0.2">
      <c r="A466" s="3">
        <v>44148</v>
      </c>
      <c r="B466" s="6">
        <v>42531</v>
      </c>
      <c r="C466" s="3">
        <f>VLOOKUP(B466,Dates!$A$2:$B$1462, 2,FALSE)</f>
        <v>6</v>
      </c>
      <c r="D466" s="3">
        <v>2</v>
      </c>
      <c r="E466" s="12">
        <f t="shared" si="28"/>
        <v>42535</v>
      </c>
      <c r="F466" s="3">
        <v>1</v>
      </c>
      <c r="G466" s="3" t="s">
        <v>22</v>
      </c>
      <c r="H466" s="3" t="str">
        <f t="shared" si="29"/>
        <v>Other</v>
      </c>
      <c r="I466" s="3">
        <v>18</v>
      </c>
      <c r="J466" s="10">
        <v>5887</v>
      </c>
      <c r="K466" s="3">
        <v>4</v>
      </c>
      <c r="L466" s="3" t="s">
        <v>45</v>
      </c>
      <c r="M466" s="3" t="s">
        <v>236</v>
      </c>
      <c r="N466" s="3" t="s">
        <v>428</v>
      </c>
      <c r="O466" s="3" t="s">
        <v>429</v>
      </c>
      <c r="P466" s="3" t="s">
        <v>334</v>
      </c>
      <c r="Q466" s="3" t="s">
        <v>319</v>
      </c>
      <c r="R466" s="3">
        <v>18</v>
      </c>
      <c r="S466" s="3" t="s">
        <v>1061</v>
      </c>
      <c r="T466" s="3">
        <v>403</v>
      </c>
      <c r="U466" s="3" t="s">
        <v>1060</v>
      </c>
      <c r="V466" s="15">
        <v>129.9900055</v>
      </c>
      <c r="W466" s="15">
        <v>110.80340837177086</v>
      </c>
      <c r="X466" s="3">
        <v>1</v>
      </c>
      <c r="Y466" s="15">
        <v>22.100000380000001</v>
      </c>
      <c r="Z466" s="15">
        <v>129.9900055</v>
      </c>
      <c r="AA466" s="24">
        <f t="shared" si="30"/>
        <v>107.89000512</v>
      </c>
      <c r="AB466" s="3" t="s">
        <v>44</v>
      </c>
      <c r="AC466" s="3" t="str">
        <f t="shared" si="31"/>
        <v>Not Cash Payment</v>
      </c>
    </row>
    <row r="467" spans="1:29" ht="34" hidden="1" x14ac:dyDescent="0.2">
      <c r="A467" s="3">
        <v>64274</v>
      </c>
      <c r="B467" s="6">
        <v>42943</v>
      </c>
      <c r="C467" s="3">
        <f>VLOOKUP(B467,Dates!$A$2:$B$1462, 2,FALSE)</f>
        <v>5</v>
      </c>
      <c r="D467" s="3">
        <v>4</v>
      </c>
      <c r="E467" s="12">
        <f t="shared" si="28"/>
        <v>42949</v>
      </c>
      <c r="F467" s="3">
        <v>0</v>
      </c>
      <c r="G467" s="3" t="s">
        <v>61</v>
      </c>
      <c r="H467" s="3" t="str">
        <f t="shared" si="29"/>
        <v>Other</v>
      </c>
      <c r="I467" s="3">
        <v>9</v>
      </c>
      <c r="J467" s="10">
        <v>12019</v>
      </c>
      <c r="K467" s="3">
        <v>3</v>
      </c>
      <c r="L467" s="3" t="s">
        <v>23</v>
      </c>
      <c r="M467" s="3" t="s">
        <v>236</v>
      </c>
      <c r="N467" s="3" t="s">
        <v>246</v>
      </c>
      <c r="O467" s="3" t="s">
        <v>246</v>
      </c>
      <c r="P467" s="3" t="s">
        <v>247</v>
      </c>
      <c r="Q467" s="3" t="s">
        <v>240</v>
      </c>
      <c r="R467" s="3">
        <v>9</v>
      </c>
      <c r="S467" s="3" t="s">
        <v>1055</v>
      </c>
      <c r="T467" s="3">
        <v>191</v>
      </c>
      <c r="U467" s="3" t="s">
        <v>1054</v>
      </c>
      <c r="V467" s="15">
        <v>99.989997860000003</v>
      </c>
      <c r="W467" s="15">
        <v>95.114003926871064</v>
      </c>
      <c r="X467" s="3">
        <v>4</v>
      </c>
      <c r="Y467" s="15">
        <v>79.989997860000003</v>
      </c>
      <c r="Z467" s="15">
        <v>399.95999144000001</v>
      </c>
      <c r="AA467" s="24">
        <f t="shared" si="30"/>
        <v>319.96999357999999</v>
      </c>
      <c r="AB467" s="3" t="s">
        <v>65</v>
      </c>
      <c r="AC467" s="3" t="str">
        <f t="shared" si="31"/>
        <v>Not Cash Payment</v>
      </c>
    </row>
    <row r="468" spans="1:29" ht="34" hidden="1" x14ac:dyDescent="0.2">
      <c r="A468" s="3">
        <v>13298</v>
      </c>
      <c r="B468" s="6">
        <v>42199</v>
      </c>
      <c r="C468" s="3">
        <f>VLOOKUP(B468,Dates!$A$2:$B$1462, 2,FALSE)</f>
        <v>3</v>
      </c>
      <c r="D468" s="3">
        <v>4</v>
      </c>
      <c r="E468" s="12">
        <f t="shared" si="28"/>
        <v>42205</v>
      </c>
      <c r="F468" s="3">
        <v>0</v>
      </c>
      <c r="G468" s="3" t="s">
        <v>61</v>
      </c>
      <c r="H468" s="3" t="str">
        <f t="shared" si="29"/>
        <v>Other</v>
      </c>
      <c r="I468" s="3">
        <v>17</v>
      </c>
      <c r="J468" s="10">
        <v>10549</v>
      </c>
      <c r="K468" s="3">
        <v>4</v>
      </c>
      <c r="L468" s="3" t="s">
        <v>45</v>
      </c>
      <c r="M468" s="3" t="s">
        <v>236</v>
      </c>
      <c r="N468" s="3" t="s">
        <v>430</v>
      </c>
      <c r="O468" s="3" t="s">
        <v>416</v>
      </c>
      <c r="P468" s="3" t="s">
        <v>262</v>
      </c>
      <c r="Q468" s="3" t="s">
        <v>263</v>
      </c>
      <c r="R468" s="3">
        <v>17</v>
      </c>
      <c r="S468" s="3" t="s">
        <v>1043</v>
      </c>
      <c r="T468" s="3">
        <v>365</v>
      </c>
      <c r="U468" s="3" t="s">
        <v>1062</v>
      </c>
      <c r="V468" s="15">
        <v>59.990001679999999</v>
      </c>
      <c r="W468" s="15">
        <v>54.488929209402009</v>
      </c>
      <c r="X468" s="3">
        <v>4</v>
      </c>
      <c r="Y468" s="15">
        <v>4.8000001909999996</v>
      </c>
      <c r="Z468" s="15">
        <v>239.96000672</v>
      </c>
      <c r="AA468" s="24">
        <f t="shared" si="30"/>
        <v>235.16000652899999</v>
      </c>
      <c r="AB468" s="3" t="s">
        <v>65</v>
      </c>
      <c r="AC468" s="3" t="str">
        <f t="shared" si="31"/>
        <v>Not Cash Payment</v>
      </c>
    </row>
    <row r="469" spans="1:29" ht="34" hidden="1" x14ac:dyDescent="0.2">
      <c r="A469" s="3">
        <v>62786</v>
      </c>
      <c r="B469" s="6">
        <v>42862</v>
      </c>
      <c r="C469" s="3">
        <f>VLOOKUP(B469,Dates!$A$2:$B$1462, 2,FALSE)</f>
        <v>1</v>
      </c>
      <c r="D469" s="3">
        <v>4</v>
      </c>
      <c r="E469" s="12">
        <f t="shared" si="28"/>
        <v>42866</v>
      </c>
      <c r="F469" s="3">
        <v>0</v>
      </c>
      <c r="G469" s="3" t="s">
        <v>61</v>
      </c>
      <c r="H469" s="3" t="str">
        <f t="shared" si="29"/>
        <v>Other</v>
      </c>
      <c r="I469" s="3">
        <v>17</v>
      </c>
      <c r="J469" s="10">
        <v>4909</v>
      </c>
      <c r="K469" s="3">
        <v>4</v>
      </c>
      <c r="L469" s="3" t="s">
        <v>45</v>
      </c>
      <c r="M469" s="3" t="s">
        <v>236</v>
      </c>
      <c r="N469" s="3" t="s">
        <v>431</v>
      </c>
      <c r="O469" s="3" t="s">
        <v>238</v>
      </c>
      <c r="P469" s="3" t="s">
        <v>239</v>
      </c>
      <c r="Q469" s="3" t="s">
        <v>240</v>
      </c>
      <c r="R469" s="3">
        <v>17</v>
      </c>
      <c r="S469" s="3" t="s">
        <v>1043</v>
      </c>
      <c r="T469" s="3">
        <v>365</v>
      </c>
      <c r="U469" s="3" t="s">
        <v>1062</v>
      </c>
      <c r="V469" s="15">
        <v>59.990001679999999</v>
      </c>
      <c r="W469" s="15">
        <v>54.488929209402009</v>
      </c>
      <c r="X469" s="3">
        <v>4</v>
      </c>
      <c r="Y469" s="15">
        <v>9.6000003809999992</v>
      </c>
      <c r="Z469" s="15">
        <v>239.96000672</v>
      </c>
      <c r="AA469" s="24">
        <f t="shared" si="30"/>
        <v>230.36000633899999</v>
      </c>
      <c r="AB469" s="3" t="s">
        <v>65</v>
      </c>
      <c r="AC469" s="3" t="str">
        <f t="shared" si="31"/>
        <v>Not Cash Payment</v>
      </c>
    </row>
    <row r="470" spans="1:29" ht="34" hidden="1" x14ac:dyDescent="0.2">
      <c r="A470" s="3">
        <v>13939</v>
      </c>
      <c r="B470" s="6">
        <v>42208</v>
      </c>
      <c r="C470" s="3">
        <f>VLOOKUP(B470,Dates!$A$2:$B$1462, 2,FALSE)</f>
        <v>5</v>
      </c>
      <c r="D470" s="3">
        <v>4</v>
      </c>
      <c r="E470" s="12">
        <f t="shared" si="28"/>
        <v>42214</v>
      </c>
      <c r="F470" s="3">
        <v>0</v>
      </c>
      <c r="G470" s="3" t="s">
        <v>61</v>
      </c>
      <c r="H470" s="3" t="str">
        <f t="shared" si="29"/>
        <v>Other</v>
      </c>
      <c r="I470" s="3">
        <v>17</v>
      </c>
      <c r="J470" s="10">
        <v>5854</v>
      </c>
      <c r="K470" s="3">
        <v>4</v>
      </c>
      <c r="L470" s="3" t="s">
        <v>45</v>
      </c>
      <c r="M470" s="3" t="s">
        <v>236</v>
      </c>
      <c r="N470" s="3" t="s">
        <v>409</v>
      </c>
      <c r="O470" s="3" t="s">
        <v>410</v>
      </c>
      <c r="P470" s="3" t="s">
        <v>262</v>
      </c>
      <c r="Q470" s="3" t="s">
        <v>263</v>
      </c>
      <c r="R470" s="3">
        <v>17</v>
      </c>
      <c r="S470" s="3" t="s">
        <v>1043</v>
      </c>
      <c r="T470" s="3">
        <v>365</v>
      </c>
      <c r="U470" s="3" t="s">
        <v>1062</v>
      </c>
      <c r="V470" s="15">
        <v>59.990001679999999</v>
      </c>
      <c r="W470" s="15">
        <v>54.488929209402009</v>
      </c>
      <c r="X470" s="3">
        <v>4</v>
      </c>
      <c r="Y470" s="15">
        <v>28.799999239999998</v>
      </c>
      <c r="Z470" s="15">
        <v>239.96000672</v>
      </c>
      <c r="AA470" s="24">
        <f t="shared" si="30"/>
        <v>211.16000747999999</v>
      </c>
      <c r="AB470" s="3" t="s">
        <v>65</v>
      </c>
      <c r="AC470" s="3" t="str">
        <f t="shared" si="31"/>
        <v>Not Cash Payment</v>
      </c>
    </row>
    <row r="471" spans="1:29" ht="34" hidden="1" x14ac:dyDescent="0.2">
      <c r="A471" s="3">
        <v>46864</v>
      </c>
      <c r="B471" s="6">
        <v>42689</v>
      </c>
      <c r="C471" s="3">
        <f>VLOOKUP(B471,Dates!$A$2:$B$1462, 2,FALSE)</f>
        <v>3</v>
      </c>
      <c r="D471" s="3">
        <v>4</v>
      </c>
      <c r="E471" s="12">
        <f t="shared" si="28"/>
        <v>42695</v>
      </c>
      <c r="F471" s="3">
        <v>0</v>
      </c>
      <c r="G471" s="3" t="s">
        <v>61</v>
      </c>
      <c r="H471" s="3" t="str">
        <f t="shared" si="29"/>
        <v>Other</v>
      </c>
      <c r="I471" s="3">
        <v>17</v>
      </c>
      <c r="J471" s="10">
        <v>3066</v>
      </c>
      <c r="K471" s="3">
        <v>4</v>
      </c>
      <c r="L471" s="3" t="s">
        <v>45</v>
      </c>
      <c r="M471" s="3" t="s">
        <v>236</v>
      </c>
      <c r="N471" s="3" t="s">
        <v>432</v>
      </c>
      <c r="O471" s="3" t="s">
        <v>433</v>
      </c>
      <c r="P471" s="3" t="s">
        <v>372</v>
      </c>
      <c r="Q471" s="3" t="s">
        <v>319</v>
      </c>
      <c r="R471" s="3">
        <v>17</v>
      </c>
      <c r="S471" s="3" t="s">
        <v>1043</v>
      </c>
      <c r="T471" s="3">
        <v>365</v>
      </c>
      <c r="U471" s="3" t="s">
        <v>1062</v>
      </c>
      <c r="V471" s="15">
        <v>59.990001679999999</v>
      </c>
      <c r="W471" s="15">
        <v>54.488929209402009</v>
      </c>
      <c r="X471" s="3">
        <v>4</v>
      </c>
      <c r="Y471" s="15">
        <v>31.190000529999999</v>
      </c>
      <c r="Z471" s="15">
        <v>239.96000672</v>
      </c>
      <c r="AA471" s="24">
        <f t="shared" si="30"/>
        <v>208.77000619</v>
      </c>
      <c r="AB471" s="3" t="s">
        <v>65</v>
      </c>
      <c r="AC471" s="3" t="str">
        <f t="shared" si="31"/>
        <v>Not Cash Payment</v>
      </c>
    </row>
    <row r="472" spans="1:29" ht="34" hidden="1" x14ac:dyDescent="0.2">
      <c r="A472" s="3">
        <v>16590</v>
      </c>
      <c r="B472" s="6">
        <v>42247</v>
      </c>
      <c r="C472" s="3">
        <f>VLOOKUP(B472,Dates!$A$2:$B$1462, 2,FALSE)</f>
        <v>2</v>
      </c>
      <c r="D472" s="3">
        <v>4</v>
      </c>
      <c r="E472" s="12">
        <f t="shared" si="28"/>
        <v>42251</v>
      </c>
      <c r="F472" s="3">
        <v>0</v>
      </c>
      <c r="G472" s="3" t="s">
        <v>61</v>
      </c>
      <c r="H472" s="3" t="str">
        <f t="shared" si="29"/>
        <v>Other</v>
      </c>
      <c r="I472" s="3">
        <v>17</v>
      </c>
      <c r="J472" s="10">
        <v>11431</v>
      </c>
      <c r="K472" s="3">
        <v>4</v>
      </c>
      <c r="L472" s="3" t="s">
        <v>45</v>
      </c>
      <c r="M472" s="3" t="s">
        <v>236</v>
      </c>
      <c r="N472" s="3" t="s">
        <v>434</v>
      </c>
      <c r="O472" s="3" t="s">
        <v>249</v>
      </c>
      <c r="P472" s="3" t="s">
        <v>250</v>
      </c>
      <c r="Q472" s="3" t="s">
        <v>251</v>
      </c>
      <c r="R472" s="3">
        <v>17</v>
      </c>
      <c r="S472" s="3" t="s">
        <v>1043</v>
      </c>
      <c r="T472" s="3">
        <v>365</v>
      </c>
      <c r="U472" s="3" t="s">
        <v>1062</v>
      </c>
      <c r="V472" s="15">
        <v>59.990001679999999</v>
      </c>
      <c r="W472" s="15">
        <v>54.488929209402009</v>
      </c>
      <c r="X472" s="3">
        <v>4</v>
      </c>
      <c r="Y472" s="15">
        <v>43.189998629999998</v>
      </c>
      <c r="Z472" s="15">
        <v>239.96000672</v>
      </c>
      <c r="AA472" s="24">
        <f t="shared" si="30"/>
        <v>196.77000809</v>
      </c>
      <c r="AB472" s="3" t="s">
        <v>65</v>
      </c>
      <c r="AC472" s="3" t="str">
        <f t="shared" si="31"/>
        <v>Not Cash Payment</v>
      </c>
    </row>
    <row r="473" spans="1:29" ht="34" hidden="1" x14ac:dyDescent="0.2">
      <c r="A473" s="3">
        <v>62840</v>
      </c>
      <c r="B473" s="6">
        <v>42893</v>
      </c>
      <c r="C473" s="3">
        <f>VLOOKUP(B473,Dates!$A$2:$B$1462, 2,FALSE)</f>
        <v>4</v>
      </c>
      <c r="D473" s="3">
        <v>4</v>
      </c>
      <c r="E473" s="12">
        <f t="shared" si="28"/>
        <v>42899</v>
      </c>
      <c r="F473" s="3">
        <v>0</v>
      </c>
      <c r="G473" s="3" t="s">
        <v>61</v>
      </c>
      <c r="H473" s="3" t="str">
        <f t="shared" si="29"/>
        <v>Other</v>
      </c>
      <c r="I473" s="3">
        <v>17</v>
      </c>
      <c r="J473" s="10">
        <v>9906</v>
      </c>
      <c r="K473" s="3">
        <v>4</v>
      </c>
      <c r="L473" s="3" t="s">
        <v>45</v>
      </c>
      <c r="M473" s="3" t="s">
        <v>236</v>
      </c>
      <c r="N473" s="3" t="s">
        <v>435</v>
      </c>
      <c r="O473" s="3" t="s">
        <v>249</v>
      </c>
      <c r="P473" s="3" t="s">
        <v>250</v>
      </c>
      <c r="Q473" s="3" t="s">
        <v>251</v>
      </c>
      <c r="R473" s="3">
        <v>17</v>
      </c>
      <c r="S473" s="3" t="s">
        <v>1043</v>
      </c>
      <c r="T473" s="3">
        <v>365</v>
      </c>
      <c r="U473" s="3" t="s">
        <v>1062</v>
      </c>
      <c r="V473" s="15">
        <v>59.990001679999999</v>
      </c>
      <c r="W473" s="15">
        <v>54.488929209402009</v>
      </c>
      <c r="X473" s="3">
        <v>4</v>
      </c>
      <c r="Y473" s="15">
        <v>59.990001679999999</v>
      </c>
      <c r="Z473" s="15">
        <v>239.96000672</v>
      </c>
      <c r="AA473" s="24">
        <f t="shared" si="30"/>
        <v>179.97000503999999</v>
      </c>
      <c r="AB473" s="3" t="s">
        <v>65</v>
      </c>
      <c r="AC473" s="3" t="str">
        <f t="shared" si="31"/>
        <v>Not Cash Payment</v>
      </c>
    </row>
    <row r="474" spans="1:29" ht="51" hidden="1" x14ac:dyDescent="0.2">
      <c r="A474" s="3">
        <v>66959</v>
      </c>
      <c r="B474" s="6">
        <v>42834</v>
      </c>
      <c r="C474" s="3">
        <f>VLOOKUP(B474,Dates!$A$2:$B$1462, 2,FALSE)</f>
        <v>1</v>
      </c>
      <c r="D474" s="3">
        <v>4</v>
      </c>
      <c r="E474" s="12">
        <f t="shared" si="28"/>
        <v>42838</v>
      </c>
      <c r="F474" s="3">
        <v>0</v>
      </c>
      <c r="G474" s="3" t="s">
        <v>61</v>
      </c>
      <c r="H474" s="3" t="str">
        <f t="shared" si="29"/>
        <v>Other</v>
      </c>
      <c r="I474" s="3">
        <v>24</v>
      </c>
      <c r="J474" s="10">
        <v>2048</v>
      </c>
      <c r="K474" s="3">
        <v>5</v>
      </c>
      <c r="L474" s="3" t="s">
        <v>30</v>
      </c>
      <c r="M474" s="3" t="s">
        <v>236</v>
      </c>
      <c r="N474" s="3" t="s">
        <v>385</v>
      </c>
      <c r="O474" s="3" t="s">
        <v>254</v>
      </c>
      <c r="P474" s="3" t="s">
        <v>243</v>
      </c>
      <c r="Q474" s="3" t="s">
        <v>240</v>
      </c>
      <c r="R474" s="3">
        <v>24</v>
      </c>
      <c r="S474" s="3" t="s">
        <v>1066</v>
      </c>
      <c r="T474" s="3">
        <v>502</v>
      </c>
      <c r="U474" s="3" t="s">
        <v>1065</v>
      </c>
      <c r="V474" s="15">
        <v>50</v>
      </c>
      <c r="W474" s="15">
        <v>43.678035218757444</v>
      </c>
      <c r="X474" s="3">
        <v>4</v>
      </c>
      <c r="Y474" s="15">
        <v>2</v>
      </c>
      <c r="Z474" s="15">
        <v>200</v>
      </c>
      <c r="AA474" s="24">
        <f t="shared" si="30"/>
        <v>198</v>
      </c>
      <c r="AB474" s="3" t="s">
        <v>65</v>
      </c>
      <c r="AC474" s="3" t="str">
        <f t="shared" si="31"/>
        <v>Not Cash Payment</v>
      </c>
    </row>
    <row r="475" spans="1:29" ht="51" hidden="1" x14ac:dyDescent="0.2">
      <c r="A475" s="3">
        <v>63220</v>
      </c>
      <c r="B475" s="6">
        <v>43046</v>
      </c>
      <c r="C475" s="3">
        <f>VLOOKUP(B475,Dates!$A$2:$B$1462, 2,FALSE)</f>
        <v>3</v>
      </c>
      <c r="D475" s="3">
        <v>4</v>
      </c>
      <c r="E475" s="12">
        <f t="shared" si="28"/>
        <v>43052</v>
      </c>
      <c r="F475" s="3">
        <v>0</v>
      </c>
      <c r="G475" s="3" t="s">
        <v>61</v>
      </c>
      <c r="H475" s="3" t="str">
        <f t="shared" si="29"/>
        <v>Other</v>
      </c>
      <c r="I475" s="3">
        <v>29</v>
      </c>
      <c r="J475" s="10">
        <v>3071</v>
      </c>
      <c r="K475" s="3">
        <v>5</v>
      </c>
      <c r="L475" s="3" t="s">
        <v>30</v>
      </c>
      <c r="M475" s="3" t="s">
        <v>236</v>
      </c>
      <c r="N475" s="3" t="s">
        <v>436</v>
      </c>
      <c r="O475" s="3" t="s">
        <v>258</v>
      </c>
      <c r="P475" s="3" t="s">
        <v>243</v>
      </c>
      <c r="Q475" s="3" t="s">
        <v>240</v>
      </c>
      <c r="R475" s="3">
        <v>29</v>
      </c>
      <c r="S475" s="3" t="s">
        <v>1057</v>
      </c>
      <c r="T475" s="3">
        <v>627</v>
      </c>
      <c r="U475" s="3" t="s">
        <v>1056</v>
      </c>
      <c r="V475" s="15">
        <v>39.990001679999999</v>
      </c>
      <c r="W475" s="15">
        <v>34.198098313835338</v>
      </c>
      <c r="X475" s="3">
        <v>4</v>
      </c>
      <c r="Y475" s="15">
        <v>8</v>
      </c>
      <c r="Z475" s="15">
        <v>159.96000672</v>
      </c>
      <c r="AA475" s="24">
        <f t="shared" si="30"/>
        <v>151.96000672</v>
      </c>
      <c r="AB475" s="3" t="s">
        <v>65</v>
      </c>
      <c r="AC475" s="3" t="str">
        <f t="shared" si="31"/>
        <v>Not Cash Payment</v>
      </c>
    </row>
    <row r="476" spans="1:29" ht="34" hidden="1" x14ac:dyDescent="0.2">
      <c r="A476" s="3">
        <v>19642</v>
      </c>
      <c r="B476" s="6">
        <v>42291</v>
      </c>
      <c r="C476" s="3">
        <f>VLOOKUP(B476,Dates!$A$2:$B$1462, 2,FALSE)</f>
        <v>4</v>
      </c>
      <c r="D476" s="3">
        <v>4</v>
      </c>
      <c r="E476" s="12">
        <f t="shared" si="28"/>
        <v>42297</v>
      </c>
      <c r="F476" s="3">
        <v>0</v>
      </c>
      <c r="G476" s="3" t="s">
        <v>61</v>
      </c>
      <c r="H476" s="3" t="str">
        <f t="shared" si="29"/>
        <v>Other</v>
      </c>
      <c r="I476" s="3">
        <v>24</v>
      </c>
      <c r="J476" s="10">
        <v>11065</v>
      </c>
      <c r="K476" s="3">
        <v>5</v>
      </c>
      <c r="L476" s="3" t="s">
        <v>30</v>
      </c>
      <c r="M476" s="3" t="s">
        <v>236</v>
      </c>
      <c r="N476" s="3" t="s">
        <v>437</v>
      </c>
      <c r="O476" s="3" t="s">
        <v>437</v>
      </c>
      <c r="P476" s="3" t="s">
        <v>247</v>
      </c>
      <c r="Q476" s="3" t="s">
        <v>240</v>
      </c>
      <c r="R476" s="3">
        <v>24</v>
      </c>
      <c r="S476" s="3" t="s">
        <v>1066</v>
      </c>
      <c r="T476" s="3">
        <v>502</v>
      </c>
      <c r="U476" s="3" t="s">
        <v>1065</v>
      </c>
      <c r="V476" s="15">
        <v>50</v>
      </c>
      <c r="W476" s="15">
        <v>43.678035218757444</v>
      </c>
      <c r="X476" s="3">
        <v>4</v>
      </c>
      <c r="Y476" s="15">
        <v>11</v>
      </c>
      <c r="Z476" s="15">
        <v>200</v>
      </c>
      <c r="AA476" s="24">
        <f t="shared" si="30"/>
        <v>189</v>
      </c>
      <c r="AB476" s="3" t="s">
        <v>65</v>
      </c>
      <c r="AC476" s="3" t="str">
        <f t="shared" si="31"/>
        <v>Not Cash Payment</v>
      </c>
    </row>
    <row r="477" spans="1:29" ht="34" hidden="1" x14ac:dyDescent="0.2">
      <c r="A477" s="3">
        <v>65439</v>
      </c>
      <c r="B477" s="6">
        <v>42960</v>
      </c>
      <c r="C477" s="3">
        <f>VLOOKUP(B477,Dates!$A$2:$B$1462, 2,FALSE)</f>
        <v>1</v>
      </c>
      <c r="D477" s="3">
        <v>4</v>
      </c>
      <c r="E477" s="12">
        <f t="shared" si="28"/>
        <v>42964</v>
      </c>
      <c r="F477" s="3">
        <v>0</v>
      </c>
      <c r="G477" s="3" t="s">
        <v>61</v>
      </c>
      <c r="H477" s="3" t="str">
        <f t="shared" si="29"/>
        <v>Other</v>
      </c>
      <c r="I477" s="3">
        <v>24</v>
      </c>
      <c r="J477" s="10">
        <v>394</v>
      </c>
      <c r="K477" s="3">
        <v>5</v>
      </c>
      <c r="L477" s="3" t="s">
        <v>30</v>
      </c>
      <c r="M477" s="3" t="s">
        <v>236</v>
      </c>
      <c r="N477" s="3" t="s">
        <v>438</v>
      </c>
      <c r="O477" s="3" t="s">
        <v>439</v>
      </c>
      <c r="P477" s="3" t="s">
        <v>419</v>
      </c>
      <c r="Q477" s="3" t="s">
        <v>240</v>
      </c>
      <c r="R477" s="3">
        <v>24</v>
      </c>
      <c r="S477" s="3" t="s">
        <v>1066</v>
      </c>
      <c r="T477" s="3">
        <v>502</v>
      </c>
      <c r="U477" s="3" t="s">
        <v>1065</v>
      </c>
      <c r="V477" s="15">
        <v>50</v>
      </c>
      <c r="W477" s="15">
        <v>43.678035218757444</v>
      </c>
      <c r="X477" s="3">
        <v>4</v>
      </c>
      <c r="Y477" s="15">
        <v>14</v>
      </c>
      <c r="Z477" s="15">
        <v>200</v>
      </c>
      <c r="AA477" s="24">
        <f t="shared" si="30"/>
        <v>186</v>
      </c>
      <c r="AB477" s="3" t="s">
        <v>65</v>
      </c>
      <c r="AC477" s="3" t="str">
        <f t="shared" si="31"/>
        <v>Not Cash Payment</v>
      </c>
    </row>
    <row r="478" spans="1:29" ht="34" hidden="1" x14ac:dyDescent="0.2">
      <c r="A478" s="3">
        <v>62840</v>
      </c>
      <c r="B478" s="6">
        <v>42893</v>
      </c>
      <c r="C478" s="3">
        <f>VLOOKUP(B478,Dates!$A$2:$B$1462, 2,FALSE)</f>
        <v>4</v>
      </c>
      <c r="D478" s="3">
        <v>4</v>
      </c>
      <c r="E478" s="12">
        <f t="shared" si="28"/>
        <v>42899</v>
      </c>
      <c r="F478" s="3">
        <v>0</v>
      </c>
      <c r="G478" s="3" t="s">
        <v>61</v>
      </c>
      <c r="H478" s="3" t="str">
        <f t="shared" si="29"/>
        <v>Other</v>
      </c>
      <c r="I478" s="3">
        <v>24</v>
      </c>
      <c r="J478" s="10">
        <v>9906</v>
      </c>
      <c r="K478" s="3">
        <v>5</v>
      </c>
      <c r="L478" s="3" t="s">
        <v>30</v>
      </c>
      <c r="M478" s="3" t="s">
        <v>236</v>
      </c>
      <c r="N478" s="3" t="s">
        <v>435</v>
      </c>
      <c r="O478" s="3" t="s">
        <v>249</v>
      </c>
      <c r="P478" s="3" t="s">
        <v>250</v>
      </c>
      <c r="Q478" s="3" t="s">
        <v>251</v>
      </c>
      <c r="R478" s="3">
        <v>24</v>
      </c>
      <c r="S478" s="3" t="s">
        <v>1066</v>
      </c>
      <c r="T478" s="3">
        <v>502</v>
      </c>
      <c r="U478" s="3" t="s">
        <v>1065</v>
      </c>
      <c r="V478" s="15">
        <v>50</v>
      </c>
      <c r="W478" s="15">
        <v>43.678035218757444</v>
      </c>
      <c r="X478" s="3">
        <v>4</v>
      </c>
      <c r="Y478" s="15">
        <v>20</v>
      </c>
      <c r="Z478" s="15">
        <v>200</v>
      </c>
      <c r="AA478" s="24">
        <f t="shared" si="30"/>
        <v>180</v>
      </c>
      <c r="AB478" s="3" t="s">
        <v>65</v>
      </c>
      <c r="AC478" s="3" t="str">
        <f t="shared" si="31"/>
        <v>Not Cash Payment</v>
      </c>
    </row>
    <row r="479" spans="1:29" ht="34" hidden="1" x14ac:dyDescent="0.2">
      <c r="A479" s="3">
        <v>17363</v>
      </c>
      <c r="B479" s="6">
        <v>42317</v>
      </c>
      <c r="C479" s="3">
        <f>VLOOKUP(B479,Dates!$A$2:$B$1462, 2,FALSE)</f>
        <v>2</v>
      </c>
      <c r="D479" s="3">
        <v>4</v>
      </c>
      <c r="E479" s="12">
        <f t="shared" si="28"/>
        <v>42321</v>
      </c>
      <c r="F479" s="3">
        <v>0</v>
      </c>
      <c r="G479" s="3" t="s">
        <v>61</v>
      </c>
      <c r="H479" s="3" t="str">
        <f t="shared" si="29"/>
        <v>Other</v>
      </c>
      <c r="I479" s="3">
        <v>24</v>
      </c>
      <c r="J479" s="10">
        <v>5707</v>
      </c>
      <c r="K479" s="3">
        <v>5</v>
      </c>
      <c r="L479" s="3" t="s">
        <v>30</v>
      </c>
      <c r="M479" s="3" t="s">
        <v>236</v>
      </c>
      <c r="N479" s="3" t="s">
        <v>440</v>
      </c>
      <c r="O479" s="3" t="s">
        <v>249</v>
      </c>
      <c r="P479" s="3" t="s">
        <v>250</v>
      </c>
      <c r="Q479" s="3" t="s">
        <v>251</v>
      </c>
      <c r="R479" s="3">
        <v>24</v>
      </c>
      <c r="S479" s="3" t="s">
        <v>1066</v>
      </c>
      <c r="T479" s="3">
        <v>502</v>
      </c>
      <c r="U479" s="3" t="s">
        <v>1065</v>
      </c>
      <c r="V479" s="15">
        <v>50</v>
      </c>
      <c r="W479" s="15">
        <v>43.678035218757444</v>
      </c>
      <c r="X479" s="3">
        <v>4</v>
      </c>
      <c r="Y479" s="15">
        <v>20</v>
      </c>
      <c r="Z479" s="15">
        <v>200</v>
      </c>
      <c r="AA479" s="24">
        <f t="shared" si="30"/>
        <v>180</v>
      </c>
      <c r="AB479" s="3" t="s">
        <v>65</v>
      </c>
      <c r="AC479" s="3" t="str">
        <f t="shared" si="31"/>
        <v>Not Cash Payment</v>
      </c>
    </row>
    <row r="480" spans="1:29" ht="51" hidden="1" x14ac:dyDescent="0.2">
      <c r="A480" s="3">
        <v>13298</v>
      </c>
      <c r="B480" s="6">
        <v>42199</v>
      </c>
      <c r="C480" s="3">
        <f>VLOOKUP(B480,Dates!$A$2:$B$1462, 2,FALSE)</f>
        <v>3</v>
      </c>
      <c r="D480" s="3">
        <v>4</v>
      </c>
      <c r="E480" s="12">
        <f t="shared" si="28"/>
        <v>42205</v>
      </c>
      <c r="F480" s="3">
        <v>0</v>
      </c>
      <c r="G480" s="3" t="s">
        <v>61</v>
      </c>
      <c r="H480" s="3" t="str">
        <f t="shared" si="29"/>
        <v>Other</v>
      </c>
      <c r="I480" s="3">
        <v>29</v>
      </c>
      <c r="J480" s="10">
        <v>10549</v>
      </c>
      <c r="K480" s="3">
        <v>5</v>
      </c>
      <c r="L480" s="3" t="s">
        <v>30</v>
      </c>
      <c r="M480" s="3" t="s">
        <v>236</v>
      </c>
      <c r="N480" s="3" t="s">
        <v>430</v>
      </c>
      <c r="O480" s="3" t="s">
        <v>416</v>
      </c>
      <c r="P480" s="3" t="s">
        <v>262</v>
      </c>
      <c r="Q480" s="3" t="s">
        <v>263</v>
      </c>
      <c r="R480" s="3">
        <v>29</v>
      </c>
      <c r="S480" s="3" t="s">
        <v>1057</v>
      </c>
      <c r="T480" s="3">
        <v>627</v>
      </c>
      <c r="U480" s="3" t="s">
        <v>1056</v>
      </c>
      <c r="V480" s="15">
        <v>39.990001679999999</v>
      </c>
      <c r="W480" s="15">
        <v>34.198098313835338</v>
      </c>
      <c r="X480" s="3">
        <v>4</v>
      </c>
      <c r="Y480" s="15">
        <v>16</v>
      </c>
      <c r="Z480" s="15">
        <v>159.96000672</v>
      </c>
      <c r="AA480" s="24">
        <f t="shared" si="30"/>
        <v>143.96000672</v>
      </c>
      <c r="AB480" s="3" t="s">
        <v>65</v>
      </c>
      <c r="AC480" s="3" t="str">
        <f t="shared" si="31"/>
        <v>Not Cash Payment</v>
      </c>
    </row>
    <row r="481" spans="1:29" ht="34" hidden="1" x14ac:dyDescent="0.2">
      <c r="A481" s="3">
        <v>18237</v>
      </c>
      <c r="B481" s="6">
        <v>42271</v>
      </c>
      <c r="C481" s="3">
        <f>VLOOKUP(B481,Dates!$A$2:$B$1462, 2,FALSE)</f>
        <v>5</v>
      </c>
      <c r="D481" s="3">
        <v>4</v>
      </c>
      <c r="E481" s="12">
        <f t="shared" si="28"/>
        <v>42277</v>
      </c>
      <c r="F481" s="3">
        <v>0</v>
      </c>
      <c r="G481" s="3" t="s">
        <v>61</v>
      </c>
      <c r="H481" s="3" t="str">
        <f t="shared" si="29"/>
        <v>Other</v>
      </c>
      <c r="I481" s="3">
        <v>24</v>
      </c>
      <c r="J481" s="10">
        <v>2682</v>
      </c>
      <c r="K481" s="3">
        <v>5</v>
      </c>
      <c r="L481" s="3" t="s">
        <v>30</v>
      </c>
      <c r="M481" s="3" t="s">
        <v>236</v>
      </c>
      <c r="N481" s="3" t="s">
        <v>298</v>
      </c>
      <c r="O481" s="3" t="s">
        <v>278</v>
      </c>
      <c r="P481" s="3" t="s">
        <v>262</v>
      </c>
      <c r="Q481" s="3" t="s">
        <v>263</v>
      </c>
      <c r="R481" s="3">
        <v>24</v>
      </c>
      <c r="S481" s="3" t="s">
        <v>1066</v>
      </c>
      <c r="T481" s="3">
        <v>502</v>
      </c>
      <c r="U481" s="3" t="s">
        <v>1065</v>
      </c>
      <c r="V481" s="15">
        <v>50</v>
      </c>
      <c r="W481" s="15">
        <v>43.678035218757444</v>
      </c>
      <c r="X481" s="3">
        <v>4</v>
      </c>
      <c r="Y481" s="15">
        <v>34</v>
      </c>
      <c r="Z481" s="15">
        <v>200</v>
      </c>
      <c r="AA481" s="24">
        <f t="shared" si="30"/>
        <v>166</v>
      </c>
      <c r="AB481" s="3" t="s">
        <v>65</v>
      </c>
      <c r="AC481" s="3" t="str">
        <f t="shared" si="31"/>
        <v>Not Cash Payment</v>
      </c>
    </row>
    <row r="482" spans="1:29" ht="51" hidden="1" x14ac:dyDescent="0.2">
      <c r="A482" s="3">
        <v>66958</v>
      </c>
      <c r="B482" s="6">
        <v>42834</v>
      </c>
      <c r="C482" s="3">
        <f>VLOOKUP(B482,Dates!$A$2:$B$1462, 2,FALSE)</f>
        <v>1</v>
      </c>
      <c r="D482" s="3">
        <v>4</v>
      </c>
      <c r="E482" s="12">
        <f t="shared" si="28"/>
        <v>42838</v>
      </c>
      <c r="F482" s="3">
        <v>0</v>
      </c>
      <c r="G482" s="3" t="s">
        <v>61</v>
      </c>
      <c r="H482" s="3" t="str">
        <f t="shared" si="29"/>
        <v>Other</v>
      </c>
      <c r="I482" s="3">
        <v>29</v>
      </c>
      <c r="J482" s="10">
        <v>467</v>
      </c>
      <c r="K482" s="3">
        <v>5</v>
      </c>
      <c r="L482" s="3" t="s">
        <v>30</v>
      </c>
      <c r="M482" s="3" t="s">
        <v>236</v>
      </c>
      <c r="N482" s="3" t="s">
        <v>441</v>
      </c>
      <c r="O482" s="3" t="s">
        <v>365</v>
      </c>
      <c r="P482" s="3" t="s">
        <v>366</v>
      </c>
      <c r="Q482" s="3" t="s">
        <v>251</v>
      </c>
      <c r="R482" s="3">
        <v>29</v>
      </c>
      <c r="S482" s="3" t="s">
        <v>1057</v>
      </c>
      <c r="T482" s="3">
        <v>627</v>
      </c>
      <c r="U482" s="3" t="s">
        <v>1056</v>
      </c>
      <c r="V482" s="15">
        <v>39.990001679999999</v>
      </c>
      <c r="W482" s="15">
        <v>34.198098313835338</v>
      </c>
      <c r="X482" s="3">
        <v>4</v>
      </c>
      <c r="Y482" s="15">
        <v>28.790000920000001</v>
      </c>
      <c r="Z482" s="15">
        <v>159.96000672</v>
      </c>
      <c r="AA482" s="24">
        <f t="shared" si="30"/>
        <v>131.17000579999998</v>
      </c>
      <c r="AB482" s="3" t="s">
        <v>65</v>
      </c>
      <c r="AC482" s="3" t="str">
        <f t="shared" si="31"/>
        <v>Not Cash Payment</v>
      </c>
    </row>
    <row r="483" spans="1:29" ht="34" hidden="1" x14ac:dyDescent="0.2">
      <c r="A483" s="3">
        <v>66764</v>
      </c>
      <c r="B483" s="6">
        <v>42744</v>
      </c>
      <c r="C483" s="3">
        <f>VLOOKUP(B483,Dates!$A$2:$B$1462, 2,FALSE)</f>
        <v>2</v>
      </c>
      <c r="D483" s="3">
        <v>4</v>
      </c>
      <c r="E483" s="12">
        <f t="shared" si="28"/>
        <v>42748</v>
      </c>
      <c r="F483" s="3">
        <v>0</v>
      </c>
      <c r="G483" s="3" t="s">
        <v>61</v>
      </c>
      <c r="H483" s="3" t="str">
        <f t="shared" si="29"/>
        <v>Other</v>
      </c>
      <c r="I483" s="3">
        <v>24</v>
      </c>
      <c r="J483" s="10">
        <v>10577</v>
      </c>
      <c r="K483" s="3">
        <v>5</v>
      </c>
      <c r="L483" s="3" t="s">
        <v>30</v>
      </c>
      <c r="M483" s="3" t="s">
        <v>236</v>
      </c>
      <c r="N483" s="3" t="s">
        <v>442</v>
      </c>
      <c r="O483" s="3" t="s">
        <v>258</v>
      </c>
      <c r="P483" s="3" t="s">
        <v>243</v>
      </c>
      <c r="Q483" s="3" t="s">
        <v>240</v>
      </c>
      <c r="R483" s="3">
        <v>24</v>
      </c>
      <c r="S483" s="3" t="s">
        <v>1066</v>
      </c>
      <c r="T483" s="3">
        <v>502</v>
      </c>
      <c r="U483" s="3" t="s">
        <v>1065</v>
      </c>
      <c r="V483" s="15">
        <v>50</v>
      </c>
      <c r="W483" s="15">
        <v>43.678035218757444</v>
      </c>
      <c r="X483" s="3">
        <v>4</v>
      </c>
      <c r="Y483" s="15">
        <v>36</v>
      </c>
      <c r="Z483" s="15">
        <v>200</v>
      </c>
      <c r="AA483" s="24">
        <f t="shared" si="30"/>
        <v>164</v>
      </c>
      <c r="AB483" s="3" t="s">
        <v>65</v>
      </c>
      <c r="AC483" s="3" t="str">
        <f t="shared" si="31"/>
        <v>Not Cash Payment</v>
      </c>
    </row>
    <row r="484" spans="1:29" ht="34" hidden="1" x14ac:dyDescent="0.2">
      <c r="A484" s="3">
        <v>66764</v>
      </c>
      <c r="B484" s="6">
        <v>42744</v>
      </c>
      <c r="C484" s="3">
        <f>VLOOKUP(B484,Dates!$A$2:$B$1462, 2,FALSE)</f>
        <v>2</v>
      </c>
      <c r="D484" s="3">
        <v>4</v>
      </c>
      <c r="E484" s="12">
        <f t="shared" si="28"/>
        <v>42748</v>
      </c>
      <c r="F484" s="3">
        <v>0</v>
      </c>
      <c r="G484" s="3" t="s">
        <v>61</v>
      </c>
      <c r="H484" s="3" t="str">
        <f t="shared" si="29"/>
        <v>Other</v>
      </c>
      <c r="I484" s="3">
        <v>24</v>
      </c>
      <c r="J484" s="10">
        <v>10577</v>
      </c>
      <c r="K484" s="3">
        <v>5</v>
      </c>
      <c r="L484" s="3" t="s">
        <v>30</v>
      </c>
      <c r="M484" s="3" t="s">
        <v>236</v>
      </c>
      <c r="N484" s="3" t="s">
        <v>442</v>
      </c>
      <c r="O484" s="3" t="s">
        <v>258</v>
      </c>
      <c r="P484" s="3" t="s">
        <v>243</v>
      </c>
      <c r="Q484" s="3" t="s">
        <v>240</v>
      </c>
      <c r="R484" s="3">
        <v>24</v>
      </c>
      <c r="S484" s="3" t="s">
        <v>1066</v>
      </c>
      <c r="T484" s="3">
        <v>502</v>
      </c>
      <c r="U484" s="3" t="s">
        <v>1065</v>
      </c>
      <c r="V484" s="15">
        <v>50</v>
      </c>
      <c r="W484" s="15">
        <v>43.678035218757444</v>
      </c>
      <c r="X484" s="3">
        <v>4</v>
      </c>
      <c r="Y484" s="15">
        <v>40</v>
      </c>
      <c r="Z484" s="15">
        <v>200</v>
      </c>
      <c r="AA484" s="24">
        <f t="shared" si="30"/>
        <v>160</v>
      </c>
      <c r="AB484" s="3" t="s">
        <v>65</v>
      </c>
      <c r="AC484" s="3" t="str">
        <f t="shared" si="31"/>
        <v>Not Cash Payment</v>
      </c>
    </row>
    <row r="485" spans="1:29" ht="51" hidden="1" x14ac:dyDescent="0.2">
      <c r="A485" s="3">
        <v>48193</v>
      </c>
      <c r="B485" s="6">
        <v>42472</v>
      </c>
      <c r="C485" s="3">
        <f>VLOOKUP(B485,Dates!$A$2:$B$1462, 2,FALSE)</f>
        <v>3</v>
      </c>
      <c r="D485" s="3">
        <v>4</v>
      </c>
      <c r="E485" s="12">
        <f t="shared" si="28"/>
        <v>42478</v>
      </c>
      <c r="F485" s="3">
        <v>0</v>
      </c>
      <c r="G485" s="3" t="s">
        <v>61</v>
      </c>
      <c r="H485" s="3" t="str">
        <f t="shared" si="29"/>
        <v>Other</v>
      </c>
      <c r="I485" s="3">
        <v>40</v>
      </c>
      <c r="J485" s="10">
        <v>3471</v>
      </c>
      <c r="K485" s="3">
        <v>6</v>
      </c>
      <c r="L485" s="3" t="s">
        <v>34</v>
      </c>
      <c r="M485" s="3" t="s">
        <v>236</v>
      </c>
      <c r="N485" s="3" t="s">
        <v>443</v>
      </c>
      <c r="O485" s="3" t="s">
        <v>444</v>
      </c>
      <c r="P485" s="3" t="s">
        <v>445</v>
      </c>
      <c r="Q485" s="3" t="s">
        <v>319</v>
      </c>
      <c r="R485" s="3">
        <v>40</v>
      </c>
      <c r="S485" s="3" t="s">
        <v>1044</v>
      </c>
      <c r="T485" s="3">
        <v>905</v>
      </c>
      <c r="U485" s="3" t="s">
        <v>1067</v>
      </c>
      <c r="V485" s="15">
        <v>24.989999770000001</v>
      </c>
      <c r="W485" s="15">
        <v>20.52742837007143</v>
      </c>
      <c r="X485" s="3">
        <v>4</v>
      </c>
      <c r="Y485" s="15">
        <v>10</v>
      </c>
      <c r="Z485" s="15">
        <v>99.959999080000003</v>
      </c>
      <c r="AA485" s="24">
        <f t="shared" si="30"/>
        <v>89.959999080000003</v>
      </c>
      <c r="AB485" s="3" t="s">
        <v>65</v>
      </c>
      <c r="AC485" s="3" t="str">
        <f t="shared" si="31"/>
        <v>Not Cash Payment</v>
      </c>
    </row>
    <row r="486" spans="1:29" ht="51" hidden="1" x14ac:dyDescent="0.2">
      <c r="A486" s="3">
        <v>15231</v>
      </c>
      <c r="B486" s="6">
        <v>42316</v>
      </c>
      <c r="C486" s="3">
        <f>VLOOKUP(B486,Dates!$A$2:$B$1462, 2,FALSE)</f>
        <v>1</v>
      </c>
      <c r="D486" s="3">
        <v>4</v>
      </c>
      <c r="E486" s="12">
        <f t="shared" si="28"/>
        <v>42320</v>
      </c>
      <c r="F486" s="3">
        <v>0</v>
      </c>
      <c r="G486" s="3" t="s">
        <v>61</v>
      </c>
      <c r="H486" s="3" t="str">
        <f t="shared" si="29"/>
        <v>Other</v>
      </c>
      <c r="I486" s="3">
        <v>5</v>
      </c>
      <c r="J486" s="10">
        <v>3535</v>
      </c>
      <c r="K486" s="3">
        <v>2</v>
      </c>
      <c r="L486" s="3" t="s">
        <v>135</v>
      </c>
      <c r="M486" s="3" t="s">
        <v>236</v>
      </c>
      <c r="N486" s="3" t="s">
        <v>446</v>
      </c>
      <c r="O486" s="3" t="s">
        <v>414</v>
      </c>
      <c r="P486" s="3" t="s">
        <v>282</v>
      </c>
      <c r="Q486" s="3" t="s">
        <v>263</v>
      </c>
      <c r="R486" s="3">
        <v>5</v>
      </c>
      <c r="S486" s="3" t="s">
        <v>1051</v>
      </c>
      <c r="T486" s="3">
        <v>93</v>
      </c>
      <c r="U486" s="3" t="s">
        <v>1120</v>
      </c>
      <c r="V486" s="15">
        <v>24.989999770000001</v>
      </c>
      <c r="W486" s="15">
        <v>17.455999691500001</v>
      </c>
      <c r="X486" s="3">
        <v>4</v>
      </c>
      <c r="Y486" s="15">
        <v>9</v>
      </c>
      <c r="Z486" s="15">
        <v>99.959999080000003</v>
      </c>
      <c r="AA486" s="24">
        <f t="shared" si="30"/>
        <v>90.959999080000003</v>
      </c>
      <c r="AB486" s="3" t="s">
        <v>65</v>
      </c>
      <c r="AC486" s="3" t="str">
        <f t="shared" si="31"/>
        <v>Not Cash Payment</v>
      </c>
    </row>
    <row r="487" spans="1:29" ht="51" hidden="1" x14ac:dyDescent="0.2">
      <c r="A487" s="3">
        <v>10451</v>
      </c>
      <c r="B487" s="6">
        <v>42041</v>
      </c>
      <c r="C487" s="3">
        <f>VLOOKUP(B487,Dates!$A$2:$B$1462, 2,FALSE)</f>
        <v>6</v>
      </c>
      <c r="D487" s="3">
        <v>4</v>
      </c>
      <c r="E487" s="12">
        <f t="shared" si="28"/>
        <v>42047</v>
      </c>
      <c r="F487" s="3">
        <v>0</v>
      </c>
      <c r="G487" s="3" t="s">
        <v>61</v>
      </c>
      <c r="H487" s="3" t="str">
        <f t="shared" si="29"/>
        <v>Other</v>
      </c>
      <c r="I487" s="3">
        <v>3</v>
      </c>
      <c r="J487" s="10">
        <v>11715</v>
      </c>
      <c r="K487" s="3">
        <v>2</v>
      </c>
      <c r="L487" s="3" t="s">
        <v>135</v>
      </c>
      <c r="M487" s="3" t="s">
        <v>236</v>
      </c>
      <c r="N487" s="3" t="s">
        <v>447</v>
      </c>
      <c r="O487" s="3" t="s">
        <v>448</v>
      </c>
      <c r="P487" s="3" t="s">
        <v>243</v>
      </c>
      <c r="Q487" s="3" t="s">
        <v>240</v>
      </c>
      <c r="R487" s="3">
        <v>3</v>
      </c>
      <c r="S487" s="3" t="s">
        <v>1094</v>
      </c>
      <c r="T487" s="3">
        <v>44</v>
      </c>
      <c r="U487" s="3" t="s">
        <v>1093</v>
      </c>
      <c r="V487" s="15">
        <v>59.990001679999999</v>
      </c>
      <c r="W487" s="15">
        <v>57.194418487916671</v>
      </c>
      <c r="X487" s="3">
        <v>4</v>
      </c>
      <c r="Y487" s="15">
        <v>40.790000919999997</v>
      </c>
      <c r="Z487" s="15">
        <v>239.96000672</v>
      </c>
      <c r="AA487" s="24">
        <f t="shared" si="30"/>
        <v>199.17000580000001</v>
      </c>
      <c r="AB487" s="3" t="s">
        <v>65</v>
      </c>
      <c r="AC487" s="3" t="str">
        <f t="shared" si="31"/>
        <v>Not Cash Payment</v>
      </c>
    </row>
    <row r="488" spans="1:29" ht="34" hidden="1" x14ac:dyDescent="0.2">
      <c r="A488" s="3">
        <v>10459</v>
      </c>
      <c r="B488" s="6">
        <v>42041</v>
      </c>
      <c r="C488" s="3">
        <f>VLOOKUP(B488,Dates!$A$2:$B$1462, 2,FALSE)</f>
        <v>6</v>
      </c>
      <c r="D488" s="3">
        <v>4</v>
      </c>
      <c r="E488" s="12">
        <f t="shared" si="28"/>
        <v>42047</v>
      </c>
      <c r="F488" s="3">
        <v>1</v>
      </c>
      <c r="G488" s="3" t="s">
        <v>61</v>
      </c>
      <c r="H488" s="3" t="str">
        <f t="shared" si="29"/>
        <v>Other</v>
      </c>
      <c r="I488" s="3">
        <v>9</v>
      </c>
      <c r="J488" s="10">
        <v>9814</v>
      </c>
      <c r="K488" s="3">
        <v>3</v>
      </c>
      <c r="L488" s="3" t="s">
        <v>23</v>
      </c>
      <c r="M488" s="3" t="s">
        <v>236</v>
      </c>
      <c r="N488" s="3" t="s">
        <v>449</v>
      </c>
      <c r="O488" s="3" t="s">
        <v>449</v>
      </c>
      <c r="P488" s="3" t="s">
        <v>239</v>
      </c>
      <c r="Q488" s="3" t="s">
        <v>240</v>
      </c>
      <c r="R488" s="3">
        <v>9</v>
      </c>
      <c r="S488" s="3" t="s">
        <v>1055</v>
      </c>
      <c r="T488" s="3">
        <v>191</v>
      </c>
      <c r="U488" s="3" t="s">
        <v>1054</v>
      </c>
      <c r="V488" s="15">
        <v>99.989997860000003</v>
      </c>
      <c r="W488" s="15">
        <v>95.114003926871064</v>
      </c>
      <c r="X488" s="3">
        <v>4</v>
      </c>
      <c r="Y488" s="15">
        <v>0</v>
      </c>
      <c r="Z488" s="15">
        <v>399.95999144000001</v>
      </c>
      <c r="AA488" s="24">
        <f t="shared" si="30"/>
        <v>399.95999144000001</v>
      </c>
      <c r="AB488" s="3" t="s">
        <v>65</v>
      </c>
      <c r="AC488" s="3" t="str">
        <f t="shared" si="31"/>
        <v>Not Cash Payment</v>
      </c>
    </row>
    <row r="489" spans="1:29" ht="34" hidden="1" x14ac:dyDescent="0.2">
      <c r="A489" s="3">
        <v>64222</v>
      </c>
      <c r="B489" s="6">
        <v>42942</v>
      </c>
      <c r="C489" s="3">
        <f>VLOOKUP(B489,Dates!$A$2:$B$1462, 2,FALSE)</f>
        <v>4</v>
      </c>
      <c r="D489" s="3">
        <v>4</v>
      </c>
      <c r="E489" s="12">
        <f t="shared" si="28"/>
        <v>42948</v>
      </c>
      <c r="F489" s="3">
        <v>0</v>
      </c>
      <c r="G489" s="3" t="s">
        <v>61</v>
      </c>
      <c r="H489" s="3" t="str">
        <f t="shared" si="29"/>
        <v>Other</v>
      </c>
      <c r="I489" s="3">
        <v>9</v>
      </c>
      <c r="J489" s="10">
        <v>4848</v>
      </c>
      <c r="K489" s="3">
        <v>3</v>
      </c>
      <c r="L489" s="3" t="s">
        <v>23</v>
      </c>
      <c r="M489" s="3" t="s">
        <v>236</v>
      </c>
      <c r="N489" s="3" t="s">
        <v>430</v>
      </c>
      <c r="O489" s="3" t="s">
        <v>416</v>
      </c>
      <c r="P489" s="3" t="s">
        <v>262</v>
      </c>
      <c r="Q489" s="3" t="s">
        <v>263</v>
      </c>
      <c r="R489" s="3">
        <v>9</v>
      </c>
      <c r="S489" s="3" t="s">
        <v>1055</v>
      </c>
      <c r="T489" s="3">
        <v>191</v>
      </c>
      <c r="U489" s="3" t="s">
        <v>1054</v>
      </c>
      <c r="V489" s="15">
        <v>99.989997860000003</v>
      </c>
      <c r="W489" s="15">
        <v>95.114003926871064</v>
      </c>
      <c r="X489" s="3">
        <v>4</v>
      </c>
      <c r="Y489" s="15">
        <v>12</v>
      </c>
      <c r="Z489" s="15">
        <v>399.95999144000001</v>
      </c>
      <c r="AA489" s="24">
        <f t="shared" si="30"/>
        <v>387.95999144000001</v>
      </c>
      <c r="AB489" s="3" t="s">
        <v>65</v>
      </c>
      <c r="AC489" s="3" t="str">
        <f t="shared" si="31"/>
        <v>Not Cash Payment</v>
      </c>
    </row>
    <row r="490" spans="1:29" ht="34" hidden="1" x14ac:dyDescent="0.2">
      <c r="A490" s="3">
        <v>63907</v>
      </c>
      <c r="B490" s="6">
        <v>42937</v>
      </c>
      <c r="C490" s="3">
        <f>VLOOKUP(B490,Dates!$A$2:$B$1462, 2,FALSE)</f>
        <v>6</v>
      </c>
      <c r="D490" s="3">
        <v>4</v>
      </c>
      <c r="E490" s="12">
        <f t="shared" si="28"/>
        <v>42943</v>
      </c>
      <c r="F490" s="3">
        <v>0</v>
      </c>
      <c r="G490" s="3" t="s">
        <v>61</v>
      </c>
      <c r="H490" s="3" t="str">
        <f t="shared" si="29"/>
        <v>Other</v>
      </c>
      <c r="I490" s="3">
        <v>9</v>
      </c>
      <c r="J490" s="10">
        <v>569</v>
      </c>
      <c r="K490" s="3">
        <v>3</v>
      </c>
      <c r="L490" s="3" t="s">
        <v>23</v>
      </c>
      <c r="M490" s="3" t="s">
        <v>236</v>
      </c>
      <c r="N490" s="3" t="s">
        <v>450</v>
      </c>
      <c r="O490" s="3" t="s">
        <v>451</v>
      </c>
      <c r="P490" s="3" t="s">
        <v>262</v>
      </c>
      <c r="Q490" s="3" t="s">
        <v>263</v>
      </c>
      <c r="R490" s="3">
        <v>9</v>
      </c>
      <c r="S490" s="3" t="s">
        <v>1055</v>
      </c>
      <c r="T490" s="3">
        <v>191</v>
      </c>
      <c r="U490" s="3" t="s">
        <v>1054</v>
      </c>
      <c r="V490" s="15">
        <v>99.989997860000003</v>
      </c>
      <c r="W490" s="15">
        <v>95.114003926871064</v>
      </c>
      <c r="X490" s="3">
        <v>4</v>
      </c>
      <c r="Y490" s="15">
        <v>16</v>
      </c>
      <c r="Z490" s="15">
        <v>399.95999144000001</v>
      </c>
      <c r="AA490" s="24">
        <f t="shared" si="30"/>
        <v>383.95999144000001</v>
      </c>
      <c r="AB490" s="3" t="s">
        <v>65</v>
      </c>
      <c r="AC490" s="3" t="str">
        <f t="shared" si="31"/>
        <v>Not Cash Payment</v>
      </c>
    </row>
    <row r="491" spans="1:29" ht="34" hidden="1" x14ac:dyDescent="0.2">
      <c r="A491" s="3">
        <v>19178</v>
      </c>
      <c r="B491" s="6">
        <v>42195</v>
      </c>
      <c r="C491" s="3">
        <f>VLOOKUP(B491,Dates!$A$2:$B$1462, 2,FALSE)</f>
        <v>6</v>
      </c>
      <c r="D491" s="3">
        <v>4</v>
      </c>
      <c r="E491" s="12">
        <f t="shared" si="28"/>
        <v>42201</v>
      </c>
      <c r="F491" s="3">
        <v>0</v>
      </c>
      <c r="G491" s="3" t="s">
        <v>61</v>
      </c>
      <c r="H491" s="3" t="str">
        <f t="shared" si="29"/>
        <v>Other</v>
      </c>
      <c r="I491" s="3">
        <v>9</v>
      </c>
      <c r="J491" s="10">
        <v>5749</v>
      </c>
      <c r="K491" s="3">
        <v>3</v>
      </c>
      <c r="L491" s="3" t="s">
        <v>23</v>
      </c>
      <c r="M491" s="3" t="s">
        <v>236</v>
      </c>
      <c r="N491" s="3" t="s">
        <v>409</v>
      </c>
      <c r="O491" s="3" t="s">
        <v>410</v>
      </c>
      <c r="P491" s="3" t="s">
        <v>262</v>
      </c>
      <c r="Q491" s="3" t="s">
        <v>263</v>
      </c>
      <c r="R491" s="3">
        <v>9</v>
      </c>
      <c r="S491" s="3" t="s">
        <v>1055</v>
      </c>
      <c r="T491" s="3">
        <v>191</v>
      </c>
      <c r="U491" s="3" t="s">
        <v>1054</v>
      </c>
      <c r="V491" s="15">
        <v>99.989997860000003</v>
      </c>
      <c r="W491" s="15">
        <v>95.114003926871064</v>
      </c>
      <c r="X491" s="3">
        <v>4</v>
      </c>
      <c r="Y491" s="15">
        <v>20</v>
      </c>
      <c r="Z491" s="15">
        <v>399.95999144000001</v>
      </c>
      <c r="AA491" s="24">
        <f t="shared" si="30"/>
        <v>379.95999144000001</v>
      </c>
      <c r="AB491" s="3" t="s">
        <v>65</v>
      </c>
      <c r="AC491" s="3" t="str">
        <f t="shared" si="31"/>
        <v>Not Cash Payment</v>
      </c>
    </row>
    <row r="492" spans="1:29" ht="34" hidden="1" x14ac:dyDescent="0.2">
      <c r="A492" s="3">
        <v>67046</v>
      </c>
      <c r="B492" s="6">
        <v>42864</v>
      </c>
      <c r="C492" s="3">
        <f>VLOOKUP(B492,Dates!$A$2:$B$1462, 2,FALSE)</f>
        <v>3</v>
      </c>
      <c r="D492" s="3">
        <v>4</v>
      </c>
      <c r="E492" s="12">
        <f t="shared" si="28"/>
        <v>42870</v>
      </c>
      <c r="F492" s="3">
        <v>0</v>
      </c>
      <c r="G492" s="3" t="s">
        <v>61</v>
      </c>
      <c r="H492" s="3" t="str">
        <f t="shared" si="29"/>
        <v>Other</v>
      </c>
      <c r="I492" s="3">
        <v>9</v>
      </c>
      <c r="J492" s="10">
        <v>4460</v>
      </c>
      <c r="K492" s="3">
        <v>3</v>
      </c>
      <c r="L492" s="3" t="s">
        <v>23</v>
      </c>
      <c r="M492" s="3" t="s">
        <v>236</v>
      </c>
      <c r="N492" s="3" t="s">
        <v>452</v>
      </c>
      <c r="O492" s="3" t="s">
        <v>238</v>
      </c>
      <c r="P492" s="3" t="s">
        <v>239</v>
      </c>
      <c r="Q492" s="3" t="s">
        <v>240</v>
      </c>
      <c r="R492" s="3">
        <v>9</v>
      </c>
      <c r="S492" s="3" t="s">
        <v>1055</v>
      </c>
      <c r="T492" s="3">
        <v>191</v>
      </c>
      <c r="U492" s="3" t="s">
        <v>1054</v>
      </c>
      <c r="V492" s="15">
        <v>99.989997860000003</v>
      </c>
      <c r="W492" s="15">
        <v>95.114003926871064</v>
      </c>
      <c r="X492" s="3">
        <v>4</v>
      </c>
      <c r="Y492" s="15">
        <v>20</v>
      </c>
      <c r="Z492" s="15">
        <v>399.95999144000001</v>
      </c>
      <c r="AA492" s="24">
        <f t="shared" si="30"/>
        <v>379.95999144000001</v>
      </c>
      <c r="AB492" s="3" t="s">
        <v>65</v>
      </c>
      <c r="AC492" s="3" t="str">
        <f t="shared" si="31"/>
        <v>Not Cash Payment</v>
      </c>
    </row>
    <row r="493" spans="1:29" ht="34" hidden="1" x14ac:dyDescent="0.2">
      <c r="A493" s="3">
        <v>65312</v>
      </c>
      <c r="B493" s="6">
        <v>43047</v>
      </c>
      <c r="C493" s="3">
        <f>VLOOKUP(B493,Dates!$A$2:$B$1462, 2,FALSE)</f>
        <v>4</v>
      </c>
      <c r="D493" s="3">
        <v>4</v>
      </c>
      <c r="E493" s="12">
        <f t="shared" si="28"/>
        <v>43053</v>
      </c>
      <c r="F493" s="3">
        <v>0</v>
      </c>
      <c r="G493" s="3" t="s">
        <v>61</v>
      </c>
      <c r="H493" s="3" t="str">
        <f t="shared" si="29"/>
        <v>Other</v>
      </c>
      <c r="I493" s="3">
        <v>9</v>
      </c>
      <c r="J493" s="10">
        <v>6506</v>
      </c>
      <c r="K493" s="3">
        <v>3</v>
      </c>
      <c r="L493" s="3" t="s">
        <v>23</v>
      </c>
      <c r="M493" s="3" t="s">
        <v>236</v>
      </c>
      <c r="N493" s="3" t="s">
        <v>453</v>
      </c>
      <c r="O493" s="3" t="s">
        <v>249</v>
      </c>
      <c r="P493" s="3" t="s">
        <v>250</v>
      </c>
      <c r="Q493" s="3" t="s">
        <v>251</v>
      </c>
      <c r="R493" s="3">
        <v>9</v>
      </c>
      <c r="S493" s="3" t="s">
        <v>1055</v>
      </c>
      <c r="T493" s="3">
        <v>191</v>
      </c>
      <c r="U493" s="3" t="s">
        <v>1054</v>
      </c>
      <c r="V493" s="15">
        <v>99.989997860000003</v>
      </c>
      <c r="W493" s="15">
        <v>95.114003926871064</v>
      </c>
      <c r="X493" s="3">
        <v>4</v>
      </c>
      <c r="Y493" s="15">
        <v>22</v>
      </c>
      <c r="Z493" s="15">
        <v>399.95999144000001</v>
      </c>
      <c r="AA493" s="24">
        <f t="shared" si="30"/>
        <v>377.95999144000001</v>
      </c>
      <c r="AB493" s="3" t="s">
        <v>65</v>
      </c>
      <c r="AC493" s="3" t="str">
        <f t="shared" si="31"/>
        <v>Not Cash Payment</v>
      </c>
    </row>
    <row r="494" spans="1:29" ht="34" hidden="1" x14ac:dyDescent="0.2">
      <c r="A494" s="3">
        <v>16436</v>
      </c>
      <c r="B494" s="6">
        <v>42244</v>
      </c>
      <c r="C494" s="3">
        <f>VLOOKUP(B494,Dates!$A$2:$B$1462, 2,FALSE)</f>
        <v>6</v>
      </c>
      <c r="D494" s="3">
        <v>4</v>
      </c>
      <c r="E494" s="12">
        <f t="shared" si="28"/>
        <v>42250</v>
      </c>
      <c r="F494" s="3">
        <v>0</v>
      </c>
      <c r="G494" s="3" t="s">
        <v>61</v>
      </c>
      <c r="H494" s="3" t="str">
        <f t="shared" si="29"/>
        <v>Other</v>
      </c>
      <c r="I494" s="3">
        <v>9</v>
      </c>
      <c r="J494" s="10">
        <v>6050</v>
      </c>
      <c r="K494" s="3">
        <v>3</v>
      </c>
      <c r="L494" s="3" t="s">
        <v>23</v>
      </c>
      <c r="M494" s="3" t="s">
        <v>236</v>
      </c>
      <c r="N494" s="3" t="s">
        <v>454</v>
      </c>
      <c r="O494" s="3" t="s">
        <v>455</v>
      </c>
      <c r="P494" s="3" t="s">
        <v>262</v>
      </c>
      <c r="Q494" s="3" t="s">
        <v>263</v>
      </c>
      <c r="R494" s="3">
        <v>9</v>
      </c>
      <c r="S494" s="3" t="s">
        <v>1055</v>
      </c>
      <c r="T494" s="3">
        <v>191</v>
      </c>
      <c r="U494" s="3" t="s">
        <v>1054</v>
      </c>
      <c r="V494" s="15">
        <v>99.989997860000003</v>
      </c>
      <c r="W494" s="15">
        <v>95.114003926871064</v>
      </c>
      <c r="X494" s="3">
        <v>4</v>
      </c>
      <c r="Y494" s="15">
        <v>36</v>
      </c>
      <c r="Z494" s="15">
        <v>399.95999144000001</v>
      </c>
      <c r="AA494" s="24">
        <f t="shared" si="30"/>
        <v>363.95999144000001</v>
      </c>
      <c r="AB494" s="3" t="s">
        <v>65</v>
      </c>
      <c r="AC494" s="3" t="str">
        <f t="shared" si="31"/>
        <v>Not Cash Payment</v>
      </c>
    </row>
    <row r="495" spans="1:29" ht="51" hidden="1" x14ac:dyDescent="0.2">
      <c r="A495" s="3">
        <v>11822</v>
      </c>
      <c r="B495" s="6">
        <v>42177</v>
      </c>
      <c r="C495" s="3">
        <f>VLOOKUP(B495,Dates!$A$2:$B$1462, 2,FALSE)</f>
        <v>2</v>
      </c>
      <c r="D495" s="3">
        <v>4</v>
      </c>
      <c r="E495" s="12">
        <f t="shared" si="28"/>
        <v>42181</v>
      </c>
      <c r="F495" s="3">
        <v>0</v>
      </c>
      <c r="G495" s="3" t="s">
        <v>61</v>
      </c>
      <c r="H495" s="3" t="str">
        <f t="shared" si="29"/>
        <v>Other</v>
      </c>
      <c r="I495" s="3">
        <v>13</v>
      </c>
      <c r="J495" s="10">
        <v>3246</v>
      </c>
      <c r="K495" s="3">
        <v>3</v>
      </c>
      <c r="L495" s="3" t="s">
        <v>23</v>
      </c>
      <c r="M495" s="3" t="s">
        <v>236</v>
      </c>
      <c r="N495" s="3" t="s">
        <v>456</v>
      </c>
      <c r="O495" s="3" t="s">
        <v>287</v>
      </c>
      <c r="P495" s="3" t="s">
        <v>243</v>
      </c>
      <c r="Q495" s="3" t="s">
        <v>240</v>
      </c>
      <c r="R495" s="3">
        <v>13</v>
      </c>
      <c r="S495" s="3" t="s">
        <v>1042</v>
      </c>
      <c r="T495" s="3">
        <v>282</v>
      </c>
      <c r="U495" s="3" t="s">
        <v>1090</v>
      </c>
      <c r="V495" s="15">
        <v>31.989999770000001</v>
      </c>
      <c r="W495" s="15">
        <v>27.763856872771434</v>
      </c>
      <c r="X495" s="3">
        <v>4</v>
      </c>
      <c r="Y495" s="15">
        <v>11.52000046</v>
      </c>
      <c r="Z495" s="15">
        <v>127.95999908</v>
      </c>
      <c r="AA495" s="24">
        <f t="shared" si="30"/>
        <v>116.43999862</v>
      </c>
      <c r="AB495" s="3" t="s">
        <v>65</v>
      </c>
      <c r="AC495" s="3" t="str">
        <f t="shared" si="31"/>
        <v>Not Cash Payment</v>
      </c>
    </row>
    <row r="496" spans="1:29" ht="34" hidden="1" x14ac:dyDescent="0.2">
      <c r="A496" s="3">
        <v>19528</v>
      </c>
      <c r="B496" s="6">
        <v>42290</v>
      </c>
      <c r="C496" s="3">
        <f>VLOOKUP(B496,Dates!$A$2:$B$1462, 2,FALSE)</f>
        <v>3</v>
      </c>
      <c r="D496" s="3">
        <v>4</v>
      </c>
      <c r="E496" s="12">
        <f t="shared" si="28"/>
        <v>42296</v>
      </c>
      <c r="F496" s="3">
        <v>0</v>
      </c>
      <c r="G496" s="3" t="s">
        <v>61</v>
      </c>
      <c r="H496" s="3" t="str">
        <f t="shared" si="29"/>
        <v>Other</v>
      </c>
      <c r="I496" s="3">
        <v>9</v>
      </c>
      <c r="J496" s="10">
        <v>2364</v>
      </c>
      <c r="K496" s="3">
        <v>3</v>
      </c>
      <c r="L496" s="3" t="s">
        <v>23</v>
      </c>
      <c r="M496" s="3" t="s">
        <v>236</v>
      </c>
      <c r="N496" s="3" t="s">
        <v>457</v>
      </c>
      <c r="O496" s="3" t="s">
        <v>272</v>
      </c>
      <c r="P496" s="3" t="s">
        <v>262</v>
      </c>
      <c r="Q496" s="3" t="s">
        <v>263</v>
      </c>
      <c r="R496" s="3">
        <v>9</v>
      </c>
      <c r="S496" s="3" t="s">
        <v>1055</v>
      </c>
      <c r="T496" s="3">
        <v>191</v>
      </c>
      <c r="U496" s="3" t="s">
        <v>1054</v>
      </c>
      <c r="V496" s="15">
        <v>99.989997860000003</v>
      </c>
      <c r="W496" s="15">
        <v>95.114003926871064</v>
      </c>
      <c r="X496" s="3">
        <v>4</v>
      </c>
      <c r="Y496" s="15">
        <v>40</v>
      </c>
      <c r="Z496" s="15">
        <v>399.95999144000001</v>
      </c>
      <c r="AA496" s="24">
        <f t="shared" si="30"/>
        <v>359.95999144000001</v>
      </c>
      <c r="AB496" s="3" t="s">
        <v>65</v>
      </c>
      <c r="AC496" s="3" t="str">
        <f t="shared" si="31"/>
        <v>Not Cash Payment</v>
      </c>
    </row>
    <row r="497" spans="1:29" ht="68" hidden="1" x14ac:dyDescent="0.2">
      <c r="A497" s="3">
        <v>49763</v>
      </c>
      <c r="B497" s="6">
        <v>42731</v>
      </c>
      <c r="C497" s="3">
        <f>VLOOKUP(B497,Dates!$A$2:$B$1462, 2,FALSE)</f>
        <v>3</v>
      </c>
      <c r="D497" s="3">
        <v>4</v>
      </c>
      <c r="E497" s="12">
        <f t="shared" si="28"/>
        <v>42737</v>
      </c>
      <c r="F497" s="3">
        <v>0</v>
      </c>
      <c r="G497" s="3" t="s">
        <v>61</v>
      </c>
      <c r="H497" s="3" t="str">
        <f t="shared" si="29"/>
        <v>Other</v>
      </c>
      <c r="I497" s="3">
        <v>13</v>
      </c>
      <c r="J497" s="10">
        <v>12216</v>
      </c>
      <c r="K497" s="3">
        <v>3</v>
      </c>
      <c r="L497" s="3" t="s">
        <v>23</v>
      </c>
      <c r="M497" s="3" t="s">
        <v>236</v>
      </c>
      <c r="N497" s="3" t="s">
        <v>458</v>
      </c>
      <c r="O497" s="3" t="s">
        <v>459</v>
      </c>
      <c r="P497" s="3" t="s">
        <v>318</v>
      </c>
      <c r="Q497" s="3" t="s">
        <v>319</v>
      </c>
      <c r="R497" s="3">
        <v>13</v>
      </c>
      <c r="S497" s="3" t="s">
        <v>1042</v>
      </c>
      <c r="T497" s="3">
        <v>278</v>
      </c>
      <c r="U497" s="3" t="s">
        <v>1108</v>
      </c>
      <c r="V497" s="15">
        <v>44.990001679999999</v>
      </c>
      <c r="W497" s="15">
        <v>31.547668386333335</v>
      </c>
      <c r="X497" s="3">
        <v>4</v>
      </c>
      <c r="Y497" s="15">
        <v>21.600000380000001</v>
      </c>
      <c r="Z497" s="15">
        <v>179.96000672</v>
      </c>
      <c r="AA497" s="24">
        <f t="shared" si="30"/>
        <v>158.36000633999998</v>
      </c>
      <c r="AB497" s="3" t="s">
        <v>65</v>
      </c>
      <c r="AC497" s="3" t="str">
        <f t="shared" si="31"/>
        <v>Not Cash Payment</v>
      </c>
    </row>
    <row r="498" spans="1:29" ht="34" hidden="1" x14ac:dyDescent="0.2">
      <c r="A498" s="3">
        <v>16013</v>
      </c>
      <c r="B498" s="6">
        <v>42238</v>
      </c>
      <c r="C498" s="3">
        <f>VLOOKUP(B498,Dates!$A$2:$B$1462, 2,FALSE)</f>
        <v>7</v>
      </c>
      <c r="D498" s="3">
        <v>4</v>
      </c>
      <c r="E498" s="12">
        <f t="shared" si="28"/>
        <v>42243</v>
      </c>
      <c r="F498" s="3">
        <v>0</v>
      </c>
      <c r="G498" s="3" t="s">
        <v>61</v>
      </c>
      <c r="H498" s="3" t="str">
        <f t="shared" si="29"/>
        <v>Other</v>
      </c>
      <c r="I498" s="3">
        <v>9</v>
      </c>
      <c r="J498" s="10">
        <v>4460</v>
      </c>
      <c r="K498" s="3">
        <v>3</v>
      </c>
      <c r="L498" s="3" t="s">
        <v>23</v>
      </c>
      <c r="M498" s="3" t="s">
        <v>236</v>
      </c>
      <c r="N498" s="3" t="s">
        <v>460</v>
      </c>
      <c r="O498" s="3" t="s">
        <v>249</v>
      </c>
      <c r="P498" s="3" t="s">
        <v>250</v>
      </c>
      <c r="Q498" s="3" t="s">
        <v>251</v>
      </c>
      <c r="R498" s="3">
        <v>9</v>
      </c>
      <c r="S498" s="3" t="s">
        <v>1055</v>
      </c>
      <c r="T498" s="3">
        <v>191</v>
      </c>
      <c r="U498" s="3" t="s">
        <v>1054</v>
      </c>
      <c r="V498" s="15">
        <v>99.989997860000003</v>
      </c>
      <c r="W498" s="15">
        <v>95.114003926871064</v>
      </c>
      <c r="X498" s="3">
        <v>4</v>
      </c>
      <c r="Y498" s="15">
        <v>48</v>
      </c>
      <c r="Z498" s="15">
        <v>399.95999144000001</v>
      </c>
      <c r="AA498" s="24">
        <f t="shared" si="30"/>
        <v>351.95999144000001</v>
      </c>
      <c r="AB498" s="3" t="s">
        <v>65</v>
      </c>
      <c r="AC498" s="3" t="str">
        <f t="shared" si="31"/>
        <v>Not Cash Payment</v>
      </c>
    </row>
    <row r="499" spans="1:29" ht="34" hidden="1" x14ac:dyDescent="0.2">
      <c r="A499" s="3">
        <v>17347</v>
      </c>
      <c r="B499" s="6">
        <v>42317</v>
      </c>
      <c r="C499" s="3">
        <f>VLOOKUP(B499,Dates!$A$2:$B$1462, 2,FALSE)</f>
        <v>2</v>
      </c>
      <c r="D499" s="3">
        <v>4</v>
      </c>
      <c r="E499" s="12">
        <f t="shared" si="28"/>
        <v>42321</v>
      </c>
      <c r="F499" s="3">
        <v>0</v>
      </c>
      <c r="G499" s="3" t="s">
        <v>61</v>
      </c>
      <c r="H499" s="3" t="str">
        <f t="shared" si="29"/>
        <v>Other</v>
      </c>
      <c r="I499" s="3">
        <v>9</v>
      </c>
      <c r="J499" s="10">
        <v>11388</v>
      </c>
      <c r="K499" s="3">
        <v>3</v>
      </c>
      <c r="L499" s="3" t="s">
        <v>23</v>
      </c>
      <c r="M499" s="3" t="s">
        <v>236</v>
      </c>
      <c r="N499" s="3" t="s">
        <v>461</v>
      </c>
      <c r="O499" s="3" t="s">
        <v>242</v>
      </c>
      <c r="P499" s="3" t="s">
        <v>243</v>
      </c>
      <c r="Q499" s="3" t="s">
        <v>240</v>
      </c>
      <c r="R499" s="3">
        <v>9</v>
      </c>
      <c r="S499" s="3" t="s">
        <v>1055</v>
      </c>
      <c r="T499" s="3">
        <v>191</v>
      </c>
      <c r="U499" s="3" t="s">
        <v>1054</v>
      </c>
      <c r="V499" s="15">
        <v>99.989997860000003</v>
      </c>
      <c r="W499" s="15">
        <v>95.114003926871064</v>
      </c>
      <c r="X499" s="3">
        <v>4</v>
      </c>
      <c r="Y499" s="15">
        <v>48</v>
      </c>
      <c r="Z499" s="15">
        <v>399.95999144000001</v>
      </c>
      <c r="AA499" s="24">
        <f t="shared" si="30"/>
        <v>351.95999144000001</v>
      </c>
      <c r="AB499" s="3" t="s">
        <v>65</v>
      </c>
      <c r="AC499" s="3" t="str">
        <f t="shared" si="31"/>
        <v>Not Cash Payment</v>
      </c>
    </row>
    <row r="500" spans="1:29" ht="34" hidden="1" x14ac:dyDescent="0.2">
      <c r="A500" s="3">
        <v>19496</v>
      </c>
      <c r="B500" s="6">
        <v>42348</v>
      </c>
      <c r="C500" s="3">
        <f>VLOOKUP(B500,Dates!$A$2:$B$1462, 2,FALSE)</f>
        <v>5</v>
      </c>
      <c r="D500" s="3">
        <v>4</v>
      </c>
      <c r="E500" s="12">
        <f t="shared" si="28"/>
        <v>42354</v>
      </c>
      <c r="F500" s="3">
        <v>0</v>
      </c>
      <c r="G500" s="3" t="s">
        <v>61</v>
      </c>
      <c r="H500" s="3" t="str">
        <f t="shared" si="29"/>
        <v>Other</v>
      </c>
      <c r="I500" s="3">
        <v>9</v>
      </c>
      <c r="J500" s="10">
        <v>7521</v>
      </c>
      <c r="K500" s="3">
        <v>3</v>
      </c>
      <c r="L500" s="3" t="s">
        <v>23</v>
      </c>
      <c r="M500" s="3" t="s">
        <v>236</v>
      </c>
      <c r="N500" s="3" t="s">
        <v>462</v>
      </c>
      <c r="O500" s="3" t="s">
        <v>463</v>
      </c>
      <c r="P500" s="3" t="s">
        <v>419</v>
      </c>
      <c r="Q500" s="3" t="s">
        <v>240</v>
      </c>
      <c r="R500" s="3">
        <v>9</v>
      </c>
      <c r="S500" s="3" t="s">
        <v>1055</v>
      </c>
      <c r="T500" s="3">
        <v>191</v>
      </c>
      <c r="U500" s="3" t="s">
        <v>1054</v>
      </c>
      <c r="V500" s="15">
        <v>99.989997860000003</v>
      </c>
      <c r="W500" s="15">
        <v>95.114003926871064</v>
      </c>
      <c r="X500" s="3">
        <v>4</v>
      </c>
      <c r="Y500" s="15">
        <v>51.990001679999999</v>
      </c>
      <c r="Z500" s="15">
        <v>399.95999144000001</v>
      </c>
      <c r="AA500" s="24">
        <f t="shared" si="30"/>
        <v>347.96998976000003</v>
      </c>
      <c r="AB500" s="3" t="s">
        <v>65</v>
      </c>
      <c r="AC500" s="3" t="str">
        <f t="shared" si="31"/>
        <v>Not Cash Payment</v>
      </c>
    </row>
    <row r="501" spans="1:29" ht="34" hidden="1" x14ac:dyDescent="0.2">
      <c r="A501" s="3">
        <v>62789</v>
      </c>
      <c r="B501" s="6">
        <v>42862</v>
      </c>
      <c r="C501" s="3">
        <f>VLOOKUP(B501,Dates!$A$2:$B$1462, 2,FALSE)</f>
        <v>1</v>
      </c>
      <c r="D501" s="3">
        <v>4</v>
      </c>
      <c r="E501" s="12">
        <f t="shared" si="28"/>
        <v>42866</v>
      </c>
      <c r="F501" s="3">
        <v>1</v>
      </c>
      <c r="G501" s="3" t="s">
        <v>61</v>
      </c>
      <c r="H501" s="3" t="str">
        <f t="shared" si="29"/>
        <v>Other</v>
      </c>
      <c r="I501" s="3">
        <v>9</v>
      </c>
      <c r="J501" s="10">
        <v>1628</v>
      </c>
      <c r="K501" s="3">
        <v>3</v>
      </c>
      <c r="L501" s="3" t="s">
        <v>23</v>
      </c>
      <c r="M501" s="3" t="s">
        <v>236</v>
      </c>
      <c r="N501" s="3" t="s">
        <v>346</v>
      </c>
      <c r="O501" s="3" t="s">
        <v>265</v>
      </c>
      <c r="P501" s="3" t="s">
        <v>239</v>
      </c>
      <c r="Q501" s="3" t="s">
        <v>240</v>
      </c>
      <c r="R501" s="3">
        <v>9</v>
      </c>
      <c r="S501" s="3" t="s">
        <v>1055</v>
      </c>
      <c r="T501" s="3">
        <v>191</v>
      </c>
      <c r="U501" s="3" t="s">
        <v>1054</v>
      </c>
      <c r="V501" s="15">
        <v>99.989997860000003</v>
      </c>
      <c r="W501" s="15">
        <v>95.114003926871064</v>
      </c>
      <c r="X501" s="3">
        <v>4</v>
      </c>
      <c r="Y501" s="15">
        <v>59.990001679999999</v>
      </c>
      <c r="Z501" s="15">
        <v>399.95999144000001</v>
      </c>
      <c r="AA501" s="24">
        <f t="shared" si="30"/>
        <v>339.96998976000003</v>
      </c>
      <c r="AB501" s="3" t="s">
        <v>65</v>
      </c>
      <c r="AC501" s="3" t="str">
        <f t="shared" si="31"/>
        <v>Not Cash Payment</v>
      </c>
    </row>
    <row r="502" spans="1:29" ht="51" hidden="1" x14ac:dyDescent="0.2">
      <c r="A502" s="3">
        <v>11674</v>
      </c>
      <c r="B502" s="6">
        <v>42175</v>
      </c>
      <c r="C502" s="3">
        <f>VLOOKUP(B502,Dates!$A$2:$B$1462, 2,FALSE)</f>
        <v>7</v>
      </c>
      <c r="D502" s="3">
        <v>4</v>
      </c>
      <c r="E502" s="12">
        <f t="shared" si="28"/>
        <v>42180</v>
      </c>
      <c r="F502" s="3">
        <v>1</v>
      </c>
      <c r="G502" s="3" t="s">
        <v>61</v>
      </c>
      <c r="H502" s="3" t="str">
        <f t="shared" si="29"/>
        <v>Other</v>
      </c>
      <c r="I502" s="3">
        <v>9</v>
      </c>
      <c r="J502" s="10">
        <v>7222</v>
      </c>
      <c r="K502" s="3">
        <v>3</v>
      </c>
      <c r="L502" s="3" t="s">
        <v>23</v>
      </c>
      <c r="M502" s="3" t="s">
        <v>236</v>
      </c>
      <c r="N502" s="3" t="s">
        <v>464</v>
      </c>
      <c r="O502" s="3" t="s">
        <v>291</v>
      </c>
      <c r="P502" s="3" t="s">
        <v>243</v>
      </c>
      <c r="Q502" s="3" t="s">
        <v>240</v>
      </c>
      <c r="R502" s="3">
        <v>9</v>
      </c>
      <c r="S502" s="3" t="s">
        <v>1055</v>
      </c>
      <c r="T502" s="3">
        <v>191</v>
      </c>
      <c r="U502" s="3" t="s">
        <v>1054</v>
      </c>
      <c r="V502" s="15">
        <v>99.989997860000003</v>
      </c>
      <c r="W502" s="15">
        <v>95.114003926871064</v>
      </c>
      <c r="X502" s="3">
        <v>4</v>
      </c>
      <c r="Y502" s="15">
        <v>63.990001679999999</v>
      </c>
      <c r="Z502" s="15">
        <v>399.95999144000001</v>
      </c>
      <c r="AA502" s="24">
        <f t="shared" si="30"/>
        <v>335.96998976000003</v>
      </c>
      <c r="AB502" s="3" t="s">
        <v>65</v>
      </c>
      <c r="AC502" s="3" t="str">
        <f t="shared" si="31"/>
        <v>Not Cash Payment</v>
      </c>
    </row>
    <row r="503" spans="1:29" ht="34" hidden="1" x14ac:dyDescent="0.2">
      <c r="A503" s="3">
        <v>67866</v>
      </c>
      <c r="B503" s="6">
        <v>42995</v>
      </c>
      <c r="C503" s="3">
        <f>VLOOKUP(B503,Dates!$A$2:$B$1462, 2,FALSE)</f>
        <v>1</v>
      </c>
      <c r="D503" s="3">
        <v>4</v>
      </c>
      <c r="E503" s="12">
        <f t="shared" si="28"/>
        <v>42999</v>
      </c>
      <c r="F503" s="3">
        <v>0</v>
      </c>
      <c r="G503" s="3" t="s">
        <v>61</v>
      </c>
      <c r="H503" s="3" t="str">
        <f t="shared" si="29"/>
        <v>Other</v>
      </c>
      <c r="I503" s="3">
        <v>9</v>
      </c>
      <c r="J503" s="10">
        <v>5929</v>
      </c>
      <c r="K503" s="3">
        <v>3</v>
      </c>
      <c r="L503" s="3" t="s">
        <v>23</v>
      </c>
      <c r="M503" s="3" t="s">
        <v>236</v>
      </c>
      <c r="N503" s="3" t="s">
        <v>465</v>
      </c>
      <c r="O503" s="3" t="s">
        <v>329</v>
      </c>
      <c r="P503" s="3" t="s">
        <v>262</v>
      </c>
      <c r="Q503" s="3" t="s">
        <v>263</v>
      </c>
      <c r="R503" s="3">
        <v>9</v>
      </c>
      <c r="S503" s="3" t="s">
        <v>1055</v>
      </c>
      <c r="T503" s="3">
        <v>191</v>
      </c>
      <c r="U503" s="3" t="s">
        <v>1054</v>
      </c>
      <c r="V503" s="15">
        <v>99.989997860000003</v>
      </c>
      <c r="W503" s="15">
        <v>95.114003926871064</v>
      </c>
      <c r="X503" s="3">
        <v>4</v>
      </c>
      <c r="Y503" s="15">
        <v>71.989997860000003</v>
      </c>
      <c r="Z503" s="15">
        <v>399.95999144000001</v>
      </c>
      <c r="AA503" s="24">
        <f t="shared" si="30"/>
        <v>327.96999357999999</v>
      </c>
      <c r="AB503" s="3" t="s">
        <v>65</v>
      </c>
      <c r="AC503" s="3" t="str">
        <f t="shared" si="31"/>
        <v>Not Cash Payment</v>
      </c>
    </row>
    <row r="504" spans="1:29" ht="34" hidden="1" x14ac:dyDescent="0.2">
      <c r="A504" s="3">
        <v>13599</v>
      </c>
      <c r="B504" s="6">
        <v>42203</v>
      </c>
      <c r="C504" s="3">
        <f>VLOOKUP(B504,Dates!$A$2:$B$1462, 2,FALSE)</f>
        <v>7</v>
      </c>
      <c r="D504" s="3">
        <v>4</v>
      </c>
      <c r="E504" s="12">
        <f t="shared" si="28"/>
        <v>42208</v>
      </c>
      <c r="F504" s="3">
        <v>1</v>
      </c>
      <c r="G504" s="3" t="s">
        <v>61</v>
      </c>
      <c r="H504" s="3" t="str">
        <f t="shared" si="29"/>
        <v>Other</v>
      </c>
      <c r="I504" s="3">
        <v>9</v>
      </c>
      <c r="J504" s="10">
        <v>6123</v>
      </c>
      <c r="K504" s="3">
        <v>3</v>
      </c>
      <c r="L504" s="3" t="s">
        <v>23</v>
      </c>
      <c r="M504" s="3" t="s">
        <v>236</v>
      </c>
      <c r="N504" s="3" t="s">
        <v>466</v>
      </c>
      <c r="O504" s="3" t="s">
        <v>395</v>
      </c>
      <c r="P504" s="3" t="s">
        <v>239</v>
      </c>
      <c r="Q504" s="3" t="s">
        <v>240</v>
      </c>
      <c r="R504" s="3">
        <v>9</v>
      </c>
      <c r="S504" s="3" t="s">
        <v>1055</v>
      </c>
      <c r="T504" s="3">
        <v>191</v>
      </c>
      <c r="U504" s="3" t="s">
        <v>1054</v>
      </c>
      <c r="V504" s="15">
        <v>99.989997860000003</v>
      </c>
      <c r="W504" s="15">
        <v>95.114003926871064</v>
      </c>
      <c r="X504" s="3">
        <v>4</v>
      </c>
      <c r="Y504" s="15">
        <v>79.989997860000003</v>
      </c>
      <c r="Z504" s="15">
        <v>399.95999144000001</v>
      </c>
      <c r="AA504" s="24">
        <f t="shared" si="30"/>
        <v>319.96999357999999</v>
      </c>
      <c r="AB504" s="3" t="s">
        <v>65</v>
      </c>
      <c r="AC504" s="3" t="str">
        <f t="shared" si="31"/>
        <v>Not Cash Payment</v>
      </c>
    </row>
    <row r="505" spans="1:29" ht="34" hidden="1" x14ac:dyDescent="0.2">
      <c r="A505" s="3">
        <v>10384</v>
      </c>
      <c r="B505" s="6">
        <v>42010</v>
      </c>
      <c r="C505" s="3">
        <f>VLOOKUP(B505,Dates!$A$2:$B$1462, 2,FALSE)</f>
        <v>3</v>
      </c>
      <c r="D505" s="3">
        <v>4</v>
      </c>
      <c r="E505" s="12">
        <f t="shared" si="28"/>
        <v>42016</v>
      </c>
      <c r="F505" s="3">
        <v>1</v>
      </c>
      <c r="G505" s="3" t="s">
        <v>61</v>
      </c>
      <c r="H505" s="3" t="str">
        <f t="shared" si="29"/>
        <v>Other</v>
      </c>
      <c r="I505" s="3">
        <v>17</v>
      </c>
      <c r="J505" s="10">
        <v>587</v>
      </c>
      <c r="K505" s="3">
        <v>4</v>
      </c>
      <c r="L505" s="3" t="s">
        <v>45</v>
      </c>
      <c r="M505" s="3" t="s">
        <v>236</v>
      </c>
      <c r="N505" s="3" t="s">
        <v>467</v>
      </c>
      <c r="O505" s="3" t="s">
        <v>249</v>
      </c>
      <c r="P505" s="3" t="s">
        <v>250</v>
      </c>
      <c r="Q505" s="3" t="s">
        <v>251</v>
      </c>
      <c r="R505" s="3">
        <v>17</v>
      </c>
      <c r="S505" s="3" t="s">
        <v>1043</v>
      </c>
      <c r="T505" s="3">
        <v>365</v>
      </c>
      <c r="U505" s="3" t="s">
        <v>1062</v>
      </c>
      <c r="V505" s="15">
        <v>59.990001679999999</v>
      </c>
      <c r="W505" s="15">
        <v>54.488929209402009</v>
      </c>
      <c r="X505" s="3">
        <v>4</v>
      </c>
      <c r="Y505" s="15">
        <v>0</v>
      </c>
      <c r="Z505" s="15">
        <v>239.96000672</v>
      </c>
      <c r="AA505" s="24">
        <f t="shared" si="30"/>
        <v>239.96000672</v>
      </c>
      <c r="AB505" s="3" t="s">
        <v>65</v>
      </c>
      <c r="AC505" s="3" t="str">
        <f t="shared" si="31"/>
        <v>Not Cash Payment</v>
      </c>
    </row>
    <row r="506" spans="1:29" ht="34" hidden="1" x14ac:dyDescent="0.2">
      <c r="A506" s="3">
        <v>63115</v>
      </c>
      <c r="B506" s="6">
        <v>43015</v>
      </c>
      <c r="C506" s="3">
        <f>VLOOKUP(B506,Dates!$A$2:$B$1462, 2,FALSE)</f>
        <v>7</v>
      </c>
      <c r="D506" s="3">
        <v>4</v>
      </c>
      <c r="E506" s="12">
        <f t="shared" si="28"/>
        <v>43020</v>
      </c>
      <c r="F506" s="3">
        <v>1</v>
      </c>
      <c r="G506" s="3" t="s">
        <v>61</v>
      </c>
      <c r="H506" s="3" t="str">
        <f t="shared" si="29"/>
        <v>Other</v>
      </c>
      <c r="I506" s="3">
        <v>17</v>
      </c>
      <c r="J506" s="10">
        <v>1240</v>
      </c>
      <c r="K506" s="3">
        <v>4</v>
      </c>
      <c r="L506" s="3" t="s">
        <v>45</v>
      </c>
      <c r="M506" s="3" t="s">
        <v>236</v>
      </c>
      <c r="N506" s="3" t="s">
        <v>468</v>
      </c>
      <c r="O506" s="3" t="s">
        <v>238</v>
      </c>
      <c r="P506" s="3" t="s">
        <v>239</v>
      </c>
      <c r="Q506" s="3" t="s">
        <v>240</v>
      </c>
      <c r="R506" s="3">
        <v>17</v>
      </c>
      <c r="S506" s="3" t="s">
        <v>1043</v>
      </c>
      <c r="T506" s="3">
        <v>365</v>
      </c>
      <c r="U506" s="3" t="s">
        <v>1062</v>
      </c>
      <c r="V506" s="15">
        <v>59.990001679999999</v>
      </c>
      <c r="W506" s="15">
        <v>54.488929209402009</v>
      </c>
      <c r="X506" s="3">
        <v>4</v>
      </c>
      <c r="Y506" s="15">
        <v>0</v>
      </c>
      <c r="Z506" s="15">
        <v>239.96000672</v>
      </c>
      <c r="AA506" s="24">
        <f t="shared" si="30"/>
        <v>239.96000672</v>
      </c>
      <c r="AB506" s="3" t="s">
        <v>65</v>
      </c>
      <c r="AC506" s="3" t="str">
        <f t="shared" si="31"/>
        <v>Not Cash Payment</v>
      </c>
    </row>
    <row r="507" spans="1:29" ht="34" hidden="1" x14ac:dyDescent="0.2">
      <c r="A507" s="3">
        <v>63516</v>
      </c>
      <c r="B507" s="6">
        <v>42932</v>
      </c>
      <c r="C507" s="3">
        <f>VLOOKUP(B507,Dates!$A$2:$B$1462, 2,FALSE)</f>
        <v>1</v>
      </c>
      <c r="D507" s="3">
        <v>4</v>
      </c>
      <c r="E507" s="12">
        <f t="shared" si="28"/>
        <v>42936</v>
      </c>
      <c r="F507" s="3">
        <v>0</v>
      </c>
      <c r="G507" s="3" t="s">
        <v>61</v>
      </c>
      <c r="H507" s="3" t="str">
        <f t="shared" si="29"/>
        <v>Other</v>
      </c>
      <c r="I507" s="3">
        <v>17</v>
      </c>
      <c r="J507" s="10">
        <v>8806</v>
      </c>
      <c r="K507" s="3">
        <v>4</v>
      </c>
      <c r="L507" s="3" t="s">
        <v>45</v>
      </c>
      <c r="M507" s="3" t="s">
        <v>236</v>
      </c>
      <c r="N507" s="3" t="s">
        <v>244</v>
      </c>
      <c r="O507" s="3" t="s">
        <v>245</v>
      </c>
      <c r="P507" s="3" t="s">
        <v>243</v>
      </c>
      <c r="Q507" s="3" t="s">
        <v>240</v>
      </c>
      <c r="R507" s="3">
        <v>17</v>
      </c>
      <c r="S507" s="3" t="s">
        <v>1043</v>
      </c>
      <c r="T507" s="3">
        <v>365</v>
      </c>
      <c r="U507" s="3" t="s">
        <v>1062</v>
      </c>
      <c r="V507" s="15">
        <v>59.990001679999999</v>
      </c>
      <c r="W507" s="15">
        <v>54.488929209402009</v>
      </c>
      <c r="X507" s="3">
        <v>4</v>
      </c>
      <c r="Y507" s="15">
        <v>4.8000001909999996</v>
      </c>
      <c r="Z507" s="15">
        <v>239.96000672</v>
      </c>
      <c r="AA507" s="24">
        <f t="shared" si="30"/>
        <v>235.16000652899999</v>
      </c>
      <c r="AB507" s="3" t="s">
        <v>65</v>
      </c>
      <c r="AC507" s="3" t="str">
        <f t="shared" si="31"/>
        <v>Not Cash Payment</v>
      </c>
    </row>
    <row r="508" spans="1:29" ht="34" hidden="1" x14ac:dyDescent="0.2">
      <c r="A508" s="3">
        <v>62086</v>
      </c>
      <c r="B508" s="6">
        <v>42911</v>
      </c>
      <c r="C508" s="3">
        <f>VLOOKUP(B508,Dates!$A$2:$B$1462, 2,FALSE)</f>
        <v>1</v>
      </c>
      <c r="D508" s="3">
        <v>4</v>
      </c>
      <c r="E508" s="12">
        <f t="shared" si="28"/>
        <v>42915</v>
      </c>
      <c r="F508" s="3">
        <v>0</v>
      </c>
      <c r="G508" s="3" t="s">
        <v>61</v>
      </c>
      <c r="H508" s="3" t="str">
        <f t="shared" si="29"/>
        <v>Other</v>
      </c>
      <c r="I508" s="3">
        <v>17</v>
      </c>
      <c r="J508" s="10">
        <v>341</v>
      </c>
      <c r="K508" s="3">
        <v>4</v>
      </c>
      <c r="L508" s="3" t="s">
        <v>45</v>
      </c>
      <c r="M508" s="3" t="s">
        <v>236</v>
      </c>
      <c r="N508" s="3" t="s">
        <v>274</v>
      </c>
      <c r="O508" s="3" t="s">
        <v>249</v>
      </c>
      <c r="P508" s="3" t="s">
        <v>250</v>
      </c>
      <c r="Q508" s="3" t="s">
        <v>251</v>
      </c>
      <c r="R508" s="3">
        <v>17</v>
      </c>
      <c r="S508" s="3" t="s">
        <v>1043</v>
      </c>
      <c r="T508" s="3">
        <v>365</v>
      </c>
      <c r="U508" s="3" t="s">
        <v>1062</v>
      </c>
      <c r="V508" s="15">
        <v>59.990001679999999</v>
      </c>
      <c r="W508" s="15">
        <v>54.488929209402009</v>
      </c>
      <c r="X508" s="3">
        <v>4</v>
      </c>
      <c r="Y508" s="15">
        <v>7.1999998090000004</v>
      </c>
      <c r="Z508" s="15">
        <v>239.96000672</v>
      </c>
      <c r="AA508" s="24">
        <f t="shared" si="30"/>
        <v>232.760006911</v>
      </c>
      <c r="AB508" s="3" t="s">
        <v>65</v>
      </c>
      <c r="AC508" s="3" t="str">
        <f t="shared" si="31"/>
        <v>Not Cash Payment</v>
      </c>
    </row>
    <row r="509" spans="1:29" ht="34" hidden="1" x14ac:dyDescent="0.2">
      <c r="A509" s="3">
        <v>62817</v>
      </c>
      <c r="B509" s="6">
        <v>42862</v>
      </c>
      <c r="C509" s="3">
        <f>VLOOKUP(B509,Dates!$A$2:$B$1462, 2,FALSE)</f>
        <v>1</v>
      </c>
      <c r="D509" s="3">
        <v>4</v>
      </c>
      <c r="E509" s="12">
        <f t="shared" si="28"/>
        <v>42866</v>
      </c>
      <c r="F509" s="3">
        <v>0</v>
      </c>
      <c r="G509" s="3" t="s">
        <v>61</v>
      </c>
      <c r="H509" s="3" t="str">
        <f t="shared" si="29"/>
        <v>Other</v>
      </c>
      <c r="I509" s="3">
        <v>17</v>
      </c>
      <c r="J509" s="10">
        <v>3064</v>
      </c>
      <c r="K509" s="3">
        <v>4</v>
      </c>
      <c r="L509" s="3" t="s">
        <v>45</v>
      </c>
      <c r="M509" s="3" t="s">
        <v>236</v>
      </c>
      <c r="N509" s="3" t="s">
        <v>469</v>
      </c>
      <c r="O509" s="3" t="s">
        <v>281</v>
      </c>
      <c r="P509" s="3" t="s">
        <v>282</v>
      </c>
      <c r="Q509" s="3" t="s">
        <v>263</v>
      </c>
      <c r="R509" s="3">
        <v>17</v>
      </c>
      <c r="S509" s="3" t="s">
        <v>1043</v>
      </c>
      <c r="T509" s="3">
        <v>365</v>
      </c>
      <c r="U509" s="3" t="s">
        <v>1062</v>
      </c>
      <c r="V509" s="15">
        <v>59.990001679999999</v>
      </c>
      <c r="W509" s="15">
        <v>54.488929209402009</v>
      </c>
      <c r="X509" s="3">
        <v>4</v>
      </c>
      <c r="Y509" s="15">
        <v>7.1999998090000004</v>
      </c>
      <c r="Z509" s="15">
        <v>239.96000672</v>
      </c>
      <c r="AA509" s="24">
        <f t="shared" si="30"/>
        <v>232.760006911</v>
      </c>
      <c r="AB509" s="3" t="s">
        <v>65</v>
      </c>
      <c r="AC509" s="3" t="str">
        <f t="shared" si="31"/>
        <v>Not Cash Payment</v>
      </c>
    </row>
    <row r="510" spans="1:29" ht="34" hidden="1" x14ac:dyDescent="0.2">
      <c r="A510" s="3">
        <v>10856</v>
      </c>
      <c r="B510" s="6">
        <v>42222</v>
      </c>
      <c r="C510" s="3">
        <f>VLOOKUP(B510,Dates!$A$2:$B$1462, 2,FALSE)</f>
        <v>5</v>
      </c>
      <c r="D510" s="3">
        <v>4</v>
      </c>
      <c r="E510" s="12">
        <f t="shared" si="28"/>
        <v>42228</v>
      </c>
      <c r="F510" s="3">
        <v>0</v>
      </c>
      <c r="G510" s="3" t="s">
        <v>61</v>
      </c>
      <c r="H510" s="3" t="str">
        <f t="shared" si="29"/>
        <v>Other</v>
      </c>
      <c r="I510" s="3">
        <v>17</v>
      </c>
      <c r="J510" s="10">
        <v>10614</v>
      </c>
      <c r="K510" s="3">
        <v>4</v>
      </c>
      <c r="L510" s="3" t="s">
        <v>45</v>
      </c>
      <c r="M510" s="3" t="s">
        <v>236</v>
      </c>
      <c r="N510" s="3" t="s">
        <v>470</v>
      </c>
      <c r="O510" s="3" t="s">
        <v>249</v>
      </c>
      <c r="P510" s="3" t="s">
        <v>250</v>
      </c>
      <c r="Q510" s="3" t="s">
        <v>251</v>
      </c>
      <c r="R510" s="3">
        <v>17</v>
      </c>
      <c r="S510" s="3" t="s">
        <v>1043</v>
      </c>
      <c r="T510" s="3">
        <v>365</v>
      </c>
      <c r="U510" s="3" t="s">
        <v>1062</v>
      </c>
      <c r="V510" s="15">
        <v>59.990001679999999</v>
      </c>
      <c r="W510" s="15">
        <v>54.488929209402009</v>
      </c>
      <c r="X510" s="3">
        <v>4</v>
      </c>
      <c r="Y510" s="15">
        <v>9.6000003809999992</v>
      </c>
      <c r="Z510" s="15">
        <v>239.96000672</v>
      </c>
      <c r="AA510" s="24">
        <f t="shared" si="30"/>
        <v>230.36000633899999</v>
      </c>
      <c r="AB510" s="3" t="s">
        <v>65</v>
      </c>
      <c r="AC510" s="3" t="str">
        <f t="shared" si="31"/>
        <v>Not Cash Payment</v>
      </c>
    </row>
    <row r="511" spans="1:29" ht="51" hidden="1" x14ac:dyDescent="0.2">
      <c r="A511" s="3">
        <v>14685</v>
      </c>
      <c r="B511" s="6">
        <v>42071</v>
      </c>
      <c r="C511" s="3">
        <f>VLOOKUP(B511,Dates!$A$2:$B$1462, 2,FALSE)</f>
        <v>1</v>
      </c>
      <c r="D511" s="3">
        <v>4</v>
      </c>
      <c r="E511" s="12">
        <f t="shared" si="28"/>
        <v>42075</v>
      </c>
      <c r="F511" s="3">
        <v>1</v>
      </c>
      <c r="G511" s="3" t="s">
        <v>61</v>
      </c>
      <c r="H511" s="3" t="str">
        <f t="shared" si="29"/>
        <v>Other</v>
      </c>
      <c r="I511" s="3">
        <v>17</v>
      </c>
      <c r="J511" s="10">
        <v>10563</v>
      </c>
      <c r="K511" s="3">
        <v>4</v>
      </c>
      <c r="L511" s="3" t="s">
        <v>45</v>
      </c>
      <c r="M511" s="3" t="s">
        <v>236</v>
      </c>
      <c r="N511" s="3" t="s">
        <v>471</v>
      </c>
      <c r="O511" s="3" t="s">
        <v>254</v>
      </c>
      <c r="P511" s="3" t="s">
        <v>243</v>
      </c>
      <c r="Q511" s="3" t="s">
        <v>240</v>
      </c>
      <c r="R511" s="3">
        <v>17</v>
      </c>
      <c r="S511" s="3" t="s">
        <v>1043</v>
      </c>
      <c r="T511" s="3">
        <v>365</v>
      </c>
      <c r="U511" s="3" t="s">
        <v>1062</v>
      </c>
      <c r="V511" s="15">
        <v>59.990001679999999</v>
      </c>
      <c r="W511" s="15">
        <v>54.488929209402009</v>
      </c>
      <c r="X511" s="3">
        <v>4</v>
      </c>
      <c r="Y511" s="15">
        <v>9.6000003809999992</v>
      </c>
      <c r="Z511" s="15">
        <v>239.96000672</v>
      </c>
      <c r="AA511" s="24">
        <f t="shared" si="30"/>
        <v>230.36000633899999</v>
      </c>
      <c r="AB511" s="3" t="s">
        <v>65</v>
      </c>
      <c r="AC511" s="3" t="str">
        <f t="shared" si="31"/>
        <v>Not Cash Payment</v>
      </c>
    </row>
    <row r="512" spans="1:29" ht="34" hidden="1" x14ac:dyDescent="0.2">
      <c r="A512" s="3">
        <v>66229</v>
      </c>
      <c r="B512" s="6">
        <v>42971</v>
      </c>
      <c r="C512" s="3">
        <f>VLOOKUP(B512,Dates!$A$2:$B$1462, 2,FALSE)</f>
        <v>5</v>
      </c>
      <c r="D512" s="3">
        <v>4</v>
      </c>
      <c r="E512" s="12">
        <f t="shared" si="28"/>
        <v>42977</v>
      </c>
      <c r="F512" s="3">
        <v>1</v>
      </c>
      <c r="G512" s="3" t="s">
        <v>61</v>
      </c>
      <c r="H512" s="3" t="str">
        <f t="shared" si="29"/>
        <v>Other</v>
      </c>
      <c r="I512" s="3">
        <v>17</v>
      </c>
      <c r="J512" s="10">
        <v>11002</v>
      </c>
      <c r="K512" s="3">
        <v>4</v>
      </c>
      <c r="L512" s="3" t="s">
        <v>45</v>
      </c>
      <c r="M512" s="3" t="s">
        <v>236</v>
      </c>
      <c r="N512" s="3" t="s">
        <v>472</v>
      </c>
      <c r="O512" s="3" t="s">
        <v>242</v>
      </c>
      <c r="P512" s="3" t="s">
        <v>243</v>
      </c>
      <c r="Q512" s="3" t="s">
        <v>240</v>
      </c>
      <c r="R512" s="3">
        <v>17</v>
      </c>
      <c r="S512" s="3" t="s">
        <v>1043</v>
      </c>
      <c r="T512" s="3">
        <v>365</v>
      </c>
      <c r="U512" s="3" t="s">
        <v>1062</v>
      </c>
      <c r="V512" s="15">
        <v>59.990001679999999</v>
      </c>
      <c r="W512" s="15">
        <v>54.488929209402009</v>
      </c>
      <c r="X512" s="3">
        <v>4</v>
      </c>
      <c r="Y512" s="15">
        <v>9.6000003809999992</v>
      </c>
      <c r="Z512" s="15">
        <v>239.96000672</v>
      </c>
      <c r="AA512" s="24">
        <f t="shared" si="30"/>
        <v>230.36000633899999</v>
      </c>
      <c r="AB512" s="3" t="s">
        <v>65</v>
      </c>
      <c r="AC512" s="3" t="str">
        <f t="shared" si="31"/>
        <v>Not Cash Payment</v>
      </c>
    </row>
    <row r="513" spans="1:29" ht="34" hidden="1" x14ac:dyDescent="0.2">
      <c r="A513" s="3">
        <v>14924</v>
      </c>
      <c r="B513" s="6">
        <v>42163</v>
      </c>
      <c r="C513" s="3">
        <f>VLOOKUP(B513,Dates!$A$2:$B$1462, 2,FALSE)</f>
        <v>2</v>
      </c>
      <c r="D513" s="3">
        <v>4</v>
      </c>
      <c r="E513" s="12">
        <f t="shared" si="28"/>
        <v>42167</v>
      </c>
      <c r="F513" s="3">
        <v>1</v>
      </c>
      <c r="G513" s="3" t="s">
        <v>61</v>
      </c>
      <c r="H513" s="3" t="str">
        <f t="shared" si="29"/>
        <v>Other</v>
      </c>
      <c r="I513" s="3">
        <v>17</v>
      </c>
      <c r="J513" s="10">
        <v>11486</v>
      </c>
      <c r="K513" s="3">
        <v>4</v>
      </c>
      <c r="L513" s="3" t="s">
        <v>45</v>
      </c>
      <c r="M513" s="3" t="s">
        <v>236</v>
      </c>
      <c r="N513" s="3" t="s">
        <v>346</v>
      </c>
      <c r="O513" s="3" t="s">
        <v>265</v>
      </c>
      <c r="P513" s="3" t="s">
        <v>239</v>
      </c>
      <c r="Q513" s="3" t="s">
        <v>240</v>
      </c>
      <c r="R513" s="3">
        <v>17</v>
      </c>
      <c r="S513" s="3" t="s">
        <v>1043</v>
      </c>
      <c r="T513" s="3">
        <v>365</v>
      </c>
      <c r="U513" s="3" t="s">
        <v>1062</v>
      </c>
      <c r="V513" s="15">
        <v>59.990001679999999</v>
      </c>
      <c r="W513" s="15">
        <v>54.488929209402009</v>
      </c>
      <c r="X513" s="3">
        <v>4</v>
      </c>
      <c r="Y513" s="15">
        <v>9.6000003809999992</v>
      </c>
      <c r="Z513" s="15">
        <v>239.96000672</v>
      </c>
      <c r="AA513" s="24">
        <f t="shared" si="30"/>
        <v>230.36000633899999</v>
      </c>
      <c r="AB513" s="3" t="s">
        <v>65</v>
      </c>
      <c r="AC513" s="3" t="str">
        <f t="shared" si="31"/>
        <v>Not Cash Payment</v>
      </c>
    </row>
    <row r="514" spans="1:29" ht="34" hidden="1" x14ac:dyDescent="0.2">
      <c r="A514" s="3">
        <v>49839</v>
      </c>
      <c r="B514" s="6">
        <v>42732</v>
      </c>
      <c r="C514" s="3">
        <f>VLOOKUP(B514,Dates!$A$2:$B$1462, 2,FALSE)</f>
        <v>4</v>
      </c>
      <c r="D514" s="3">
        <v>4</v>
      </c>
      <c r="E514" s="12">
        <f t="shared" si="28"/>
        <v>42738</v>
      </c>
      <c r="F514" s="3">
        <v>1</v>
      </c>
      <c r="G514" s="3" t="s">
        <v>61</v>
      </c>
      <c r="H514" s="3" t="str">
        <f t="shared" si="29"/>
        <v>Other</v>
      </c>
      <c r="I514" s="3">
        <v>17</v>
      </c>
      <c r="J514" s="10">
        <v>1759</v>
      </c>
      <c r="K514" s="3">
        <v>4</v>
      </c>
      <c r="L514" s="3" t="s">
        <v>45</v>
      </c>
      <c r="M514" s="3" t="s">
        <v>236</v>
      </c>
      <c r="N514" s="3" t="s">
        <v>312</v>
      </c>
      <c r="O514" s="3" t="s">
        <v>312</v>
      </c>
      <c r="P514" s="3" t="s">
        <v>313</v>
      </c>
      <c r="Q514" s="3" t="s">
        <v>240</v>
      </c>
      <c r="R514" s="3">
        <v>17</v>
      </c>
      <c r="S514" s="3" t="s">
        <v>1043</v>
      </c>
      <c r="T514" s="3">
        <v>365</v>
      </c>
      <c r="U514" s="3" t="s">
        <v>1062</v>
      </c>
      <c r="V514" s="15">
        <v>59.990001679999999</v>
      </c>
      <c r="W514" s="15">
        <v>54.488929209402009</v>
      </c>
      <c r="X514" s="3">
        <v>4</v>
      </c>
      <c r="Y514" s="15">
        <v>9.6000003809999992</v>
      </c>
      <c r="Z514" s="15">
        <v>239.96000672</v>
      </c>
      <c r="AA514" s="24">
        <f t="shared" si="30"/>
        <v>230.36000633899999</v>
      </c>
      <c r="AB514" s="3" t="s">
        <v>65</v>
      </c>
      <c r="AC514" s="3" t="str">
        <f t="shared" si="31"/>
        <v>Not Cash Payment</v>
      </c>
    </row>
    <row r="515" spans="1:29" ht="34" hidden="1" x14ac:dyDescent="0.2">
      <c r="A515" s="3">
        <v>12393</v>
      </c>
      <c r="B515" s="6">
        <v>42185</v>
      </c>
      <c r="C515" s="3">
        <f>VLOOKUP(B515,Dates!$A$2:$B$1462, 2,FALSE)</f>
        <v>3</v>
      </c>
      <c r="D515" s="3">
        <v>4</v>
      </c>
      <c r="E515" s="12">
        <f t="shared" ref="E515:E578" si="32">WORKDAY(B515, D515 )</f>
        <v>42191</v>
      </c>
      <c r="F515" s="3">
        <v>0</v>
      </c>
      <c r="G515" s="3" t="s">
        <v>61</v>
      </c>
      <c r="H515" s="3" t="str">
        <f t="shared" ref="H515:H578" si="33">IF(AND(D515&lt;=1,F515=0),"Same day - on time","Other")</f>
        <v>Other</v>
      </c>
      <c r="I515" s="3">
        <v>17</v>
      </c>
      <c r="J515" s="10">
        <v>10659</v>
      </c>
      <c r="K515" s="3">
        <v>4</v>
      </c>
      <c r="L515" s="3" t="s">
        <v>45</v>
      </c>
      <c r="M515" s="3" t="s">
        <v>236</v>
      </c>
      <c r="N515" s="3" t="s">
        <v>473</v>
      </c>
      <c r="O515" s="3" t="s">
        <v>410</v>
      </c>
      <c r="P515" s="3" t="s">
        <v>262</v>
      </c>
      <c r="Q515" s="3" t="s">
        <v>263</v>
      </c>
      <c r="R515" s="3">
        <v>17</v>
      </c>
      <c r="S515" s="3" t="s">
        <v>1043</v>
      </c>
      <c r="T515" s="3">
        <v>365</v>
      </c>
      <c r="U515" s="3" t="s">
        <v>1062</v>
      </c>
      <c r="V515" s="15">
        <v>59.990001679999999</v>
      </c>
      <c r="W515" s="15">
        <v>54.488929209402009</v>
      </c>
      <c r="X515" s="3">
        <v>4</v>
      </c>
      <c r="Y515" s="15">
        <v>13.19999981</v>
      </c>
      <c r="Z515" s="15">
        <v>239.96000672</v>
      </c>
      <c r="AA515" s="24">
        <f t="shared" ref="AA515:AA578" si="34">Z515-Y515</f>
        <v>226.76000690999999</v>
      </c>
      <c r="AB515" s="3" t="s">
        <v>65</v>
      </c>
      <c r="AC515" s="3" t="str">
        <f t="shared" ref="AC515:AC578" si="35">IF(AND(AB515="CASH",AA515&gt;200),"Cash Over 200",IF(AND(AB515="CASH",AA515&lt;=200),"Cash Not Over 200","Not Cash Payment"))</f>
        <v>Not Cash Payment</v>
      </c>
    </row>
    <row r="516" spans="1:29" ht="34" hidden="1" x14ac:dyDescent="0.2">
      <c r="A516" s="3">
        <v>65898</v>
      </c>
      <c r="B516" s="6">
        <v>42966</v>
      </c>
      <c r="C516" s="3">
        <f>VLOOKUP(B516,Dates!$A$2:$B$1462, 2,FALSE)</f>
        <v>7</v>
      </c>
      <c r="D516" s="3">
        <v>4</v>
      </c>
      <c r="E516" s="12">
        <f t="shared" si="32"/>
        <v>42971</v>
      </c>
      <c r="F516" s="3">
        <v>0</v>
      </c>
      <c r="G516" s="3" t="s">
        <v>61</v>
      </c>
      <c r="H516" s="3" t="str">
        <f t="shared" si="33"/>
        <v>Other</v>
      </c>
      <c r="I516" s="3">
        <v>17</v>
      </c>
      <c r="J516" s="10">
        <v>8899</v>
      </c>
      <c r="K516" s="3">
        <v>4</v>
      </c>
      <c r="L516" s="3" t="s">
        <v>45</v>
      </c>
      <c r="M516" s="3" t="s">
        <v>236</v>
      </c>
      <c r="N516" s="3" t="s">
        <v>474</v>
      </c>
      <c r="O516" s="3" t="s">
        <v>242</v>
      </c>
      <c r="P516" s="3" t="s">
        <v>243</v>
      </c>
      <c r="Q516" s="3" t="s">
        <v>240</v>
      </c>
      <c r="R516" s="3">
        <v>17</v>
      </c>
      <c r="S516" s="3" t="s">
        <v>1043</v>
      </c>
      <c r="T516" s="3">
        <v>365</v>
      </c>
      <c r="U516" s="3" t="s">
        <v>1062</v>
      </c>
      <c r="V516" s="15">
        <v>59.990001679999999</v>
      </c>
      <c r="W516" s="15">
        <v>54.488929209402009</v>
      </c>
      <c r="X516" s="3">
        <v>4</v>
      </c>
      <c r="Y516" s="15">
        <v>13.19999981</v>
      </c>
      <c r="Z516" s="15">
        <v>239.96000672</v>
      </c>
      <c r="AA516" s="24">
        <f t="shared" si="34"/>
        <v>226.76000690999999</v>
      </c>
      <c r="AB516" s="3" t="s">
        <v>65</v>
      </c>
      <c r="AC516" s="3" t="str">
        <f t="shared" si="35"/>
        <v>Not Cash Payment</v>
      </c>
    </row>
    <row r="517" spans="1:29" ht="34" hidden="1" x14ac:dyDescent="0.2">
      <c r="A517" s="3">
        <v>64599</v>
      </c>
      <c r="B517" s="6">
        <v>42947</v>
      </c>
      <c r="C517" s="3">
        <f>VLOOKUP(B517,Dates!$A$2:$B$1462, 2,FALSE)</f>
        <v>2</v>
      </c>
      <c r="D517" s="3">
        <v>4</v>
      </c>
      <c r="E517" s="12">
        <f t="shared" si="32"/>
        <v>42951</v>
      </c>
      <c r="F517" s="3">
        <v>1</v>
      </c>
      <c r="G517" s="3" t="s">
        <v>61</v>
      </c>
      <c r="H517" s="3" t="str">
        <f t="shared" si="33"/>
        <v>Other</v>
      </c>
      <c r="I517" s="3">
        <v>17</v>
      </c>
      <c r="J517" s="10">
        <v>3315</v>
      </c>
      <c r="K517" s="3">
        <v>4</v>
      </c>
      <c r="L517" s="3" t="s">
        <v>45</v>
      </c>
      <c r="M517" s="3" t="s">
        <v>236</v>
      </c>
      <c r="N517" s="3" t="s">
        <v>475</v>
      </c>
      <c r="O517" s="3" t="s">
        <v>476</v>
      </c>
      <c r="P517" s="3" t="s">
        <v>282</v>
      </c>
      <c r="Q517" s="3" t="s">
        <v>263</v>
      </c>
      <c r="R517" s="3">
        <v>17</v>
      </c>
      <c r="S517" s="3" t="s">
        <v>1043</v>
      </c>
      <c r="T517" s="3">
        <v>365</v>
      </c>
      <c r="U517" s="3" t="s">
        <v>1062</v>
      </c>
      <c r="V517" s="15">
        <v>59.990001679999999</v>
      </c>
      <c r="W517" s="15">
        <v>54.488929209402009</v>
      </c>
      <c r="X517" s="3">
        <v>4</v>
      </c>
      <c r="Y517" s="15">
        <v>16.799999239999998</v>
      </c>
      <c r="Z517" s="15">
        <v>239.96000672</v>
      </c>
      <c r="AA517" s="24">
        <f t="shared" si="34"/>
        <v>223.16000747999999</v>
      </c>
      <c r="AB517" s="3" t="s">
        <v>65</v>
      </c>
      <c r="AC517" s="3" t="str">
        <f t="shared" si="35"/>
        <v>Not Cash Payment</v>
      </c>
    </row>
    <row r="518" spans="1:29" ht="34" hidden="1" x14ac:dyDescent="0.2">
      <c r="A518" s="3">
        <v>65370</v>
      </c>
      <c r="B518" s="6">
        <v>43077</v>
      </c>
      <c r="C518" s="3">
        <f>VLOOKUP(B518,Dates!$A$2:$B$1462, 2,FALSE)</f>
        <v>6</v>
      </c>
      <c r="D518" s="3">
        <v>4</v>
      </c>
      <c r="E518" s="12">
        <f t="shared" si="32"/>
        <v>43083</v>
      </c>
      <c r="F518" s="3">
        <v>1</v>
      </c>
      <c r="G518" s="3" t="s">
        <v>61</v>
      </c>
      <c r="H518" s="3" t="str">
        <f t="shared" si="33"/>
        <v>Other</v>
      </c>
      <c r="I518" s="3">
        <v>17</v>
      </c>
      <c r="J518" s="10">
        <v>10051</v>
      </c>
      <c r="K518" s="3">
        <v>4</v>
      </c>
      <c r="L518" s="3" t="s">
        <v>45</v>
      </c>
      <c r="M518" s="3" t="s">
        <v>236</v>
      </c>
      <c r="N518" s="3" t="s">
        <v>477</v>
      </c>
      <c r="O518" s="3" t="s">
        <v>242</v>
      </c>
      <c r="P518" s="3" t="s">
        <v>243</v>
      </c>
      <c r="Q518" s="3" t="s">
        <v>240</v>
      </c>
      <c r="R518" s="3">
        <v>17</v>
      </c>
      <c r="S518" s="3" t="s">
        <v>1043</v>
      </c>
      <c r="T518" s="3">
        <v>365</v>
      </c>
      <c r="U518" s="3" t="s">
        <v>1062</v>
      </c>
      <c r="V518" s="15">
        <v>59.990001679999999</v>
      </c>
      <c r="W518" s="15">
        <v>54.488929209402009</v>
      </c>
      <c r="X518" s="3">
        <v>4</v>
      </c>
      <c r="Y518" s="15">
        <v>16.799999239999998</v>
      </c>
      <c r="Z518" s="15">
        <v>239.96000672</v>
      </c>
      <c r="AA518" s="24">
        <f t="shared" si="34"/>
        <v>223.16000747999999</v>
      </c>
      <c r="AB518" s="3" t="s">
        <v>65</v>
      </c>
      <c r="AC518" s="3" t="str">
        <f t="shared" si="35"/>
        <v>Not Cash Payment</v>
      </c>
    </row>
    <row r="519" spans="1:29" ht="34" hidden="1" x14ac:dyDescent="0.2">
      <c r="A519" s="3">
        <v>19732</v>
      </c>
      <c r="B519" s="6">
        <v>42293</v>
      </c>
      <c r="C519" s="3">
        <f>VLOOKUP(B519,Dates!$A$2:$B$1462, 2,FALSE)</f>
        <v>6</v>
      </c>
      <c r="D519" s="3">
        <v>4</v>
      </c>
      <c r="E519" s="12">
        <f t="shared" si="32"/>
        <v>42299</v>
      </c>
      <c r="F519" s="3">
        <v>0</v>
      </c>
      <c r="G519" s="3" t="s">
        <v>61</v>
      </c>
      <c r="H519" s="3" t="str">
        <f t="shared" si="33"/>
        <v>Other</v>
      </c>
      <c r="I519" s="3">
        <v>17</v>
      </c>
      <c r="J519" s="10">
        <v>6402</v>
      </c>
      <c r="K519" s="3">
        <v>4</v>
      </c>
      <c r="L519" s="3" t="s">
        <v>45</v>
      </c>
      <c r="M519" s="3" t="s">
        <v>236</v>
      </c>
      <c r="N519" s="3" t="s">
        <v>478</v>
      </c>
      <c r="O519" s="3" t="s">
        <v>476</v>
      </c>
      <c r="P519" s="3" t="s">
        <v>282</v>
      </c>
      <c r="Q519" s="3" t="s">
        <v>263</v>
      </c>
      <c r="R519" s="3">
        <v>17</v>
      </c>
      <c r="S519" s="3" t="s">
        <v>1043</v>
      </c>
      <c r="T519" s="3">
        <v>365</v>
      </c>
      <c r="U519" s="3" t="s">
        <v>1062</v>
      </c>
      <c r="V519" s="15">
        <v>59.990001679999999</v>
      </c>
      <c r="W519" s="15">
        <v>54.488929209402009</v>
      </c>
      <c r="X519" s="3">
        <v>4</v>
      </c>
      <c r="Y519" s="15">
        <v>21.600000380000001</v>
      </c>
      <c r="Z519" s="15">
        <v>239.96000672</v>
      </c>
      <c r="AA519" s="24">
        <f t="shared" si="34"/>
        <v>218.36000633999998</v>
      </c>
      <c r="AB519" s="3" t="s">
        <v>65</v>
      </c>
      <c r="AC519" s="3" t="str">
        <f t="shared" si="35"/>
        <v>Not Cash Payment</v>
      </c>
    </row>
    <row r="520" spans="1:29" ht="34" hidden="1" x14ac:dyDescent="0.2">
      <c r="A520" s="3">
        <v>5895</v>
      </c>
      <c r="B520" s="6">
        <v>42091</v>
      </c>
      <c r="C520" s="3">
        <f>VLOOKUP(B520,Dates!$A$2:$B$1462, 2,FALSE)</f>
        <v>7</v>
      </c>
      <c r="D520" s="3">
        <v>2</v>
      </c>
      <c r="E520" s="12">
        <f t="shared" si="32"/>
        <v>42094</v>
      </c>
      <c r="F520" s="3">
        <v>1</v>
      </c>
      <c r="G520" s="3" t="s">
        <v>22</v>
      </c>
      <c r="H520" s="3" t="str">
        <f t="shared" si="33"/>
        <v>Other</v>
      </c>
      <c r="I520" s="3">
        <v>9</v>
      </c>
      <c r="J520" s="10">
        <v>8707</v>
      </c>
      <c r="K520" s="3">
        <v>3</v>
      </c>
      <c r="L520" s="3" t="s">
        <v>23</v>
      </c>
      <c r="M520" s="3" t="s">
        <v>479</v>
      </c>
      <c r="N520" s="3" t="s">
        <v>480</v>
      </c>
      <c r="O520" s="3" t="s">
        <v>481</v>
      </c>
      <c r="P520" s="3" t="s">
        <v>481</v>
      </c>
      <c r="Q520" s="3" t="s">
        <v>482</v>
      </c>
      <c r="R520" s="3">
        <v>9</v>
      </c>
      <c r="S520" s="3" t="s">
        <v>1055</v>
      </c>
      <c r="T520" s="3">
        <v>191</v>
      </c>
      <c r="U520" s="3" t="s">
        <v>1054</v>
      </c>
      <c r="V520" s="15">
        <v>99.989997860000003</v>
      </c>
      <c r="W520" s="15">
        <v>95.114003926871064</v>
      </c>
      <c r="X520" s="3">
        <v>3</v>
      </c>
      <c r="Y520" s="15">
        <v>0</v>
      </c>
      <c r="Z520" s="15">
        <v>299.96999357999999</v>
      </c>
      <c r="AA520" s="24">
        <f t="shared" si="34"/>
        <v>299.96999357999999</v>
      </c>
      <c r="AB520" s="3" t="s">
        <v>29</v>
      </c>
      <c r="AC520" s="3" t="str">
        <f t="shared" si="35"/>
        <v>Cash Over 200</v>
      </c>
    </row>
    <row r="521" spans="1:29" ht="34" hidden="1" x14ac:dyDescent="0.2">
      <c r="A521" s="3">
        <v>56359</v>
      </c>
      <c r="B521" s="6">
        <v>42770</v>
      </c>
      <c r="C521" s="3">
        <f>VLOOKUP(B521,Dates!$A$2:$B$1462, 2,FALSE)</f>
        <v>7</v>
      </c>
      <c r="D521" s="3">
        <v>2</v>
      </c>
      <c r="E521" s="12">
        <f t="shared" si="32"/>
        <v>42773</v>
      </c>
      <c r="F521" s="3">
        <v>1</v>
      </c>
      <c r="G521" s="3" t="s">
        <v>22</v>
      </c>
      <c r="H521" s="3" t="str">
        <f t="shared" si="33"/>
        <v>Other</v>
      </c>
      <c r="I521" s="3">
        <v>17</v>
      </c>
      <c r="J521" s="10">
        <v>1025</v>
      </c>
      <c r="K521" s="3">
        <v>4</v>
      </c>
      <c r="L521" s="3" t="s">
        <v>45</v>
      </c>
      <c r="M521" s="3" t="s">
        <v>479</v>
      </c>
      <c r="N521" s="3" t="s">
        <v>483</v>
      </c>
      <c r="O521" s="3" t="s">
        <v>484</v>
      </c>
      <c r="P521" s="3" t="s">
        <v>485</v>
      </c>
      <c r="Q521" s="3" t="s">
        <v>482</v>
      </c>
      <c r="R521" s="3">
        <v>17</v>
      </c>
      <c r="S521" s="3" t="s">
        <v>1043</v>
      </c>
      <c r="T521" s="3">
        <v>365</v>
      </c>
      <c r="U521" s="3" t="s">
        <v>1062</v>
      </c>
      <c r="V521" s="15">
        <v>59.990001679999999</v>
      </c>
      <c r="W521" s="15">
        <v>54.488929209402009</v>
      </c>
      <c r="X521" s="3">
        <v>3</v>
      </c>
      <c r="Y521" s="15">
        <v>1.7999999520000001</v>
      </c>
      <c r="Z521" s="15">
        <v>179.97000503999999</v>
      </c>
      <c r="AA521" s="24">
        <f t="shared" si="34"/>
        <v>178.17000508799998</v>
      </c>
      <c r="AB521" s="3" t="s">
        <v>29</v>
      </c>
      <c r="AC521" s="3" t="str">
        <f t="shared" si="35"/>
        <v>Cash Not Over 200</v>
      </c>
    </row>
    <row r="522" spans="1:29" ht="34" hidden="1" x14ac:dyDescent="0.2">
      <c r="A522" s="3">
        <v>58613</v>
      </c>
      <c r="B522" s="6">
        <v>42860</v>
      </c>
      <c r="C522" s="3">
        <f>VLOOKUP(B522,Dates!$A$2:$B$1462, 2,FALSE)</f>
        <v>6</v>
      </c>
      <c r="D522" s="3">
        <v>2</v>
      </c>
      <c r="E522" s="12">
        <f t="shared" si="32"/>
        <v>42864</v>
      </c>
      <c r="F522" s="3">
        <v>1</v>
      </c>
      <c r="G522" s="3" t="s">
        <v>22</v>
      </c>
      <c r="H522" s="3" t="str">
        <f t="shared" si="33"/>
        <v>Other</v>
      </c>
      <c r="I522" s="3">
        <v>17</v>
      </c>
      <c r="J522" s="10">
        <v>8831</v>
      </c>
      <c r="K522" s="3">
        <v>4</v>
      </c>
      <c r="L522" s="3" t="s">
        <v>45</v>
      </c>
      <c r="M522" s="3" t="s">
        <v>479</v>
      </c>
      <c r="N522" s="3" t="s">
        <v>486</v>
      </c>
      <c r="O522" s="3" t="s">
        <v>487</v>
      </c>
      <c r="P522" s="3" t="s">
        <v>488</v>
      </c>
      <c r="Q522" s="3" t="s">
        <v>482</v>
      </c>
      <c r="R522" s="3">
        <v>17</v>
      </c>
      <c r="S522" s="3" t="s">
        <v>1043</v>
      </c>
      <c r="T522" s="3">
        <v>365</v>
      </c>
      <c r="U522" s="3" t="s">
        <v>1062</v>
      </c>
      <c r="V522" s="15">
        <v>59.990001679999999</v>
      </c>
      <c r="W522" s="15">
        <v>54.488929209402009</v>
      </c>
      <c r="X522" s="3">
        <v>3</v>
      </c>
      <c r="Y522" s="15">
        <v>9</v>
      </c>
      <c r="Z522" s="15">
        <v>179.97000503999999</v>
      </c>
      <c r="AA522" s="24">
        <f t="shared" si="34"/>
        <v>170.97000503999999</v>
      </c>
      <c r="AB522" s="3" t="s">
        <v>29</v>
      </c>
      <c r="AC522" s="3" t="str">
        <f t="shared" si="35"/>
        <v>Cash Not Over 200</v>
      </c>
    </row>
    <row r="523" spans="1:29" ht="34" hidden="1" x14ac:dyDescent="0.2">
      <c r="A523" s="3">
        <v>7824</v>
      </c>
      <c r="B523" s="6">
        <v>42119</v>
      </c>
      <c r="C523" s="3">
        <f>VLOOKUP(B523,Dates!$A$2:$B$1462, 2,FALSE)</f>
        <v>7</v>
      </c>
      <c r="D523" s="3">
        <v>2</v>
      </c>
      <c r="E523" s="12">
        <f t="shared" si="32"/>
        <v>42122</v>
      </c>
      <c r="F523" s="3">
        <v>1</v>
      </c>
      <c r="G523" s="3" t="s">
        <v>22</v>
      </c>
      <c r="H523" s="3" t="str">
        <f t="shared" si="33"/>
        <v>Other</v>
      </c>
      <c r="I523" s="3">
        <v>17</v>
      </c>
      <c r="J523" s="10">
        <v>10679</v>
      </c>
      <c r="K523" s="3">
        <v>4</v>
      </c>
      <c r="L523" s="3" t="s">
        <v>45</v>
      </c>
      <c r="M523" s="3" t="s">
        <v>479</v>
      </c>
      <c r="N523" s="3" t="s">
        <v>489</v>
      </c>
      <c r="O523" s="3" t="s">
        <v>489</v>
      </c>
      <c r="P523" s="3" t="s">
        <v>490</v>
      </c>
      <c r="Q523" s="3" t="s">
        <v>491</v>
      </c>
      <c r="R523" s="3">
        <v>17</v>
      </c>
      <c r="S523" s="3" t="s">
        <v>1043</v>
      </c>
      <c r="T523" s="3">
        <v>365</v>
      </c>
      <c r="U523" s="3" t="s">
        <v>1062</v>
      </c>
      <c r="V523" s="15">
        <v>59.990001679999999</v>
      </c>
      <c r="W523" s="15">
        <v>54.488929209402009</v>
      </c>
      <c r="X523" s="3">
        <v>3</v>
      </c>
      <c r="Y523" s="15">
        <v>9.8999996190000008</v>
      </c>
      <c r="Z523" s="15">
        <v>179.97000503999999</v>
      </c>
      <c r="AA523" s="24">
        <f t="shared" si="34"/>
        <v>170.07000542099999</v>
      </c>
      <c r="AB523" s="3" t="s">
        <v>29</v>
      </c>
      <c r="AC523" s="3" t="str">
        <f t="shared" si="35"/>
        <v>Cash Not Over 200</v>
      </c>
    </row>
    <row r="524" spans="1:29" ht="34" hidden="1" x14ac:dyDescent="0.2">
      <c r="A524" s="3">
        <v>7814</v>
      </c>
      <c r="B524" s="6">
        <v>42119</v>
      </c>
      <c r="C524" s="3">
        <f>VLOOKUP(B524,Dates!$A$2:$B$1462, 2,FALSE)</f>
        <v>7</v>
      </c>
      <c r="D524" s="3">
        <v>2</v>
      </c>
      <c r="E524" s="12">
        <f t="shared" si="32"/>
        <v>42122</v>
      </c>
      <c r="F524" s="3">
        <v>1</v>
      </c>
      <c r="G524" s="3" t="s">
        <v>22</v>
      </c>
      <c r="H524" s="3" t="str">
        <f t="shared" si="33"/>
        <v>Other</v>
      </c>
      <c r="I524" s="3">
        <v>17</v>
      </c>
      <c r="J524" s="10">
        <v>5007</v>
      </c>
      <c r="K524" s="3">
        <v>4</v>
      </c>
      <c r="L524" s="3" t="s">
        <v>45</v>
      </c>
      <c r="M524" s="3" t="s">
        <v>479</v>
      </c>
      <c r="N524" s="3" t="s">
        <v>492</v>
      </c>
      <c r="O524" s="3" t="s">
        <v>493</v>
      </c>
      <c r="P524" s="3" t="s">
        <v>494</v>
      </c>
      <c r="Q524" s="3" t="s">
        <v>495</v>
      </c>
      <c r="R524" s="3">
        <v>17</v>
      </c>
      <c r="S524" s="3" t="s">
        <v>1043</v>
      </c>
      <c r="T524" s="3">
        <v>365</v>
      </c>
      <c r="U524" s="3" t="s">
        <v>1062</v>
      </c>
      <c r="V524" s="15">
        <v>59.990001679999999</v>
      </c>
      <c r="W524" s="15">
        <v>54.488929209402009</v>
      </c>
      <c r="X524" s="3">
        <v>3</v>
      </c>
      <c r="Y524" s="15">
        <v>12.600000380000001</v>
      </c>
      <c r="Z524" s="15">
        <v>179.97000503999999</v>
      </c>
      <c r="AA524" s="24">
        <f t="shared" si="34"/>
        <v>167.37000465999998</v>
      </c>
      <c r="AB524" s="3" t="s">
        <v>29</v>
      </c>
      <c r="AC524" s="3" t="str">
        <f t="shared" si="35"/>
        <v>Cash Not Over 200</v>
      </c>
    </row>
    <row r="525" spans="1:29" ht="34" hidden="1" x14ac:dyDescent="0.2">
      <c r="A525" s="3">
        <v>7814</v>
      </c>
      <c r="B525" s="6">
        <v>42119</v>
      </c>
      <c r="C525" s="3">
        <f>VLOOKUP(B525,Dates!$A$2:$B$1462, 2,FALSE)</f>
        <v>7</v>
      </c>
      <c r="D525" s="3">
        <v>2</v>
      </c>
      <c r="E525" s="12">
        <f t="shared" si="32"/>
        <v>42122</v>
      </c>
      <c r="F525" s="3">
        <v>1</v>
      </c>
      <c r="G525" s="3" t="s">
        <v>22</v>
      </c>
      <c r="H525" s="3" t="str">
        <f t="shared" si="33"/>
        <v>Other</v>
      </c>
      <c r="I525" s="3">
        <v>17</v>
      </c>
      <c r="J525" s="10">
        <v>5007</v>
      </c>
      <c r="K525" s="3">
        <v>4</v>
      </c>
      <c r="L525" s="3" t="s">
        <v>45</v>
      </c>
      <c r="M525" s="3" t="s">
        <v>479</v>
      </c>
      <c r="N525" s="3" t="s">
        <v>492</v>
      </c>
      <c r="O525" s="3" t="s">
        <v>493</v>
      </c>
      <c r="P525" s="3" t="s">
        <v>494</v>
      </c>
      <c r="Q525" s="3" t="s">
        <v>495</v>
      </c>
      <c r="R525" s="3">
        <v>17</v>
      </c>
      <c r="S525" s="3" t="s">
        <v>1043</v>
      </c>
      <c r="T525" s="3">
        <v>365</v>
      </c>
      <c r="U525" s="3" t="s">
        <v>1062</v>
      </c>
      <c r="V525" s="15">
        <v>59.990001679999999</v>
      </c>
      <c r="W525" s="15">
        <v>54.488929209402009</v>
      </c>
      <c r="X525" s="3">
        <v>3</v>
      </c>
      <c r="Y525" s="15">
        <v>16.200000760000002</v>
      </c>
      <c r="Z525" s="15">
        <v>179.97000503999999</v>
      </c>
      <c r="AA525" s="24">
        <f t="shared" si="34"/>
        <v>163.77000427999999</v>
      </c>
      <c r="AB525" s="3" t="s">
        <v>29</v>
      </c>
      <c r="AC525" s="3" t="str">
        <f t="shared" si="35"/>
        <v>Cash Not Over 200</v>
      </c>
    </row>
    <row r="526" spans="1:29" ht="34" hidden="1" x14ac:dyDescent="0.2">
      <c r="A526" s="3">
        <v>60807</v>
      </c>
      <c r="B526" s="6">
        <v>42892</v>
      </c>
      <c r="C526" s="3">
        <f>VLOOKUP(B526,Dates!$A$2:$B$1462, 2,FALSE)</f>
        <v>3</v>
      </c>
      <c r="D526" s="3">
        <v>2</v>
      </c>
      <c r="E526" s="12">
        <f t="shared" si="32"/>
        <v>42894</v>
      </c>
      <c r="F526" s="3">
        <v>1</v>
      </c>
      <c r="G526" s="3" t="s">
        <v>22</v>
      </c>
      <c r="H526" s="3" t="str">
        <f t="shared" si="33"/>
        <v>Other</v>
      </c>
      <c r="I526" s="3">
        <v>17</v>
      </c>
      <c r="J526" s="10">
        <v>9854</v>
      </c>
      <c r="K526" s="3">
        <v>4</v>
      </c>
      <c r="L526" s="3" t="s">
        <v>45</v>
      </c>
      <c r="M526" s="3" t="s">
        <v>479</v>
      </c>
      <c r="N526" s="3" t="s">
        <v>489</v>
      </c>
      <c r="O526" s="3" t="s">
        <v>489</v>
      </c>
      <c r="P526" s="3" t="s">
        <v>490</v>
      </c>
      <c r="Q526" s="3" t="s">
        <v>491</v>
      </c>
      <c r="R526" s="3">
        <v>17</v>
      </c>
      <c r="S526" s="3" t="s">
        <v>1043</v>
      </c>
      <c r="T526" s="3">
        <v>365</v>
      </c>
      <c r="U526" s="3" t="s">
        <v>1062</v>
      </c>
      <c r="V526" s="15">
        <v>59.990001679999999</v>
      </c>
      <c r="W526" s="15">
        <v>54.488929209402009</v>
      </c>
      <c r="X526" s="3">
        <v>3</v>
      </c>
      <c r="Y526" s="15">
        <v>27</v>
      </c>
      <c r="Z526" s="15">
        <v>179.97000503999999</v>
      </c>
      <c r="AA526" s="24">
        <f t="shared" si="34"/>
        <v>152.97000503999999</v>
      </c>
      <c r="AB526" s="3" t="s">
        <v>29</v>
      </c>
      <c r="AC526" s="3" t="str">
        <f t="shared" si="35"/>
        <v>Cash Not Over 200</v>
      </c>
    </row>
    <row r="527" spans="1:29" ht="34" hidden="1" x14ac:dyDescent="0.2">
      <c r="A527" s="3">
        <v>53413</v>
      </c>
      <c r="B527" s="6">
        <v>42784</v>
      </c>
      <c r="C527" s="3">
        <f>VLOOKUP(B527,Dates!$A$2:$B$1462, 2,FALSE)</f>
        <v>7</v>
      </c>
      <c r="D527" s="3">
        <v>2</v>
      </c>
      <c r="E527" s="12">
        <f t="shared" si="32"/>
        <v>42787</v>
      </c>
      <c r="F527" s="3">
        <v>1</v>
      </c>
      <c r="G527" s="3" t="s">
        <v>22</v>
      </c>
      <c r="H527" s="3" t="str">
        <f t="shared" si="33"/>
        <v>Other</v>
      </c>
      <c r="I527" s="3">
        <v>17</v>
      </c>
      <c r="J527" s="10">
        <v>376</v>
      </c>
      <c r="K527" s="3">
        <v>4</v>
      </c>
      <c r="L527" s="3" t="s">
        <v>45</v>
      </c>
      <c r="M527" s="3" t="s">
        <v>479</v>
      </c>
      <c r="N527" s="3" t="s">
        <v>496</v>
      </c>
      <c r="O527" s="3" t="s">
        <v>497</v>
      </c>
      <c r="P527" s="3" t="s">
        <v>498</v>
      </c>
      <c r="Q527" s="3" t="s">
        <v>495</v>
      </c>
      <c r="R527" s="3">
        <v>17</v>
      </c>
      <c r="S527" s="3" t="s">
        <v>1043</v>
      </c>
      <c r="T527" s="3">
        <v>365</v>
      </c>
      <c r="U527" s="3" t="s">
        <v>1062</v>
      </c>
      <c r="V527" s="15">
        <v>59.990001679999999</v>
      </c>
      <c r="W527" s="15">
        <v>54.488929209402009</v>
      </c>
      <c r="X527" s="3">
        <v>3</v>
      </c>
      <c r="Y527" s="15">
        <v>27</v>
      </c>
      <c r="Z527" s="15">
        <v>179.97000503999999</v>
      </c>
      <c r="AA527" s="24">
        <f t="shared" si="34"/>
        <v>152.97000503999999</v>
      </c>
      <c r="AB527" s="3" t="s">
        <v>29</v>
      </c>
      <c r="AC527" s="3" t="str">
        <f t="shared" si="35"/>
        <v>Cash Not Over 200</v>
      </c>
    </row>
    <row r="528" spans="1:29" ht="34" hidden="1" x14ac:dyDescent="0.2">
      <c r="A528" s="3">
        <v>7888</v>
      </c>
      <c r="B528" s="6">
        <v>42120</v>
      </c>
      <c r="C528" s="3">
        <f>VLOOKUP(B528,Dates!$A$2:$B$1462, 2,FALSE)</f>
        <v>1</v>
      </c>
      <c r="D528" s="3">
        <v>2</v>
      </c>
      <c r="E528" s="12">
        <f t="shared" si="32"/>
        <v>42122</v>
      </c>
      <c r="F528" s="3">
        <v>1</v>
      </c>
      <c r="G528" s="3" t="s">
        <v>22</v>
      </c>
      <c r="H528" s="3" t="str">
        <f t="shared" si="33"/>
        <v>Other</v>
      </c>
      <c r="I528" s="3">
        <v>24</v>
      </c>
      <c r="J528" s="10">
        <v>5417</v>
      </c>
      <c r="K528" s="3">
        <v>5</v>
      </c>
      <c r="L528" s="3" t="s">
        <v>30</v>
      </c>
      <c r="M528" s="3" t="s">
        <v>479</v>
      </c>
      <c r="N528" s="3" t="s">
        <v>499</v>
      </c>
      <c r="O528" s="3" t="s">
        <v>484</v>
      </c>
      <c r="P528" s="3" t="s">
        <v>485</v>
      </c>
      <c r="Q528" s="3" t="s">
        <v>482</v>
      </c>
      <c r="R528" s="3">
        <v>24</v>
      </c>
      <c r="S528" s="3" t="s">
        <v>1066</v>
      </c>
      <c r="T528" s="3">
        <v>502</v>
      </c>
      <c r="U528" s="3" t="s">
        <v>1065</v>
      </c>
      <c r="V528" s="15">
        <v>50</v>
      </c>
      <c r="W528" s="15">
        <v>43.678035218757444</v>
      </c>
      <c r="X528" s="3">
        <v>3</v>
      </c>
      <c r="Y528" s="15">
        <v>0</v>
      </c>
      <c r="Z528" s="15">
        <v>150</v>
      </c>
      <c r="AA528" s="24">
        <f t="shared" si="34"/>
        <v>150</v>
      </c>
      <c r="AB528" s="3" t="s">
        <v>29</v>
      </c>
      <c r="AC528" s="3" t="str">
        <f t="shared" si="35"/>
        <v>Cash Not Over 200</v>
      </c>
    </row>
    <row r="529" spans="1:29" ht="51" hidden="1" x14ac:dyDescent="0.2">
      <c r="A529" s="3">
        <v>6783</v>
      </c>
      <c r="B529" s="6">
        <v>42281</v>
      </c>
      <c r="C529" s="3">
        <f>VLOOKUP(B529,Dates!$A$2:$B$1462, 2,FALSE)</f>
        <v>1</v>
      </c>
      <c r="D529" s="3">
        <v>2</v>
      </c>
      <c r="E529" s="12">
        <f t="shared" si="32"/>
        <v>42283</v>
      </c>
      <c r="F529" s="3">
        <v>1</v>
      </c>
      <c r="G529" s="3" t="s">
        <v>22</v>
      </c>
      <c r="H529" s="3" t="str">
        <f t="shared" si="33"/>
        <v>Other</v>
      </c>
      <c r="I529" s="3">
        <v>29</v>
      </c>
      <c r="J529" s="10">
        <v>10759</v>
      </c>
      <c r="K529" s="3">
        <v>5</v>
      </c>
      <c r="L529" s="3" t="s">
        <v>30</v>
      </c>
      <c r="M529" s="3" t="s">
        <v>479</v>
      </c>
      <c r="N529" s="3" t="s">
        <v>500</v>
      </c>
      <c r="O529" s="3" t="s">
        <v>501</v>
      </c>
      <c r="P529" s="3" t="s">
        <v>502</v>
      </c>
      <c r="Q529" s="3" t="s">
        <v>482</v>
      </c>
      <c r="R529" s="3">
        <v>29</v>
      </c>
      <c r="S529" s="3" t="s">
        <v>1057</v>
      </c>
      <c r="T529" s="3">
        <v>627</v>
      </c>
      <c r="U529" s="3" t="s">
        <v>1056</v>
      </c>
      <c r="V529" s="15">
        <v>39.990001679999999</v>
      </c>
      <c r="W529" s="15">
        <v>34.198098313835338</v>
      </c>
      <c r="X529" s="3">
        <v>3</v>
      </c>
      <c r="Y529" s="15">
        <v>4.8000001909999996</v>
      </c>
      <c r="Z529" s="15">
        <v>119.97000503999999</v>
      </c>
      <c r="AA529" s="24">
        <f t="shared" si="34"/>
        <v>115.17000484899999</v>
      </c>
      <c r="AB529" s="3" t="s">
        <v>29</v>
      </c>
      <c r="AC529" s="3" t="str">
        <f t="shared" si="35"/>
        <v>Cash Not Over 200</v>
      </c>
    </row>
    <row r="530" spans="1:29" ht="34" hidden="1" x14ac:dyDescent="0.2">
      <c r="A530" s="3">
        <v>56973</v>
      </c>
      <c r="B530" s="6">
        <v>43043</v>
      </c>
      <c r="C530" s="3">
        <f>VLOOKUP(B530,Dates!$A$2:$B$1462, 2,FALSE)</f>
        <v>7</v>
      </c>
      <c r="D530" s="3">
        <v>2</v>
      </c>
      <c r="E530" s="12">
        <f t="shared" si="32"/>
        <v>43046</v>
      </c>
      <c r="F530" s="3">
        <v>1</v>
      </c>
      <c r="G530" s="3" t="s">
        <v>22</v>
      </c>
      <c r="H530" s="3" t="str">
        <f t="shared" si="33"/>
        <v>Other</v>
      </c>
      <c r="I530" s="3">
        <v>24</v>
      </c>
      <c r="J530" s="10">
        <v>8541</v>
      </c>
      <c r="K530" s="3">
        <v>5</v>
      </c>
      <c r="L530" s="3" t="s">
        <v>30</v>
      </c>
      <c r="M530" s="3" t="s">
        <v>479</v>
      </c>
      <c r="N530" s="3" t="s">
        <v>503</v>
      </c>
      <c r="O530" s="3" t="s">
        <v>504</v>
      </c>
      <c r="P530" s="3" t="s">
        <v>505</v>
      </c>
      <c r="Q530" s="3" t="s">
        <v>495</v>
      </c>
      <c r="R530" s="3">
        <v>24</v>
      </c>
      <c r="S530" s="3" t="s">
        <v>1066</v>
      </c>
      <c r="T530" s="3">
        <v>502</v>
      </c>
      <c r="U530" s="3" t="s">
        <v>1065</v>
      </c>
      <c r="V530" s="15">
        <v>50</v>
      </c>
      <c r="W530" s="15">
        <v>43.678035218757444</v>
      </c>
      <c r="X530" s="3">
        <v>3</v>
      </c>
      <c r="Y530" s="15">
        <v>6</v>
      </c>
      <c r="Z530" s="15">
        <v>150</v>
      </c>
      <c r="AA530" s="24">
        <f t="shared" si="34"/>
        <v>144</v>
      </c>
      <c r="AB530" s="3" t="s">
        <v>29</v>
      </c>
      <c r="AC530" s="3" t="str">
        <f t="shared" si="35"/>
        <v>Cash Not Over 200</v>
      </c>
    </row>
    <row r="531" spans="1:29" ht="34" hidden="1" x14ac:dyDescent="0.2">
      <c r="A531" s="3">
        <v>7824</v>
      </c>
      <c r="B531" s="6">
        <v>42119</v>
      </c>
      <c r="C531" s="3">
        <f>VLOOKUP(B531,Dates!$A$2:$B$1462, 2,FALSE)</f>
        <v>7</v>
      </c>
      <c r="D531" s="3">
        <v>2</v>
      </c>
      <c r="E531" s="12">
        <f t="shared" si="32"/>
        <v>42122</v>
      </c>
      <c r="F531" s="3">
        <v>1</v>
      </c>
      <c r="G531" s="3" t="s">
        <v>22</v>
      </c>
      <c r="H531" s="3" t="str">
        <f t="shared" si="33"/>
        <v>Other</v>
      </c>
      <c r="I531" s="3">
        <v>24</v>
      </c>
      <c r="J531" s="10">
        <v>10679</v>
      </c>
      <c r="K531" s="3">
        <v>5</v>
      </c>
      <c r="L531" s="3" t="s">
        <v>30</v>
      </c>
      <c r="M531" s="3" t="s">
        <v>479</v>
      </c>
      <c r="N531" s="3" t="s">
        <v>489</v>
      </c>
      <c r="O531" s="3" t="s">
        <v>489</v>
      </c>
      <c r="P531" s="3" t="s">
        <v>490</v>
      </c>
      <c r="Q531" s="3" t="s">
        <v>491</v>
      </c>
      <c r="R531" s="3">
        <v>24</v>
      </c>
      <c r="S531" s="3" t="s">
        <v>1066</v>
      </c>
      <c r="T531" s="3">
        <v>502</v>
      </c>
      <c r="U531" s="3" t="s">
        <v>1065</v>
      </c>
      <c r="V531" s="15">
        <v>50</v>
      </c>
      <c r="W531" s="15">
        <v>43.678035218757444</v>
      </c>
      <c r="X531" s="3">
        <v>3</v>
      </c>
      <c r="Y531" s="15">
        <v>7.5</v>
      </c>
      <c r="Z531" s="15">
        <v>150</v>
      </c>
      <c r="AA531" s="24">
        <f t="shared" si="34"/>
        <v>142.5</v>
      </c>
      <c r="AB531" s="3" t="s">
        <v>29</v>
      </c>
      <c r="AC531" s="3" t="str">
        <f t="shared" si="35"/>
        <v>Cash Not Over 200</v>
      </c>
    </row>
    <row r="532" spans="1:29" ht="34" hidden="1" x14ac:dyDescent="0.2">
      <c r="A532" s="3">
        <v>55155</v>
      </c>
      <c r="B532" s="6">
        <v>42810</v>
      </c>
      <c r="C532" s="3">
        <f>VLOOKUP(B532,Dates!$A$2:$B$1462, 2,FALSE)</f>
        <v>5</v>
      </c>
      <c r="D532" s="3">
        <v>2</v>
      </c>
      <c r="E532" s="12">
        <f t="shared" si="32"/>
        <v>42814</v>
      </c>
      <c r="F532" s="3">
        <v>1</v>
      </c>
      <c r="G532" s="3" t="s">
        <v>22</v>
      </c>
      <c r="H532" s="3" t="str">
        <f t="shared" si="33"/>
        <v>Other</v>
      </c>
      <c r="I532" s="3">
        <v>24</v>
      </c>
      <c r="J532" s="10">
        <v>3752</v>
      </c>
      <c r="K532" s="3">
        <v>5</v>
      </c>
      <c r="L532" s="3" t="s">
        <v>30</v>
      </c>
      <c r="M532" s="3" t="s">
        <v>479</v>
      </c>
      <c r="N532" s="3" t="s">
        <v>506</v>
      </c>
      <c r="O532" s="3" t="s">
        <v>507</v>
      </c>
      <c r="P532" s="3" t="s">
        <v>508</v>
      </c>
      <c r="Q532" s="3" t="s">
        <v>482</v>
      </c>
      <c r="R532" s="3">
        <v>24</v>
      </c>
      <c r="S532" s="3" t="s">
        <v>1066</v>
      </c>
      <c r="T532" s="3">
        <v>502</v>
      </c>
      <c r="U532" s="3" t="s">
        <v>1065</v>
      </c>
      <c r="V532" s="15">
        <v>50</v>
      </c>
      <c r="W532" s="15">
        <v>43.678035218757444</v>
      </c>
      <c r="X532" s="3">
        <v>3</v>
      </c>
      <c r="Y532" s="15">
        <v>10.5</v>
      </c>
      <c r="Z532" s="15">
        <v>150</v>
      </c>
      <c r="AA532" s="24">
        <f t="shared" si="34"/>
        <v>139.5</v>
      </c>
      <c r="AB532" s="3" t="s">
        <v>29</v>
      </c>
      <c r="AC532" s="3" t="str">
        <f t="shared" si="35"/>
        <v>Cash Not Over 200</v>
      </c>
    </row>
    <row r="533" spans="1:29" ht="34" hidden="1" x14ac:dyDescent="0.2">
      <c r="A533" s="3">
        <v>5991</v>
      </c>
      <c r="B533" s="6">
        <v>42092</v>
      </c>
      <c r="C533" s="3">
        <f>VLOOKUP(B533,Dates!$A$2:$B$1462, 2,FALSE)</f>
        <v>1</v>
      </c>
      <c r="D533" s="3">
        <v>2</v>
      </c>
      <c r="E533" s="12">
        <f t="shared" si="32"/>
        <v>42094</v>
      </c>
      <c r="F533" s="3">
        <v>0</v>
      </c>
      <c r="G533" s="3" t="s">
        <v>22</v>
      </c>
      <c r="H533" s="3" t="str">
        <f t="shared" si="33"/>
        <v>Other</v>
      </c>
      <c r="I533" s="3">
        <v>24</v>
      </c>
      <c r="J533" s="10">
        <v>4673</v>
      </c>
      <c r="K533" s="3">
        <v>5</v>
      </c>
      <c r="L533" s="3" t="s">
        <v>30</v>
      </c>
      <c r="M533" s="3" t="s">
        <v>479</v>
      </c>
      <c r="N533" s="3" t="s">
        <v>509</v>
      </c>
      <c r="O533" s="3" t="s">
        <v>510</v>
      </c>
      <c r="P533" s="3" t="s">
        <v>508</v>
      </c>
      <c r="Q533" s="3" t="s">
        <v>482</v>
      </c>
      <c r="R533" s="3">
        <v>24</v>
      </c>
      <c r="S533" s="3" t="s">
        <v>1066</v>
      </c>
      <c r="T533" s="3">
        <v>502</v>
      </c>
      <c r="U533" s="3" t="s">
        <v>1065</v>
      </c>
      <c r="V533" s="15">
        <v>50</v>
      </c>
      <c r="W533" s="15">
        <v>43.678035218757444</v>
      </c>
      <c r="X533" s="3">
        <v>3</v>
      </c>
      <c r="Y533" s="15">
        <v>18</v>
      </c>
      <c r="Z533" s="15">
        <v>150</v>
      </c>
      <c r="AA533" s="24">
        <f t="shared" si="34"/>
        <v>132</v>
      </c>
      <c r="AB533" s="3" t="s">
        <v>29</v>
      </c>
      <c r="AC533" s="3" t="str">
        <f t="shared" si="35"/>
        <v>Cash Not Over 200</v>
      </c>
    </row>
    <row r="534" spans="1:29" ht="34" hidden="1" x14ac:dyDescent="0.2">
      <c r="A534" s="3">
        <v>2263</v>
      </c>
      <c r="B534" s="6">
        <v>42065</v>
      </c>
      <c r="C534" s="3">
        <f>VLOOKUP(B534,Dates!$A$2:$B$1462, 2,FALSE)</f>
        <v>2</v>
      </c>
      <c r="D534" s="3">
        <v>2</v>
      </c>
      <c r="E534" s="12">
        <f t="shared" si="32"/>
        <v>42067</v>
      </c>
      <c r="F534" s="3">
        <v>1</v>
      </c>
      <c r="G534" s="3" t="s">
        <v>22</v>
      </c>
      <c r="H534" s="3" t="str">
        <f t="shared" si="33"/>
        <v>Other</v>
      </c>
      <c r="I534" s="3">
        <v>24</v>
      </c>
      <c r="J534" s="10">
        <v>5367</v>
      </c>
      <c r="K534" s="3">
        <v>5</v>
      </c>
      <c r="L534" s="3" t="s">
        <v>30</v>
      </c>
      <c r="M534" s="3" t="s">
        <v>479</v>
      </c>
      <c r="N534" s="3" t="s">
        <v>511</v>
      </c>
      <c r="O534" s="3" t="s">
        <v>511</v>
      </c>
      <c r="P534" s="3" t="s">
        <v>508</v>
      </c>
      <c r="Q534" s="3" t="s">
        <v>482</v>
      </c>
      <c r="R534" s="3">
        <v>24</v>
      </c>
      <c r="S534" s="3" t="s">
        <v>1066</v>
      </c>
      <c r="T534" s="3">
        <v>502</v>
      </c>
      <c r="U534" s="3" t="s">
        <v>1065</v>
      </c>
      <c r="V534" s="15">
        <v>50</v>
      </c>
      <c r="W534" s="15">
        <v>43.678035218757444</v>
      </c>
      <c r="X534" s="3">
        <v>3</v>
      </c>
      <c r="Y534" s="15">
        <v>18</v>
      </c>
      <c r="Z534" s="15">
        <v>150</v>
      </c>
      <c r="AA534" s="24">
        <f t="shared" si="34"/>
        <v>132</v>
      </c>
      <c r="AB534" s="3" t="s">
        <v>29</v>
      </c>
      <c r="AC534" s="3" t="str">
        <f t="shared" si="35"/>
        <v>Cash Not Over 200</v>
      </c>
    </row>
    <row r="535" spans="1:29" ht="34" hidden="1" x14ac:dyDescent="0.2">
      <c r="A535" s="3">
        <v>2263</v>
      </c>
      <c r="B535" s="6">
        <v>42065</v>
      </c>
      <c r="C535" s="3">
        <f>VLOOKUP(B535,Dates!$A$2:$B$1462, 2,FALSE)</f>
        <v>2</v>
      </c>
      <c r="D535" s="3">
        <v>2</v>
      </c>
      <c r="E535" s="12">
        <f t="shared" si="32"/>
        <v>42067</v>
      </c>
      <c r="F535" s="3">
        <v>1</v>
      </c>
      <c r="G535" s="3" t="s">
        <v>22</v>
      </c>
      <c r="H535" s="3" t="str">
        <f t="shared" si="33"/>
        <v>Other</v>
      </c>
      <c r="I535" s="3">
        <v>24</v>
      </c>
      <c r="J535" s="10">
        <v>5367</v>
      </c>
      <c r="K535" s="3">
        <v>5</v>
      </c>
      <c r="L535" s="3" t="s">
        <v>30</v>
      </c>
      <c r="M535" s="3" t="s">
        <v>479</v>
      </c>
      <c r="N535" s="3" t="s">
        <v>511</v>
      </c>
      <c r="O535" s="3" t="s">
        <v>511</v>
      </c>
      <c r="P535" s="3" t="s">
        <v>508</v>
      </c>
      <c r="Q535" s="3" t="s">
        <v>482</v>
      </c>
      <c r="R535" s="3">
        <v>24</v>
      </c>
      <c r="S535" s="3" t="s">
        <v>1066</v>
      </c>
      <c r="T535" s="3">
        <v>502</v>
      </c>
      <c r="U535" s="3" t="s">
        <v>1065</v>
      </c>
      <c r="V535" s="15">
        <v>50</v>
      </c>
      <c r="W535" s="15">
        <v>43.678035218757444</v>
      </c>
      <c r="X535" s="3">
        <v>3</v>
      </c>
      <c r="Y535" s="15">
        <v>19.5</v>
      </c>
      <c r="Z535" s="15">
        <v>150</v>
      </c>
      <c r="AA535" s="24">
        <f t="shared" si="34"/>
        <v>130.5</v>
      </c>
      <c r="AB535" s="3" t="s">
        <v>29</v>
      </c>
      <c r="AC535" s="3" t="str">
        <f t="shared" si="35"/>
        <v>Cash Not Over 200</v>
      </c>
    </row>
    <row r="536" spans="1:29" ht="34" hidden="1" x14ac:dyDescent="0.2">
      <c r="A536" s="3">
        <v>53403</v>
      </c>
      <c r="B536" s="6">
        <v>42784</v>
      </c>
      <c r="C536" s="3">
        <f>VLOOKUP(B536,Dates!$A$2:$B$1462, 2,FALSE)</f>
        <v>7</v>
      </c>
      <c r="D536" s="3">
        <v>2</v>
      </c>
      <c r="E536" s="12">
        <f t="shared" si="32"/>
        <v>42787</v>
      </c>
      <c r="F536" s="3">
        <v>1</v>
      </c>
      <c r="G536" s="3" t="s">
        <v>22</v>
      </c>
      <c r="H536" s="3" t="str">
        <f t="shared" si="33"/>
        <v>Other</v>
      </c>
      <c r="I536" s="3">
        <v>24</v>
      </c>
      <c r="J536" s="10">
        <v>10485</v>
      </c>
      <c r="K536" s="3">
        <v>5</v>
      </c>
      <c r="L536" s="3" t="s">
        <v>30</v>
      </c>
      <c r="M536" s="3" t="s">
        <v>479</v>
      </c>
      <c r="N536" s="3" t="s">
        <v>506</v>
      </c>
      <c r="O536" s="3" t="s">
        <v>507</v>
      </c>
      <c r="P536" s="3" t="s">
        <v>508</v>
      </c>
      <c r="Q536" s="3" t="s">
        <v>482</v>
      </c>
      <c r="R536" s="3">
        <v>24</v>
      </c>
      <c r="S536" s="3" t="s">
        <v>1066</v>
      </c>
      <c r="T536" s="3">
        <v>502</v>
      </c>
      <c r="U536" s="3" t="s">
        <v>1065</v>
      </c>
      <c r="V536" s="15">
        <v>50</v>
      </c>
      <c r="W536" s="15">
        <v>43.678035218757444</v>
      </c>
      <c r="X536" s="3">
        <v>3</v>
      </c>
      <c r="Y536" s="15">
        <v>25.5</v>
      </c>
      <c r="Z536" s="15">
        <v>150</v>
      </c>
      <c r="AA536" s="24">
        <f t="shared" si="34"/>
        <v>124.5</v>
      </c>
      <c r="AB536" s="3" t="s">
        <v>29</v>
      </c>
      <c r="AC536" s="3" t="str">
        <f t="shared" si="35"/>
        <v>Cash Not Over 200</v>
      </c>
    </row>
    <row r="537" spans="1:29" ht="51" hidden="1" x14ac:dyDescent="0.2">
      <c r="A537" s="3">
        <v>51298</v>
      </c>
      <c r="B537" s="6">
        <v>42753</v>
      </c>
      <c r="C537" s="3">
        <f>VLOOKUP(B537,Dates!$A$2:$B$1462, 2,FALSE)</f>
        <v>4</v>
      </c>
      <c r="D537" s="3">
        <v>2</v>
      </c>
      <c r="E537" s="12">
        <f t="shared" si="32"/>
        <v>42755</v>
      </c>
      <c r="F537" s="3">
        <v>1</v>
      </c>
      <c r="G537" s="3" t="s">
        <v>22</v>
      </c>
      <c r="H537" s="3" t="str">
        <f t="shared" si="33"/>
        <v>Other</v>
      </c>
      <c r="I537" s="3">
        <v>29</v>
      </c>
      <c r="J537" s="10">
        <v>9272</v>
      </c>
      <c r="K537" s="3">
        <v>5</v>
      </c>
      <c r="L537" s="3" t="s">
        <v>30</v>
      </c>
      <c r="M537" s="3" t="s">
        <v>479</v>
      </c>
      <c r="N537" s="3" t="s">
        <v>512</v>
      </c>
      <c r="O537" s="3" t="s">
        <v>512</v>
      </c>
      <c r="P537" s="3" t="s">
        <v>505</v>
      </c>
      <c r="Q537" s="3" t="s">
        <v>495</v>
      </c>
      <c r="R537" s="3">
        <v>29</v>
      </c>
      <c r="S537" s="3" t="s">
        <v>1057</v>
      </c>
      <c r="T537" s="3">
        <v>627</v>
      </c>
      <c r="U537" s="3" t="s">
        <v>1056</v>
      </c>
      <c r="V537" s="15">
        <v>39.990001679999999</v>
      </c>
      <c r="W537" s="15">
        <v>34.198098313835338</v>
      </c>
      <c r="X537" s="3">
        <v>3</v>
      </c>
      <c r="Y537" s="15">
        <v>20.38999939</v>
      </c>
      <c r="Z537" s="15">
        <v>119.97000503999999</v>
      </c>
      <c r="AA537" s="24">
        <f t="shared" si="34"/>
        <v>99.58000564999999</v>
      </c>
      <c r="AB537" s="3" t="s">
        <v>29</v>
      </c>
      <c r="AC537" s="3" t="str">
        <f t="shared" si="35"/>
        <v>Cash Not Over 200</v>
      </c>
    </row>
    <row r="538" spans="1:29" ht="34" hidden="1" x14ac:dyDescent="0.2">
      <c r="A538" s="3">
        <v>4919</v>
      </c>
      <c r="B538" s="6">
        <v>42076</v>
      </c>
      <c r="C538" s="3">
        <f>VLOOKUP(B538,Dates!$A$2:$B$1462, 2,FALSE)</f>
        <v>6</v>
      </c>
      <c r="D538" s="3">
        <v>4</v>
      </c>
      <c r="E538" s="12">
        <f t="shared" si="32"/>
        <v>42082</v>
      </c>
      <c r="F538" s="3">
        <v>1</v>
      </c>
      <c r="G538" s="3" t="s">
        <v>61</v>
      </c>
      <c r="H538" s="3" t="str">
        <f t="shared" si="33"/>
        <v>Other</v>
      </c>
      <c r="I538" s="3">
        <v>24</v>
      </c>
      <c r="J538" s="10">
        <v>647</v>
      </c>
      <c r="K538" s="3">
        <v>5</v>
      </c>
      <c r="L538" s="3" t="s">
        <v>30</v>
      </c>
      <c r="M538" s="3" t="s">
        <v>479</v>
      </c>
      <c r="N538" s="3" t="s">
        <v>513</v>
      </c>
      <c r="O538" s="3" t="s">
        <v>513</v>
      </c>
      <c r="P538" s="3" t="s">
        <v>514</v>
      </c>
      <c r="Q538" s="3" t="s">
        <v>495</v>
      </c>
      <c r="R538" s="3">
        <v>24</v>
      </c>
      <c r="S538" s="3" t="s">
        <v>1066</v>
      </c>
      <c r="T538" s="3">
        <v>502</v>
      </c>
      <c r="U538" s="3" t="s">
        <v>1065</v>
      </c>
      <c r="V538" s="15">
        <v>50</v>
      </c>
      <c r="W538" s="15">
        <v>43.678035218757444</v>
      </c>
      <c r="X538" s="3">
        <v>5</v>
      </c>
      <c r="Y538" s="15">
        <v>10</v>
      </c>
      <c r="Z538" s="15">
        <v>250</v>
      </c>
      <c r="AA538" s="24">
        <f t="shared" si="34"/>
        <v>240</v>
      </c>
      <c r="AB538" s="3" t="s">
        <v>65</v>
      </c>
      <c r="AC538" s="3" t="str">
        <f t="shared" si="35"/>
        <v>Not Cash Payment</v>
      </c>
    </row>
    <row r="539" spans="1:29" ht="51" hidden="1" x14ac:dyDescent="0.2">
      <c r="A539" s="3">
        <v>52640</v>
      </c>
      <c r="B539" s="6">
        <v>42918</v>
      </c>
      <c r="C539" s="3">
        <f>VLOOKUP(B539,Dates!$A$2:$B$1462, 2,FALSE)</f>
        <v>1</v>
      </c>
      <c r="D539" s="3">
        <v>4</v>
      </c>
      <c r="E539" s="12">
        <f t="shared" si="32"/>
        <v>42922</v>
      </c>
      <c r="F539" s="3">
        <v>1</v>
      </c>
      <c r="G539" s="3" t="s">
        <v>61</v>
      </c>
      <c r="H539" s="3" t="str">
        <f t="shared" si="33"/>
        <v>Other</v>
      </c>
      <c r="I539" s="3">
        <v>29</v>
      </c>
      <c r="J539" s="10">
        <v>6398</v>
      </c>
      <c r="K539" s="3">
        <v>5</v>
      </c>
      <c r="L539" s="3" t="s">
        <v>30</v>
      </c>
      <c r="M539" s="3" t="s">
        <v>479</v>
      </c>
      <c r="N539" s="3" t="s">
        <v>515</v>
      </c>
      <c r="O539" s="3" t="s">
        <v>515</v>
      </c>
      <c r="P539" s="3" t="s">
        <v>516</v>
      </c>
      <c r="Q539" s="3" t="s">
        <v>495</v>
      </c>
      <c r="R539" s="3">
        <v>29</v>
      </c>
      <c r="S539" s="3" t="s">
        <v>1057</v>
      </c>
      <c r="T539" s="3">
        <v>627</v>
      </c>
      <c r="U539" s="3" t="s">
        <v>1056</v>
      </c>
      <c r="V539" s="15">
        <v>39.990001679999999</v>
      </c>
      <c r="W539" s="15">
        <v>34.198098313835338</v>
      </c>
      <c r="X539" s="3">
        <v>5</v>
      </c>
      <c r="Y539" s="15">
        <v>10</v>
      </c>
      <c r="Z539" s="15">
        <v>199.9500084</v>
      </c>
      <c r="AA539" s="24">
        <f t="shared" si="34"/>
        <v>189.9500084</v>
      </c>
      <c r="AB539" s="3" t="s">
        <v>65</v>
      </c>
      <c r="AC539" s="3" t="str">
        <f t="shared" si="35"/>
        <v>Not Cash Payment</v>
      </c>
    </row>
    <row r="540" spans="1:29" ht="51" hidden="1" x14ac:dyDescent="0.2">
      <c r="A540" s="3">
        <v>6358</v>
      </c>
      <c r="B540" s="6">
        <v>42067</v>
      </c>
      <c r="C540" s="3">
        <f>VLOOKUP(B540,Dates!$A$2:$B$1462, 2,FALSE)</f>
        <v>4</v>
      </c>
      <c r="D540" s="3">
        <v>4</v>
      </c>
      <c r="E540" s="12">
        <f t="shared" si="32"/>
        <v>42073</v>
      </c>
      <c r="F540" s="3">
        <v>0</v>
      </c>
      <c r="G540" s="3" t="s">
        <v>61</v>
      </c>
      <c r="H540" s="3" t="str">
        <f t="shared" si="33"/>
        <v>Other</v>
      </c>
      <c r="I540" s="3">
        <v>29</v>
      </c>
      <c r="J540" s="10">
        <v>4209</v>
      </c>
      <c r="K540" s="3">
        <v>5</v>
      </c>
      <c r="L540" s="3" t="s">
        <v>30</v>
      </c>
      <c r="M540" s="3" t="s">
        <v>479</v>
      </c>
      <c r="N540" s="3" t="s">
        <v>512</v>
      </c>
      <c r="O540" s="3" t="s">
        <v>512</v>
      </c>
      <c r="P540" s="3" t="s">
        <v>505</v>
      </c>
      <c r="Q540" s="3" t="s">
        <v>495</v>
      </c>
      <c r="R540" s="3">
        <v>29</v>
      </c>
      <c r="S540" s="3" t="s">
        <v>1057</v>
      </c>
      <c r="T540" s="3">
        <v>627</v>
      </c>
      <c r="U540" s="3" t="s">
        <v>1056</v>
      </c>
      <c r="V540" s="15">
        <v>39.990001679999999</v>
      </c>
      <c r="W540" s="15">
        <v>34.198098313835338</v>
      </c>
      <c r="X540" s="3">
        <v>5</v>
      </c>
      <c r="Y540" s="15">
        <v>11</v>
      </c>
      <c r="Z540" s="15">
        <v>199.9500084</v>
      </c>
      <c r="AA540" s="24">
        <f t="shared" si="34"/>
        <v>188.9500084</v>
      </c>
      <c r="AB540" s="3" t="s">
        <v>65</v>
      </c>
      <c r="AC540" s="3" t="str">
        <f t="shared" si="35"/>
        <v>Not Cash Payment</v>
      </c>
    </row>
    <row r="541" spans="1:29" ht="34" hidden="1" x14ac:dyDescent="0.2">
      <c r="A541" s="3">
        <v>57106</v>
      </c>
      <c r="B541" s="6">
        <v>42838</v>
      </c>
      <c r="C541" s="3">
        <f>VLOOKUP(B541,Dates!$A$2:$B$1462, 2,FALSE)</f>
        <v>5</v>
      </c>
      <c r="D541" s="3">
        <v>4</v>
      </c>
      <c r="E541" s="12">
        <f t="shared" si="32"/>
        <v>42844</v>
      </c>
      <c r="F541" s="3">
        <v>0</v>
      </c>
      <c r="G541" s="3" t="s">
        <v>61</v>
      </c>
      <c r="H541" s="3" t="str">
        <f t="shared" si="33"/>
        <v>Other</v>
      </c>
      <c r="I541" s="3">
        <v>24</v>
      </c>
      <c r="J541" s="10">
        <v>8917</v>
      </c>
      <c r="K541" s="3">
        <v>5</v>
      </c>
      <c r="L541" s="3" t="s">
        <v>30</v>
      </c>
      <c r="M541" s="3" t="s">
        <v>479</v>
      </c>
      <c r="N541" s="3" t="s">
        <v>517</v>
      </c>
      <c r="O541" s="3" t="s">
        <v>512</v>
      </c>
      <c r="P541" s="3" t="s">
        <v>505</v>
      </c>
      <c r="Q541" s="3" t="s">
        <v>495</v>
      </c>
      <c r="R541" s="3">
        <v>24</v>
      </c>
      <c r="S541" s="3" t="s">
        <v>1066</v>
      </c>
      <c r="T541" s="3">
        <v>502</v>
      </c>
      <c r="U541" s="3" t="s">
        <v>1065</v>
      </c>
      <c r="V541" s="15">
        <v>50</v>
      </c>
      <c r="W541" s="15">
        <v>43.678035218757444</v>
      </c>
      <c r="X541" s="3">
        <v>5</v>
      </c>
      <c r="Y541" s="15">
        <v>13.75</v>
      </c>
      <c r="Z541" s="15">
        <v>250</v>
      </c>
      <c r="AA541" s="24">
        <f t="shared" si="34"/>
        <v>236.25</v>
      </c>
      <c r="AB541" s="3" t="s">
        <v>65</v>
      </c>
      <c r="AC541" s="3" t="str">
        <f t="shared" si="35"/>
        <v>Not Cash Payment</v>
      </c>
    </row>
    <row r="542" spans="1:29" ht="34" hidden="1" x14ac:dyDescent="0.2">
      <c r="A542" s="3">
        <v>6245</v>
      </c>
      <c r="B542" s="6">
        <v>42039</v>
      </c>
      <c r="C542" s="3">
        <f>VLOOKUP(B542,Dates!$A$2:$B$1462, 2,FALSE)</f>
        <v>4</v>
      </c>
      <c r="D542" s="3">
        <v>4</v>
      </c>
      <c r="E542" s="12">
        <f t="shared" si="32"/>
        <v>42045</v>
      </c>
      <c r="F542" s="3">
        <v>1</v>
      </c>
      <c r="G542" s="3" t="s">
        <v>61</v>
      </c>
      <c r="H542" s="3" t="str">
        <f t="shared" si="33"/>
        <v>Other</v>
      </c>
      <c r="I542" s="3">
        <v>24</v>
      </c>
      <c r="J542" s="10">
        <v>7784</v>
      </c>
      <c r="K542" s="3">
        <v>5</v>
      </c>
      <c r="L542" s="3" t="s">
        <v>30</v>
      </c>
      <c r="M542" s="3" t="s">
        <v>479</v>
      </c>
      <c r="N542" s="3" t="s">
        <v>518</v>
      </c>
      <c r="O542" s="3" t="s">
        <v>519</v>
      </c>
      <c r="P542" s="3" t="s">
        <v>505</v>
      </c>
      <c r="Q542" s="3" t="s">
        <v>495</v>
      </c>
      <c r="R542" s="3">
        <v>24</v>
      </c>
      <c r="S542" s="3" t="s">
        <v>1066</v>
      </c>
      <c r="T542" s="3">
        <v>502</v>
      </c>
      <c r="U542" s="3" t="s">
        <v>1065</v>
      </c>
      <c r="V542" s="15">
        <v>50</v>
      </c>
      <c r="W542" s="15">
        <v>43.678035218757444</v>
      </c>
      <c r="X542" s="3">
        <v>5</v>
      </c>
      <c r="Y542" s="15">
        <v>13.75</v>
      </c>
      <c r="Z542" s="15">
        <v>250</v>
      </c>
      <c r="AA542" s="24">
        <f t="shared" si="34"/>
        <v>236.25</v>
      </c>
      <c r="AB542" s="3" t="s">
        <v>65</v>
      </c>
      <c r="AC542" s="3" t="str">
        <f t="shared" si="35"/>
        <v>Not Cash Payment</v>
      </c>
    </row>
    <row r="543" spans="1:29" ht="51" hidden="1" x14ac:dyDescent="0.2">
      <c r="A543" s="3">
        <v>52166</v>
      </c>
      <c r="B543" s="6">
        <v>42766</v>
      </c>
      <c r="C543" s="3">
        <f>VLOOKUP(B543,Dates!$A$2:$B$1462, 2,FALSE)</f>
        <v>3</v>
      </c>
      <c r="D543" s="3">
        <v>4</v>
      </c>
      <c r="E543" s="12">
        <f t="shared" si="32"/>
        <v>42772</v>
      </c>
      <c r="F543" s="3">
        <v>0</v>
      </c>
      <c r="G543" s="3" t="s">
        <v>61</v>
      </c>
      <c r="H543" s="3" t="str">
        <f t="shared" si="33"/>
        <v>Other</v>
      </c>
      <c r="I543" s="3">
        <v>29</v>
      </c>
      <c r="J543" s="10">
        <v>1425</v>
      </c>
      <c r="K543" s="3">
        <v>5</v>
      </c>
      <c r="L543" s="3" t="s">
        <v>30</v>
      </c>
      <c r="M543" s="3" t="s">
        <v>479</v>
      </c>
      <c r="N543" s="3" t="s">
        <v>520</v>
      </c>
      <c r="O543" s="3" t="s">
        <v>520</v>
      </c>
      <c r="P543" s="3" t="s">
        <v>521</v>
      </c>
      <c r="Q543" s="3" t="s">
        <v>491</v>
      </c>
      <c r="R543" s="3">
        <v>29</v>
      </c>
      <c r="S543" s="3" t="s">
        <v>1057</v>
      </c>
      <c r="T543" s="3">
        <v>642</v>
      </c>
      <c r="U543" s="3" t="s">
        <v>1096</v>
      </c>
      <c r="V543" s="15">
        <v>30</v>
      </c>
      <c r="W543" s="15">
        <v>37.315110652333338</v>
      </c>
      <c r="X543" s="3">
        <v>5</v>
      </c>
      <c r="Y543" s="15">
        <v>13.5</v>
      </c>
      <c r="Z543" s="15">
        <v>150</v>
      </c>
      <c r="AA543" s="24">
        <f t="shared" si="34"/>
        <v>136.5</v>
      </c>
      <c r="AB543" s="3" t="s">
        <v>65</v>
      </c>
      <c r="AC543" s="3" t="str">
        <f t="shared" si="35"/>
        <v>Not Cash Payment</v>
      </c>
    </row>
    <row r="544" spans="1:29" ht="51" hidden="1" x14ac:dyDescent="0.2">
      <c r="A544" s="3">
        <v>56172</v>
      </c>
      <c r="B544" s="6">
        <v>42824</v>
      </c>
      <c r="C544" s="3">
        <f>VLOOKUP(B544,Dates!$A$2:$B$1462, 2,FALSE)</f>
        <v>5</v>
      </c>
      <c r="D544" s="3">
        <v>4</v>
      </c>
      <c r="E544" s="12">
        <f t="shared" si="32"/>
        <v>42830</v>
      </c>
      <c r="F544" s="3">
        <v>0</v>
      </c>
      <c r="G544" s="3" t="s">
        <v>61</v>
      </c>
      <c r="H544" s="3" t="str">
        <f t="shared" si="33"/>
        <v>Other</v>
      </c>
      <c r="I544" s="3">
        <v>29</v>
      </c>
      <c r="J544" s="10">
        <v>2737</v>
      </c>
      <c r="K544" s="3">
        <v>5</v>
      </c>
      <c r="L544" s="3" t="s">
        <v>30</v>
      </c>
      <c r="M544" s="3" t="s">
        <v>479</v>
      </c>
      <c r="N544" s="3" t="s">
        <v>522</v>
      </c>
      <c r="O544" s="3" t="s">
        <v>522</v>
      </c>
      <c r="P544" s="3" t="s">
        <v>521</v>
      </c>
      <c r="Q544" s="3" t="s">
        <v>491</v>
      </c>
      <c r="R544" s="3">
        <v>29</v>
      </c>
      <c r="S544" s="3" t="s">
        <v>1057</v>
      </c>
      <c r="T544" s="3">
        <v>627</v>
      </c>
      <c r="U544" s="3" t="s">
        <v>1056</v>
      </c>
      <c r="V544" s="15">
        <v>39.990001679999999</v>
      </c>
      <c r="W544" s="15">
        <v>34.198098313835338</v>
      </c>
      <c r="X544" s="3">
        <v>5</v>
      </c>
      <c r="Y544" s="15">
        <v>18</v>
      </c>
      <c r="Z544" s="15">
        <v>199.9500084</v>
      </c>
      <c r="AA544" s="24">
        <f t="shared" si="34"/>
        <v>181.9500084</v>
      </c>
      <c r="AB544" s="3" t="s">
        <v>65</v>
      </c>
      <c r="AC544" s="3" t="str">
        <f t="shared" si="35"/>
        <v>Not Cash Payment</v>
      </c>
    </row>
    <row r="545" spans="1:29" ht="34" hidden="1" x14ac:dyDescent="0.2">
      <c r="A545" s="3">
        <v>55829</v>
      </c>
      <c r="B545" s="6">
        <v>42819</v>
      </c>
      <c r="C545" s="3">
        <f>VLOOKUP(B545,Dates!$A$2:$B$1462, 2,FALSE)</f>
        <v>7</v>
      </c>
      <c r="D545" s="3">
        <v>4</v>
      </c>
      <c r="E545" s="12">
        <f t="shared" si="32"/>
        <v>42824</v>
      </c>
      <c r="F545" s="3">
        <v>1</v>
      </c>
      <c r="G545" s="3" t="s">
        <v>61</v>
      </c>
      <c r="H545" s="3" t="str">
        <f t="shared" si="33"/>
        <v>Other</v>
      </c>
      <c r="I545" s="3">
        <v>24</v>
      </c>
      <c r="J545" s="10">
        <v>6428</v>
      </c>
      <c r="K545" s="3">
        <v>5</v>
      </c>
      <c r="L545" s="3" t="s">
        <v>30</v>
      </c>
      <c r="M545" s="3" t="s">
        <v>479</v>
      </c>
      <c r="N545" s="3" t="s">
        <v>489</v>
      </c>
      <c r="O545" s="3" t="s">
        <v>489</v>
      </c>
      <c r="P545" s="3" t="s">
        <v>490</v>
      </c>
      <c r="Q545" s="3" t="s">
        <v>491</v>
      </c>
      <c r="R545" s="3">
        <v>24</v>
      </c>
      <c r="S545" s="3" t="s">
        <v>1066</v>
      </c>
      <c r="T545" s="3">
        <v>502</v>
      </c>
      <c r="U545" s="3" t="s">
        <v>1065</v>
      </c>
      <c r="V545" s="15">
        <v>50</v>
      </c>
      <c r="W545" s="15">
        <v>43.678035218757444</v>
      </c>
      <c r="X545" s="3">
        <v>5</v>
      </c>
      <c r="Y545" s="15">
        <v>25</v>
      </c>
      <c r="Z545" s="15">
        <v>250</v>
      </c>
      <c r="AA545" s="24">
        <f t="shared" si="34"/>
        <v>225</v>
      </c>
      <c r="AB545" s="3" t="s">
        <v>65</v>
      </c>
      <c r="AC545" s="3" t="str">
        <f t="shared" si="35"/>
        <v>Not Cash Payment</v>
      </c>
    </row>
    <row r="546" spans="1:29" ht="34" hidden="1" x14ac:dyDescent="0.2">
      <c r="A546" s="3">
        <v>52478</v>
      </c>
      <c r="B546" s="6">
        <v>42857</v>
      </c>
      <c r="C546" s="3">
        <f>VLOOKUP(B546,Dates!$A$2:$B$1462, 2,FALSE)</f>
        <v>3</v>
      </c>
      <c r="D546" s="3">
        <v>4</v>
      </c>
      <c r="E546" s="12">
        <f t="shared" si="32"/>
        <v>42863</v>
      </c>
      <c r="F546" s="3">
        <v>0</v>
      </c>
      <c r="G546" s="3" t="s">
        <v>61</v>
      </c>
      <c r="H546" s="3" t="str">
        <f t="shared" si="33"/>
        <v>Other</v>
      </c>
      <c r="I546" s="3">
        <v>24</v>
      </c>
      <c r="J546" s="10">
        <v>6543</v>
      </c>
      <c r="K546" s="3">
        <v>5</v>
      </c>
      <c r="L546" s="3" t="s">
        <v>30</v>
      </c>
      <c r="M546" s="3" t="s">
        <v>479</v>
      </c>
      <c r="N546" s="3" t="s">
        <v>523</v>
      </c>
      <c r="O546" s="3" t="s">
        <v>524</v>
      </c>
      <c r="P546" s="3" t="s">
        <v>508</v>
      </c>
      <c r="Q546" s="3" t="s">
        <v>482</v>
      </c>
      <c r="R546" s="3">
        <v>24</v>
      </c>
      <c r="S546" s="3" t="s">
        <v>1066</v>
      </c>
      <c r="T546" s="3">
        <v>502</v>
      </c>
      <c r="U546" s="3" t="s">
        <v>1065</v>
      </c>
      <c r="V546" s="15">
        <v>50</v>
      </c>
      <c r="W546" s="15">
        <v>43.678035218757444</v>
      </c>
      <c r="X546" s="3">
        <v>5</v>
      </c>
      <c r="Y546" s="15">
        <v>25</v>
      </c>
      <c r="Z546" s="15">
        <v>250</v>
      </c>
      <c r="AA546" s="24">
        <f t="shared" si="34"/>
        <v>225</v>
      </c>
      <c r="AB546" s="3" t="s">
        <v>65</v>
      </c>
      <c r="AC546" s="3" t="str">
        <f t="shared" si="35"/>
        <v>Not Cash Payment</v>
      </c>
    </row>
    <row r="547" spans="1:29" ht="51" hidden="1" x14ac:dyDescent="0.2">
      <c r="A547" s="3">
        <v>57242</v>
      </c>
      <c r="B547" s="6">
        <v>42840</v>
      </c>
      <c r="C547" s="3">
        <f>VLOOKUP(B547,Dates!$A$2:$B$1462, 2,FALSE)</f>
        <v>7</v>
      </c>
      <c r="D547" s="3">
        <v>4</v>
      </c>
      <c r="E547" s="12">
        <f t="shared" si="32"/>
        <v>42845</v>
      </c>
      <c r="F547" s="3">
        <v>0</v>
      </c>
      <c r="G547" s="3" t="s">
        <v>61</v>
      </c>
      <c r="H547" s="3" t="str">
        <f t="shared" si="33"/>
        <v>Other</v>
      </c>
      <c r="I547" s="3">
        <v>29</v>
      </c>
      <c r="J547" s="10">
        <v>3990</v>
      </c>
      <c r="K547" s="3">
        <v>5</v>
      </c>
      <c r="L547" s="3" t="s">
        <v>30</v>
      </c>
      <c r="M547" s="3" t="s">
        <v>479</v>
      </c>
      <c r="N547" s="3" t="s">
        <v>525</v>
      </c>
      <c r="O547" s="3" t="s">
        <v>488</v>
      </c>
      <c r="P547" s="3" t="s">
        <v>488</v>
      </c>
      <c r="Q547" s="3" t="s">
        <v>482</v>
      </c>
      <c r="R547" s="3">
        <v>29</v>
      </c>
      <c r="S547" s="3" t="s">
        <v>1057</v>
      </c>
      <c r="T547" s="3">
        <v>627</v>
      </c>
      <c r="U547" s="3" t="s">
        <v>1056</v>
      </c>
      <c r="V547" s="15">
        <v>39.990001679999999</v>
      </c>
      <c r="W547" s="15">
        <v>34.198098313835338</v>
      </c>
      <c r="X547" s="3">
        <v>5</v>
      </c>
      <c r="Y547" s="15">
        <v>25.989999770000001</v>
      </c>
      <c r="Z547" s="15">
        <v>199.9500084</v>
      </c>
      <c r="AA547" s="24">
        <f t="shared" si="34"/>
        <v>173.96000863</v>
      </c>
      <c r="AB547" s="3" t="s">
        <v>65</v>
      </c>
      <c r="AC547" s="3" t="str">
        <f t="shared" si="35"/>
        <v>Not Cash Payment</v>
      </c>
    </row>
    <row r="548" spans="1:29" ht="34" hidden="1" x14ac:dyDescent="0.2">
      <c r="A548" s="3">
        <v>3137</v>
      </c>
      <c r="B548" s="6">
        <v>42050</v>
      </c>
      <c r="C548" s="3">
        <f>VLOOKUP(B548,Dates!$A$2:$B$1462, 2,FALSE)</f>
        <v>1</v>
      </c>
      <c r="D548" s="3">
        <v>4</v>
      </c>
      <c r="E548" s="12">
        <f t="shared" si="32"/>
        <v>42054</v>
      </c>
      <c r="F548" s="3">
        <v>0</v>
      </c>
      <c r="G548" s="3" t="s">
        <v>61</v>
      </c>
      <c r="H548" s="3" t="str">
        <f t="shared" si="33"/>
        <v>Other</v>
      </c>
      <c r="I548" s="3">
        <v>24</v>
      </c>
      <c r="J548" s="10">
        <v>8524</v>
      </c>
      <c r="K548" s="3">
        <v>5</v>
      </c>
      <c r="L548" s="3" t="s">
        <v>30</v>
      </c>
      <c r="M548" s="3" t="s">
        <v>479</v>
      </c>
      <c r="N548" s="3" t="s">
        <v>526</v>
      </c>
      <c r="O548" s="3" t="s">
        <v>508</v>
      </c>
      <c r="P548" s="3" t="s">
        <v>508</v>
      </c>
      <c r="Q548" s="3" t="s">
        <v>482</v>
      </c>
      <c r="R548" s="3">
        <v>24</v>
      </c>
      <c r="S548" s="3" t="s">
        <v>1066</v>
      </c>
      <c r="T548" s="3">
        <v>502</v>
      </c>
      <c r="U548" s="3" t="s">
        <v>1065</v>
      </c>
      <c r="V548" s="15">
        <v>50</v>
      </c>
      <c r="W548" s="15">
        <v>43.678035218757444</v>
      </c>
      <c r="X548" s="3">
        <v>5</v>
      </c>
      <c r="Y548" s="15">
        <v>32.5</v>
      </c>
      <c r="Z548" s="15">
        <v>250</v>
      </c>
      <c r="AA548" s="24">
        <f t="shared" si="34"/>
        <v>217.5</v>
      </c>
      <c r="AB548" s="3" t="s">
        <v>65</v>
      </c>
      <c r="AC548" s="3" t="str">
        <f t="shared" si="35"/>
        <v>Not Cash Payment</v>
      </c>
    </row>
    <row r="549" spans="1:29" ht="34" hidden="1" x14ac:dyDescent="0.2">
      <c r="A549" s="3">
        <v>60127</v>
      </c>
      <c r="B549" s="6">
        <v>42882</v>
      </c>
      <c r="C549" s="3">
        <f>VLOOKUP(B549,Dates!$A$2:$B$1462, 2,FALSE)</f>
        <v>7</v>
      </c>
      <c r="D549" s="3">
        <v>4</v>
      </c>
      <c r="E549" s="12">
        <f t="shared" si="32"/>
        <v>42887</v>
      </c>
      <c r="F549" s="3">
        <v>0</v>
      </c>
      <c r="G549" s="3" t="s">
        <v>61</v>
      </c>
      <c r="H549" s="3" t="str">
        <f t="shared" si="33"/>
        <v>Other</v>
      </c>
      <c r="I549" s="3">
        <v>24</v>
      </c>
      <c r="J549" s="10">
        <v>9204</v>
      </c>
      <c r="K549" s="3">
        <v>5</v>
      </c>
      <c r="L549" s="3" t="s">
        <v>30</v>
      </c>
      <c r="M549" s="3" t="s">
        <v>479</v>
      </c>
      <c r="N549" s="3" t="s">
        <v>527</v>
      </c>
      <c r="O549" s="3" t="s">
        <v>528</v>
      </c>
      <c r="P549" s="3" t="s">
        <v>505</v>
      </c>
      <c r="Q549" s="3" t="s">
        <v>495</v>
      </c>
      <c r="R549" s="3">
        <v>24</v>
      </c>
      <c r="S549" s="3" t="s">
        <v>1066</v>
      </c>
      <c r="T549" s="3">
        <v>502</v>
      </c>
      <c r="U549" s="3" t="s">
        <v>1065</v>
      </c>
      <c r="V549" s="15">
        <v>50</v>
      </c>
      <c r="W549" s="15">
        <v>43.678035218757444</v>
      </c>
      <c r="X549" s="3">
        <v>5</v>
      </c>
      <c r="Y549" s="15">
        <v>32.5</v>
      </c>
      <c r="Z549" s="15">
        <v>250</v>
      </c>
      <c r="AA549" s="24">
        <f t="shared" si="34"/>
        <v>217.5</v>
      </c>
      <c r="AB549" s="3" t="s">
        <v>65</v>
      </c>
      <c r="AC549" s="3" t="str">
        <f t="shared" si="35"/>
        <v>Not Cash Payment</v>
      </c>
    </row>
    <row r="550" spans="1:29" ht="51" hidden="1" x14ac:dyDescent="0.2">
      <c r="A550" s="3">
        <v>3828</v>
      </c>
      <c r="B550" s="6">
        <v>42060</v>
      </c>
      <c r="C550" s="3">
        <f>VLOOKUP(B550,Dates!$A$2:$B$1462, 2,FALSE)</f>
        <v>4</v>
      </c>
      <c r="D550" s="3">
        <v>4</v>
      </c>
      <c r="E550" s="12">
        <f t="shared" si="32"/>
        <v>42066</v>
      </c>
      <c r="F550" s="3">
        <v>0</v>
      </c>
      <c r="G550" s="3" t="s">
        <v>61</v>
      </c>
      <c r="H550" s="3" t="str">
        <f t="shared" si="33"/>
        <v>Other</v>
      </c>
      <c r="I550" s="3">
        <v>29</v>
      </c>
      <c r="J550" s="10">
        <v>11761</v>
      </c>
      <c r="K550" s="3">
        <v>5</v>
      </c>
      <c r="L550" s="3" t="s">
        <v>30</v>
      </c>
      <c r="M550" s="3" t="s">
        <v>479</v>
      </c>
      <c r="N550" s="3" t="s">
        <v>486</v>
      </c>
      <c r="O550" s="3" t="s">
        <v>487</v>
      </c>
      <c r="P550" s="3" t="s">
        <v>488</v>
      </c>
      <c r="Q550" s="3" t="s">
        <v>482</v>
      </c>
      <c r="R550" s="3">
        <v>29</v>
      </c>
      <c r="S550" s="3" t="s">
        <v>1057</v>
      </c>
      <c r="T550" s="3">
        <v>627</v>
      </c>
      <c r="U550" s="3" t="s">
        <v>1056</v>
      </c>
      <c r="V550" s="15">
        <v>39.990001679999999</v>
      </c>
      <c r="W550" s="15">
        <v>34.198098313835338</v>
      </c>
      <c r="X550" s="3">
        <v>5</v>
      </c>
      <c r="Y550" s="15">
        <v>29.989999770000001</v>
      </c>
      <c r="Z550" s="15">
        <v>199.9500084</v>
      </c>
      <c r="AA550" s="24">
        <f t="shared" si="34"/>
        <v>169.96000863</v>
      </c>
      <c r="AB550" s="3" t="s">
        <v>65</v>
      </c>
      <c r="AC550" s="3" t="str">
        <f t="shared" si="35"/>
        <v>Not Cash Payment</v>
      </c>
    </row>
    <row r="551" spans="1:29" ht="34" hidden="1" x14ac:dyDescent="0.2">
      <c r="A551" s="3">
        <v>60386</v>
      </c>
      <c r="B551" s="6">
        <v>42886</v>
      </c>
      <c r="C551" s="3">
        <f>VLOOKUP(B551,Dates!$A$2:$B$1462, 2,FALSE)</f>
        <v>4</v>
      </c>
      <c r="D551" s="3">
        <v>4</v>
      </c>
      <c r="E551" s="12">
        <f t="shared" si="32"/>
        <v>42892</v>
      </c>
      <c r="F551" s="3">
        <v>0</v>
      </c>
      <c r="G551" s="3" t="s">
        <v>61</v>
      </c>
      <c r="H551" s="3" t="str">
        <f t="shared" si="33"/>
        <v>Other</v>
      </c>
      <c r="I551" s="3">
        <v>24</v>
      </c>
      <c r="J551" s="10">
        <v>9554</v>
      </c>
      <c r="K551" s="3">
        <v>5</v>
      </c>
      <c r="L551" s="3" t="s">
        <v>30</v>
      </c>
      <c r="M551" s="3" t="s">
        <v>479</v>
      </c>
      <c r="N551" s="3" t="s">
        <v>529</v>
      </c>
      <c r="O551" s="3" t="s">
        <v>530</v>
      </c>
      <c r="P551" s="3" t="s">
        <v>505</v>
      </c>
      <c r="Q551" s="3" t="s">
        <v>495</v>
      </c>
      <c r="R551" s="3">
        <v>24</v>
      </c>
      <c r="S551" s="3" t="s">
        <v>1066</v>
      </c>
      <c r="T551" s="3">
        <v>502</v>
      </c>
      <c r="U551" s="3" t="s">
        <v>1065</v>
      </c>
      <c r="V551" s="15">
        <v>50</v>
      </c>
      <c r="W551" s="15">
        <v>43.678035218757444</v>
      </c>
      <c r="X551" s="3">
        <v>5</v>
      </c>
      <c r="Y551" s="15">
        <v>37.5</v>
      </c>
      <c r="Z551" s="15">
        <v>250</v>
      </c>
      <c r="AA551" s="24">
        <f t="shared" si="34"/>
        <v>212.5</v>
      </c>
      <c r="AB551" s="3" t="s">
        <v>65</v>
      </c>
      <c r="AC551" s="3" t="str">
        <f t="shared" si="35"/>
        <v>Not Cash Payment</v>
      </c>
    </row>
    <row r="552" spans="1:29" ht="51" hidden="1" x14ac:dyDescent="0.2">
      <c r="A552" s="3">
        <v>973</v>
      </c>
      <c r="B552" s="6">
        <v>42019</v>
      </c>
      <c r="C552" s="3">
        <f>VLOOKUP(B552,Dates!$A$2:$B$1462, 2,FALSE)</f>
        <v>5</v>
      </c>
      <c r="D552" s="3">
        <v>4</v>
      </c>
      <c r="E552" s="12">
        <f t="shared" si="32"/>
        <v>42025</v>
      </c>
      <c r="F552" s="3">
        <v>0</v>
      </c>
      <c r="G552" s="3" t="s">
        <v>61</v>
      </c>
      <c r="H552" s="3" t="str">
        <f t="shared" si="33"/>
        <v>Other</v>
      </c>
      <c r="I552" s="3">
        <v>29</v>
      </c>
      <c r="J552" s="10">
        <v>5118</v>
      </c>
      <c r="K552" s="3">
        <v>5</v>
      </c>
      <c r="L552" s="3" t="s">
        <v>30</v>
      </c>
      <c r="M552" s="3" t="s">
        <v>479</v>
      </c>
      <c r="N552" s="3" t="s">
        <v>531</v>
      </c>
      <c r="O552" s="3" t="s">
        <v>531</v>
      </c>
      <c r="P552" s="3" t="s">
        <v>521</v>
      </c>
      <c r="Q552" s="3" t="s">
        <v>491</v>
      </c>
      <c r="R552" s="3">
        <v>29</v>
      </c>
      <c r="S552" s="3" t="s">
        <v>1057</v>
      </c>
      <c r="T552" s="3">
        <v>627</v>
      </c>
      <c r="U552" s="3" t="s">
        <v>1056</v>
      </c>
      <c r="V552" s="15">
        <v>39.990001679999999</v>
      </c>
      <c r="W552" s="15">
        <v>34.198098313835338</v>
      </c>
      <c r="X552" s="3">
        <v>5</v>
      </c>
      <c r="Y552" s="15">
        <v>31.989999770000001</v>
      </c>
      <c r="Z552" s="15">
        <v>199.9500084</v>
      </c>
      <c r="AA552" s="24">
        <f t="shared" si="34"/>
        <v>167.96000863</v>
      </c>
      <c r="AB552" s="3" t="s">
        <v>65</v>
      </c>
      <c r="AC552" s="3" t="str">
        <f t="shared" si="35"/>
        <v>Not Cash Payment</v>
      </c>
    </row>
    <row r="553" spans="1:29" ht="34" hidden="1" x14ac:dyDescent="0.2">
      <c r="A553" s="3">
        <v>57999</v>
      </c>
      <c r="B553" s="6">
        <v>42851</v>
      </c>
      <c r="C553" s="3">
        <f>VLOOKUP(B553,Dates!$A$2:$B$1462, 2,FALSE)</f>
        <v>4</v>
      </c>
      <c r="D553" s="3">
        <v>4</v>
      </c>
      <c r="E553" s="12">
        <f t="shared" si="32"/>
        <v>42857</v>
      </c>
      <c r="F553" s="3">
        <v>1</v>
      </c>
      <c r="G553" s="3" t="s">
        <v>61</v>
      </c>
      <c r="H553" s="3" t="str">
        <f t="shared" si="33"/>
        <v>Other</v>
      </c>
      <c r="I553" s="3">
        <v>24</v>
      </c>
      <c r="J553" s="10">
        <v>5506</v>
      </c>
      <c r="K553" s="3">
        <v>5</v>
      </c>
      <c r="L553" s="3" t="s">
        <v>30</v>
      </c>
      <c r="M553" s="3" t="s">
        <v>479</v>
      </c>
      <c r="N553" s="3" t="s">
        <v>532</v>
      </c>
      <c r="O553" s="3" t="s">
        <v>533</v>
      </c>
      <c r="P553" s="3" t="s">
        <v>502</v>
      </c>
      <c r="Q553" s="3" t="s">
        <v>482</v>
      </c>
      <c r="R553" s="3">
        <v>24</v>
      </c>
      <c r="S553" s="3" t="s">
        <v>1066</v>
      </c>
      <c r="T553" s="3">
        <v>502</v>
      </c>
      <c r="U553" s="3" t="s">
        <v>1065</v>
      </c>
      <c r="V553" s="15">
        <v>50</v>
      </c>
      <c r="W553" s="15">
        <v>43.678035218757444</v>
      </c>
      <c r="X553" s="3">
        <v>5</v>
      </c>
      <c r="Y553" s="15">
        <v>42.5</v>
      </c>
      <c r="Z553" s="15">
        <v>250</v>
      </c>
      <c r="AA553" s="24">
        <f t="shared" si="34"/>
        <v>207.5</v>
      </c>
      <c r="AB553" s="3" t="s">
        <v>65</v>
      </c>
      <c r="AC553" s="3" t="str">
        <f t="shared" si="35"/>
        <v>Not Cash Payment</v>
      </c>
    </row>
    <row r="554" spans="1:29" ht="34" hidden="1" x14ac:dyDescent="0.2">
      <c r="A554" s="3">
        <v>54585</v>
      </c>
      <c r="B554" s="6">
        <v>42919</v>
      </c>
      <c r="C554" s="3">
        <f>VLOOKUP(B554,Dates!$A$2:$B$1462, 2,FALSE)</f>
        <v>2</v>
      </c>
      <c r="D554" s="3">
        <v>4</v>
      </c>
      <c r="E554" s="12">
        <f t="shared" si="32"/>
        <v>42923</v>
      </c>
      <c r="F554" s="3">
        <v>1</v>
      </c>
      <c r="G554" s="3" t="s">
        <v>61</v>
      </c>
      <c r="H554" s="3" t="str">
        <f t="shared" si="33"/>
        <v>Other</v>
      </c>
      <c r="I554" s="3">
        <v>24</v>
      </c>
      <c r="J554" s="10">
        <v>1423</v>
      </c>
      <c r="K554" s="3">
        <v>5</v>
      </c>
      <c r="L554" s="3" t="s">
        <v>30</v>
      </c>
      <c r="M554" s="3" t="s">
        <v>479</v>
      </c>
      <c r="N554" s="3" t="s">
        <v>534</v>
      </c>
      <c r="O554" s="3" t="s">
        <v>535</v>
      </c>
      <c r="P554" s="3" t="s">
        <v>536</v>
      </c>
      <c r="Q554" s="3" t="s">
        <v>495</v>
      </c>
      <c r="R554" s="3">
        <v>24</v>
      </c>
      <c r="S554" s="3" t="s">
        <v>1066</v>
      </c>
      <c r="T554" s="3">
        <v>502</v>
      </c>
      <c r="U554" s="3" t="s">
        <v>1065</v>
      </c>
      <c r="V554" s="15">
        <v>50</v>
      </c>
      <c r="W554" s="15">
        <v>43.678035218757444</v>
      </c>
      <c r="X554" s="3">
        <v>5</v>
      </c>
      <c r="Y554" s="15">
        <v>42.5</v>
      </c>
      <c r="Z554" s="15">
        <v>250</v>
      </c>
      <c r="AA554" s="24">
        <f t="shared" si="34"/>
        <v>207.5</v>
      </c>
      <c r="AB554" s="3" t="s">
        <v>65</v>
      </c>
      <c r="AC554" s="3" t="str">
        <f t="shared" si="35"/>
        <v>Not Cash Payment</v>
      </c>
    </row>
    <row r="555" spans="1:29" ht="34" hidden="1" x14ac:dyDescent="0.2">
      <c r="A555" s="3">
        <v>57598</v>
      </c>
      <c r="B555" s="6">
        <v>42845</v>
      </c>
      <c r="C555" s="3">
        <f>VLOOKUP(B555,Dates!$A$2:$B$1462, 2,FALSE)</f>
        <v>5</v>
      </c>
      <c r="D555" s="3">
        <v>4</v>
      </c>
      <c r="E555" s="12">
        <f t="shared" si="32"/>
        <v>42851</v>
      </c>
      <c r="F555" s="3">
        <v>0</v>
      </c>
      <c r="G555" s="3" t="s">
        <v>61</v>
      </c>
      <c r="H555" s="3" t="str">
        <f t="shared" si="33"/>
        <v>Other</v>
      </c>
      <c r="I555" s="3">
        <v>24</v>
      </c>
      <c r="J555" s="10">
        <v>138</v>
      </c>
      <c r="K555" s="3">
        <v>5</v>
      </c>
      <c r="L555" s="3" t="s">
        <v>30</v>
      </c>
      <c r="M555" s="3" t="s">
        <v>479</v>
      </c>
      <c r="N555" s="3" t="s">
        <v>537</v>
      </c>
      <c r="O555" s="3" t="s">
        <v>537</v>
      </c>
      <c r="P555" s="3" t="s">
        <v>521</v>
      </c>
      <c r="Q555" s="3" t="s">
        <v>491</v>
      </c>
      <c r="R555" s="3">
        <v>24</v>
      </c>
      <c r="S555" s="3" t="s">
        <v>1066</v>
      </c>
      <c r="T555" s="3">
        <v>502</v>
      </c>
      <c r="U555" s="3" t="s">
        <v>1065</v>
      </c>
      <c r="V555" s="15">
        <v>50</v>
      </c>
      <c r="W555" s="15">
        <v>43.678035218757444</v>
      </c>
      <c r="X555" s="3">
        <v>5</v>
      </c>
      <c r="Y555" s="15">
        <v>50</v>
      </c>
      <c r="Z555" s="15">
        <v>250</v>
      </c>
      <c r="AA555" s="24">
        <f t="shared" si="34"/>
        <v>200</v>
      </c>
      <c r="AB555" s="3" t="s">
        <v>65</v>
      </c>
      <c r="AC555" s="3" t="str">
        <f t="shared" si="35"/>
        <v>Not Cash Payment</v>
      </c>
    </row>
    <row r="556" spans="1:29" ht="34" hidden="1" x14ac:dyDescent="0.2">
      <c r="A556" s="3">
        <v>54274</v>
      </c>
      <c r="B556" s="6">
        <v>42797</v>
      </c>
      <c r="C556" s="3">
        <f>VLOOKUP(B556,Dates!$A$2:$B$1462, 2,FALSE)</f>
        <v>6</v>
      </c>
      <c r="D556" s="3">
        <v>4</v>
      </c>
      <c r="E556" s="12">
        <f t="shared" si="32"/>
        <v>42803</v>
      </c>
      <c r="F556" s="3">
        <v>1</v>
      </c>
      <c r="G556" s="3" t="s">
        <v>61</v>
      </c>
      <c r="H556" s="3" t="str">
        <f t="shared" si="33"/>
        <v>Other</v>
      </c>
      <c r="I556" s="3">
        <v>24</v>
      </c>
      <c r="J556" s="10">
        <v>6360</v>
      </c>
      <c r="K556" s="3">
        <v>5</v>
      </c>
      <c r="L556" s="3" t="s">
        <v>30</v>
      </c>
      <c r="M556" s="3" t="s">
        <v>479</v>
      </c>
      <c r="N556" s="3" t="s">
        <v>538</v>
      </c>
      <c r="O556" s="3" t="s">
        <v>539</v>
      </c>
      <c r="P556" s="3" t="s">
        <v>508</v>
      </c>
      <c r="Q556" s="3" t="s">
        <v>482</v>
      </c>
      <c r="R556" s="3">
        <v>24</v>
      </c>
      <c r="S556" s="3" t="s">
        <v>1066</v>
      </c>
      <c r="T556" s="3">
        <v>502</v>
      </c>
      <c r="U556" s="3" t="s">
        <v>1065</v>
      </c>
      <c r="V556" s="15">
        <v>50</v>
      </c>
      <c r="W556" s="15">
        <v>43.678035218757444</v>
      </c>
      <c r="X556" s="3">
        <v>5</v>
      </c>
      <c r="Y556" s="15">
        <v>50</v>
      </c>
      <c r="Z556" s="15">
        <v>250</v>
      </c>
      <c r="AA556" s="24">
        <f t="shared" si="34"/>
        <v>200</v>
      </c>
      <c r="AB556" s="3" t="s">
        <v>65</v>
      </c>
      <c r="AC556" s="3" t="str">
        <f t="shared" si="35"/>
        <v>Not Cash Payment</v>
      </c>
    </row>
    <row r="557" spans="1:29" ht="51" hidden="1" x14ac:dyDescent="0.2">
      <c r="A557" s="3">
        <v>60673</v>
      </c>
      <c r="B557" s="6">
        <v>42831</v>
      </c>
      <c r="C557" s="3">
        <f>VLOOKUP(B557,Dates!$A$2:$B$1462, 2,FALSE)</f>
        <v>5</v>
      </c>
      <c r="D557" s="3">
        <v>4</v>
      </c>
      <c r="E557" s="12">
        <f t="shared" si="32"/>
        <v>42837</v>
      </c>
      <c r="F557" s="3">
        <v>0</v>
      </c>
      <c r="G557" s="3" t="s">
        <v>61</v>
      </c>
      <c r="H557" s="3" t="str">
        <f t="shared" si="33"/>
        <v>Other</v>
      </c>
      <c r="I557" s="3">
        <v>29</v>
      </c>
      <c r="J557" s="10">
        <v>2053</v>
      </c>
      <c r="K557" s="3">
        <v>5</v>
      </c>
      <c r="L557" s="3" t="s">
        <v>30</v>
      </c>
      <c r="M557" s="3" t="s">
        <v>479</v>
      </c>
      <c r="N557" s="3" t="s">
        <v>540</v>
      </c>
      <c r="O557" s="3" t="s">
        <v>540</v>
      </c>
      <c r="P557" s="3" t="s">
        <v>541</v>
      </c>
      <c r="Q557" s="3" t="s">
        <v>482</v>
      </c>
      <c r="R557" s="3">
        <v>29</v>
      </c>
      <c r="S557" s="3" t="s">
        <v>1057</v>
      </c>
      <c r="T557" s="3">
        <v>627</v>
      </c>
      <c r="U557" s="3" t="s">
        <v>1056</v>
      </c>
      <c r="V557" s="15">
        <v>39.990001679999999</v>
      </c>
      <c r="W557" s="15">
        <v>34.198098313835338</v>
      </c>
      <c r="X557" s="3">
        <v>5</v>
      </c>
      <c r="Y557" s="15">
        <v>49.990001679999999</v>
      </c>
      <c r="Z557" s="15">
        <v>199.9500084</v>
      </c>
      <c r="AA557" s="24">
        <f t="shared" si="34"/>
        <v>149.96000672</v>
      </c>
      <c r="AB557" s="3" t="s">
        <v>65</v>
      </c>
      <c r="AC557" s="3" t="str">
        <f t="shared" si="35"/>
        <v>Not Cash Payment</v>
      </c>
    </row>
    <row r="558" spans="1:29" ht="34" hidden="1" x14ac:dyDescent="0.2">
      <c r="A558" s="3">
        <v>59387</v>
      </c>
      <c r="B558" s="6">
        <v>42871</v>
      </c>
      <c r="C558" s="3">
        <f>VLOOKUP(B558,Dates!$A$2:$B$1462, 2,FALSE)</f>
        <v>3</v>
      </c>
      <c r="D558" s="3">
        <v>4</v>
      </c>
      <c r="E558" s="12">
        <f t="shared" si="32"/>
        <v>42877</v>
      </c>
      <c r="F558" s="3">
        <v>0</v>
      </c>
      <c r="G558" s="3" t="s">
        <v>61</v>
      </c>
      <c r="H558" s="3" t="str">
        <f t="shared" si="33"/>
        <v>Other</v>
      </c>
      <c r="I558" s="3">
        <v>24</v>
      </c>
      <c r="J558" s="10">
        <v>10344</v>
      </c>
      <c r="K558" s="3">
        <v>5</v>
      </c>
      <c r="L558" s="3" t="s">
        <v>30</v>
      </c>
      <c r="M558" s="3" t="s">
        <v>479</v>
      </c>
      <c r="N558" s="3" t="s">
        <v>542</v>
      </c>
      <c r="O558" s="3" t="s">
        <v>543</v>
      </c>
      <c r="P558" s="3" t="s">
        <v>508</v>
      </c>
      <c r="Q558" s="3" t="s">
        <v>482</v>
      </c>
      <c r="R558" s="3">
        <v>24</v>
      </c>
      <c r="S558" s="3" t="s">
        <v>1066</v>
      </c>
      <c r="T558" s="3">
        <v>502</v>
      </c>
      <c r="U558" s="3" t="s">
        <v>1065</v>
      </c>
      <c r="V558" s="15">
        <v>50</v>
      </c>
      <c r="W558" s="15">
        <v>43.678035218757444</v>
      </c>
      <c r="X558" s="3">
        <v>5</v>
      </c>
      <c r="Y558" s="15">
        <v>62.5</v>
      </c>
      <c r="Z558" s="15">
        <v>250</v>
      </c>
      <c r="AA558" s="24">
        <f t="shared" si="34"/>
        <v>187.5</v>
      </c>
      <c r="AB558" s="3" t="s">
        <v>65</v>
      </c>
      <c r="AC558" s="3" t="str">
        <f t="shared" si="35"/>
        <v>Not Cash Payment</v>
      </c>
    </row>
    <row r="559" spans="1:29" ht="34" hidden="1" x14ac:dyDescent="0.2">
      <c r="A559" s="3">
        <v>52640</v>
      </c>
      <c r="B559" s="6">
        <v>42918</v>
      </c>
      <c r="C559" s="3">
        <f>VLOOKUP(B559,Dates!$A$2:$B$1462, 2,FALSE)</f>
        <v>1</v>
      </c>
      <c r="D559" s="3">
        <v>4</v>
      </c>
      <c r="E559" s="12">
        <f t="shared" si="32"/>
        <v>42922</v>
      </c>
      <c r="F559" s="3">
        <v>1</v>
      </c>
      <c r="G559" s="3" t="s">
        <v>61</v>
      </c>
      <c r="H559" s="3" t="str">
        <f t="shared" si="33"/>
        <v>Other</v>
      </c>
      <c r="I559" s="3">
        <v>24</v>
      </c>
      <c r="J559" s="10">
        <v>6398</v>
      </c>
      <c r="K559" s="3">
        <v>5</v>
      </c>
      <c r="L559" s="3" t="s">
        <v>30</v>
      </c>
      <c r="M559" s="3" t="s">
        <v>479</v>
      </c>
      <c r="N559" s="3" t="s">
        <v>515</v>
      </c>
      <c r="O559" s="3" t="s">
        <v>515</v>
      </c>
      <c r="P559" s="3" t="s">
        <v>516</v>
      </c>
      <c r="Q559" s="3" t="s">
        <v>495</v>
      </c>
      <c r="R559" s="3">
        <v>24</v>
      </c>
      <c r="S559" s="3" t="s">
        <v>1066</v>
      </c>
      <c r="T559" s="3">
        <v>502</v>
      </c>
      <c r="U559" s="3" t="s">
        <v>1065</v>
      </c>
      <c r="V559" s="15">
        <v>50</v>
      </c>
      <c r="W559" s="15">
        <v>43.678035218757444</v>
      </c>
      <c r="X559" s="3">
        <v>5</v>
      </c>
      <c r="Y559" s="15">
        <v>62.5</v>
      </c>
      <c r="Z559" s="15">
        <v>250</v>
      </c>
      <c r="AA559" s="24">
        <f t="shared" si="34"/>
        <v>187.5</v>
      </c>
      <c r="AB559" s="3" t="s">
        <v>65</v>
      </c>
      <c r="AC559" s="3" t="str">
        <f t="shared" si="35"/>
        <v>Not Cash Payment</v>
      </c>
    </row>
    <row r="560" spans="1:29" ht="34" hidden="1" x14ac:dyDescent="0.2">
      <c r="A560" s="3">
        <v>10007</v>
      </c>
      <c r="B560" s="6">
        <v>42151</v>
      </c>
      <c r="C560" s="3">
        <f>VLOOKUP(B560,Dates!$A$2:$B$1462, 2,FALSE)</f>
        <v>4</v>
      </c>
      <c r="D560" s="3">
        <v>4</v>
      </c>
      <c r="E560" s="12">
        <f t="shared" si="32"/>
        <v>42157</v>
      </c>
      <c r="F560" s="3">
        <v>0</v>
      </c>
      <c r="G560" s="3" t="s">
        <v>61</v>
      </c>
      <c r="H560" s="3" t="str">
        <f t="shared" si="33"/>
        <v>Other</v>
      </c>
      <c r="I560" s="3">
        <v>24</v>
      </c>
      <c r="J560" s="10">
        <v>3375</v>
      </c>
      <c r="K560" s="3">
        <v>5</v>
      </c>
      <c r="L560" s="3" t="s">
        <v>30</v>
      </c>
      <c r="M560" s="3" t="s">
        <v>479</v>
      </c>
      <c r="N560" s="3" t="s">
        <v>544</v>
      </c>
      <c r="O560" s="3" t="s">
        <v>545</v>
      </c>
      <c r="P560" s="3" t="s">
        <v>505</v>
      </c>
      <c r="Q560" s="3" t="s">
        <v>495</v>
      </c>
      <c r="R560" s="3">
        <v>24</v>
      </c>
      <c r="S560" s="3" t="s">
        <v>1066</v>
      </c>
      <c r="T560" s="3">
        <v>502</v>
      </c>
      <c r="U560" s="3" t="s">
        <v>1065</v>
      </c>
      <c r="V560" s="15">
        <v>50</v>
      </c>
      <c r="W560" s="15">
        <v>43.678035218757444</v>
      </c>
      <c r="X560" s="3">
        <v>5</v>
      </c>
      <c r="Y560" s="15">
        <v>62.5</v>
      </c>
      <c r="Z560" s="15">
        <v>250</v>
      </c>
      <c r="AA560" s="24">
        <f t="shared" si="34"/>
        <v>187.5</v>
      </c>
      <c r="AB560" s="3" t="s">
        <v>65</v>
      </c>
      <c r="AC560" s="3" t="str">
        <f t="shared" si="35"/>
        <v>Not Cash Payment</v>
      </c>
    </row>
    <row r="561" spans="1:29" ht="34" hidden="1" x14ac:dyDescent="0.2">
      <c r="A561" s="3">
        <v>55984</v>
      </c>
      <c r="B561" s="6">
        <v>42822</v>
      </c>
      <c r="C561" s="3">
        <f>VLOOKUP(B561,Dates!$A$2:$B$1462, 2,FALSE)</f>
        <v>3</v>
      </c>
      <c r="D561" s="3">
        <v>4</v>
      </c>
      <c r="E561" s="12">
        <f t="shared" si="32"/>
        <v>42828</v>
      </c>
      <c r="F561" s="3">
        <v>1</v>
      </c>
      <c r="G561" s="3" t="s">
        <v>61</v>
      </c>
      <c r="H561" s="3" t="str">
        <f t="shared" si="33"/>
        <v>Other</v>
      </c>
      <c r="I561" s="3">
        <v>37</v>
      </c>
      <c r="J561" s="10">
        <v>1339</v>
      </c>
      <c r="K561" s="3">
        <v>6</v>
      </c>
      <c r="L561" s="3" t="s">
        <v>34</v>
      </c>
      <c r="M561" s="3" t="s">
        <v>479</v>
      </c>
      <c r="N561" s="3" t="s">
        <v>483</v>
      </c>
      <c r="O561" s="3" t="s">
        <v>484</v>
      </c>
      <c r="P561" s="3" t="s">
        <v>485</v>
      </c>
      <c r="Q561" s="3" t="s">
        <v>482</v>
      </c>
      <c r="R561" s="3">
        <v>37</v>
      </c>
      <c r="S561" s="3" t="s">
        <v>1042</v>
      </c>
      <c r="T561" s="3">
        <v>818</v>
      </c>
      <c r="U561" s="3" t="s">
        <v>1080</v>
      </c>
      <c r="V561" s="15">
        <v>47.990001679999999</v>
      </c>
      <c r="W561" s="15">
        <v>51.274287170714288</v>
      </c>
      <c r="X561" s="3">
        <v>5</v>
      </c>
      <c r="Y561" s="15">
        <v>2.4000000950000002</v>
      </c>
      <c r="Z561" s="15">
        <v>239.9500084</v>
      </c>
      <c r="AA561" s="24">
        <f t="shared" si="34"/>
        <v>237.55000830500001</v>
      </c>
      <c r="AB561" s="3" t="s">
        <v>65</v>
      </c>
      <c r="AC561" s="3" t="str">
        <f t="shared" si="35"/>
        <v>Not Cash Payment</v>
      </c>
    </row>
    <row r="562" spans="1:29" ht="51" hidden="1" x14ac:dyDescent="0.2">
      <c r="A562" s="3">
        <v>52478</v>
      </c>
      <c r="B562" s="6">
        <v>42857</v>
      </c>
      <c r="C562" s="3">
        <f>VLOOKUP(B562,Dates!$A$2:$B$1462, 2,FALSE)</f>
        <v>3</v>
      </c>
      <c r="D562" s="3">
        <v>4</v>
      </c>
      <c r="E562" s="12">
        <f t="shared" si="32"/>
        <v>42863</v>
      </c>
      <c r="F562" s="3">
        <v>0</v>
      </c>
      <c r="G562" s="3" t="s">
        <v>61</v>
      </c>
      <c r="H562" s="3" t="str">
        <f t="shared" si="33"/>
        <v>Other</v>
      </c>
      <c r="I562" s="3">
        <v>37</v>
      </c>
      <c r="J562" s="10">
        <v>6543</v>
      </c>
      <c r="K562" s="3">
        <v>6</v>
      </c>
      <c r="L562" s="3" t="s">
        <v>34</v>
      </c>
      <c r="M562" s="3" t="s">
        <v>479</v>
      </c>
      <c r="N562" s="3" t="s">
        <v>523</v>
      </c>
      <c r="O562" s="3" t="s">
        <v>524</v>
      </c>
      <c r="P562" s="3" t="s">
        <v>508</v>
      </c>
      <c r="Q562" s="3" t="s">
        <v>482</v>
      </c>
      <c r="R562" s="3">
        <v>37</v>
      </c>
      <c r="S562" s="3" t="s">
        <v>1042</v>
      </c>
      <c r="T562" s="3">
        <v>825</v>
      </c>
      <c r="U562" s="3" t="s">
        <v>1075</v>
      </c>
      <c r="V562" s="15">
        <v>31.989999770000001</v>
      </c>
      <c r="W562" s="15">
        <v>23.973333102666668</v>
      </c>
      <c r="X562" s="3">
        <v>5</v>
      </c>
      <c r="Y562" s="15">
        <v>6.4000000950000002</v>
      </c>
      <c r="Z562" s="15">
        <v>159.94999885000001</v>
      </c>
      <c r="AA562" s="24">
        <f t="shared" si="34"/>
        <v>153.54999875500002</v>
      </c>
      <c r="AB562" s="3" t="s">
        <v>65</v>
      </c>
      <c r="AC562" s="3" t="str">
        <f t="shared" si="35"/>
        <v>Not Cash Payment</v>
      </c>
    </row>
    <row r="563" spans="1:29" ht="34" hidden="1" x14ac:dyDescent="0.2">
      <c r="A563" s="3">
        <v>58375</v>
      </c>
      <c r="B563" s="6">
        <v>42771</v>
      </c>
      <c r="C563" s="3">
        <f>VLOOKUP(B563,Dates!$A$2:$B$1462, 2,FALSE)</f>
        <v>1</v>
      </c>
      <c r="D563" s="3">
        <v>4</v>
      </c>
      <c r="E563" s="12">
        <f t="shared" si="32"/>
        <v>42775</v>
      </c>
      <c r="F563" s="3">
        <v>1</v>
      </c>
      <c r="G563" s="3" t="s">
        <v>61</v>
      </c>
      <c r="H563" s="3" t="str">
        <f t="shared" si="33"/>
        <v>Other</v>
      </c>
      <c r="I563" s="3">
        <v>38</v>
      </c>
      <c r="J563" s="10">
        <v>3990</v>
      </c>
      <c r="K563" s="3">
        <v>6</v>
      </c>
      <c r="L563" s="3" t="s">
        <v>34</v>
      </c>
      <c r="M563" s="3" t="s">
        <v>479</v>
      </c>
      <c r="N563" s="3" t="s">
        <v>546</v>
      </c>
      <c r="O563" s="3" t="s">
        <v>481</v>
      </c>
      <c r="P563" s="3" t="s">
        <v>481</v>
      </c>
      <c r="Q563" s="3" t="s">
        <v>482</v>
      </c>
      <c r="R563" s="3">
        <v>38</v>
      </c>
      <c r="S563" s="3" t="s">
        <v>1122</v>
      </c>
      <c r="T563" s="3">
        <v>306</v>
      </c>
      <c r="U563" s="3" t="s">
        <v>1121</v>
      </c>
      <c r="V563" s="15">
        <v>89.989997860000003</v>
      </c>
      <c r="W563" s="15">
        <v>105.82799834800001</v>
      </c>
      <c r="X563" s="3">
        <v>5</v>
      </c>
      <c r="Y563" s="15">
        <v>53.990001679999999</v>
      </c>
      <c r="Z563" s="15">
        <v>449.94998930000003</v>
      </c>
      <c r="AA563" s="24">
        <f t="shared" si="34"/>
        <v>395.95998762000005</v>
      </c>
      <c r="AB563" s="3" t="s">
        <v>65</v>
      </c>
      <c r="AC563" s="3" t="str">
        <f t="shared" si="35"/>
        <v>Not Cash Payment</v>
      </c>
    </row>
    <row r="564" spans="1:29" ht="34" hidden="1" x14ac:dyDescent="0.2">
      <c r="A564" s="3">
        <v>56448</v>
      </c>
      <c r="B564" s="6">
        <v>42798</v>
      </c>
      <c r="C564" s="3">
        <f>VLOOKUP(B564,Dates!$A$2:$B$1462, 2,FALSE)</f>
        <v>7</v>
      </c>
      <c r="D564" s="3">
        <v>4</v>
      </c>
      <c r="E564" s="12">
        <f t="shared" si="32"/>
        <v>42803</v>
      </c>
      <c r="F564" s="3">
        <v>0</v>
      </c>
      <c r="G564" s="3" t="s">
        <v>61</v>
      </c>
      <c r="H564" s="3" t="str">
        <f t="shared" si="33"/>
        <v>Other</v>
      </c>
      <c r="I564" s="3">
        <v>44</v>
      </c>
      <c r="J564" s="10">
        <v>7247</v>
      </c>
      <c r="K564" s="3">
        <v>7</v>
      </c>
      <c r="L564" s="3" t="s">
        <v>57</v>
      </c>
      <c r="M564" s="3" t="s">
        <v>479</v>
      </c>
      <c r="N564" s="3" t="s">
        <v>547</v>
      </c>
      <c r="O564" s="3" t="s">
        <v>548</v>
      </c>
      <c r="P564" s="3" t="s">
        <v>521</v>
      </c>
      <c r="Q564" s="3" t="s">
        <v>491</v>
      </c>
      <c r="R564" s="3">
        <v>44</v>
      </c>
      <c r="S564" s="3" t="s">
        <v>1077</v>
      </c>
      <c r="T564" s="3">
        <v>977</v>
      </c>
      <c r="U564" s="3" t="s">
        <v>1076</v>
      </c>
      <c r="V564" s="15">
        <v>29.989999770000001</v>
      </c>
      <c r="W564" s="15">
        <v>21.106999969000004</v>
      </c>
      <c r="X564" s="3">
        <v>5</v>
      </c>
      <c r="Y564" s="15">
        <v>25.489999770000001</v>
      </c>
      <c r="Z564" s="15">
        <v>149.94999885000001</v>
      </c>
      <c r="AA564" s="24">
        <f t="shared" si="34"/>
        <v>124.45999908000002</v>
      </c>
      <c r="AB564" s="3" t="s">
        <v>65</v>
      </c>
      <c r="AC564" s="3" t="str">
        <f t="shared" si="35"/>
        <v>Not Cash Payment</v>
      </c>
    </row>
    <row r="565" spans="1:29" ht="51" hidden="1" x14ac:dyDescent="0.2">
      <c r="A565" s="3">
        <v>8221</v>
      </c>
      <c r="B565" s="6">
        <v>42124</v>
      </c>
      <c r="C565" s="3">
        <f>VLOOKUP(B565,Dates!$A$2:$B$1462, 2,FALSE)</f>
        <v>5</v>
      </c>
      <c r="D565" s="3">
        <v>4</v>
      </c>
      <c r="E565" s="12">
        <f t="shared" si="32"/>
        <v>42130</v>
      </c>
      <c r="F565" s="3">
        <v>0</v>
      </c>
      <c r="G565" s="3" t="s">
        <v>61</v>
      </c>
      <c r="H565" s="3" t="str">
        <f t="shared" si="33"/>
        <v>Other</v>
      </c>
      <c r="I565" s="3">
        <v>3</v>
      </c>
      <c r="J565" s="10">
        <v>1273</v>
      </c>
      <c r="K565" s="3">
        <v>2</v>
      </c>
      <c r="L565" s="3" t="s">
        <v>135</v>
      </c>
      <c r="M565" s="3" t="s">
        <v>479</v>
      </c>
      <c r="N565" s="3" t="s">
        <v>515</v>
      </c>
      <c r="O565" s="3" t="s">
        <v>515</v>
      </c>
      <c r="P565" s="3" t="s">
        <v>516</v>
      </c>
      <c r="Q565" s="3" t="s">
        <v>495</v>
      </c>
      <c r="R565" s="3">
        <v>3</v>
      </c>
      <c r="S565" s="3" t="s">
        <v>1094</v>
      </c>
      <c r="T565" s="3">
        <v>44</v>
      </c>
      <c r="U565" s="3" t="s">
        <v>1093</v>
      </c>
      <c r="V565" s="15">
        <v>59.990001679999999</v>
      </c>
      <c r="W565" s="15">
        <v>57.194418487916671</v>
      </c>
      <c r="X565" s="3">
        <v>5</v>
      </c>
      <c r="Y565" s="15">
        <v>15</v>
      </c>
      <c r="Z565" s="15">
        <v>299.9500084</v>
      </c>
      <c r="AA565" s="24">
        <f t="shared" si="34"/>
        <v>284.9500084</v>
      </c>
      <c r="AB565" s="3" t="s">
        <v>65</v>
      </c>
      <c r="AC565" s="3" t="str">
        <f t="shared" si="35"/>
        <v>Not Cash Payment</v>
      </c>
    </row>
    <row r="566" spans="1:29" ht="34" hidden="1" x14ac:dyDescent="0.2">
      <c r="A566" s="3">
        <v>58034</v>
      </c>
      <c r="B566" s="6">
        <v>42852</v>
      </c>
      <c r="C566" s="3">
        <f>VLOOKUP(B566,Dates!$A$2:$B$1462, 2,FALSE)</f>
        <v>5</v>
      </c>
      <c r="D566" s="3">
        <v>4</v>
      </c>
      <c r="E566" s="12">
        <f t="shared" si="32"/>
        <v>42858</v>
      </c>
      <c r="F566" s="3">
        <v>1</v>
      </c>
      <c r="G566" s="3" t="s">
        <v>61</v>
      </c>
      <c r="H566" s="3" t="str">
        <f t="shared" si="33"/>
        <v>Other</v>
      </c>
      <c r="I566" s="3">
        <v>9</v>
      </c>
      <c r="J566" s="10">
        <v>6277</v>
      </c>
      <c r="K566" s="3">
        <v>3</v>
      </c>
      <c r="L566" s="3" t="s">
        <v>23</v>
      </c>
      <c r="M566" s="3" t="s">
        <v>479</v>
      </c>
      <c r="N566" s="3" t="s">
        <v>549</v>
      </c>
      <c r="O566" s="3" t="s">
        <v>549</v>
      </c>
      <c r="P566" s="3" t="s">
        <v>481</v>
      </c>
      <c r="Q566" s="3" t="s">
        <v>482</v>
      </c>
      <c r="R566" s="3">
        <v>9</v>
      </c>
      <c r="S566" s="3" t="s">
        <v>1055</v>
      </c>
      <c r="T566" s="3">
        <v>191</v>
      </c>
      <c r="U566" s="3" t="s">
        <v>1054</v>
      </c>
      <c r="V566" s="15">
        <v>99.989997860000003</v>
      </c>
      <c r="W566" s="15">
        <v>95.114003926871064</v>
      </c>
      <c r="X566" s="3">
        <v>5</v>
      </c>
      <c r="Y566" s="15">
        <v>0</v>
      </c>
      <c r="Z566" s="15">
        <v>499.94998930000003</v>
      </c>
      <c r="AA566" s="24">
        <f t="shared" si="34"/>
        <v>499.94998930000003</v>
      </c>
      <c r="AB566" s="3" t="s">
        <v>65</v>
      </c>
      <c r="AC566" s="3" t="str">
        <f t="shared" si="35"/>
        <v>Not Cash Payment</v>
      </c>
    </row>
    <row r="567" spans="1:29" ht="34" hidden="1" x14ac:dyDescent="0.2">
      <c r="A567" s="3">
        <v>2203</v>
      </c>
      <c r="B567" s="6">
        <v>42037</v>
      </c>
      <c r="C567" s="3">
        <f>VLOOKUP(B567,Dates!$A$2:$B$1462, 2,FALSE)</f>
        <v>2</v>
      </c>
      <c r="D567" s="3">
        <v>4</v>
      </c>
      <c r="E567" s="12">
        <f t="shared" si="32"/>
        <v>42041</v>
      </c>
      <c r="F567" s="3">
        <v>0</v>
      </c>
      <c r="G567" s="3" t="s">
        <v>61</v>
      </c>
      <c r="H567" s="3" t="str">
        <f t="shared" si="33"/>
        <v>Other</v>
      </c>
      <c r="I567" s="3">
        <v>9</v>
      </c>
      <c r="J567" s="10">
        <v>7701</v>
      </c>
      <c r="K567" s="3">
        <v>3</v>
      </c>
      <c r="L567" s="3" t="s">
        <v>23</v>
      </c>
      <c r="M567" s="3" t="s">
        <v>479</v>
      </c>
      <c r="N567" s="3" t="s">
        <v>550</v>
      </c>
      <c r="O567" s="3" t="s">
        <v>481</v>
      </c>
      <c r="P567" s="3" t="s">
        <v>481</v>
      </c>
      <c r="Q567" s="3" t="s">
        <v>482</v>
      </c>
      <c r="R567" s="3">
        <v>9</v>
      </c>
      <c r="S567" s="3" t="s">
        <v>1055</v>
      </c>
      <c r="T567" s="3">
        <v>191</v>
      </c>
      <c r="U567" s="3" t="s">
        <v>1054</v>
      </c>
      <c r="V567" s="15">
        <v>99.989997860000003</v>
      </c>
      <c r="W567" s="15">
        <v>95.114003926871064</v>
      </c>
      <c r="X567" s="3">
        <v>5</v>
      </c>
      <c r="Y567" s="15">
        <v>5</v>
      </c>
      <c r="Z567" s="15">
        <v>499.94998930000003</v>
      </c>
      <c r="AA567" s="24">
        <f t="shared" si="34"/>
        <v>494.94998930000003</v>
      </c>
      <c r="AB567" s="3" t="s">
        <v>65</v>
      </c>
      <c r="AC567" s="3" t="str">
        <f t="shared" si="35"/>
        <v>Not Cash Payment</v>
      </c>
    </row>
    <row r="568" spans="1:29" ht="34" hidden="1" x14ac:dyDescent="0.2">
      <c r="A568" s="3">
        <v>53069</v>
      </c>
      <c r="B568" s="6">
        <v>42779</v>
      </c>
      <c r="C568" s="3">
        <f>VLOOKUP(B568,Dates!$A$2:$B$1462, 2,FALSE)</f>
        <v>2</v>
      </c>
      <c r="D568" s="3">
        <v>4</v>
      </c>
      <c r="E568" s="12">
        <f t="shared" si="32"/>
        <v>42783</v>
      </c>
      <c r="F568" s="3">
        <v>1</v>
      </c>
      <c r="G568" s="3" t="s">
        <v>61</v>
      </c>
      <c r="H568" s="3" t="str">
        <f t="shared" si="33"/>
        <v>Other</v>
      </c>
      <c r="I568" s="3">
        <v>9</v>
      </c>
      <c r="J568" s="10">
        <v>4126</v>
      </c>
      <c r="K568" s="3">
        <v>3</v>
      </c>
      <c r="L568" s="3" t="s">
        <v>23</v>
      </c>
      <c r="M568" s="3" t="s">
        <v>479</v>
      </c>
      <c r="N568" s="3" t="s">
        <v>551</v>
      </c>
      <c r="O568" s="3" t="s">
        <v>552</v>
      </c>
      <c r="P568" s="3" t="s">
        <v>553</v>
      </c>
      <c r="Q568" s="3" t="s">
        <v>495</v>
      </c>
      <c r="R568" s="3">
        <v>9</v>
      </c>
      <c r="S568" s="3" t="s">
        <v>1055</v>
      </c>
      <c r="T568" s="3">
        <v>191</v>
      </c>
      <c r="U568" s="3" t="s">
        <v>1054</v>
      </c>
      <c r="V568" s="15">
        <v>99.989997860000003</v>
      </c>
      <c r="W568" s="15">
        <v>95.114003926871064</v>
      </c>
      <c r="X568" s="3">
        <v>5</v>
      </c>
      <c r="Y568" s="15">
        <v>15</v>
      </c>
      <c r="Z568" s="15">
        <v>499.94998930000003</v>
      </c>
      <c r="AA568" s="24">
        <f t="shared" si="34"/>
        <v>484.94998930000003</v>
      </c>
      <c r="AB568" s="3" t="s">
        <v>65</v>
      </c>
      <c r="AC568" s="3" t="str">
        <f t="shared" si="35"/>
        <v>Not Cash Payment</v>
      </c>
    </row>
    <row r="569" spans="1:29" ht="34" hidden="1" x14ac:dyDescent="0.2">
      <c r="A569" s="3">
        <v>60146</v>
      </c>
      <c r="B569" s="6">
        <v>42882</v>
      </c>
      <c r="C569" s="3">
        <f>VLOOKUP(B569,Dates!$A$2:$B$1462, 2,FALSE)</f>
        <v>7</v>
      </c>
      <c r="D569" s="3">
        <v>4</v>
      </c>
      <c r="E569" s="12">
        <f t="shared" si="32"/>
        <v>42887</v>
      </c>
      <c r="F569" s="3">
        <v>0</v>
      </c>
      <c r="G569" s="3" t="s">
        <v>61</v>
      </c>
      <c r="H569" s="3" t="str">
        <f t="shared" si="33"/>
        <v>Other</v>
      </c>
      <c r="I569" s="3">
        <v>9</v>
      </c>
      <c r="J569" s="10">
        <v>9528</v>
      </c>
      <c r="K569" s="3">
        <v>3</v>
      </c>
      <c r="L569" s="3" t="s">
        <v>23</v>
      </c>
      <c r="M569" s="3" t="s">
        <v>479</v>
      </c>
      <c r="N569" s="3" t="s">
        <v>540</v>
      </c>
      <c r="O569" s="3" t="s">
        <v>540</v>
      </c>
      <c r="P569" s="3" t="s">
        <v>541</v>
      </c>
      <c r="Q569" s="3" t="s">
        <v>482</v>
      </c>
      <c r="R569" s="3">
        <v>9</v>
      </c>
      <c r="S569" s="3" t="s">
        <v>1055</v>
      </c>
      <c r="T569" s="3">
        <v>191</v>
      </c>
      <c r="U569" s="3" t="s">
        <v>1054</v>
      </c>
      <c r="V569" s="15">
        <v>99.989997860000003</v>
      </c>
      <c r="W569" s="15">
        <v>95.114003926871064</v>
      </c>
      <c r="X569" s="3">
        <v>5</v>
      </c>
      <c r="Y569" s="15">
        <v>20</v>
      </c>
      <c r="Z569" s="15">
        <v>499.94998930000003</v>
      </c>
      <c r="AA569" s="24">
        <f t="shared" si="34"/>
        <v>479.94998930000003</v>
      </c>
      <c r="AB569" s="3" t="s">
        <v>65</v>
      </c>
      <c r="AC569" s="3" t="str">
        <f t="shared" si="35"/>
        <v>Not Cash Payment</v>
      </c>
    </row>
    <row r="570" spans="1:29" ht="34" hidden="1" x14ac:dyDescent="0.2">
      <c r="A570" s="3">
        <v>55409</v>
      </c>
      <c r="B570" s="6">
        <v>42813</v>
      </c>
      <c r="C570" s="3">
        <f>VLOOKUP(B570,Dates!$A$2:$B$1462, 2,FALSE)</f>
        <v>1</v>
      </c>
      <c r="D570" s="3">
        <v>4</v>
      </c>
      <c r="E570" s="12">
        <f t="shared" si="32"/>
        <v>42817</v>
      </c>
      <c r="F570" s="3">
        <v>1</v>
      </c>
      <c r="G570" s="3" t="s">
        <v>61</v>
      </c>
      <c r="H570" s="3" t="str">
        <f t="shared" si="33"/>
        <v>Other</v>
      </c>
      <c r="I570" s="3">
        <v>9</v>
      </c>
      <c r="J570" s="10">
        <v>1853</v>
      </c>
      <c r="K570" s="3">
        <v>3</v>
      </c>
      <c r="L570" s="3" t="s">
        <v>23</v>
      </c>
      <c r="M570" s="3" t="s">
        <v>479</v>
      </c>
      <c r="N570" s="3" t="s">
        <v>554</v>
      </c>
      <c r="O570" s="3" t="s">
        <v>555</v>
      </c>
      <c r="P570" s="3" t="s">
        <v>494</v>
      </c>
      <c r="Q570" s="3" t="s">
        <v>495</v>
      </c>
      <c r="R570" s="3">
        <v>9</v>
      </c>
      <c r="S570" s="3" t="s">
        <v>1055</v>
      </c>
      <c r="T570" s="3">
        <v>191</v>
      </c>
      <c r="U570" s="3" t="s">
        <v>1054</v>
      </c>
      <c r="V570" s="15">
        <v>99.989997860000003</v>
      </c>
      <c r="W570" s="15">
        <v>95.114003926871064</v>
      </c>
      <c r="X570" s="3">
        <v>5</v>
      </c>
      <c r="Y570" s="15">
        <v>20</v>
      </c>
      <c r="Z570" s="15">
        <v>499.94998930000003</v>
      </c>
      <c r="AA570" s="24">
        <f t="shared" si="34"/>
        <v>479.94998930000003</v>
      </c>
      <c r="AB570" s="3" t="s">
        <v>65</v>
      </c>
      <c r="AC570" s="3" t="str">
        <f t="shared" si="35"/>
        <v>Not Cash Payment</v>
      </c>
    </row>
    <row r="571" spans="1:29" ht="34" hidden="1" x14ac:dyDescent="0.2">
      <c r="A571" s="3">
        <v>8678</v>
      </c>
      <c r="B571" s="6">
        <v>42190</v>
      </c>
      <c r="C571" s="3">
        <f>VLOOKUP(B571,Dates!$A$2:$B$1462, 2,FALSE)</f>
        <v>1</v>
      </c>
      <c r="D571" s="3">
        <v>4</v>
      </c>
      <c r="E571" s="12">
        <f t="shared" si="32"/>
        <v>42194</v>
      </c>
      <c r="F571" s="3">
        <v>0</v>
      </c>
      <c r="G571" s="3" t="s">
        <v>61</v>
      </c>
      <c r="H571" s="3" t="str">
        <f t="shared" si="33"/>
        <v>Other</v>
      </c>
      <c r="I571" s="3">
        <v>9</v>
      </c>
      <c r="J571" s="10">
        <v>11149</v>
      </c>
      <c r="K571" s="3">
        <v>3</v>
      </c>
      <c r="L571" s="3" t="s">
        <v>23</v>
      </c>
      <c r="M571" s="3" t="s">
        <v>479</v>
      </c>
      <c r="N571" s="3" t="s">
        <v>525</v>
      </c>
      <c r="O571" s="3" t="s">
        <v>488</v>
      </c>
      <c r="P571" s="3" t="s">
        <v>488</v>
      </c>
      <c r="Q571" s="3" t="s">
        <v>482</v>
      </c>
      <c r="R571" s="3">
        <v>9</v>
      </c>
      <c r="S571" s="3" t="s">
        <v>1055</v>
      </c>
      <c r="T571" s="3">
        <v>191</v>
      </c>
      <c r="U571" s="3" t="s">
        <v>1054</v>
      </c>
      <c r="V571" s="15">
        <v>99.989997860000003</v>
      </c>
      <c r="W571" s="15">
        <v>95.114003926871064</v>
      </c>
      <c r="X571" s="3">
        <v>5</v>
      </c>
      <c r="Y571" s="15">
        <v>25</v>
      </c>
      <c r="Z571" s="15">
        <v>499.94998930000003</v>
      </c>
      <c r="AA571" s="24">
        <f t="shared" si="34"/>
        <v>474.94998930000003</v>
      </c>
      <c r="AB571" s="3" t="s">
        <v>65</v>
      </c>
      <c r="AC571" s="3" t="str">
        <f t="shared" si="35"/>
        <v>Not Cash Payment</v>
      </c>
    </row>
    <row r="572" spans="1:29" ht="34" hidden="1" x14ac:dyDescent="0.2">
      <c r="A572" s="3">
        <v>7980</v>
      </c>
      <c r="B572" s="6">
        <v>42121</v>
      </c>
      <c r="C572" s="3">
        <f>VLOOKUP(B572,Dates!$A$2:$B$1462, 2,FALSE)</f>
        <v>2</v>
      </c>
      <c r="D572" s="3">
        <v>4</v>
      </c>
      <c r="E572" s="12">
        <f t="shared" si="32"/>
        <v>42125</v>
      </c>
      <c r="F572" s="3">
        <v>1</v>
      </c>
      <c r="G572" s="3" t="s">
        <v>61</v>
      </c>
      <c r="H572" s="3" t="str">
        <f t="shared" si="33"/>
        <v>Other</v>
      </c>
      <c r="I572" s="3">
        <v>9</v>
      </c>
      <c r="J572" s="10">
        <v>5828</v>
      </c>
      <c r="K572" s="3">
        <v>3</v>
      </c>
      <c r="L572" s="3" t="s">
        <v>23</v>
      </c>
      <c r="M572" s="3" t="s">
        <v>479</v>
      </c>
      <c r="N572" s="3" t="s">
        <v>525</v>
      </c>
      <c r="O572" s="3" t="s">
        <v>488</v>
      </c>
      <c r="P572" s="3" t="s">
        <v>488</v>
      </c>
      <c r="Q572" s="3" t="s">
        <v>482</v>
      </c>
      <c r="R572" s="3">
        <v>9</v>
      </c>
      <c r="S572" s="3" t="s">
        <v>1055</v>
      </c>
      <c r="T572" s="3">
        <v>191</v>
      </c>
      <c r="U572" s="3" t="s">
        <v>1054</v>
      </c>
      <c r="V572" s="15">
        <v>99.989997860000003</v>
      </c>
      <c r="W572" s="15">
        <v>95.114003926871064</v>
      </c>
      <c r="X572" s="3">
        <v>5</v>
      </c>
      <c r="Y572" s="15">
        <v>25</v>
      </c>
      <c r="Z572" s="15">
        <v>499.94998930000003</v>
      </c>
      <c r="AA572" s="24">
        <f t="shared" si="34"/>
        <v>474.94998930000003</v>
      </c>
      <c r="AB572" s="3" t="s">
        <v>65</v>
      </c>
      <c r="AC572" s="3" t="str">
        <f t="shared" si="35"/>
        <v>Not Cash Payment</v>
      </c>
    </row>
    <row r="573" spans="1:29" ht="34" hidden="1" x14ac:dyDescent="0.2">
      <c r="A573" s="3">
        <v>57185</v>
      </c>
      <c r="B573" s="6">
        <v>42839</v>
      </c>
      <c r="C573" s="3">
        <f>VLOOKUP(B573,Dates!$A$2:$B$1462, 2,FALSE)</f>
        <v>6</v>
      </c>
      <c r="D573" s="3">
        <v>4</v>
      </c>
      <c r="E573" s="12">
        <f t="shared" si="32"/>
        <v>42845</v>
      </c>
      <c r="F573" s="3">
        <v>1</v>
      </c>
      <c r="G573" s="3" t="s">
        <v>61</v>
      </c>
      <c r="H573" s="3" t="str">
        <f t="shared" si="33"/>
        <v>Other</v>
      </c>
      <c r="I573" s="3">
        <v>9</v>
      </c>
      <c r="J573" s="10">
        <v>6887</v>
      </c>
      <c r="K573" s="3">
        <v>3</v>
      </c>
      <c r="L573" s="3" t="s">
        <v>23</v>
      </c>
      <c r="M573" s="3" t="s">
        <v>479</v>
      </c>
      <c r="N573" s="3" t="s">
        <v>480</v>
      </c>
      <c r="O573" s="3" t="s">
        <v>481</v>
      </c>
      <c r="P573" s="3" t="s">
        <v>481</v>
      </c>
      <c r="Q573" s="3" t="s">
        <v>482</v>
      </c>
      <c r="R573" s="3">
        <v>9</v>
      </c>
      <c r="S573" s="3" t="s">
        <v>1055</v>
      </c>
      <c r="T573" s="3">
        <v>191</v>
      </c>
      <c r="U573" s="3" t="s">
        <v>1054</v>
      </c>
      <c r="V573" s="15">
        <v>99.989997860000003</v>
      </c>
      <c r="W573" s="15">
        <v>95.114003926871064</v>
      </c>
      <c r="X573" s="3">
        <v>5</v>
      </c>
      <c r="Y573" s="15">
        <v>50</v>
      </c>
      <c r="Z573" s="15">
        <v>499.94998930000003</v>
      </c>
      <c r="AA573" s="24">
        <f t="shared" si="34"/>
        <v>449.94998930000003</v>
      </c>
      <c r="AB573" s="3" t="s">
        <v>65</v>
      </c>
      <c r="AC573" s="3" t="str">
        <f t="shared" si="35"/>
        <v>Not Cash Payment</v>
      </c>
    </row>
    <row r="574" spans="1:29" ht="34" hidden="1" x14ac:dyDescent="0.2">
      <c r="A574" s="3">
        <v>8636</v>
      </c>
      <c r="B574" s="6">
        <v>42190</v>
      </c>
      <c r="C574" s="3">
        <f>VLOOKUP(B574,Dates!$A$2:$B$1462, 2,FALSE)</f>
        <v>1</v>
      </c>
      <c r="D574" s="3">
        <v>4</v>
      </c>
      <c r="E574" s="12">
        <f t="shared" si="32"/>
        <v>42194</v>
      </c>
      <c r="F574" s="3">
        <v>0</v>
      </c>
      <c r="G574" s="3" t="s">
        <v>61</v>
      </c>
      <c r="H574" s="3" t="str">
        <f t="shared" si="33"/>
        <v>Other</v>
      </c>
      <c r="I574" s="3">
        <v>9</v>
      </c>
      <c r="J574" s="10">
        <v>4781</v>
      </c>
      <c r="K574" s="3">
        <v>3</v>
      </c>
      <c r="L574" s="3" t="s">
        <v>23</v>
      </c>
      <c r="M574" s="3" t="s">
        <v>479</v>
      </c>
      <c r="N574" s="3" t="s">
        <v>556</v>
      </c>
      <c r="O574" s="3" t="s">
        <v>512</v>
      </c>
      <c r="P574" s="3" t="s">
        <v>505</v>
      </c>
      <c r="Q574" s="3" t="s">
        <v>495</v>
      </c>
      <c r="R574" s="3">
        <v>9</v>
      </c>
      <c r="S574" s="3" t="s">
        <v>1055</v>
      </c>
      <c r="T574" s="3">
        <v>191</v>
      </c>
      <c r="U574" s="3" t="s">
        <v>1054</v>
      </c>
      <c r="V574" s="15">
        <v>99.989997860000003</v>
      </c>
      <c r="W574" s="15">
        <v>95.114003926871064</v>
      </c>
      <c r="X574" s="3">
        <v>5</v>
      </c>
      <c r="Y574" s="15">
        <v>50</v>
      </c>
      <c r="Z574" s="15">
        <v>499.94998930000003</v>
      </c>
      <c r="AA574" s="24">
        <f t="shared" si="34"/>
        <v>449.94998930000003</v>
      </c>
      <c r="AB574" s="3" t="s">
        <v>65</v>
      </c>
      <c r="AC574" s="3" t="str">
        <f t="shared" si="35"/>
        <v>Not Cash Payment</v>
      </c>
    </row>
    <row r="575" spans="1:29" ht="51" hidden="1" x14ac:dyDescent="0.2">
      <c r="A575" s="3">
        <v>61192</v>
      </c>
      <c r="B575" s="6">
        <v>43075</v>
      </c>
      <c r="C575" s="3">
        <f>VLOOKUP(B575,Dates!$A$2:$B$1462, 2,FALSE)</f>
        <v>4</v>
      </c>
      <c r="D575" s="3">
        <v>4</v>
      </c>
      <c r="E575" s="12">
        <f t="shared" si="32"/>
        <v>43081</v>
      </c>
      <c r="F575" s="3">
        <v>0</v>
      </c>
      <c r="G575" s="3" t="s">
        <v>61</v>
      </c>
      <c r="H575" s="3" t="str">
        <f t="shared" si="33"/>
        <v>Other</v>
      </c>
      <c r="I575" s="3">
        <v>12</v>
      </c>
      <c r="J575" s="10">
        <v>10668</v>
      </c>
      <c r="K575" s="3">
        <v>3</v>
      </c>
      <c r="L575" s="3" t="s">
        <v>23</v>
      </c>
      <c r="M575" s="3" t="s">
        <v>479</v>
      </c>
      <c r="N575" s="3" t="s">
        <v>557</v>
      </c>
      <c r="O575" s="3" t="s">
        <v>558</v>
      </c>
      <c r="P575" s="3" t="s">
        <v>505</v>
      </c>
      <c r="Q575" s="3" t="s">
        <v>495</v>
      </c>
      <c r="R575" s="3">
        <v>12</v>
      </c>
      <c r="S575" s="3" t="s">
        <v>1092</v>
      </c>
      <c r="T575" s="3">
        <v>251</v>
      </c>
      <c r="U575" s="3" t="s">
        <v>1123</v>
      </c>
      <c r="V575" s="15">
        <v>89.989997860000003</v>
      </c>
      <c r="W575" s="15">
        <v>78.177997586000004</v>
      </c>
      <c r="X575" s="3">
        <v>5</v>
      </c>
      <c r="Y575" s="15">
        <v>112.48999790000001</v>
      </c>
      <c r="Z575" s="15">
        <v>449.94998930000003</v>
      </c>
      <c r="AA575" s="24">
        <f t="shared" si="34"/>
        <v>337.45999140000004</v>
      </c>
      <c r="AB575" s="3" t="s">
        <v>65</v>
      </c>
      <c r="AC575" s="3" t="str">
        <f t="shared" si="35"/>
        <v>Not Cash Payment</v>
      </c>
    </row>
    <row r="576" spans="1:29" ht="34" hidden="1" x14ac:dyDescent="0.2">
      <c r="A576" s="3">
        <v>55876</v>
      </c>
      <c r="B576" s="6">
        <v>42820</v>
      </c>
      <c r="C576" s="3">
        <f>VLOOKUP(B576,Dates!$A$2:$B$1462, 2,FALSE)</f>
        <v>1</v>
      </c>
      <c r="D576" s="3">
        <v>4</v>
      </c>
      <c r="E576" s="12">
        <f t="shared" si="32"/>
        <v>42824</v>
      </c>
      <c r="F576" s="3">
        <v>0</v>
      </c>
      <c r="G576" s="3" t="s">
        <v>61</v>
      </c>
      <c r="H576" s="3" t="str">
        <f t="shared" si="33"/>
        <v>Other</v>
      </c>
      <c r="I576" s="3">
        <v>17</v>
      </c>
      <c r="J576" s="10">
        <v>5421</v>
      </c>
      <c r="K576" s="3">
        <v>4</v>
      </c>
      <c r="L576" s="3" t="s">
        <v>45</v>
      </c>
      <c r="M576" s="3" t="s">
        <v>479</v>
      </c>
      <c r="N576" s="3" t="s">
        <v>559</v>
      </c>
      <c r="O576" s="3" t="s">
        <v>559</v>
      </c>
      <c r="P576" s="3" t="s">
        <v>541</v>
      </c>
      <c r="Q576" s="3" t="s">
        <v>482</v>
      </c>
      <c r="R576" s="3">
        <v>17</v>
      </c>
      <c r="S576" s="3" t="s">
        <v>1043</v>
      </c>
      <c r="T576" s="3">
        <v>365</v>
      </c>
      <c r="U576" s="3" t="s">
        <v>1062</v>
      </c>
      <c r="V576" s="15">
        <v>59.990001679999999</v>
      </c>
      <c r="W576" s="15">
        <v>54.488929209402009</v>
      </c>
      <c r="X576" s="3">
        <v>5</v>
      </c>
      <c r="Y576" s="15">
        <v>0</v>
      </c>
      <c r="Z576" s="15">
        <v>299.9500084</v>
      </c>
      <c r="AA576" s="24">
        <f t="shared" si="34"/>
        <v>299.9500084</v>
      </c>
      <c r="AB576" s="3" t="s">
        <v>65</v>
      </c>
      <c r="AC576" s="3" t="str">
        <f t="shared" si="35"/>
        <v>Not Cash Payment</v>
      </c>
    </row>
    <row r="577" spans="1:29" ht="34" hidden="1" x14ac:dyDescent="0.2">
      <c r="A577" s="3">
        <v>53331</v>
      </c>
      <c r="B577" s="6">
        <v>42783</v>
      </c>
      <c r="C577" s="3">
        <f>VLOOKUP(B577,Dates!$A$2:$B$1462, 2,FALSE)</f>
        <v>6</v>
      </c>
      <c r="D577" s="3">
        <v>4</v>
      </c>
      <c r="E577" s="12">
        <f t="shared" si="32"/>
        <v>42789</v>
      </c>
      <c r="F577" s="3">
        <v>0</v>
      </c>
      <c r="G577" s="3" t="s">
        <v>61</v>
      </c>
      <c r="H577" s="3" t="str">
        <f t="shared" si="33"/>
        <v>Other</v>
      </c>
      <c r="I577" s="3">
        <v>17</v>
      </c>
      <c r="J577" s="10">
        <v>10200</v>
      </c>
      <c r="K577" s="3">
        <v>4</v>
      </c>
      <c r="L577" s="3" t="s">
        <v>45</v>
      </c>
      <c r="M577" s="3" t="s">
        <v>479</v>
      </c>
      <c r="N577" s="3" t="s">
        <v>560</v>
      </c>
      <c r="O577" s="3" t="s">
        <v>507</v>
      </c>
      <c r="P577" s="3" t="s">
        <v>508</v>
      </c>
      <c r="Q577" s="3" t="s">
        <v>482</v>
      </c>
      <c r="R577" s="3">
        <v>17</v>
      </c>
      <c r="S577" s="3" t="s">
        <v>1043</v>
      </c>
      <c r="T577" s="3">
        <v>365</v>
      </c>
      <c r="U577" s="3" t="s">
        <v>1062</v>
      </c>
      <c r="V577" s="15">
        <v>59.990001679999999</v>
      </c>
      <c r="W577" s="15">
        <v>54.488929209402009</v>
      </c>
      <c r="X577" s="3">
        <v>5</v>
      </c>
      <c r="Y577" s="15">
        <v>3</v>
      </c>
      <c r="Z577" s="15">
        <v>299.9500084</v>
      </c>
      <c r="AA577" s="24">
        <f t="shared" si="34"/>
        <v>296.9500084</v>
      </c>
      <c r="AB577" s="3" t="s">
        <v>65</v>
      </c>
      <c r="AC577" s="3" t="str">
        <f t="shared" si="35"/>
        <v>Not Cash Payment</v>
      </c>
    </row>
    <row r="578" spans="1:29" ht="34" hidden="1" x14ac:dyDescent="0.2">
      <c r="A578" s="3">
        <v>51725</v>
      </c>
      <c r="B578" s="6">
        <v>42760</v>
      </c>
      <c r="C578" s="3">
        <f>VLOOKUP(B578,Dates!$A$2:$B$1462, 2,FALSE)</f>
        <v>4</v>
      </c>
      <c r="D578" s="3">
        <v>4</v>
      </c>
      <c r="E578" s="12">
        <f t="shared" si="32"/>
        <v>42766</v>
      </c>
      <c r="F578" s="3">
        <v>1</v>
      </c>
      <c r="G578" s="3" t="s">
        <v>61</v>
      </c>
      <c r="H578" s="3" t="str">
        <f t="shared" si="33"/>
        <v>Other</v>
      </c>
      <c r="I578" s="3">
        <v>17</v>
      </c>
      <c r="J578" s="10">
        <v>11254</v>
      </c>
      <c r="K578" s="3">
        <v>4</v>
      </c>
      <c r="L578" s="3" t="s">
        <v>45</v>
      </c>
      <c r="M578" s="3" t="s">
        <v>479</v>
      </c>
      <c r="N578" s="3" t="s">
        <v>561</v>
      </c>
      <c r="O578" s="3" t="s">
        <v>484</v>
      </c>
      <c r="P578" s="3" t="s">
        <v>485</v>
      </c>
      <c r="Q578" s="3" t="s">
        <v>482</v>
      </c>
      <c r="R578" s="3">
        <v>17</v>
      </c>
      <c r="S578" s="3" t="s">
        <v>1043</v>
      </c>
      <c r="T578" s="3">
        <v>365</v>
      </c>
      <c r="U578" s="3" t="s">
        <v>1062</v>
      </c>
      <c r="V578" s="15">
        <v>59.990001679999999</v>
      </c>
      <c r="W578" s="15">
        <v>54.488929209402009</v>
      </c>
      <c r="X578" s="3">
        <v>5</v>
      </c>
      <c r="Y578" s="15">
        <v>3</v>
      </c>
      <c r="Z578" s="15">
        <v>299.9500084</v>
      </c>
      <c r="AA578" s="24">
        <f t="shared" si="34"/>
        <v>296.9500084</v>
      </c>
      <c r="AB578" s="3" t="s">
        <v>65</v>
      </c>
      <c r="AC578" s="3" t="str">
        <f t="shared" si="35"/>
        <v>Not Cash Payment</v>
      </c>
    </row>
    <row r="579" spans="1:29" ht="34" hidden="1" x14ac:dyDescent="0.2">
      <c r="A579" s="3">
        <v>52562</v>
      </c>
      <c r="B579" s="6">
        <v>42888</v>
      </c>
      <c r="C579" s="3">
        <f>VLOOKUP(B579,Dates!$A$2:$B$1462, 2,FALSE)</f>
        <v>6</v>
      </c>
      <c r="D579" s="3">
        <v>4</v>
      </c>
      <c r="E579" s="12">
        <f t="shared" ref="E579:E642" si="36">WORKDAY(B579, D579 )</f>
        <v>42894</v>
      </c>
      <c r="F579" s="3">
        <v>0</v>
      </c>
      <c r="G579" s="3" t="s">
        <v>61</v>
      </c>
      <c r="H579" s="3" t="str">
        <f t="shared" ref="H579:H642" si="37">IF(AND(D579&lt;=1,F579=0),"Same day - on time","Other")</f>
        <v>Other</v>
      </c>
      <c r="I579" s="3">
        <v>17</v>
      </c>
      <c r="J579" s="10">
        <v>11106</v>
      </c>
      <c r="K579" s="3">
        <v>4</v>
      </c>
      <c r="L579" s="3" t="s">
        <v>45</v>
      </c>
      <c r="M579" s="3" t="s">
        <v>479</v>
      </c>
      <c r="N579" s="3" t="s">
        <v>562</v>
      </c>
      <c r="O579" s="3" t="s">
        <v>563</v>
      </c>
      <c r="P579" s="3" t="s">
        <v>516</v>
      </c>
      <c r="Q579" s="3" t="s">
        <v>495</v>
      </c>
      <c r="R579" s="3">
        <v>17</v>
      </c>
      <c r="S579" s="3" t="s">
        <v>1043</v>
      </c>
      <c r="T579" s="3">
        <v>365</v>
      </c>
      <c r="U579" s="3" t="s">
        <v>1062</v>
      </c>
      <c r="V579" s="15">
        <v>59.990001679999999</v>
      </c>
      <c r="W579" s="15">
        <v>54.488929209402009</v>
      </c>
      <c r="X579" s="3">
        <v>5</v>
      </c>
      <c r="Y579" s="15">
        <v>6</v>
      </c>
      <c r="Z579" s="15">
        <v>299.9500084</v>
      </c>
      <c r="AA579" s="24">
        <f t="shared" ref="AA579:AA642" si="38">Z579-Y579</f>
        <v>293.9500084</v>
      </c>
      <c r="AB579" s="3" t="s">
        <v>65</v>
      </c>
      <c r="AC579" s="3" t="str">
        <f t="shared" ref="AC579:AC642" si="39">IF(AND(AB579="CASH",AA579&gt;200),"Cash Over 200",IF(AND(AB579="CASH",AA579&lt;=200),"Cash Not Over 200","Not Cash Payment"))</f>
        <v>Not Cash Payment</v>
      </c>
    </row>
    <row r="580" spans="1:29" ht="34" hidden="1" x14ac:dyDescent="0.2">
      <c r="A580" s="3">
        <v>59754</v>
      </c>
      <c r="B580" s="6">
        <v>42877</v>
      </c>
      <c r="C580" s="3">
        <f>VLOOKUP(B580,Dates!$A$2:$B$1462, 2,FALSE)</f>
        <v>2</v>
      </c>
      <c r="D580" s="3">
        <v>4</v>
      </c>
      <c r="E580" s="12">
        <f t="shared" si="36"/>
        <v>42881</v>
      </c>
      <c r="F580" s="3">
        <v>1</v>
      </c>
      <c r="G580" s="3" t="s">
        <v>61</v>
      </c>
      <c r="H580" s="3" t="str">
        <f t="shared" si="37"/>
        <v>Other</v>
      </c>
      <c r="I580" s="3">
        <v>17</v>
      </c>
      <c r="J580" s="10">
        <v>8456</v>
      </c>
      <c r="K580" s="3">
        <v>4</v>
      </c>
      <c r="L580" s="3" t="s">
        <v>45</v>
      </c>
      <c r="M580" s="3" t="s">
        <v>479</v>
      </c>
      <c r="N580" s="3" t="s">
        <v>483</v>
      </c>
      <c r="O580" s="3" t="s">
        <v>484</v>
      </c>
      <c r="P580" s="3" t="s">
        <v>485</v>
      </c>
      <c r="Q580" s="3" t="s">
        <v>482</v>
      </c>
      <c r="R580" s="3">
        <v>17</v>
      </c>
      <c r="S580" s="3" t="s">
        <v>1043</v>
      </c>
      <c r="T580" s="3">
        <v>365</v>
      </c>
      <c r="U580" s="3" t="s">
        <v>1062</v>
      </c>
      <c r="V580" s="15">
        <v>59.990001679999999</v>
      </c>
      <c r="W580" s="15">
        <v>54.488929209402009</v>
      </c>
      <c r="X580" s="3">
        <v>5</v>
      </c>
      <c r="Y580" s="15">
        <v>9</v>
      </c>
      <c r="Z580" s="15">
        <v>299.9500084</v>
      </c>
      <c r="AA580" s="24">
        <f t="shared" si="38"/>
        <v>290.9500084</v>
      </c>
      <c r="AB580" s="3" t="s">
        <v>65</v>
      </c>
      <c r="AC580" s="3" t="str">
        <f t="shared" si="39"/>
        <v>Not Cash Payment</v>
      </c>
    </row>
    <row r="581" spans="1:29" ht="34" hidden="1" x14ac:dyDescent="0.2">
      <c r="A581" s="3">
        <v>53574</v>
      </c>
      <c r="B581" s="6">
        <v>42787</v>
      </c>
      <c r="C581" s="3">
        <f>VLOOKUP(B581,Dates!$A$2:$B$1462, 2,FALSE)</f>
        <v>3</v>
      </c>
      <c r="D581" s="3">
        <v>4</v>
      </c>
      <c r="E581" s="12">
        <f t="shared" si="36"/>
        <v>42793</v>
      </c>
      <c r="F581" s="3">
        <v>1</v>
      </c>
      <c r="G581" s="3" t="s">
        <v>61</v>
      </c>
      <c r="H581" s="3" t="str">
        <f t="shared" si="37"/>
        <v>Other</v>
      </c>
      <c r="I581" s="3">
        <v>17</v>
      </c>
      <c r="J581" s="10">
        <v>6149</v>
      </c>
      <c r="K581" s="3">
        <v>4</v>
      </c>
      <c r="L581" s="3" t="s">
        <v>45</v>
      </c>
      <c r="M581" s="3" t="s">
        <v>479</v>
      </c>
      <c r="N581" s="3" t="s">
        <v>564</v>
      </c>
      <c r="O581" s="3" t="s">
        <v>565</v>
      </c>
      <c r="P581" s="3" t="s">
        <v>502</v>
      </c>
      <c r="Q581" s="3" t="s">
        <v>482</v>
      </c>
      <c r="R581" s="3">
        <v>17</v>
      </c>
      <c r="S581" s="3" t="s">
        <v>1043</v>
      </c>
      <c r="T581" s="3">
        <v>365</v>
      </c>
      <c r="U581" s="3" t="s">
        <v>1062</v>
      </c>
      <c r="V581" s="15">
        <v>59.990001679999999</v>
      </c>
      <c r="W581" s="15">
        <v>54.488929209402009</v>
      </c>
      <c r="X581" s="3">
        <v>5</v>
      </c>
      <c r="Y581" s="15">
        <v>12</v>
      </c>
      <c r="Z581" s="15">
        <v>299.9500084</v>
      </c>
      <c r="AA581" s="24">
        <f t="shared" si="38"/>
        <v>287.9500084</v>
      </c>
      <c r="AB581" s="3" t="s">
        <v>65</v>
      </c>
      <c r="AC581" s="3" t="str">
        <f t="shared" si="39"/>
        <v>Not Cash Payment</v>
      </c>
    </row>
    <row r="582" spans="1:29" ht="34" hidden="1" x14ac:dyDescent="0.2">
      <c r="A582" s="3">
        <v>399</v>
      </c>
      <c r="B582" s="6">
        <v>42156</v>
      </c>
      <c r="C582" s="3">
        <f>VLOOKUP(B582,Dates!$A$2:$B$1462, 2,FALSE)</f>
        <v>2</v>
      </c>
      <c r="D582" s="3">
        <v>4</v>
      </c>
      <c r="E582" s="12">
        <f t="shared" si="36"/>
        <v>42160</v>
      </c>
      <c r="F582" s="3">
        <v>1</v>
      </c>
      <c r="G582" s="3" t="s">
        <v>61</v>
      </c>
      <c r="H582" s="3" t="str">
        <f t="shared" si="37"/>
        <v>Other</v>
      </c>
      <c r="I582" s="3">
        <v>17</v>
      </c>
      <c r="J582" s="10">
        <v>1473</v>
      </c>
      <c r="K582" s="3">
        <v>4</v>
      </c>
      <c r="L582" s="3" t="s">
        <v>45</v>
      </c>
      <c r="M582" s="3" t="s">
        <v>479</v>
      </c>
      <c r="N582" s="3" t="s">
        <v>566</v>
      </c>
      <c r="O582" s="3" t="s">
        <v>539</v>
      </c>
      <c r="P582" s="3" t="s">
        <v>508</v>
      </c>
      <c r="Q582" s="3" t="s">
        <v>482</v>
      </c>
      <c r="R582" s="3">
        <v>17</v>
      </c>
      <c r="S582" s="3" t="s">
        <v>1043</v>
      </c>
      <c r="T582" s="3">
        <v>365</v>
      </c>
      <c r="U582" s="3" t="s">
        <v>1062</v>
      </c>
      <c r="V582" s="15">
        <v>59.990001679999999</v>
      </c>
      <c r="W582" s="15">
        <v>54.488929209402009</v>
      </c>
      <c r="X582" s="3">
        <v>5</v>
      </c>
      <c r="Y582" s="15">
        <v>16.5</v>
      </c>
      <c r="Z582" s="15">
        <v>299.9500084</v>
      </c>
      <c r="AA582" s="24">
        <f t="shared" si="38"/>
        <v>283.4500084</v>
      </c>
      <c r="AB582" s="3" t="s">
        <v>65</v>
      </c>
      <c r="AC582" s="3" t="str">
        <f t="shared" si="39"/>
        <v>Not Cash Payment</v>
      </c>
    </row>
    <row r="583" spans="1:29" ht="34" hidden="1" x14ac:dyDescent="0.2">
      <c r="A583" s="3">
        <v>55002</v>
      </c>
      <c r="B583" s="6">
        <v>42807</v>
      </c>
      <c r="C583" s="3">
        <f>VLOOKUP(B583,Dates!$A$2:$B$1462, 2,FALSE)</f>
        <v>2</v>
      </c>
      <c r="D583" s="3">
        <v>4</v>
      </c>
      <c r="E583" s="12">
        <f t="shared" si="36"/>
        <v>42811</v>
      </c>
      <c r="F583" s="3">
        <v>0</v>
      </c>
      <c r="G583" s="3" t="s">
        <v>61</v>
      </c>
      <c r="H583" s="3" t="str">
        <f t="shared" si="37"/>
        <v>Other</v>
      </c>
      <c r="I583" s="3">
        <v>17</v>
      </c>
      <c r="J583" s="10">
        <v>7454</v>
      </c>
      <c r="K583" s="3">
        <v>4</v>
      </c>
      <c r="L583" s="3" t="s">
        <v>45</v>
      </c>
      <c r="M583" s="3" t="s">
        <v>479</v>
      </c>
      <c r="N583" s="3" t="s">
        <v>567</v>
      </c>
      <c r="O583" s="3" t="s">
        <v>510</v>
      </c>
      <c r="P583" s="3" t="s">
        <v>508</v>
      </c>
      <c r="Q583" s="3" t="s">
        <v>482</v>
      </c>
      <c r="R583" s="3">
        <v>17</v>
      </c>
      <c r="S583" s="3" t="s">
        <v>1043</v>
      </c>
      <c r="T583" s="3">
        <v>365</v>
      </c>
      <c r="U583" s="3" t="s">
        <v>1062</v>
      </c>
      <c r="V583" s="15">
        <v>59.990001679999999</v>
      </c>
      <c r="W583" s="15">
        <v>54.488929209402009</v>
      </c>
      <c r="X583" s="3">
        <v>2</v>
      </c>
      <c r="Y583" s="15">
        <v>18</v>
      </c>
      <c r="Z583" s="15">
        <v>119.98000336</v>
      </c>
      <c r="AA583" s="24">
        <f t="shared" si="38"/>
        <v>101.98000336</v>
      </c>
      <c r="AB583" s="3" t="s">
        <v>65</v>
      </c>
      <c r="AC583" s="3" t="str">
        <f t="shared" si="39"/>
        <v>Not Cash Payment</v>
      </c>
    </row>
    <row r="584" spans="1:29" ht="34" hidden="1" x14ac:dyDescent="0.2">
      <c r="A584" s="3">
        <v>60445</v>
      </c>
      <c r="B584" s="6">
        <v>42741</v>
      </c>
      <c r="C584" s="3">
        <f>VLOOKUP(B584,Dates!$A$2:$B$1462, 2,FALSE)</f>
        <v>6</v>
      </c>
      <c r="D584" s="3">
        <v>4</v>
      </c>
      <c r="E584" s="12">
        <f t="shared" si="36"/>
        <v>42747</v>
      </c>
      <c r="F584" s="3">
        <v>1</v>
      </c>
      <c r="G584" s="3" t="s">
        <v>61</v>
      </c>
      <c r="H584" s="3" t="str">
        <f t="shared" si="37"/>
        <v>Other</v>
      </c>
      <c r="I584" s="3">
        <v>17</v>
      </c>
      <c r="J584" s="10">
        <v>5138</v>
      </c>
      <c r="K584" s="3">
        <v>4</v>
      </c>
      <c r="L584" s="3" t="s">
        <v>45</v>
      </c>
      <c r="M584" s="3" t="s">
        <v>479</v>
      </c>
      <c r="N584" s="3" t="s">
        <v>568</v>
      </c>
      <c r="O584" s="3" t="s">
        <v>569</v>
      </c>
      <c r="P584" s="3" t="s">
        <v>498</v>
      </c>
      <c r="Q584" s="3" t="s">
        <v>495</v>
      </c>
      <c r="R584" s="3">
        <v>17</v>
      </c>
      <c r="S584" s="3" t="s">
        <v>1043</v>
      </c>
      <c r="T584" s="3">
        <v>365</v>
      </c>
      <c r="U584" s="3" t="s">
        <v>1062</v>
      </c>
      <c r="V584" s="15">
        <v>59.990001679999999</v>
      </c>
      <c r="W584" s="15">
        <v>54.488929209402009</v>
      </c>
      <c r="X584" s="3">
        <v>2</v>
      </c>
      <c r="Y584" s="15">
        <v>18</v>
      </c>
      <c r="Z584" s="15">
        <v>119.98000336</v>
      </c>
      <c r="AA584" s="24">
        <f t="shared" si="38"/>
        <v>101.98000336</v>
      </c>
      <c r="AB584" s="3" t="s">
        <v>65</v>
      </c>
      <c r="AC584" s="3" t="str">
        <f t="shared" si="39"/>
        <v>Not Cash Payment</v>
      </c>
    </row>
    <row r="585" spans="1:29" ht="34" hidden="1" x14ac:dyDescent="0.2">
      <c r="A585" s="3">
        <v>53586</v>
      </c>
      <c r="B585" s="6">
        <v>42787</v>
      </c>
      <c r="C585" s="3">
        <f>VLOOKUP(B585,Dates!$A$2:$B$1462, 2,FALSE)</f>
        <v>3</v>
      </c>
      <c r="D585" s="3">
        <v>4</v>
      </c>
      <c r="E585" s="12">
        <f t="shared" si="36"/>
        <v>42793</v>
      </c>
      <c r="F585" s="3">
        <v>0</v>
      </c>
      <c r="G585" s="3" t="s">
        <v>61</v>
      </c>
      <c r="H585" s="3" t="str">
        <f t="shared" si="37"/>
        <v>Other</v>
      </c>
      <c r="I585" s="3">
        <v>17</v>
      </c>
      <c r="J585" s="10">
        <v>8696</v>
      </c>
      <c r="K585" s="3">
        <v>4</v>
      </c>
      <c r="L585" s="3" t="s">
        <v>45</v>
      </c>
      <c r="M585" s="3" t="s">
        <v>479</v>
      </c>
      <c r="N585" s="3" t="s">
        <v>570</v>
      </c>
      <c r="O585" s="3" t="s">
        <v>570</v>
      </c>
      <c r="P585" s="3" t="s">
        <v>508</v>
      </c>
      <c r="Q585" s="3" t="s">
        <v>482</v>
      </c>
      <c r="R585" s="3">
        <v>17</v>
      </c>
      <c r="S585" s="3" t="s">
        <v>1043</v>
      </c>
      <c r="T585" s="3">
        <v>365</v>
      </c>
      <c r="U585" s="3" t="s">
        <v>1062</v>
      </c>
      <c r="V585" s="15">
        <v>59.990001679999999</v>
      </c>
      <c r="W585" s="15">
        <v>54.488929209402009</v>
      </c>
      <c r="X585" s="3">
        <v>2</v>
      </c>
      <c r="Y585" s="15">
        <v>20.399999619999999</v>
      </c>
      <c r="Z585" s="15">
        <v>119.98000336</v>
      </c>
      <c r="AA585" s="24">
        <f t="shared" si="38"/>
        <v>99.580003739999995</v>
      </c>
      <c r="AB585" s="3" t="s">
        <v>65</v>
      </c>
      <c r="AC585" s="3" t="str">
        <f t="shared" si="39"/>
        <v>Not Cash Payment</v>
      </c>
    </row>
    <row r="586" spans="1:29" ht="34" hidden="1" x14ac:dyDescent="0.2">
      <c r="A586" s="3">
        <v>56618</v>
      </c>
      <c r="B586" s="6">
        <v>42890</v>
      </c>
      <c r="C586" s="3">
        <f>VLOOKUP(B586,Dates!$A$2:$B$1462, 2,FALSE)</f>
        <v>1</v>
      </c>
      <c r="D586" s="3">
        <v>4</v>
      </c>
      <c r="E586" s="12">
        <f t="shared" si="36"/>
        <v>42894</v>
      </c>
      <c r="F586" s="3">
        <v>0</v>
      </c>
      <c r="G586" s="3" t="s">
        <v>61</v>
      </c>
      <c r="H586" s="3" t="str">
        <f t="shared" si="37"/>
        <v>Other</v>
      </c>
      <c r="I586" s="3">
        <v>17</v>
      </c>
      <c r="J586" s="10">
        <v>2329</v>
      </c>
      <c r="K586" s="3">
        <v>4</v>
      </c>
      <c r="L586" s="3" t="s">
        <v>45</v>
      </c>
      <c r="M586" s="3" t="s">
        <v>479</v>
      </c>
      <c r="N586" s="3" t="s">
        <v>571</v>
      </c>
      <c r="O586" s="3" t="s">
        <v>571</v>
      </c>
      <c r="P586" s="3" t="s">
        <v>508</v>
      </c>
      <c r="Q586" s="3" t="s">
        <v>482</v>
      </c>
      <c r="R586" s="3">
        <v>17</v>
      </c>
      <c r="S586" s="3" t="s">
        <v>1043</v>
      </c>
      <c r="T586" s="3">
        <v>365</v>
      </c>
      <c r="U586" s="3" t="s">
        <v>1062</v>
      </c>
      <c r="V586" s="15">
        <v>59.990001679999999</v>
      </c>
      <c r="W586" s="15">
        <v>54.488929209402009</v>
      </c>
      <c r="X586" s="3">
        <v>2</v>
      </c>
      <c r="Y586" s="15">
        <v>20.399999619999999</v>
      </c>
      <c r="Z586" s="15">
        <v>119.98000336</v>
      </c>
      <c r="AA586" s="24">
        <f t="shared" si="38"/>
        <v>99.580003739999995</v>
      </c>
      <c r="AB586" s="3" t="s">
        <v>65</v>
      </c>
      <c r="AC586" s="3" t="str">
        <f t="shared" si="39"/>
        <v>Not Cash Payment</v>
      </c>
    </row>
    <row r="587" spans="1:29" ht="34" hidden="1" x14ac:dyDescent="0.2">
      <c r="A587" s="3">
        <v>51865</v>
      </c>
      <c r="B587" s="6">
        <v>42762</v>
      </c>
      <c r="C587" s="3">
        <f>VLOOKUP(B587,Dates!$A$2:$B$1462, 2,FALSE)</f>
        <v>6</v>
      </c>
      <c r="D587" s="3">
        <v>4</v>
      </c>
      <c r="E587" s="12">
        <f t="shared" si="36"/>
        <v>42768</v>
      </c>
      <c r="F587" s="3">
        <v>1</v>
      </c>
      <c r="G587" s="3" t="s">
        <v>61</v>
      </c>
      <c r="H587" s="3" t="str">
        <f t="shared" si="37"/>
        <v>Other</v>
      </c>
      <c r="I587" s="3">
        <v>17</v>
      </c>
      <c r="J587" s="10">
        <v>12431</v>
      </c>
      <c r="K587" s="3">
        <v>4</v>
      </c>
      <c r="L587" s="3" t="s">
        <v>45</v>
      </c>
      <c r="M587" s="3" t="s">
        <v>479</v>
      </c>
      <c r="N587" s="3" t="s">
        <v>572</v>
      </c>
      <c r="O587" s="3" t="s">
        <v>507</v>
      </c>
      <c r="P587" s="3" t="s">
        <v>505</v>
      </c>
      <c r="Q587" s="3" t="s">
        <v>495</v>
      </c>
      <c r="R587" s="3">
        <v>17</v>
      </c>
      <c r="S587" s="3" t="s">
        <v>1043</v>
      </c>
      <c r="T587" s="3">
        <v>365</v>
      </c>
      <c r="U587" s="3" t="s">
        <v>1062</v>
      </c>
      <c r="V587" s="15">
        <v>59.990001679999999</v>
      </c>
      <c r="W587" s="15">
        <v>54.488929209402009</v>
      </c>
      <c r="X587" s="3">
        <v>2</v>
      </c>
      <c r="Y587" s="15">
        <v>20.399999619999999</v>
      </c>
      <c r="Z587" s="15">
        <v>119.98000336</v>
      </c>
      <c r="AA587" s="24">
        <f t="shared" si="38"/>
        <v>99.580003739999995</v>
      </c>
      <c r="AB587" s="3" t="s">
        <v>65</v>
      </c>
      <c r="AC587" s="3" t="str">
        <f t="shared" si="39"/>
        <v>Not Cash Payment</v>
      </c>
    </row>
    <row r="588" spans="1:29" ht="34" hidden="1" x14ac:dyDescent="0.2">
      <c r="A588" s="3">
        <v>2937</v>
      </c>
      <c r="B588" s="6">
        <v>42340</v>
      </c>
      <c r="C588" s="3">
        <f>VLOOKUP(B588,Dates!$A$2:$B$1462, 2,FALSE)</f>
        <v>4</v>
      </c>
      <c r="D588" s="3">
        <v>4</v>
      </c>
      <c r="E588" s="12">
        <f t="shared" si="36"/>
        <v>42346</v>
      </c>
      <c r="F588" s="3">
        <v>0</v>
      </c>
      <c r="G588" s="3" t="s">
        <v>61</v>
      </c>
      <c r="H588" s="3" t="str">
        <f t="shared" si="37"/>
        <v>Other</v>
      </c>
      <c r="I588" s="3">
        <v>24</v>
      </c>
      <c r="J588" s="10">
        <v>10860</v>
      </c>
      <c r="K588" s="3">
        <v>5</v>
      </c>
      <c r="L588" s="3" t="s">
        <v>30</v>
      </c>
      <c r="M588" s="3" t="s">
        <v>479</v>
      </c>
      <c r="N588" s="3" t="s">
        <v>573</v>
      </c>
      <c r="O588" s="3" t="s">
        <v>574</v>
      </c>
      <c r="P588" s="3" t="s">
        <v>505</v>
      </c>
      <c r="Q588" s="3" t="s">
        <v>495</v>
      </c>
      <c r="R588" s="3">
        <v>24</v>
      </c>
      <c r="S588" s="3" t="s">
        <v>1066</v>
      </c>
      <c r="T588" s="3">
        <v>502</v>
      </c>
      <c r="U588" s="3" t="s">
        <v>1065</v>
      </c>
      <c r="V588" s="15">
        <v>50</v>
      </c>
      <c r="W588" s="15">
        <v>43.678035218757444</v>
      </c>
      <c r="X588" s="3">
        <v>2</v>
      </c>
      <c r="Y588" s="15">
        <v>0</v>
      </c>
      <c r="Z588" s="15">
        <v>100</v>
      </c>
      <c r="AA588" s="24">
        <f t="shared" si="38"/>
        <v>100</v>
      </c>
      <c r="AB588" s="3" t="s">
        <v>65</v>
      </c>
      <c r="AC588" s="3" t="str">
        <f t="shared" si="39"/>
        <v>Not Cash Payment</v>
      </c>
    </row>
    <row r="589" spans="1:29" ht="34" hidden="1" x14ac:dyDescent="0.2">
      <c r="A589" s="3">
        <v>54446</v>
      </c>
      <c r="B589" s="6">
        <v>42858</v>
      </c>
      <c r="C589" s="3">
        <f>VLOOKUP(B589,Dates!$A$2:$B$1462, 2,FALSE)</f>
        <v>4</v>
      </c>
      <c r="D589" s="3">
        <v>4</v>
      </c>
      <c r="E589" s="12">
        <f t="shared" si="36"/>
        <v>42864</v>
      </c>
      <c r="F589" s="3">
        <v>0</v>
      </c>
      <c r="G589" s="3" t="s">
        <v>61</v>
      </c>
      <c r="H589" s="3" t="str">
        <f t="shared" si="37"/>
        <v>Other</v>
      </c>
      <c r="I589" s="3">
        <v>24</v>
      </c>
      <c r="J589" s="10">
        <v>12094</v>
      </c>
      <c r="K589" s="3">
        <v>5</v>
      </c>
      <c r="L589" s="3" t="s">
        <v>30</v>
      </c>
      <c r="M589" s="3" t="s">
        <v>479</v>
      </c>
      <c r="N589" s="3" t="s">
        <v>575</v>
      </c>
      <c r="O589" s="3" t="s">
        <v>576</v>
      </c>
      <c r="P589" s="3" t="s">
        <v>505</v>
      </c>
      <c r="Q589" s="3" t="s">
        <v>495</v>
      </c>
      <c r="R589" s="3">
        <v>24</v>
      </c>
      <c r="S589" s="3" t="s">
        <v>1066</v>
      </c>
      <c r="T589" s="3">
        <v>502</v>
      </c>
      <c r="U589" s="3" t="s">
        <v>1065</v>
      </c>
      <c r="V589" s="15">
        <v>50</v>
      </c>
      <c r="W589" s="15">
        <v>43.678035218757444</v>
      </c>
      <c r="X589" s="3">
        <v>2</v>
      </c>
      <c r="Y589" s="15">
        <v>0</v>
      </c>
      <c r="Z589" s="15">
        <v>100</v>
      </c>
      <c r="AA589" s="24">
        <f t="shared" si="38"/>
        <v>100</v>
      </c>
      <c r="AB589" s="3" t="s">
        <v>65</v>
      </c>
      <c r="AC589" s="3" t="str">
        <f t="shared" si="39"/>
        <v>Not Cash Payment</v>
      </c>
    </row>
    <row r="590" spans="1:29" ht="34" hidden="1" x14ac:dyDescent="0.2">
      <c r="A590" s="3">
        <v>58623</v>
      </c>
      <c r="B590" s="6">
        <v>42860</v>
      </c>
      <c r="C590" s="3">
        <f>VLOOKUP(B590,Dates!$A$2:$B$1462, 2,FALSE)</f>
        <v>6</v>
      </c>
      <c r="D590" s="3">
        <v>4</v>
      </c>
      <c r="E590" s="12">
        <f t="shared" si="36"/>
        <v>42866</v>
      </c>
      <c r="F590" s="3">
        <v>0</v>
      </c>
      <c r="G590" s="3" t="s">
        <v>61</v>
      </c>
      <c r="H590" s="3" t="str">
        <f t="shared" si="37"/>
        <v>Other</v>
      </c>
      <c r="I590" s="3">
        <v>24</v>
      </c>
      <c r="J590" s="10">
        <v>5088</v>
      </c>
      <c r="K590" s="3">
        <v>5</v>
      </c>
      <c r="L590" s="3" t="s">
        <v>30</v>
      </c>
      <c r="M590" s="3" t="s">
        <v>479</v>
      </c>
      <c r="N590" s="3" t="s">
        <v>577</v>
      </c>
      <c r="O590" s="3" t="s">
        <v>578</v>
      </c>
      <c r="P590" s="3" t="s">
        <v>508</v>
      </c>
      <c r="Q590" s="3" t="s">
        <v>482</v>
      </c>
      <c r="R590" s="3">
        <v>24</v>
      </c>
      <c r="S590" s="3" t="s">
        <v>1066</v>
      </c>
      <c r="T590" s="3">
        <v>502</v>
      </c>
      <c r="U590" s="3" t="s">
        <v>1065</v>
      </c>
      <c r="V590" s="15">
        <v>50</v>
      </c>
      <c r="W590" s="15">
        <v>43.678035218757444</v>
      </c>
      <c r="X590" s="3">
        <v>2</v>
      </c>
      <c r="Y590" s="15">
        <v>1</v>
      </c>
      <c r="Z590" s="15">
        <v>100</v>
      </c>
      <c r="AA590" s="24">
        <f t="shared" si="38"/>
        <v>99</v>
      </c>
      <c r="AB590" s="3" t="s">
        <v>65</v>
      </c>
      <c r="AC590" s="3" t="str">
        <f t="shared" si="39"/>
        <v>Not Cash Payment</v>
      </c>
    </row>
    <row r="591" spans="1:29" ht="51" hidden="1" x14ac:dyDescent="0.2">
      <c r="A591" s="3">
        <v>7411</v>
      </c>
      <c r="B591" s="6">
        <v>42113</v>
      </c>
      <c r="C591" s="3">
        <f>VLOOKUP(B591,Dates!$A$2:$B$1462, 2,FALSE)</f>
        <v>1</v>
      </c>
      <c r="D591" s="3">
        <v>4</v>
      </c>
      <c r="E591" s="12">
        <f t="shared" si="36"/>
        <v>42117</v>
      </c>
      <c r="F591" s="3">
        <v>0</v>
      </c>
      <c r="G591" s="3" t="s">
        <v>61</v>
      </c>
      <c r="H591" s="3" t="str">
        <f t="shared" si="37"/>
        <v>Other</v>
      </c>
      <c r="I591" s="3">
        <v>29</v>
      </c>
      <c r="J591" s="10">
        <v>2200</v>
      </c>
      <c r="K591" s="3">
        <v>5</v>
      </c>
      <c r="L591" s="3" t="s">
        <v>30</v>
      </c>
      <c r="M591" s="3" t="s">
        <v>479</v>
      </c>
      <c r="N591" s="3" t="s">
        <v>579</v>
      </c>
      <c r="O591" s="3" t="s">
        <v>580</v>
      </c>
      <c r="P591" s="3" t="s">
        <v>498</v>
      </c>
      <c r="Q591" s="3" t="s">
        <v>495</v>
      </c>
      <c r="R591" s="3">
        <v>29</v>
      </c>
      <c r="S591" s="3" t="s">
        <v>1057</v>
      </c>
      <c r="T591" s="3">
        <v>627</v>
      </c>
      <c r="U591" s="3" t="s">
        <v>1056</v>
      </c>
      <c r="V591" s="15">
        <v>39.990001679999999</v>
      </c>
      <c r="W591" s="15">
        <v>34.198098313835338</v>
      </c>
      <c r="X591" s="3">
        <v>2</v>
      </c>
      <c r="Y591" s="15">
        <v>0.80000001200000004</v>
      </c>
      <c r="Z591" s="15">
        <v>79.980003359999998</v>
      </c>
      <c r="AA591" s="24">
        <f t="shared" si="38"/>
        <v>79.180003348</v>
      </c>
      <c r="AB591" s="3" t="s">
        <v>65</v>
      </c>
      <c r="AC591" s="3" t="str">
        <f t="shared" si="39"/>
        <v>Not Cash Payment</v>
      </c>
    </row>
    <row r="592" spans="1:29" ht="34" hidden="1" x14ac:dyDescent="0.2">
      <c r="A592" s="3">
        <v>5348</v>
      </c>
      <c r="B592" s="6">
        <v>42083</v>
      </c>
      <c r="C592" s="3">
        <f>VLOOKUP(B592,Dates!$A$2:$B$1462, 2,FALSE)</f>
        <v>6</v>
      </c>
      <c r="D592" s="3">
        <v>4</v>
      </c>
      <c r="E592" s="12">
        <f t="shared" si="36"/>
        <v>42089</v>
      </c>
      <c r="F592" s="3">
        <v>0</v>
      </c>
      <c r="G592" s="3" t="s">
        <v>61</v>
      </c>
      <c r="H592" s="3" t="str">
        <f t="shared" si="37"/>
        <v>Other</v>
      </c>
      <c r="I592" s="3">
        <v>24</v>
      </c>
      <c r="J592" s="10">
        <v>10966</v>
      </c>
      <c r="K592" s="3">
        <v>5</v>
      </c>
      <c r="L592" s="3" t="s">
        <v>30</v>
      </c>
      <c r="M592" s="3" t="s">
        <v>479</v>
      </c>
      <c r="N592" s="3" t="s">
        <v>511</v>
      </c>
      <c r="O592" s="3" t="s">
        <v>511</v>
      </c>
      <c r="P592" s="3" t="s">
        <v>508</v>
      </c>
      <c r="Q592" s="3" t="s">
        <v>482</v>
      </c>
      <c r="R592" s="3">
        <v>24</v>
      </c>
      <c r="S592" s="3" t="s">
        <v>1066</v>
      </c>
      <c r="T592" s="3">
        <v>502</v>
      </c>
      <c r="U592" s="3" t="s">
        <v>1065</v>
      </c>
      <c r="V592" s="15">
        <v>50</v>
      </c>
      <c r="W592" s="15">
        <v>43.678035218757444</v>
      </c>
      <c r="X592" s="3">
        <v>2</v>
      </c>
      <c r="Y592" s="15">
        <v>3</v>
      </c>
      <c r="Z592" s="15">
        <v>100</v>
      </c>
      <c r="AA592" s="24">
        <f t="shared" si="38"/>
        <v>97</v>
      </c>
      <c r="AB592" s="3" t="s">
        <v>65</v>
      </c>
      <c r="AC592" s="3" t="str">
        <f t="shared" si="39"/>
        <v>Not Cash Payment</v>
      </c>
    </row>
    <row r="593" spans="1:29" ht="34" hidden="1" x14ac:dyDescent="0.2">
      <c r="A593" s="3">
        <v>59742</v>
      </c>
      <c r="B593" s="6">
        <v>42877</v>
      </c>
      <c r="C593" s="3">
        <f>VLOOKUP(B593,Dates!$A$2:$B$1462, 2,FALSE)</f>
        <v>2</v>
      </c>
      <c r="D593" s="3">
        <v>4</v>
      </c>
      <c r="E593" s="12">
        <f t="shared" si="36"/>
        <v>42881</v>
      </c>
      <c r="F593" s="3">
        <v>0</v>
      </c>
      <c r="G593" s="3" t="s">
        <v>61</v>
      </c>
      <c r="H593" s="3" t="str">
        <f t="shared" si="37"/>
        <v>Other</v>
      </c>
      <c r="I593" s="3">
        <v>24</v>
      </c>
      <c r="J593" s="10">
        <v>3997</v>
      </c>
      <c r="K593" s="3">
        <v>5</v>
      </c>
      <c r="L593" s="3" t="s">
        <v>30</v>
      </c>
      <c r="M593" s="3" t="s">
        <v>479</v>
      </c>
      <c r="N593" s="3" t="s">
        <v>489</v>
      </c>
      <c r="O593" s="3" t="s">
        <v>489</v>
      </c>
      <c r="P593" s="3" t="s">
        <v>490</v>
      </c>
      <c r="Q593" s="3" t="s">
        <v>491</v>
      </c>
      <c r="R593" s="3">
        <v>24</v>
      </c>
      <c r="S593" s="3" t="s">
        <v>1066</v>
      </c>
      <c r="T593" s="3">
        <v>502</v>
      </c>
      <c r="U593" s="3" t="s">
        <v>1065</v>
      </c>
      <c r="V593" s="15">
        <v>50</v>
      </c>
      <c r="W593" s="15">
        <v>43.678035218757444</v>
      </c>
      <c r="X593" s="3">
        <v>2</v>
      </c>
      <c r="Y593" s="15">
        <v>4</v>
      </c>
      <c r="Z593" s="15">
        <v>100</v>
      </c>
      <c r="AA593" s="24">
        <f t="shared" si="38"/>
        <v>96</v>
      </c>
      <c r="AB593" s="3" t="s">
        <v>65</v>
      </c>
      <c r="AC593" s="3" t="str">
        <f t="shared" si="39"/>
        <v>Not Cash Payment</v>
      </c>
    </row>
    <row r="594" spans="1:29" ht="51" hidden="1" x14ac:dyDescent="0.2">
      <c r="A594" s="3">
        <v>59498</v>
      </c>
      <c r="B594" s="6">
        <v>42873</v>
      </c>
      <c r="C594" s="3">
        <f>VLOOKUP(B594,Dates!$A$2:$B$1462, 2,FALSE)</f>
        <v>5</v>
      </c>
      <c r="D594" s="3">
        <v>4</v>
      </c>
      <c r="E594" s="12">
        <f t="shared" si="36"/>
        <v>42879</v>
      </c>
      <c r="F594" s="3">
        <v>0</v>
      </c>
      <c r="G594" s="3" t="s">
        <v>61</v>
      </c>
      <c r="H594" s="3" t="str">
        <f t="shared" si="37"/>
        <v>Other</v>
      </c>
      <c r="I594" s="3">
        <v>29</v>
      </c>
      <c r="J594" s="10">
        <v>8746</v>
      </c>
      <c r="K594" s="3">
        <v>5</v>
      </c>
      <c r="L594" s="3" t="s">
        <v>30</v>
      </c>
      <c r="M594" s="3" t="s">
        <v>479</v>
      </c>
      <c r="N594" s="3" t="s">
        <v>581</v>
      </c>
      <c r="O594" s="3" t="s">
        <v>581</v>
      </c>
      <c r="P594" s="3" t="s">
        <v>508</v>
      </c>
      <c r="Q594" s="3" t="s">
        <v>482</v>
      </c>
      <c r="R594" s="3">
        <v>29</v>
      </c>
      <c r="S594" s="3" t="s">
        <v>1057</v>
      </c>
      <c r="T594" s="3">
        <v>627</v>
      </c>
      <c r="U594" s="3" t="s">
        <v>1056</v>
      </c>
      <c r="V594" s="15">
        <v>39.990001679999999</v>
      </c>
      <c r="W594" s="15">
        <v>34.198098313835338</v>
      </c>
      <c r="X594" s="3">
        <v>2</v>
      </c>
      <c r="Y594" s="15">
        <v>3.2000000480000002</v>
      </c>
      <c r="Z594" s="15">
        <v>79.980003359999998</v>
      </c>
      <c r="AA594" s="24">
        <f t="shared" si="38"/>
        <v>76.780003311999991</v>
      </c>
      <c r="AB594" s="3" t="s">
        <v>65</v>
      </c>
      <c r="AC594" s="3" t="str">
        <f t="shared" si="39"/>
        <v>Not Cash Payment</v>
      </c>
    </row>
    <row r="595" spans="1:29" ht="51" hidden="1" x14ac:dyDescent="0.2">
      <c r="A595" s="3">
        <v>3459</v>
      </c>
      <c r="B595" s="6">
        <v>42055</v>
      </c>
      <c r="C595" s="3">
        <f>VLOOKUP(B595,Dates!$A$2:$B$1462, 2,FALSE)</f>
        <v>6</v>
      </c>
      <c r="D595" s="3">
        <v>4</v>
      </c>
      <c r="E595" s="12">
        <f t="shared" si="36"/>
        <v>42061</v>
      </c>
      <c r="F595" s="3">
        <v>1</v>
      </c>
      <c r="G595" s="3" t="s">
        <v>61</v>
      </c>
      <c r="H595" s="3" t="str">
        <f t="shared" si="37"/>
        <v>Other</v>
      </c>
      <c r="I595" s="3">
        <v>29</v>
      </c>
      <c r="J595" s="10">
        <v>3687</v>
      </c>
      <c r="K595" s="3">
        <v>5</v>
      </c>
      <c r="L595" s="3" t="s">
        <v>30</v>
      </c>
      <c r="M595" s="3" t="s">
        <v>479</v>
      </c>
      <c r="N595" s="3" t="s">
        <v>582</v>
      </c>
      <c r="O595" s="3" t="s">
        <v>582</v>
      </c>
      <c r="P595" s="3" t="s">
        <v>583</v>
      </c>
      <c r="Q595" s="3" t="s">
        <v>491</v>
      </c>
      <c r="R595" s="3">
        <v>29</v>
      </c>
      <c r="S595" s="3" t="s">
        <v>1057</v>
      </c>
      <c r="T595" s="3">
        <v>627</v>
      </c>
      <c r="U595" s="3" t="s">
        <v>1056</v>
      </c>
      <c r="V595" s="15">
        <v>39.990001679999999</v>
      </c>
      <c r="W595" s="15">
        <v>34.198098313835338</v>
      </c>
      <c r="X595" s="3">
        <v>2</v>
      </c>
      <c r="Y595" s="15">
        <v>4</v>
      </c>
      <c r="Z595" s="15">
        <v>79.980003359999998</v>
      </c>
      <c r="AA595" s="24">
        <f t="shared" si="38"/>
        <v>75.980003359999998</v>
      </c>
      <c r="AB595" s="3" t="s">
        <v>65</v>
      </c>
      <c r="AC595" s="3" t="str">
        <f t="shared" si="39"/>
        <v>Not Cash Payment</v>
      </c>
    </row>
    <row r="596" spans="1:29" ht="51" hidden="1" x14ac:dyDescent="0.2">
      <c r="A596" s="3">
        <v>8470</v>
      </c>
      <c r="B596" s="6">
        <v>42099</v>
      </c>
      <c r="C596" s="3">
        <f>VLOOKUP(B596,Dates!$A$2:$B$1462, 2,FALSE)</f>
        <v>1</v>
      </c>
      <c r="D596" s="3">
        <v>4</v>
      </c>
      <c r="E596" s="12">
        <f t="shared" si="36"/>
        <v>42103</v>
      </c>
      <c r="F596" s="3">
        <v>1</v>
      </c>
      <c r="G596" s="3" t="s">
        <v>61</v>
      </c>
      <c r="H596" s="3" t="str">
        <f t="shared" si="37"/>
        <v>Other</v>
      </c>
      <c r="I596" s="3">
        <v>29</v>
      </c>
      <c r="J596" s="10">
        <v>9162</v>
      </c>
      <c r="K596" s="3">
        <v>5</v>
      </c>
      <c r="L596" s="3" t="s">
        <v>30</v>
      </c>
      <c r="M596" s="3" t="s">
        <v>479</v>
      </c>
      <c r="N596" s="3" t="s">
        <v>549</v>
      </c>
      <c r="O596" s="3" t="s">
        <v>549</v>
      </c>
      <c r="P596" s="3" t="s">
        <v>481</v>
      </c>
      <c r="Q596" s="3" t="s">
        <v>482</v>
      </c>
      <c r="R596" s="3">
        <v>29</v>
      </c>
      <c r="S596" s="3" t="s">
        <v>1057</v>
      </c>
      <c r="T596" s="3">
        <v>627</v>
      </c>
      <c r="U596" s="3" t="s">
        <v>1056</v>
      </c>
      <c r="V596" s="15">
        <v>39.990001679999999</v>
      </c>
      <c r="W596" s="15">
        <v>34.198098313835338</v>
      </c>
      <c r="X596" s="3">
        <v>2</v>
      </c>
      <c r="Y596" s="15">
        <v>4</v>
      </c>
      <c r="Z596" s="15">
        <v>79.980003359999998</v>
      </c>
      <c r="AA596" s="24">
        <f t="shared" si="38"/>
        <v>75.980003359999998</v>
      </c>
      <c r="AB596" s="3" t="s">
        <v>65</v>
      </c>
      <c r="AC596" s="3" t="str">
        <f t="shared" si="39"/>
        <v>Not Cash Payment</v>
      </c>
    </row>
    <row r="597" spans="1:29" ht="34" hidden="1" x14ac:dyDescent="0.2">
      <c r="A597" s="3">
        <v>53455</v>
      </c>
      <c r="B597" s="6">
        <v>42785</v>
      </c>
      <c r="C597" s="3">
        <f>VLOOKUP(B597,Dates!$A$2:$B$1462, 2,FALSE)</f>
        <v>1</v>
      </c>
      <c r="D597" s="3">
        <v>4</v>
      </c>
      <c r="E597" s="12">
        <f t="shared" si="36"/>
        <v>42789</v>
      </c>
      <c r="F597" s="3">
        <v>1</v>
      </c>
      <c r="G597" s="3" t="s">
        <v>61</v>
      </c>
      <c r="H597" s="3" t="str">
        <f t="shared" si="37"/>
        <v>Other</v>
      </c>
      <c r="I597" s="3">
        <v>24</v>
      </c>
      <c r="J597" s="10">
        <v>8993</v>
      </c>
      <c r="K597" s="3">
        <v>5</v>
      </c>
      <c r="L597" s="3" t="s">
        <v>30</v>
      </c>
      <c r="M597" s="3" t="s">
        <v>479</v>
      </c>
      <c r="N597" s="3" t="s">
        <v>529</v>
      </c>
      <c r="O597" s="3" t="s">
        <v>530</v>
      </c>
      <c r="P597" s="3" t="s">
        <v>505</v>
      </c>
      <c r="Q597" s="3" t="s">
        <v>495</v>
      </c>
      <c r="R597" s="3">
        <v>24</v>
      </c>
      <c r="S597" s="3" t="s">
        <v>1066</v>
      </c>
      <c r="T597" s="3">
        <v>502</v>
      </c>
      <c r="U597" s="3" t="s">
        <v>1065</v>
      </c>
      <c r="V597" s="15">
        <v>50</v>
      </c>
      <c r="W597" s="15">
        <v>43.678035218757444</v>
      </c>
      <c r="X597" s="3">
        <v>2</v>
      </c>
      <c r="Y597" s="15">
        <v>5</v>
      </c>
      <c r="Z597" s="15">
        <v>100</v>
      </c>
      <c r="AA597" s="24">
        <f t="shared" si="38"/>
        <v>95</v>
      </c>
      <c r="AB597" s="3" t="s">
        <v>65</v>
      </c>
      <c r="AC597" s="3" t="str">
        <f t="shared" si="39"/>
        <v>Not Cash Payment</v>
      </c>
    </row>
    <row r="598" spans="1:29" ht="68" hidden="1" x14ac:dyDescent="0.2">
      <c r="A598" s="3">
        <v>2014</v>
      </c>
      <c r="B598" s="6">
        <v>42034</v>
      </c>
      <c r="C598" s="3">
        <f>VLOOKUP(B598,Dates!$A$2:$B$1462, 2,FALSE)</f>
        <v>6</v>
      </c>
      <c r="D598" s="3">
        <v>4</v>
      </c>
      <c r="E598" s="12">
        <f t="shared" si="36"/>
        <v>42040</v>
      </c>
      <c r="F598" s="3">
        <v>1</v>
      </c>
      <c r="G598" s="3" t="s">
        <v>61</v>
      </c>
      <c r="H598" s="3" t="str">
        <f t="shared" si="37"/>
        <v>Other</v>
      </c>
      <c r="I598" s="3">
        <v>26</v>
      </c>
      <c r="J598" s="10">
        <v>5875</v>
      </c>
      <c r="K598" s="3">
        <v>5</v>
      </c>
      <c r="L598" s="3" t="s">
        <v>30</v>
      </c>
      <c r="M598" s="3" t="s">
        <v>479</v>
      </c>
      <c r="N598" s="3" t="s">
        <v>509</v>
      </c>
      <c r="O598" s="3" t="s">
        <v>510</v>
      </c>
      <c r="P598" s="3" t="s">
        <v>508</v>
      </c>
      <c r="Q598" s="3" t="s">
        <v>482</v>
      </c>
      <c r="R598" s="3">
        <v>26</v>
      </c>
      <c r="S598" s="3" t="s">
        <v>1069</v>
      </c>
      <c r="T598" s="3">
        <v>565</v>
      </c>
      <c r="U598" s="3" t="s">
        <v>1084</v>
      </c>
      <c r="V598" s="15">
        <v>70</v>
      </c>
      <c r="W598" s="15">
        <v>62.759999940857142</v>
      </c>
      <c r="X598" s="3">
        <v>2</v>
      </c>
      <c r="Y598" s="15">
        <v>7.6999998090000004</v>
      </c>
      <c r="Z598" s="15">
        <v>140</v>
      </c>
      <c r="AA598" s="24">
        <f t="shared" si="38"/>
        <v>132.30000019100001</v>
      </c>
      <c r="AB598" s="3" t="s">
        <v>65</v>
      </c>
      <c r="AC598" s="3" t="str">
        <f t="shared" si="39"/>
        <v>Not Cash Payment</v>
      </c>
    </row>
    <row r="599" spans="1:29" ht="51" hidden="1" x14ac:dyDescent="0.2">
      <c r="A599" s="3">
        <v>55899</v>
      </c>
      <c r="B599" s="6">
        <v>42820</v>
      </c>
      <c r="C599" s="3">
        <f>VLOOKUP(B599,Dates!$A$2:$B$1462, 2,FALSE)</f>
        <v>1</v>
      </c>
      <c r="D599" s="3">
        <v>4</v>
      </c>
      <c r="E599" s="12">
        <f t="shared" si="36"/>
        <v>42824</v>
      </c>
      <c r="F599" s="3">
        <v>1</v>
      </c>
      <c r="G599" s="3" t="s">
        <v>61</v>
      </c>
      <c r="H599" s="3" t="str">
        <f t="shared" si="37"/>
        <v>Other</v>
      </c>
      <c r="I599" s="3">
        <v>26</v>
      </c>
      <c r="J599" s="10">
        <v>2502</v>
      </c>
      <c r="K599" s="3">
        <v>5</v>
      </c>
      <c r="L599" s="3" t="s">
        <v>30</v>
      </c>
      <c r="M599" s="3" t="s">
        <v>479</v>
      </c>
      <c r="N599" s="3" t="s">
        <v>525</v>
      </c>
      <c r="O599" s="3" t="s">
        <v>488</v>
      </c>
      <c r="P599" s="3" t="s">
        <v>488</v>
      </c>
      <c r="Q599" s="3" t="s">
        <v>482</v>
      </c>
      <c r="R599" s="3">
        <v>26</v>
      </c>
      <c r="S599" s="3" t="s">
        <v>1069</v>
      </c>
      <c r="T599" s="3">
        <v>567</v>
      </c>
      <c r="U599" s="3" t="s">
        <v>1087</v>
      </c>
      <c r="V599" s="15">
        <v>25</v>
      </c>
      <c r="W599" s="15">
        <v>17.922466723766668</v>
      </c>
      <c r="X599" s="3">
        <v>2</v>
      </c>
      <c r="Y599" s="15">
        <v>3.5</v>
      </c>
      <c r="Z599" s="15">
        <v>50</v>
      </c>
      <c r="AA599" s="24">
        <f t="shared" si="38"/>
        <v>46.5</v>
      </c>
      <c r="AB599" s="3" t="s">
        <v>65</v>
      </c>
      <c r="AC599" s="3" t="str">
        <f t="shared" si="39"/>
        <v>Not Cash Payment</v>
      </c>
    </row>
    <row r="600" spans="1:29" ht="34" hidden="1" x14ac:dyDescent="0.2">
      <c r="A600" s="3">
        <v>52582</v>
      </c>
      <c r="B600" s="6">
        <v>42888</v>
      </c>
      <c r="C600" s="3">
        <f>VLOOKUP(B600,Dates!$A$2:$B$1462, 2,FALSE)</f>
        <v>6</v>
      </c>
      <c r="D600" s="3">
        <v>4</v>
      </c>
      <c r="E600" s="12">
        <f t="shared" si="36"/>
        <v>42894</v>
      </c>
      <c r="F600" s="3">
        <v>0</v>
      </c>
      <c r="G600" s="3" t="s">
        <v>61</v>
      </c>
      <c r="H600" s="3" t="str">
        <f t="shared" si="37"/>
        <v>Other</v>
      </c>
      <c r="I600" s="3">
        <v>24</v>
      </c>
      <c r="J600" s="10">
        <v>9563</v>
      </c>
      <c r="K600" s="3">
        <v>5</v>
      </c>
      <c r="L600" s="3" t="s">
        <v>30</v>
      </c>
      <c r="M600" s="3" t="s">
        <v>479</v>
      </c>
      <c r="N600" s="3" t="s">
        <v>584</v>
      </c>
      <c r="O600" s="3" t="s">
        <v>585</v>
      </c>
      <c r="P600" s="3" t="s">
        <v>508</v>
      </c>
      <c r="Q600" s="3" t="s">
        <v>482</v>
      </c>
      <c r="R600" s="3">
        <v>24</v>
      </c>
      <c r="S600" s="3" t="s">
        <v>1066</v>
      </c>
      <c r="T600" s="3">
        <v>502</v>
      </c>
      <c r="U600" s="3" t="s">
        <v>1065</v>
      </c>
      <c r="V600" s="15">
        <v>50</v>
      </c>
      <c r="W600" s="15">
        <v>43.678035218757444</v>
      </c>
      <c r="X600" s="3">
        <v>2</v>
      </c>
      <c r="Y600" s="15">
        <v>7</v>
      </c>
      <c r="Z600" s="15">
        <v>100</v>
      </c>
      <c r="AA600" s="24">
        <f t="shared" si="38"/>
        <v>93</v>
      </c>
      <c r="AB600" s="3" t="s">
        <v>65</v>
      </c>
      <c r="AC600" s="3" t="str">
        <f t="shared" si="39"/>
        <v>Not Cash Payment</v>
      </c>
    </row>
    <row r="601" spans="1:29" ht="34" hidden="1" x14ac:dyDescent="0.2">
      <c r="A601" s="3">
        <v>56222</v>
      </c>
      <c r="B601" s="6">
        <v>42825</v>
      </c>
      <c r="C601" s="3">
        <f>VLOOKUP(B601,Dates!$A$2:$B$1462, 2,FALSE)</f>
        <v>6</v>
      </c>
      <c r="D601" s="3">
        <v>4</v>
      </c>
      <c r="E601" s="12">
        <f t="shared" si="36"/>
        <v>42831</v>
      </c>
      <c r="F601" s="3">
        <v>0</v>
      </c>
      <c r="G601" s="3" t="s">
        <v>61</v>
      </c>
      <c r="H601" s="3" t="str">
        <f t="shared" si="37"/>
        <v>Other</v>
      </c>
      <c r="I601" s="3">
        <v>24</v>
      </c>
      <c r="J601" s="10">
        <v>7259</v>
      </c>
      <c r="K601" s="3">
        <v>5</v>
      </c>
      <c r="L601" s="3" t="s">
        <v>30</v>
      </c>
      <c r="M601" s="3" t="s">
        <v>479</v>
      </c>
      <c r="N601" s="3" t="s">
        <v>586</v>
      </c>
      <c r="O601" s="3" t="s">
        <v>508</v>
      </c>
      <c r="P601" s="3" t="s">
        <v>508</v>
      </c>
      <c r="Q601" s="3" t="s">
        <v>482</v>
      </c>
      <c r="R601" s="3">
        <v>24</v>
      </c>
      <c r="S601" s="3" t="s">
        <v>1066</v>
      </c>
      <c r="T601" s="3">
        <v>502</v>
      </c>
      <c r="U601" s="3" t="s">
        <v>1065</v>
      </c>
      <c r="V601" s="15">
        <v>50</v>
      </c>
      <c r="W601" s="15">
        <v>43.678035218757444</v>
      </c>
      <c r="X601" s="3">
        <v>2</v>
      </c>
      <c r="Y601" s="15">
        <v>7</v>
      </c>
      <c r="Z601" s="15">
        <v>100</v>
      </c>
      <c r="AA601" s="24">
        <f t="shared" si="38"/>
        <v>93</v>
      </c>
      <c r="AB601" s="3" t="s">
        <v>65</v>
      </c>
      <c r="AC601" s="3" t="str">
        <f t="shared" si="39"/>
        <v>Not Cash Payment</v>
      </c>
    </row>
    <row r="602" spans="1:29" ht="51" hidden="1" x14ac:dyDescent="0.2">
      <c r="A602" s="3">
        <v>57829</v>
      </c>
      <c r="B602" s="6">
        <v>42849</v>
      </c>
      <c r="C602" s="3">
        <f>VLOOKUP(B602,Dates!$A$2:$B$1462, 2,FALSE)</f>
        <v>2</v>
      </c>
      <c r="D602" s="3">
        <v>4</v>
      </c>
      <c r="E602" s="12">
        <f t="shared" si="36"/>
        <v>42853</v>
      </c>
      <c r="F602" s="3">
        <v>1</v>
      </c>
      <c r="G602" s="3" t="s">
        <v>61</v>
      </c>
      <c r="H602" s="3" t="str">
        <f t="shared" si="37"/>
        <v>Other</v>
      </c>
      <c r="I602" s="3">
        <v>29</v>
      </c>
      <c r="J602" s="10">
        <v>3131</v>
      </c>
      <c r="K602" s="3">
        <v>5</v>
      </c>
      <c r="L602" s="3" t="s">
        <v>30</v>
      </c>
      <c r="M602" s="3" t="s">
        <v>479</v>
      </c>
      <c r="N602" s="3" t="s">
        <v>587</v>
      </c>
      <c r="O602" s="3" t="s">
        <v>576</v>
      </c>
      <c r="P602" s="3" t="s">
        <v>505</v>
      </c>
      <c r="Q602" s="3" t="s">
        <v>495</v>
      </c>
      <c r="R602" s="3">
        <v>29</v>
      </c>
      <c r="S602" s="3" t="s">
        <v>1057</v>
      </c>
      <c r="T602" s="3">
        <v>627</v>
      </c>
      <c r="U602" s="3" t="s">
        <v>1056</v>
      </c>
      <c r="V602" s="15">
        <v>39.990001679999999</v>
      </c>
      <c r="W602" s="15">
        <v>34.198098313835338</v>
      </c>
      <c r="X602" s="3">
        <v>2</v>
      </c>
      <c r="Y602" s="15">
        <v>7.1999998090000004</v>
      </c>
      <c r="Z602" s="15">
        <v>79.980003359999998</v>
      </c>
      <c r="AA602" s="24">
        <f t="shared" si="38"/>
        <v>72.780003550999993</v>
      </c>
      <c r="AB602" s="3" t="s">
        <v>65</v>
      </c>
      <c r="AC602" s="3" t="str">
        <f t="shared" si="39"/>
        <v>Not Cash Payment</v>
      </c>
    </row>
    <row r="603" spans="1:29" ht="51" hidden="1" x14ac:dyDescent="0.2">
      <c r="A603" s="3">
        <v>56217</v>
      </c>
      <c r="B603" s="6">
        <v>42825</v>
      </c>
      <c r="C603" s="3">
        <f>VLOOKUP(B603,Dates!$A$2:$B$1462, 2,FALSE)</f>
        <v>6</v>
      </c>
      <c r="D603" s="3">
        <v>4</v>
      </c>
      <c r="E603" s="12">
        <f t="shared" si="36"/>
        <v>42831</v>
      </c>
      <c r="F603" s="3">
        <v>0</v>
      </c>
      <c r="G603" s="3" t="s">
        <v>61</v>
      </c>
      <c r="H603" s="3" t="str">
        <f t="shared" si="37"/>
        <v>Other</v>
      </c>
      <c r="I603" s="3">
        <v>29</v>
      </c>
      <c r="J603" s="10">
        <v>4140</v>
      </c>
      <c r="K603" s="3">
        <v>5</v>
      </c>
      <c r="L603" s="3" t="s">
        <v>30</v>
      </c>
      <c r="M603" s="3" t="s">
        <v>479</v>
      </c>
      <c r="N603" s="3" t="s">
        <v>500</v>
      </c>
      <c r="O603" s="3" t="s">
        <v>501</v>
      </c>
      <c r="P603" s="3" t="s">
        <v>502</v>
      </c>
      <c r="Q603" s="3" t="s">
        <v>482</v>
      </c>
      <c r="R603" s="3">
        <v>29</v>
      </c>
      <c r="S603" s="3" t="s">
        <v>1057</v>
      </c>
      <c r="T603" s="3">
        <v>627</v>
      </c>
      <c r="U603" s="3" t="s">
        <v>1056</v>
      </c>
      <c r="V603" s="15">
        <v>39.990001679999999</v>
      </c>
      <c r="W603" s="15">
        <v>34.198098313835338</v>
      </c>
      <c r="X603" s="3">
        <v>2</v>
      </c>
      <c r="Y603" s="15">
        <v>8</v>
      </c>
      <c r="Z603" s="15">
        <v>79.980003359999998</v>
      </c>
      <c r="AA603" s="24">
        <f t="shared" si="38"/>
        <v>71.980003359999998</v>
      </c>
      <c r="AB603" s="3" t="s">
        <v>65</v>
      </c>
      <c r="AC603" s="3" t="str">
        <f t="shared" si="39"/>
        <v>Not Cash Payment</v>
      </c>
    </row>
    <row r="604" spans="1:29" ht="51" hidden="1" x14ac:dyDescent="0.2">
      <c r="A604" s="3">
        <v>5893</v>
      </c>
      <c r="B604" s="6">
        <v>42091</v>
      </c>
      <c r="C604" s="3">
        <f>VLOOKUP(B604,Dates!$A$2:$B$1462, 2,FALSE)</f>
        <v>7</v>
      </c>
      <c r="D604" s="3">
        <v>4</v>
      </c>
      <c r="E604" s="12">
        <f t="shared" si="36"/>
        <v>42096</v>
      </c>
      <c r="F604" s="3">
        <v>0</v>
      </c>
      <c r="G604" s="3" t="s">
        <v>61</v>
      </c>
      <c r="H604" s="3" t="str">
        <f t="shared" si="37"/>
        <v>Other</v>
      </c>
      <c r="I604" s="3">
        <v>29</v>
      </c>
      <c r="J604" s="10">
        <v>4539</v>
      </c>
      <c r="K604" s="3">
        <v>5</v>
      </c>
      <c r="L604" s="3" t="s">
        <v>30</v>
      </c>
      <c r="M604" s="3" t="s">
        <v>479</v>
      </c>
      <c r="N604" s="3" t="s">
        <v>480</v>
      </c>
      <c r="O604" s="3" t="s">
        <v>481</v>
      </c>
      <c r="P604" s="3" t="s">
        <v>481</v>
      </c>
      <c r="Q604" s="3" t="s">
        <v>482</v>
      </c>
      <c r="R604" s="3">
        <v>29</v>
      </c>
      <c r="S604" s="3" t="s">
        <v>1057</v>
      </c>
      <c r="T604" s="3">
        <v>627</v>
      </c>
      <c r="U604" s="3" t="s">
        <v>1056</v>
      </c>
      <c r="V604" s="15">
        <v>39.990001679999999</v>
      </c>
      <c r="W604" s="15">
        <v>34.198098313835338</v>
      </c>
      <c r="X604" s="3">
        <v>2</v>
      </c>
      <c r="Y604" s="15">
        <v>8</v>
      </c>
      <c r="Z604" s="15">
        <v>79.980003359999998</v>
      </c>
      <c r="AA604" s="24">
        <f t="shared" si="38"/>
        <v>71.980003359999998</v>
      </c>
      <c r="AB604" s="3" t="s">
        <v>65</v>
      </c>
      <c r="AC604" s="3" t="str">
        <f t="shared" si="39"/>
        <v>Not Cash Payment</v>
      </c>
    </row>
    <row r="605" spans="1:29" ht="34" hidden="1" x14ac:dyDescent="0.2">
      <c r="A605" s="3">
        <v>5528</v>
      </c>
      <c r="B605" s="6">
        <v>42085</v>
      </c>
      <c r="C605" s="3">
        <f>VLOOKUP(B605,Dates!$A$2:$B$1462, 2,FALSE)</f>
        <v>1</v>
      </c>
      <c r="D605" s="3">
        <v>4</v>
      </c>
      <c r="E605" s="12">
        <f t="shared" si="36"/>
        <v>42089</v>
      </c>
      <c r="F605" s="3">
        <v>0</v>
      </c>
      <c r="G605" s="3" t="s">
        <v>61</v>
      </c>
      <c r="H605" s="3" t="str">
        <f t="shared" si="37"/>
        <v>Other</v>
      </c>
      <c r="I605" s="3">
        <v>24</v>
      </c>
      <c r="J605" s="10">
        <v>6071</v>
      </c>
      <c r="K605" s="3">
        <v>5</v>
      </c>
      <c r="L605" s="3" t="s">
        <v>30</v>
      </c>
      <c r="M605" s="3" t="s">
        <v>479</v>
      </c>
      <c r="N605" s="3" t="s">
        <v>564</v>
      </c>
      <c r="O605" s="3" t="s">
        <v>565</v>
      </c>
      <c r="P605" s="3" t="s">
        <v>502</v>
      </c>
      <c r="Q605" s="3" t="s">
        <v>482</v>
      </c>
      <c r="R605" s="3">
        <v>24</v>
      </c>
      <c r="S605" s="3" t="s">
        <v>1066</v>
      </c>
      <c r="T605" s="3">
        <v>502</v>
      </c>
      <c r="U605" s="3" t="s">
        <v>1065</v>
      </c>
      <c r="V605" s="15">
        <v>50</v>
      </c>
      <c r="W605" s="15">
        <v>43.678035218757444</v>
      </c>
      <c r="X605" s="3">
        <v>2</v>
      </c>
      <c r="Y605" s="15">
        <v>10</v>
      </c>
      <c r="Z605" s="15">
        <v>100</v>
      </c>
      <c r="AA605" s="24">
        <f t="shared" si="38"/>
        <v>90</v>
      </c>
      <c r="AB605" s="3" t="s">
        <v>65</v>
      </c>
      <c r="AC605" s="3" t="str">
        <f t="shared" si="39"/>
        <v>Not Cash Payment</v>
      </c>
    </row>
    <row r="606" spans="1:29" ht="51" hidden="1" x14ac:dyDescent="0.2">
      <c r="A606" s="3">
        <v>367</v>
      </c>
      <c r="B606" s="6">
        <v>42156</v>
      </c>
      <c r="C606" s="3">
        <f>VLOOKUP(B606,Dates!$A$2:$B$1462, 2,FALSE)</f>
        <v>2</v>
      </c>
      <c r="D606" s="3">
        <v>4</v>
      </c>
      <c r="E606" s="12">
        <f t="shared" si="36"/>
        <v>42160</v>
      </c>
      <c r="F606" s="3">
        <v>0</v>
      </c>
      <c r="G606" s="3" t="s">
        <v>61</v>
      </c>
      <c r="H606" s="3" t="str">
        <f t="shared" si="37"/>
        <v>Other</v>
      </c>
      <c r="I606" s="3">
        <v>29</v>
      </c>
      <c r="J606" s="10">
        <v>8730</v>
      </c>
      <c r="K606" s="3">
        <v>5</v>
      </c>
      <c r="L606" s="3" t="s">
        <v>30</v>
      </c>
      <c r="M606" s="3" t="s">
        <v>479</v>
      </c>
      <c r="N606" s="3" t="s">
        <v>588</v>
      </c>
      <c r="O606" s="3" t="s">
        <v>589</v>
      </c>
      <c r="P606" s="3" t="s">
        <v>494</v>
      </c>
      <c r="Q606" s="3" t="s">
        <v>495</v>
      </c>
      <c r="R606" s="3">
        <v>29</v>
      </c>
      <c r="S606" s="3" t="s">
        <v>1057</v>
      </c>
      <c r="T606" s="3">
        <v>627</v>
      </c>
      <c r="U606" s="3" t="s">
        <v>1056</v>
      </c>
      <c r="V606" s="15">
        <v>39.990001679999999</v>
      </c>
      <c r="W606" s="15">
        <v>34.198098313835338</v>
      </c>
      <c r="X606" s="3">
        <v>2</v>
      </c>
      <c r="Y606" s="15">
        <v>8</v>
      </c>
      <c r="Z606" s="15">
        <v>79.980003359999998</v>
      </c>
      <c r="AA606" s="24">
        <f t="shared" si="38"/>
        <v>71.980003359999998</v>
      </c>
      <c r="AB606" s="3" t="s">
        <v>65</v>
      </c>
      <c r="AC606" s="3" t="str">
        <f t="shared" si="39"/>
        <v>Not Cash Payment</v>
      </c>
    </row>
    <row r="607" spans="1:29" ht="34" hidden="1" x14ac:dyDescent="0.2">
      <c r="A607" s="3">
        <v>52353</v>
      </c>
      <c r="B607" s="6">
        <v>42796</v>
      </c>
      <c r="C607" s="3">
        <f>VLOOKUP(B607,Dates!$A$2:$B$1462, 2,FALSE)</f>
        <v>5</v>
      </c>
      <c r="D607" s="3">
        <v>4</v>
      </c>
      <c r="E607" s="12">
        <f t="shared" si="36"/>
        <v>42802</v>
      </c>
      <c r="F607" s="3">
        <v>0</v>
      </c>
      <c r="G607" s="3" t="s">
        <v>61</v>
      </c>
      <c r="H607" s="3" t="str">
        <f t="shared" si="37"/>
        <v>Other</v>
      </c>
      <c r="I607" s="3">
        <v>24</v>
      </c>
      <c r="J607" s="10">
        <v>9634</v>
      </c>
      <c r="K607" s="3">
        <v>5</v>
      </c>
      <c r="L607" s="3" t="s">
        <v>30</v>
      </c>
      <c r="M607" s="3" t="s">
        <v>479</v>
      </c>
      <c r="N607" s="3" t="s">
        <v>590</v>
      </c>
      <c r="O607" s="3" t="s">
        <v>591</v>
      </c>
      <c r="P607" s="3" t="s">
        <v>505</v>
      </c>
      <c r="Q607" s="3" t="s">
        <v>495</v>
      </c>
      <c r="R607" s="3">
        <v>24</v>
      </c>
      <c r="S607" s="3" t="s">
        <v>1066</v>
      </c>
      <c r="T607" s="3">
        <v>502</v>
      </c>
      <c r="U607" s="3" t="s">
        <v>1065</v>
      </c>
      <c r="V607" s="15">
        <v>50</v>
      </c>
      <c r="W607" s="15">
        <v>43.678035218757444</v>
      </c>
      <c r="X607" s="3">
        <v>2</v>
      </c>
      <c r="Y607" s="15">
        <v>10</v>
      </c>
      <c r="Z607" s="15">
        <v>100</v>
      </c>
      <c r="AA607" s="24">
        <f t="shared" si="38"/>
        <v>90</v>
      </c>
      <c r="AB607" s="3" t="s">
        <v>65</v>
      </c>
      <c r="AC607" s="3" t="str">
        <f t="shared" si="39"/>
        <v>Not Cash Payment</v>
      </c>
    </row>
    <row r="608" spans="1:29" ht="34" hidden="1" x14ac:dyDescent="0.2">
      <c r="A608" s="3">
        <v>1784</v>
      </c>
      <c r="B608" s="6">
        <v>42031</v>
      </c>
      <c r="C608" s="3">
        <f>VLOOKUP(B608,Dates!$A$2:$B$1462, 2,FALSE)</f>
        <v>3</v>
      </c>
      <c r="D608" s="3">
        <v>4</v>
      </c>
      <c r="E608" s="12">
        <f t="shared" si="36"/>
        <v>42037</v>
      </c>
      <c r="F608" s="3">
        <v>1</v>
      </c>
      <c r="G608" s="3" t="s">
        <v>61</v>
      </c>
      <c r="H608" s="3" t="str">
        <f t="shared" si="37"/>
        <v>Other</v>
      </c>
      <c r="I608" s="3">
        <v>24</v>
      </c>
      <c r="J608" s="10">
        <v>8010</v>
      </c>
      <c r="K608" s="3">
        <v>5</v>
      </c>
      <c r="L608" s="3" t="s">
        <v>30</v>
      </c>
      <c r="M608" s="3" t="s">
        <v>479</v>
      </c>
      <c r="N608" s="3" t="s">
        <v>512</v>
      </c>
      <c r="O608" s="3" t="s">
        <v>512</v>
      </c>
      <c r="P608" s="3" t="s">
        <v>505</v>
      </c>
      <c r="Q608" s="3" t="s">
        <v>495</v>
      </c>
      <c r="R608" s="3">
        <v>24</v>
      </c>
      <c r="S608" s="3" t="s">
        <v>1066</v>
      </c>
      <c r="T608" s="3">
        <v>502</v>
      </c>
      <c r="U608" s="3" t="s">
        <v>1065</v>
      </c>
      <c r="V608" s="15">
        <v>50</v>
      </c>
      <c r="W608" s="15">
        <v>43.678035218757444</v>
      </c>
      <c r="X608" s="3">
        <v>2</v>
      </c>
      <c r="Y608" s="15">
        <v>10</v>
      </c>
      <c r="Z608" s="15">
        <v>100</v>
      </c>
      <c r="AA608" s="24">
        <f t="shared" si="38"/>
        <v>90</v>
      </c>
      <c r="AB608" s="3" t="s">
        <v>65</v>
      </c>
      <c r="AC608" s="3" t="str">
        <f t="shared" si="39"/>
        <v>Not Cash Payment</v>
      </c>
    </row>
    <row r="609" spans="1:29" ht="51" hidden="1" x14ac:dyDescent="0.2">
      <c r="A609" s="3">
        <v>60317</v>
      </c>
      <c r="B609" s="6">
        <v>42885</v>
      </c>
      <c r="C609" s="3">
        <f>VLOOKUP(B609,Dates!$A$2:$B$1462, 2,FALSE)</f>
        <v>3</v>
      </c>
      <c r="D609" s="3">
        <v>4</v>
      </c>
      <c r="E609" s="12">
        <f t="shared" si="36"/>
        <v>42891</v>
      </c>
      <c r="F609" s="3">
        <v>0</v>
      </c>
      <c r="G609" s="3" t="s">
        <v>61</v>
      </c>
      <c r="H609" s="3" t="str">
        <f t="shared" si="37"/>
        <v>Other</v>
      </c>
      <c r="I609" s="3">
        <v>29</v>
      </c>
      <c r="J609" s="10">
        <v>3484</v>
      </c>
      <c r="K609" s="3">
        <v>5</v>
      </c>
      <c r="L609" s="3" t="s">
        <v>30</v>
      </c>
      <c r="M609" s="3" t="s">
        <v>479</v>
      </c>
      <c r="N609" s="3" t="s">
        <v>531</v>
      </c>
      <c r="O609" s="3" t="s">
        <v>531</v>
      </c>
      <c r="P609" s="3" t="s">
        <v>521</v>
      </c>
      <c r="Q609" s="3" t="s">
        <v>491</v>
      </c>
      <c r="R609" s="3">
        <v>29</v>
      </c>
      <c r="S609" s="3" t="s">
        <v>1057</v>
      </c>
      <c r="T609" s="3">
        <v>627</v>
      </c>
      <c r="U609" s="3" t="s">
        <v>1056</v>
      </c>
      <c r="V609" s="15">
        <v>39.990001679999999</v>
      </c>
      <c r="W609" s="15">
        <v>34.198098313835338</v>
      </c>
      <c r="X609" s="3">
        <v>2</v>
      </c>
      <c r="Y609" s="15">
        <v>9.6000003809999992</v>
      </c>
      <c r="Z609" s="15">
        <v>79.980003359999998</v>
      </c>
      <c r="AA609" s="24">
        <f t="shared" si="38"/>
        <v>70.380002978999997</v>
      </c>
      <c r="AB609" s="3" t="s">
        <v>65</v>
      </c>
      <c r="AC609" s="3" t="str">
        <f t="shared" si="39"/>
        <v>Not Cash Payment</v>
      </c>
    </row>
    <row r="610" spans="1:29" ht="34" hidden="1" x14ac:dyDescent="0.2">
      <c r="A610" s="3">
        <v>6776</v>
      </c>
      <c r="B610" s="6">
        <v>42251</v>
      </c>
      <c r="C610" s="3">
        <f>VLOOKUP(B610,Dates!$A$2:$B$1462, 2,FALSE)</f>
        <v>6</v>
      </c>
      <c r="D610" s="3">
        <v>4</v>
      </c>
      <c r="E610" s="12">
        <f t="shared" si="36"/>
        <v>42257</v>
      </c>
      <c r="F610" s="3">
        <v>0</v>
      </c>
      <c r="G610" s="3" t="s">
        <v>61</v>
      </c>
      <c r="H610" s="3" t="str">
        <f t="shared" si="37"/>
        <v>Other</v>
      </c>
      <c r="I610" s="3">
        <v>24</v>
      </c>
      <c r="J610" s="10">
        <v>7307</v>
      </c>
      <c r="K610" s="3">
        <v>5</v>
      </c>
      <c r="L610" s="3" t="s">
        <v>30</v>
      </c>
      <c r="M610" s="3" t="s">
        <v>479</v>
      </c>
      <c r="N610" s="3" t="s">
        <v>511</v>
      </c>
      <c r="O610" s="3" t="s">
        <v>511</v>
      </c>
      <c r="P610" s="3" t="s">
        <v>508</v>
      </c>
      <c r="Q610" s="3" t="s">
        <v>482</v>
      </c>
      <c r="R610" s="3">
        <v>24</v>
      </c>
      <c r="S610" s="3" t="s">
        <v>1066</v>
      </c>
      <c r="T610" s="3">
        <v>502</v>
      </c>
      <c r="U610" s="3" t="s">
        <v>1065</v>
      </c>
      <c r="V610" s="15">
        <v>50</v>
      </c>
      <c r="W610" s="15">
        <v>43.678035218757444</v>
      </c>
      <c r="X610" s="3">
        <v>2</v>
      </c>
      <c r="Y610" s="15">
        <v>12</v>
      </c>
      <c r="Z610" s="15">
        <v>100</v>
      </c>
      <c r="AA610" s="24">
        <f t="shared" si="38"/>
        <v>88</v>
      </c>
      <c r="AB610" s="3" t="s">
        <v>65</v>
      </c>
      <c r="AC610" s="3" t="str">
        <f t="shared" si="39"/>
        <v>Not Cash Payment</v>
      </c>
    </row>
    <row r="611" spans="1:29" ht="34" hidden="1" x14ac:dyDescent="0.2">
      <c r="A611" s="3">
        <v>4487</v>
      </c>
      <c r="B611" s="6">
        <v>42188</v>
      </c>
      <c r="C611" s="3">
        <f>VLOOKUP(B611,Dates!$A$2:$B$1462, 2,FALSE)</f>
        <v>6</v>
      </c>
      <c r="D611" s="3">
        <v>4</v>
      </c>
      <c r="E611" s="12">
        <f t="shared" si="36"/>
        <v>42194</v>
      </c>
      <c r="F611" s="3">
        <v>0</v>
      </c>
      <c r="G611" s="3" t="s">
        <v>61</v>
      </c>
      <c r="H611" s="3" t="str">
        <f t="shared" si="37"/>
        <v>Other</v>
      </c>
      <c r="I611" s="3">
        <v>24</v>
      </c>
      <c r="J611" s="10">
        <v>1975</v>
      </c>
      <c r="K611" s="3">
        <v>5</v>
      </c>
      <c r="L611" s="3" t="s">
        <v>30</v>
      </c>
      <c r="M611" s="3" t="s">
        <v>479</v>
      </c>
      <c r="N611" s="3" t="s">
        <v>546</v>
      </c>
      <c r="O611" s="3" t="s">
        <v>481</v>
      </c>
      <c r="P611" s="3" t="s">
        <v>481</v>
      </c>
      <c r="Q611" s="3" t="s">
        <v>482</v>
      </c>
      <c r="R611" s="3">
        <v>24</v>
      </c>
      <c r="S611" s="3" t="s">
        <v>1066</v>
      </c>
      <c r="T611" s="3">
        <v>502</v>
      </c>
      <c r="U611" s="3" t="s">
        <v>1065</v>
      </c>
      <c r="V611" s="15">
        <v>50</v>
      </c>
      <c r="W611" s="15">
        <v>43.678035218757444</v>
      </c>
      <c r="X611" s="3">
        <v>2</v>
      </c>
      <c r="Y611" s="15">
        <v>13</v>
      </c>
      <c r="Z611" s="15">
        <v>100</v>
      </c>
      <c r="AA611" s="24">
        <f t="shared" si="38"/>
        <v>87</v>
      </c>
      <c r="AB611" s="3" t="s">
        <v>65</v>
      </c>
      <c r="AC611" s="3" t="str">
        <f t="shared" si="39"/>
        <v>Not Cash Payment</v>
      </c>
    </row>
    <row r="612" spans="1:29" ht="34" hidden="1" x14ac:dyDescent="0.2">
      <c r="A612" s="3">
        <v>9681</v>
      </c>
      <c r="B612" s="6">
        <v>42146</v>
      </c>
      <c r="C612" s="3">
        <f>VLOOKUP(B612,Dates!$A$2:$B$1462, 2,FALSE)</f>
        <v>6</v>
      </c>
      <c r="D612" s="3">
        <v>4</v>
      </c>
      <c r="E612" s="12">
        <f t="shared" si="36"/>
        <v>42152</v>
      </c>
      <c r="F612" s="3">
        <v>0</v>
      </c>
      <c r="G612" s="3" t="s">
        <v>61</v>
      </c>
      <c r="H612" s="3" t="str">
        <f t="shared" si="37"/>
        <v>Other</v>
      </c>
      <c r="I612" s="3">
        <v>24</v>
      </c>
      <c r="J612" s="10">
        <v>629</v>
      </c>
      <c r="K612" s="3">
        <v>5</v>
      </c>
      <c r="L612" s="3" t="s">
        <v>30</v>
      </c>
      <c r="M612" s="3" t="s">
        <v>479</v>
      </c>
      <c r="N612" s="3" t="s">
        <v>592</v>
      </c>
      <c r="O612" s="3" t="s">
        <v>592</v>
      </c>
      <c r="P612" s="3" t="s">
        <v>481</v>
      </c>
      <c r="Q612" s="3" t="s">
        <v>482</v>
      </c>
      <c r="R612" s="3">
        <v>24</v>
      </c>
      <c r="S612" s="3" t="s">
        <v>1066</v>
      </c>
      <c r="T612" s="3">
        <v>502</v>
      </c>
      <c r="U612" s="3" t="s">
        <v>1065</v>
      </c>
      <c r="V612" s="15">
        <v>50</v>
      </c>
      <c r="W612" s="15">
        <v>43.678035218757444</v>
      </c>
      <c r="X612" s="3">
        <v>2</v>
      </c>
      <c r="Y612" s="15">
        <v>15</v>
      </c>
      <c r="Z612" s="15">
        <v>100</v>
      </c>
      <c r="AA612" s="24">
        <f t="shared" si="38"/>
        <v>85</v>
      </c>
      <c r="AB612" s="3" t="s">
        <v>65</v>
      </c>
      <c r="AC612" s="3" t="str">
        <f t="shared" si="39"/>
        <v>Not Cash Payment</v>
      </c>
    </row>
    <row r="613" spans="1:29" ht="51" hidden="1" x14ac:dyDescent="0.2">
      <c r="A613" s="3">
        <v>60868</v>
      </c>
      <c r="B613" s="6">
        <v>42922</v>
      </c>
      <c r="C613" s="3">
        <f>VLOOKUP(B613,Dates!$A$2:$B$1462, 2,FALSE)</f>
        <v>5</v>
      </c>
      <c r="D613" s="3">
        <v>4</v>
      </c>
      <c r="E613" s="12">
        <f t="shared" si="36"/>
        <v>42928</v>
      </c>
      <c r="F613" s="3">
        <v>0</v>
      </c>
      <c r="G613" s="3" t="s">
        <v>61</v>
      </c>
      <c r="H613" s="3" t="str">
        <f t="shared" si="37"/>
        <v>Other</v>
      </c>
      <c r="I613" s="3">
        <v>29</v>
      </c>
      <c r="J613" s="10">
        <v>11753</v>
      </c>
      <c r="K613" s="3">
        <v>5</v>
      </c>
      <c r="L613" s="3" t="s">
        <v>30</v>
      </c>
      <c r="M613" s="3" t="s">
        <v>479</v>
      </c>
      <c r="N613" s="3" t="s">
        <v>593</v>
      </c>
      <c r="O613" s="3" t="s">
        <v>481</v>
      </c>
      <c r="P613" s="3" t="s">
        <v>481</v>
      </c>
      <c r="Q613" s="3" t="s">
        <v>482</v>
      </c>
      <c r="R613" s="3">
        <v>29</v>
      </c>
      <c r="S613" s="3" t="s">
        <v>1057</v>
      </c>
      <c r="T613" s="3">
        <v>627</v>
      </c>
      <c r="U613" s="3" t="s">
        <v>1056</v>
      </c>
      <c r="V613" s="15">
        <v>39.990001679999999</v>
      </c>
      <c r="W613" s="15">
        <v>34.198098313835338</v>
      </c>
      <c r="X613" s="3">
        <v>2</v>
      </c>
      <c r="Y613" s="15">
        <v>13.600000380000001</v>
      </c>
      <c r="Z613" s="15">
        <v>79.980003359999998</v>
      </c>
      <c r="AA613" s="24">
        <f t="shared" si="38"/>
        <v>66.38000298</v>
      </c>
      <c r="AB613" s="3" t="s">
        <v>65</v>
      </c>
      <c r="AC613" s="3" t="str">
        <f t="shared" si="39"/>
        <v>Not Cash Payment</v>
      </c>
    </row>
    <row r="614" spans="1:29" ht="34" hidden="1" x14ac:dyDescent="0.2">
      <c r="A614" s="3">
        <v>53231</v>
      </c>
      <c r="B614" s="6">
        <v>42782</v>
      </c>
      <c r="C614" s="3">
        <f>VLOOKUP(B614,Dates!$A$2:$B$1462, 2,FALSE)</f>
        <v>5</v>
      </c>
      <c r="D614" s="3">
        <v>4</v>
      </c>
      <c r="E614" s="12">
        <f t="shared" si="36"/>
        <v>42788</v>
      </c>
      <c r="F614" s="3">
        <v>0</v>
      </c>
      <c r="G614" s="3" t="s">
        <v>61</v>
      </c>
      <c r="H614" s="3" t="str">
        <f t="shared" si="37"/>
        <v>Other</v>
      </c>
      <c r="I614" s="3">
        <v>26</v>
      </c>
      <c r="J614" s="10">
        <v>5375</v>
      </c>
      <c r="K614" s="3">
        <v>5</v>
      </c>
      <c r="L614" s="3" t="s">
        <v>30</v>
      </c>
      <c r="M614" s="3" t="s">
        <v>479</v>
      </c>
      <c r="N614" s="3" t="s">
        <v>561</v>
      </c>
      <c r="O614" s="3" t="s">
        <v>484</v>
      </c>
      <c r="P614" s="3" t="s">
        <v>485</v>
      </c>
      <c r="Q614" s="3" t="s">
        <v>482</v>
      </c>
      <c r="R614" s="3">
        <v>26</v>
      </c>
      <c r="S614" s="3" t="s">
        <v>1069</v>
      </c>
      <c r="T614" s="3">
        <v>572</v>
      </c>
      <c r="U614" s="3" t="s">
        <v>1113</v>
      </c>
      <c r="V614" s="15">
        <v>39.990001679999999</v>
      </c>
      <c r="W614" s="15">
        <v>30.892751576250003</v>
      </c>
      <c r="X614" s="3">
        <v>2</v>
      </c>
      <c r="Y614" s="15">
        <v>14.399999619999999</v>
      </c>
      <c r="Z614" s="15">
        <v>79.980003359999998</v>
      </c>
      <c r="AA614" s="24">
        <f t="shared" si="38"/>
        <v>65.580003739999995</v>
      </c>
      <c r="AB614" s="3" t="s">
        <v>65</v>
      </c>
      <c r="AC614" s="3" t="str">
        <f t="shared" si="39"/>
        <v>Not Cash Payment</v>
      </c>
    </row>
    <row r="615" spans="1:29" ht="51" hidden="1" x14ac:dyDescent="0.2">
      <c r="A615" s="3">
        <v>52601</v>
      </c>
      <c r="B615" s="6">
        <v>42888</v>
      </c>
      <c r="C615" s="3">
        <f>VLOOKUP(B615,Dates!$A$2:$B$1462, 2,FALSE)</f>
        <v>6</v>
      </c>
      <c r="D615" s="3">
        <v>4</v>
      </c>
      <c r="E615" s="12">
        <f t="shared" si="36"/>
        <v>42894</v>
      </c>
      <c r="F615" s="3">
        <v>0</v>
      </c>
      <c r="G615" s="3" t="s">
        <v>61</v>
      </c>
      <c r="H615" s="3" t="str">
        <f t="shared" si="37"/>
        <v>Other</v>
      </c>
      <c r="I615" s="3">
        <v>29</v>
      </c>
      <c r="J615" s="10">
        <v>1695</v>
      </c>
      <c r="K615" s="3">
        <v>5</v>
      </c>
      <c r="L615" s="3" t="s">
        <v>30</v>
      </c>
      <c r="M615" s="3" t="s">
        <v>479</v>
      </c>
      <c r="N615" s="3" t="s">
        <v>594</v>
      </c>
      <c r="O615" s="3" t="s">
        <v>512</v>
      </c>
      <c r="P615" s="3" t="s">
        <v>505</v>
      </c>
      <c r="Q615" s="3" t="s">
        <v>495</v>
      </c>
      <c r="R615" s="3">
        <v>29</v>
      </c>
      <c r="S615" s="3" t="s">
        <v>1057</v>
      </c>
      <c r="T615" s="3">
        <v>627</v>
      </c>
      <c r="U615" s="3" t="s">
        <v>1056</v>
      </c>
      <c r="V615" s="15">
        <v>39.990001679999999</v>
      </c>
      <c r="W615" s="15">
        <v>34.198098313835338</v>
      </c>
      <c r="X615" s="3">
        <v>2</v>
      </c>
      <c r="Y615" s="15">
        <v>14.399999619999999</v>
      </c>
      <c r="Z615" s="15">
        <v>79.980003359999998</v>
      </c>
      <c r="AA615" s="24">
        <f t="shared" si="38"/>
        <v>65.580003739999995</v>
      </c>
      <c r="AB615" s="3" t="s">
        <v>65</v>
      </c>
      <c r="AC615" s="3" t="str">
        <f t="shared" si="39"/>
        <v>Not Cash Payment</v>
      </c>
    </row>
    <row r="616" spans="1:29" ht="51" hidden="1" x14ac:dyDescent="0.2">
      <c r="A616" s="3">
        <v>4660</v>
      </c>
      <c r="B616" s="6">
        <v>42280</v>
      </c>
      <c r="C616" s="3">
        <f>VLOOKUP(B616,Dates!$A$2:$B$1462, 2,FALSE)</f>
        <v>7</v>
      </c>
      <c r="D616" s="3">
        <v>4</v>
      </c>
      <c r="E616" s="12">
        <f t="shared" si="36"/>
        <v>42285</v>
      </c>
      <c r="F616" s="3">
        <v>1</v>
      </c>
      <c r="G616" s="3" t="s">
        <v>61</v>
      </c>
      <c r="H616" s="3" t="str">
        <f t="shared" si="37"/>
        <v>Other</v>
      </c>
      <c r="I616" s="3">
        <v>29</v>
      </c>
      <c r="J616" s="10">
        <v>9884</v>
      </c>
      <c r="K616" s="3">
        <v>5</v>
      </c>
      <c r="L616" s="3" t="s">
        <v>30</v>
      </c>
      <c r="M616" s="3" t="s">
        <v>479</v>
      </c>
      <c r="N616" s="3" t="s">
        <v>595</v>
      </c>
      <c r="O616" s="3" t="s">
        <v>596</v>
      </c>
      <c r="P616" s="3" t="s">
        <v>516</v>
      </c>
      <c r="Q616" s="3" t="s">
        <v>495</v>
      </c>
      <c r="R616" s="3">
        <v>29</v>
      </c>
      <c r="S616" s="3" t="s">
        <v>1057</v>
      </c>
      <c r="T616" s="3">
        <v>627</v>
      </c>
      <c r="U616" s="3" t="s">
        <v>1056</v>
      </c>
      <c r="V616" s="15">
        <v>39.990001679999999</v>
      </c>
      <c r="W616" s="15">
        <v>34.198098313835338</v>
      </c>
      <c r="X616" s="3">
        <v>2</v>
      </c>
      <c r="Y616" s="15">
        <v>14.399999619999999</v>
      </c>
      <c r="Z616" s="15">
        <v>79.980003359999998</v>
      </c>
      <c r="AA616" s="24">
        <f t="shared" si="38"/>
        <v>65.580003739999995</v>
      </c>
      <c r="AB616" s="3" t="s">
        <v>65</v>
      </c>
      <c r="AC616" s="3" t="str">
        <f t="shared" si="39"/>
        <v>Not Cash Payment</v>
      </c>
    </row>
    <row r="617" spans="1:29" ht="34" hidden="1" x14ac:dyDescent="0.2">
      <c r="A617" s="3">
        <v>3539</v>
      </c>
      <c r="B617" s="6">
        <v>42056</v>
      </c>
      <c r="C617" s="3">
        <f>VLOOKUP(B617,Dates!$A$2:$B$1462, 2,FALSE)</f>
        <v>7</v>
      </c>
      <c r="D617" s="3">
        <v>4</v>
      </c>
      <c r="E617" s="12">
        <f t="shared" si="36"/>
        <v>42061</v>
      </c>
      <c r="F617" s="3">
        <v>1</v>
      </c>
      <c r="G617" s="3" t="s">
        <v>61</v>
      </c>
      <c r="H617" s="3" t="str">
        <f t="shared" si="37"/>
        <v>Other</v>
      </c>
      <c r="I617" s="3">
        <v>24</v>
      </c>
      <c r="J617" s="10">
        <v>8498</v>
      </c>
      <c r="K617" s="3">
        <v>5</v>
      </c>
      <c r="L617" s="3" t="s">
        <v>30</v>
      </c>
      <c r="M617" s="3" t="s">
        <v>479</v>
      </c>
      <c r="N617" s="3" t="s">
        <v>597</v>
      </c>
      <c r="O617" s="3" t="s">
        <v>519</v>
      </c>
      <c r="P617" s="3" t="s">
        <v>505</v>
      </c>
      <c r="Q617" s="3" t="s">
        <v>495</v>
      </c>
      <c r="R617" s="3">
        <v>24</v>
      </c>
      <c r="S617" s="3" t="s">
        <v>1066</v>
      </c>
      <c r="T617" s="3">
        <v>502</v>
      </c>
      <c r="U617" s="3" t="s">
        <v>1065</v>
      </c>
      <c r="V617" s="15">
        <v>50</v>
      </c>
      <c r="W617" s="15">
        <v>43.678035218757444</v>
      </c>
      <c r="X617" s="3">
        <v>2</v>
      </c>
      <c r="Y617" s="15">
        <v>18</v>
      </c>
      <c r="Z617" s="15">
        <v>100</v>
      </c>
      <c r="AA617" s="24">
        <f t="shared" si="38"/>
        <v>82</v>
      </c>
      <c r="AB617" s="3" t="s">
        <v>65</v>
      </c>
      <c r="AC617" s="3" t="str">
        <f t="shared" si="39"/>
        <v>Not Cash Payment</v>
      </c>
    </row>
    <row r="618" spans="1:29" ht="34" hidden="1" x14ac:dyDescent="0.2">
      <c r="A618" s="3">
        <v>53231</v>
      </c>
      <c r="B618" s="6">
        <v>42782</v>
      </c>
      <c r="C618" s="3">
        <f>VLOOKUP(B618,Dates!$A$2:$B$1462, 2,FALSE)</f>
        <v>5</v>
      </c>
      <c r="D618" s="3">
        <v>4</v>
      </c>
      <c r="E618" s="12">
        <f t="shared" si="36"/>
        <v>42788</v>
      </c>
      <c r="F618" s="3">
        <v>0</v>
      </c>
      <c r="G618" s="3" t="s">
        <v>61</v>
      </c>
      <c r="H618" s="3" t="str">
        <f t="shared" si="37"/>
        <v>Other</v>
      </c>
      <c r="I618" s="3">
        <v>24</v>
      </c>
      <c r="J618" s="10">
        <v>5375</v>
      </c>
      <c r="K618" s="3">
        <v>5</v>
      </c>
      <c r="L618" s="3" t="s">
        <v>30</v>
      </c>
      <c r="M618" s="3" t="s">
        <v>479</v>
      </c>
      <c r="N618" s="3" t="s">
        <v>561</v>
      </c>
      <c r="O618" s="3" t="s">
        <v>484</v>
      </c>
      <c r="P618" s="3" t="s">
        <v>485</v>
      </c>
      <c r="Q618" s="3" t="s">
        <v>482</v>
      </c>
      <c r="R618" s="3">
        <v>24</v>
      </c>
      <c r="S618" s="3" t="s">
        <v>1066</v>
      </c>
      <c r="T618" s="3">
        <v>502</v>
      </c>
      <c r="U618" s="3" t="s">
        <v>1065</v>
      </c>
      <c r="V618" s="15">
        <v>50</v>
      </c>
      <c r="W618" s="15">
        <v>43.678035218757444</v>
      </c>
      <c r="X618" s="3">
        <v>2</v>
      </c>
      <c r="Y618" s="15">
        <v>20</v>
      </c>
      <c r="Z618" s="15">
        <v>100</v>
      </c>
      <c r="AA618" s="24">
        <f t="shared" si="38"/>
        <v>80</v>
      </c>
      <c r="AB618" s="3" t="s">
        <v>65</v>
      </c>
      <c r="AC618" s="3" t="str">
        <f t="shared" si="39"/>
        <v>Not Cash Payment</v>
      </c>
    </row>
    <row r="619" spans="1:29" ht="34" hidden="1" x14ac:dyDescent="0.2">
      <c r="A619" s="3">
        <v>54488</v>
      </c>
      <c r="B619" s="6">
        <v>42889</v>
      </c>
      <c r="C619" s="3">
        <f>VLOOKUP(B619,Dates!$A$2:$B$1462, 2,FALSE)</f>
        <v>7</v>
      </c>
      <c r="D619" s="3">
        <v>4</v>
      </c>
      <c r="E619" s="12">
        <f t="shared" si="36"/>
        <v>42894</v>
      </c>
      <c r="F619" s="3">
        <v>0</v>
      </c>
      <c r="G619" s="3" t="s">
        <v>61</v>
      </c>
      <c r="H619" s="3" t="str">
        <f t="shared" si="37"/>
        <v>Other</v>
      </c>
      <c r="I619" s="3">
        <v>24</v>
      </c>
      <c r="J619" s="10">
        <v>7534</v>
      </c>
      <c r="K619" s="3">
        <v>5</v>
      </c>
      <c r="L619" s="3" t="s">
        <v>30</v>
      </c>
      <c r="M619" s="3" t="s">
        <v>479</v>
      </c>
      <c r="N619" s="3" t="s">
        <v>598</v>
      </c>
      <c r="O619" s="3" t="s">
        <v>512</v>
      </c>
      <c r="P619" s="3" t="s">
        <v>505</v>
      </c>
      <c r="Q619" s="3" t="s">
        <v>495</v>
      </c>
      <c r="R619" s="3">
        <v>24</v>
      </c>
      <c r="S619" s="3" t="s">
        <v>1066</v>
      </c>
      <c r="T619" s="3">
        <v>502</v>
      </c>
      <c r="U619" s="3" t="s">
        <v>1065</v>
      </c>
      <c r="V619" s="15">
        <v>50</v>
      </c>
      <c r="W619" s="15">
        <v>43.678035218757444</v>
      </c>
      <c r="X619" s="3">
        <v>2</v>
      </c>
      <c r="Y619" s="15">
        <v>20</v>
      </c>
      <c r="Z619" s="15">
        <v>100</v>
      </c>
      <c r="AA619" s="24">
        <f t="shared" si="38"/>
        <v>80</v>
      </c>
      <c r="AB619" s="3" t="s">
        <v>65</v>
      </c>
      <c r="AC619" s="3" t="str">
        <f t="shared" si="39"/>
        <v>Not Cash Payment</v>
      </c>
    </row>
    <row r="620" spans="1:29" ht="51" hidden="1" x14ac:dyDescent="0.2">
      <c r="A620" s="3">
        <v>6776</v>
      </c>
      <c r="B620" s="6">
        <v>42251</v>
      </c>
      <c r="C620" s="3">
        <f>VLOOKUP(B620,Dates!$A$2:$B$1462, 2,FALSE)</f>
        <v>6</v>
      </c>
      <c r="D620" s="3">
        <v>4</v>
      </c>
      <c r="E620" s="12">
        <f t="shared" si="36"/>
        <v>42257</v>
      </c>
      <c r="F620" s="3">
        <v>0</v>
      </c>
      <c r="G620" s="3" t="s">
        <v>61</v>
      </c>
      <c r="H620" s="3" t="str">
        <f t="shared" si="37"/>
        <v>Other</v>
      </c>
      <c r="I620" s="3">
        <v>29</v>
      </c>
      <c r="J620" s="10">
        <v>7307</v>
      </c>
      <c r="K620" s="3">
        <v>5</v>
      </c>
      <c r="L620" s="3" t="s">
        <v>30</v>
      </c>
      <c r="M620" s="3" t="s">
        <v>479</v>
      </c>
      <c r="N620" s="3" t="s">
        <v>511</v>
      </c>
      <c r="O620" s="3" t="s">
        <v>511</v>
      </c>
      <c r="P620" s="3" t="s">
        <v>508</v>
      </c>
      <c r="Q620" s="3" t="s">
        <v>482</v>
      </c>
      <c r="R620" s="3">
        <v>29</v>
      </c>
      <c r="S620" s="3" t="s">
        <v>1057</v>
      </c>
      <c r="T620" s="3">
        <v>627</v>
      </c>
      <c r="U620" s="3" t="s">
        <v>1056</v>
      </c>
      <c r="V620" s="15">
        <v>39.990001679999999</v>
      </c>
      <c r="W620" s="15">
        <v>34.198098313835338</v>
      </c>
      <c r="X620" s="3">
        <v>2</v>
      </c>
      <c r="Y620" s="15">
        <v>20</v>
      </c>
      <c r="Z620" s="15">
        <v>79.980003359999998</v>
      </c>
      <c r="AA620" s="24">
        <f t="shared" si="38"/>
        <v>59.980003359999998</v>
      </c>
      <c r="AB620" s="3" t="s">
        <v>65</v>
      </c>
      <c r="AC620" s="3" t="str">
        <f t="shared" si="39"/>
        <v>Not Cash Payment</v>
      </c>
    </row>
    <row r="621" spans="1:29" ht="51" hidden="1" x14ac:dyDescent="0.2">
      <c r="A621" s="3">
        <v>52549</v>
      </c>
      <c r="B621" s="6">
        <v>42888</v>
      </c>
      <c r="C621" s="3">
        <f>VLOOKUP(B621,Dates!$A$2:$B$1462, 2,FALSE)</f>
        <v>6</v>
      </c>
      <c r="D621" s="3">
        <v>4</v>
      </c>
      <c r="E621" s="12">
        <f t="shared" si="36"/>
        <v>42894</v>
      </c>
      <c r="F621" s="3">
        <v>1</v>
      </c>
      <c r="G621" s="3" t="s">
        <v>61</v>
      </c>
      <c r="H621" s="3" t="str">
        <f t="shared" si="37"/>
        <v>Other</v>
      </c>
      <c r="I621" s="3">
        <v>29</v>
      </c>
      <c r="J621" s="10">
        <v>123</v>
      </c>
      <c r="K621" s="3">
        <v>5</v>
      </c>
      <c r="L621" s="3" t="s">
        <v>30</v>
      </c>
      <c r="M621" s="3" t="s">
        <v>479</v>
      </c>
      <c r="N621" s="3" t="s">
        <v>599</v>
      </c>
      <c r="O621" s="3" t="s">
        <v>600</v>
      </c>
      <c r="P621" s="3" t="s">
        <v>508</v>
      </c>
      <c r="Q621" s="3" t="s">
        <v>482</v>
      </c>
      <c r="R621" s="3">
        <v>29</v>
      </c>
      <c r="S621" s="3" t="s">
        <v>1057</v>
      </c>
      <c r="T621" s="3">
        <v>627</v>
      </c>
      <c r="U621" s="3" t="s">
        <v>1056</v>
      </c>
      <c r="V621" s="15">
        <v>39.990001679999999</v>
      </c>
      <c r="W621" s="15">
        <v>34.198098313835338</v>
      </c>
      <c r="X621" s="3">
        <v>2</v>
      </c>
      <c r="Y621" s="15">
        <v>20</v>
      </c>
      <c r="Z621" s="15">
        <v>79.980003359999998</v>
      </c>
      <c r="AA621" s="24">
        <f t="shared" si="38"/>
        <v>59.980003359999998</v>
      </c>
      <c r="AB621" s="3" t="s">
        <v>65</v>
      </c>
      <c r="AC621" s="3" t="str">
        <f t="shared" si="39"/>
        <v>Not Cash Payment</v>
      </c>
    </row>
    <row r="622" spans="1:29" ht="34" hidden="1" x14ac:dyDescent="0.2">
      <c r="A622" s="3">
        <v>60361</v>
      </c>
      <c r="B622" s="6">
        <v>42886</v>
      </c>
      <c r="C622" s="3">
        <f>VLOOKUP(B622,Dates!$A$2:$B$1462, 2,FALSE)</f>
        <v>4</v>
      </c>
      <c r="D622" s="3">
        <v>4</v>
      </c>
      <c r="E622" s="12">
        <f t="shared" si="36"/>
        <v>42892</v>
      </c>
      <c r="F622" s="3">
        <v>0</v>
      </c>
      <c r="G622" s="3" t="s">
        <v>61</v>
      </c>
      <c r="H622" s="3" t="str">
        <f t="shared" si="37"/>
        <v>Other</v>
      </c>
      <c r="I622" s="3">
        <v>24</v>
      </c>
      <c r="J622" s="10">
        <v>8498</v>
      </c>
      <c r="K622" s="3">
        <v>5</v>
      </c>
      <c r="L622" s="3" t="s">
        <v>30</v>
      </c>
      <c r="M622" s="3" t="s">
        <v>479</v>
      </c>
      <c r="N622" s="3" t="s">
        <v>550</v>
      </c>
      <c r="O622" s="3" t="s">
        <v>481</v>
      </c>
      <c r="P622" s="3" t="s">
        <v>481</v>
      </c>
      <c r="Q622" s="3" t="s">
        <v>482</v>
      </c>
      <c r="R622" s="3">
        <v>24</v>
      </c>
      <c r="S622" s="3" t="s">
        <v>1066</v>
      </c>
      <c r="T622" s="3">
        <v>502</v>
      </c>
      <c r="U622" s="3" t="s">
        <v>1065</v>
      </c>
      <c r="V622" s="15">
        <v>50</v>
      </c>
      <c r="W622" s="15">
        <v>43.678035218757444</v>
      </c>
      <c r="X622" s="3">
        <v>2</v>
      </c>
      <c r="Y622" s="15">
        <v>25</v>
      </c>
      <c r="Z622" s="15">
        <v>100</v>
      </c>
      <c r="AA622" s="24">
        <f t="shared" si="38"/>
        <v>75</v>
      </c>
      <c r="AB622" s="3" t="s">
        <v>65</v>
      </c>
      <c r="AC622" s="3" t="str">
        <f t="shared" si="39"/>
        <v>Not Cash Payment</v>
      </c>
    </row>
    <row r="623" spans="1:29" ht="51" hidden="1" x14ac:dyDescent="0.2">
      <c r="A623" s="3">
        <v>8470</v>
      </c>
      <c r="B623" s="6">
        <v>42099</v>
      </c>
      <c r="C623" s="3">
        <f>VLOOKUP(B623,Dates!$A$2:$B$1462, 2,FALSE)</f>
        <v>1</v>
      </c>
      <c r="D623" s="3">
        <v>4</v>
      </c>
      <c r="E623" s="12">
        <f t="shared" si="36"/>
        <v>42103</v>
      </c>
      <c r="F623" s="3">
        <v>1</v>
      </c>
      <c r="G623" s="3" t="s">
        <v>61</v>
      </c>
      <c r="H623" s="3" t="str">
        <f t="shared" si="37"/>
        <v>Other</v>
      </c>
      <c r="I623" s="3">
        <v>37</v>
      </c>
      <c r="J623" s="10">
        <v>9162</v>
      </c>
      <c r="K623" s="3">
        <v>6</v>
      </c>
      <c r="L623" s="3" t="s">
        <v>34</v>
      </c>
      <c r="M623" s="3" t="s">
        <v>479</v>
      </c>
      <c r="N623" s="3" t="s">
        <v>549</v>
      </c>
      <c r="O623" s="3" t="s">
        <v>549</v>
      </c>
      <c r="P623" s="3" t="s">
        <v>481</v>
      </c>
      <c r="Q623" s="3" t="s">
        <v>482</v>
      </c>
      <c r="R623" s="3">
        <v>37</v>
      </c>
      <c r="S623" s="3" t="s">
        <v>1042</v>
      </c>
      <c r="T623" s="3">
        <v>825</v>
      </c>
      <c r="U623" s="3" t="s">
        <v>1075</v>
      </c>
      <c r="V623" s="15">
        <v>31.989999770000001</v>
      </c>
      <c r="W623" s="15">
        <v>23.973333102666668</v>
      </c>
      <c r="X623" s="3">
        <v>2</v>
      </c>
      <c r="Y623" s="15">
        <v>0.63999998599999997</v>
      </c>
      <c r="Z623" s="15">
        <v>63.979999540000001</v>
      </c>
      <c r="AA623" s="24">
        <f t="shared" si="38"/>
        <v>63.339999554000002</v>
      </c>
      <c r="AB623" s="3" t="s">
        <v>65</v>
      </c>
      <c r="AC623" s="3" t="str">
        <f t="shared" si="39"/>
        <v>Not Cash Payment</v>
      </c>
    </row>
    <row r="624" spans="1:29" ht="51" hidden="1" x14ac:dyDescent="0.2">
      <c r="A624" s="3">
        <v>5712</v>
      </c>
      <c r="B624" s="6">
        <v>42088</v>
      </c>
      <c r="C624" s="3">
        <f>VLOOKUP(B624,Dates!$A$2:$B$1462, 2,FALSE)</f>
        <v>4</v>
      </c>
      <c r="D624" s="3">
        <v>4</v>
      </c>
      <c r="E624" s="12">
        <f t="shared" si="36"/>
        <v>42094</v>
      </c>
      <c r="F624" s="3">
        <v>0</v>
      </c>
      <c r="G624" s="3" t="s">
        <v>61</v>
      </c>
      <c r="H624" s="3" t="str">
        <f t="shared" si="37"/>
        <v>Other</v>
      </c>
      <c r="I624" s="3">
        <v>40</v>
      </c>
      <c r="J624" s="10">
        <v>8925</v>
      </c>
      <c r="K624" s="3">
        <v>6</v>
      </c>
      <c r="L624" s="3" t="s">
        <v>34</v>
      </c>
      <c r="M624" s="3" t="s">
        <v>479</v>
      </c>
      <c r="N624" s="3" t="s">
        <v>601</v>
      </c>
      <c r="O624" s="3" t="s">
        <v>602</v>
      </c>
      <c r="P624" s="3" t="s">
        <v>505</v>
      </c>
      <c r="Q624" s="3" t="s">
        <v>495</v>
      </c>
      <c r="R624" s="3">
        <v>40</v>
      </c>
      <c r="S624" s="3" t="s">
        <v>1044</v>
      </c>
      <c r="T624" s="3">
        <v>905</v>
      </c>
      <c r="U624" s="3" t="s">
        <v>1067</v>
      </c>
      <c r="V624" s="15">
        <v>24.989999770000001</v>
      </c>
      <c r="W624" s="15">
        <v>20.52742837007143</v>
      </c>
      <c r="X624" s="3">
        <v>2</v>
      </c>
      <c r="Y624" s="15">
        <v>2.75</v>
      </c>
      <c r="Z624" s="15">
        <v>49.979999540000001</v>
      </c>
      <c r="AA624" s="24">
        <f t="shared" si="38"/>
        <v>47.229999540000001</v>
      </c>
      <c r="AB624" s="3" t="s">
        <v>65</v>
      </c>
      <c r="AC624" s="3" t="str">
        <f t="shared" si="39"/>
        <v>Not Cash Payment</v>
      </c>
    </row>
    <row r="625" spans="1:29" ht="51" hidden="1" x14ac:dyDescent="0.2">
      <c r="A625" s="3">
        <v>9309</v>
      </c>
      <c r="B625" s="6">
        <v>42140</v>
      </c>
      <c r="C625" s="3">
        <f>VLOOKUP(B625,Dates!$A$2:$B$1462, 2,FALSE)</f>
        <v>7</v>
      </c>
      <c r="D625" s="3">
        <v>4</v>
      </c>
      <c r="E625" s="12">
        <f t="shared" si="36"/>
        <v>42145</v>
      </c>
      <c r="F625" s="3">
        <v>1</v>
      </c>
      <c r="G625" s="3" t="s">
        <v>61</v>
      </c>
      <c r="H625" s="3" t="str">
        <f t="shared" si="37"/>
        <v>Other</v>
      </c>
      <c r="I625" s="3">
        <v>36</v>
      </c>
      <c r="J625" s="10">
        <v>5981</v>
      </c>
      <c r="K625" s="3">
        <v>6</v>
      </c>
      <c r="L625" s="3" t="s">
        <v>34</v>
      </c>
      <c r="M625" s="3" t="s">
        <v>479</v>
      </c>
      <c r="N625" s="3" t="s">
        <v>603</v>
      </c>
      <c r="O625" s="3" t="s">
        <v>530</v>
      </c>
      <c r="P625" s="3" t="s">
        <v>505</v>
      </c>
      <c r="Q625" s="3" t="s">
        <v>495</v>
      </c>
      <c r="R625" s="3">
        <v>36</v>
      </c>
      <c r="S625" s="3" t="s">
        <v>1083</v>
      </c>
      <c r="T625" s="3">
        <v>804</v>
      </c>
      <c r="U625" s="3" t="s">
        <v>1095</v>
      </c>
      <c r="V625" s="15">
        <v>19.989999770000001</v>
      </c>
      <c r="W625" s="15">
        <v>13.643874764125</v>
      </c>
      <c r="X625" s="3">
        <v>2</v>
      </c>
      <c r="Y625" s="15">
        <v>4</v>
      </c>
      <c r="Z625" s="15">
        <v>39.979999540000001</v>
      </c>
      <c r="AA625" s="24">
        <f t="shared" si="38"/>
        <v>35.979999540000001</v>
      </c>
      <c r="AB625" s="3" t="s">
        <v>65</v>
      </c>
      <c r="AC625" s="3" t="str">
        <f t="shared" si="39"/>
        <v>Not Cash Payment</v>
      </c>
    </row>
    <row r="626" spans="1:29" ht="51" hidden="1" x14ac:dyDescent="0.2">
      <c r="A626" s="3">
        <v>8095</v>
      </c>
      <c r="B626" s="6">
        <v>42123</v>
      </c>
      <c r="C626" s="3">
        <f>VLOOKUP(B626,Dates!$A$2:$B$1462, 2,FALSE)</f>
        <v>4</v>
      </c>
      <c r="D626" s="3">
        <v>4</v>
      </c>
      <c r="E626" s="12">
        <f t="shared" si="36"/>
        <v>42129</v>
      </c>
      <c r="F626" s="3">
        <v>1</v>
      </c>
      <c r="G626" s="3" t="s">
        <v>61</v>
      </c>
      <c r="H626" s="3" t="str">
        <f t="shared" si="37"/>
        <v>Other</v>
      </c>
      <c r="I626" s="3">
        <v>37</v>
      </c>
      <c r="J626" s="10">
        <v>7347</v>
      </c>
      <c r="K626" s="3">
        <v>6</v>
      </c>
      <c r="L626" s="3" t="s">
        <v>34</v>
      </c>
      <c r="M626" s="3" t="s">
        <v>479</v>
      </c>
      <c r="N626" s="3" t="s">
        <v>604</v>
      </c>
      <c r="O626" s="3" t="s">
        <v>604</v>
      </c>
      <c r="P626" s="3" t="s">
        <v>498</v>
      </c>
      <c r="Q626" s="3" t="s">
        <v>495</v>
      </c>
      <c r="R626" s="3">
        <v>37</v>
      </c>
      <c r="S626" s="3" t="s">
        <v>1042</v>
      </c>
      <c r="T626" s="3">
        <v>822</v>
      </c>
      <c r="U626" s="3" t="s">
        <v>1124</v>
      </c>
      <c r="V626" s="15">
        <v>47.990001679999999</v>
      </c>
      <c r="W626" s="15">
        <v>41.802334851666664</v>
      </c>
      <c r="X626" s="3">
        <v>2</v>
      </c>
      <c r="Y626" s="15">
        <v>11.52000046</v>
      </c>
      <c r="Z626" s="15">
        <v>95.980003359999998</v>
      </c>
      <c r="AA626" s="24">
        <f t="shared" si="38"/>
        <v>84.460002899999992</v>
      </c>
      <c r="AB626" s="3" t="s">
        <v>65</v>
      </c>
      <c r="AC626" s="3" t="str">
        <f t="shared" si="39"/>
        <v>Not Cash Payment</v>
      </c>
    </row>
    <row r="627" spans="1:29" ht="34" hidden="1" x14ac:dyDescent="0.2">
      <c r="A627" s="3">
        <v>5895</v>
      </c>
      <c r="B627" s="6">
        <v>42091</v>
      </c>
      <c r="C627" s="3">
        <f>VLOOKUP(B627,Dates!$A$2:$B$1462, 2,FALSE)</f>
        <v>7</v>
      </c>
      <c r="D627" s="3">
        <v>2</v>
      </c>
      <c r="E627" s="12">
        <f t="shared" si="36"/>
        <v>42094</v>
      </c>
      <c r="F627" s="3">
        <v>1</v>
      </c>
      <c r="G627" s="3" t="s">
        <v>22</v>
      </c>
      <c r="H627" s="3" t="str">
        <f t="shared" si="37"/>
        <v>Other</v>
      </c>
      <c r="I627" s="3">
        <v>24</v>
      </c>
      <c r="J627" s="10">
        <v>8707</v>
      </c>
      <c r="K627" s="3">
        <v>5</v>
      </c>
      <c r="L627" s="3" t="s">
        <v>30</v>
      </c>
      <c r="M627" s="3" t="s">
        <v>479</v>
      </c>
      <c r="N627" s="3" t="s">
        <v>480</v>
      </c>
      <c r="O627" s="3" t="s">
        <v>481</v>
      </c>
      <c r="P627" s="3" t="s">
        <v>481</v>
      </c>
      <c r="Q627" s="3" t="s">
        <v>482</v>
      </c>
      <c r="R627" s="3">
        <v>24</v>
      </c>
      <c r="S627" s="3" t="s">
        <v>1066</v>
      </c>
      <c r="T627" s="3">
        <v>502</v>
      </c>
      <c r="U627" s="3" t="s">
        <v>1065</v>
      </c>
      <c r="V627" s="15">
        <v>50</v>
      </c>
      <c r="W627" s="15">
        <v>43.678035218757444</v>
      </c>
      <c r="X627" s="3">
        <v>3</v>
      </c>
      <c r="Y627" s="15">
        <v>30</v>
      </c>
      <c r="Z627" s="15">
        <v>150</v>
      </c>
      <c r="AA627" s="24">
        <f t="shared" si="38"/>
        <v>120</v>
      </c>
      <c r="AB627" s="3" t="s">
        <v>29</v>
      </c>
      <c r="AC627" s="3" t="str">
        <f t="shared" si="39"/>
        <v>Cash Not Over 200</v>
      </c>
    </row>
    <row r="628" spans="1:29" ht="34" hidden="1" x14ac:dyDescent="0.2">
      <c r="A628" s="3">
        <v>3130</v>
      </c>
      <c r="B628" s="6">
        <v>42050</v>
      </c>
      <c r="C628" s="3">
        <f>VLOOKUP(B628,Dates!$A$2:$B$1462, 2,FALSE)</f>
        <v>1</v>
      </c>
      <c r="D628" s="3">
        <v>2</v>
      </c>
      <c r="E628" s="12">
        <f t="shared" si="36"/>
        <v>42052</v>
      </c>
      <c r="F628" s="3">
        <v>1</v>
      </c>
      <c r="G628" s="3" t="s">
        <v>22</v>
      </c>
      <c r="H628" s="3" t="str">
        <f t="shared" si="37"/>
        <v>Other</v>
      </c>
      <c r="I628" s="3">
        <v>24</v>
      </c>
      <c r="J628" s="10">
        <v>12069</v>
      </c>
      <c r="K628" s="3">
        <v>5</v>
      </c>
      <c r="L628" s="3" t="s">
        <v>30</v>
      </c>
      <c r="M628" s="3" t="s">
        <v>479</v>
      </c>
      <c r="N628" s="3" t="s">
        <v>605</v>
      </c>
      <c r="O628" s="3" t="s">
        <v>540</v>
      </c>
      <c r="P628" s="3" t="s">
        <v>541</v>
      </c>
      <c r="Q628" s="3" t="s">
        <v>482</v>
      </c>
      <c r="R628" s="3">
        <v>24</v>
      </c>
      <c r="S628" s="3" t="s">
        <v>1066</v>
      </c>
      <c r="T628" s="3">
        <v>502</v>
      </c>
      <c r="U628" s="3" t="s">
        <v>1065</v>
      </c>
      <c r="V628" s="15">
        <v>50</v>
      </c>
      <c r="W628" s="15">
        <v>43.678035218757444</v>
      </c>
      <c r="X628" s="3">
        <v>3</v>
      </c>
      <c r="Y628" s="15">
        <v>37.5</v>
      </c>
      <c r="Z628" s="15">
        <v>150</v>
      </c>
      <c r="AA628" s="24">
        <f t="shared" si="38"/>
        <v>112.5</v>
      </c>
      <c r="AB628" s="3" t="s">
        <v>29</v>
      </c>
      <c r="AC628" s="3" t="str">
        <f t="shared" si="39"/>
        <v>Cash Not Over 200</v>
      </c>
    </row>
    <row r="629" spans="1:29" ht="34" hidden="1" x14ac:dyDescent="0.2">
      <c r="A629" s="3">
        <v>51911</v>
      </c>
      <c r="B629" s="6">
        <v>42762</v>
      </c>
      <c r="C629" s="3">
        <f>VLOOKUP(B629,Dates!$A$2:$B$1462, 2,FALSE)</f>
        <v>6</v>
      </c>
      <c r="D629" s="3">
        <v>2</v>
      </c>
      <c r="E629" s="12">
        <f t="shared" si="36"/>
        <v>42766</v>
      </c>
      <c r="F629" s="3">
        <v>0</v>
      </c>
      <c r="G629" s="3" t="s">
        <v>22</v>
      </c>
      <c r="H629" s="3" t="str">
        <f t="shared" si="37"/>
        <v>Other</v>
      </c>
      <c r="I629" s="3">
        <v>9</v>
      </c>
      <c r="J629" s="10">
        <v>11339</v>
      </c>
      <c r="K629" s="3">
        <v>3</v>
      </c>
      <c r="L629" s="3" t="s">
        <v>23</v>
      </c>
      <c r="M629" s="3" t="s">
        <v>479</v>
      </c>
      <c r="N629" s="3" t="s">
        <v>550</v>
      </c>
      <c r="O629" s="3" t="s">
        <v>481</v>
      </c>
      <c r="P629" s="3" t="s">
        <v>481</v>
      </c>
      <c r="Q629" s="3" t="s">
        <v>482</v>
      </c>
      <c r="R629" s="3">
        <v>9</v>
      </c>
      <c r="S629" s="3" t="s">
        <v>1055</v>
      </c>
      <c r="T629" s="3">
        <v>191</v>
      </c>
      <c r="U629" s="3" t="s">
        <v>1054</v>
      </c>
      <c r="V629" s="15">
        <v>99.989997860000003</v>
      </c>
      <c r="W629" s="15">
        <v>95.114003926871064</v>
      </c>
      <c r="X629" s="3">
        <v>4</v>
      </c>
      <c r="Y629" s="15">
        <v>4</v>
      </c>
      <c r="Z629" s="15">
        <v>399.95999144000001</v>
      </c>
      <c r="AA629" s="24">
        <f t="shared" si="38"/>
        <v>395.95999144000001</v>
      </c>
      <c r="AB629" s="3" t="s">
        <v>29</v>
      </c>
      <c r="AC629" s="3" t="str">
        <f t="shared" si="39"/>
        <v>Cash Over 200</v>
      </c>
    </row>
    <row r="630" spans="1:29" ht="34" hidden="1" x14ac:dyDescent="0.2">
      <c r="A630" s="3">
        <v>58239</v>
      </c>
      <c r="B630" s="6">
        <v>42855</v>
      </c>
      <c r="C630" s="3">
        <f>VLOOKUP(B630,Dates!$A$2:$B$1462, 2,FALSE)</f>
        <v>1</v>
      </c>
      <c r="D630" s="3">
        <v>2</v>
      </c>
      <c r="E630" s="12">
        <f t="shared" si="36"/>
        <v>42857</v>
      </c>
      <c r="F630" s="3">
        <v>1</v>
      </c>
      <c r="G630" s="3" t="s">
        <v>22</v>
      </c>
      <c r="H630" s="3" t="str">
        <f t="shared" si="37"/>
        <v>Other</v>
      </c>
      <c r="I630" s="3">
        <v>9</v>
      </c>
      <c r="J630" s="10">
        <v>10166</v>
      </c>
      <c r="K630" s="3">
        <v>3</v>
      </c>
      <c r="L630" s="3" t="s">
        <v>23</v>
      </c>
      <c r="M630" s="3" t="s">
        <v>479</v>
      </c>
      <c r="N630" s="3" t="s">
        <v>489</v>
      </c>
      <c r="O630" s="3" t="s">
        <v>489</v>
      </c>
      <c r="P630" s="3" t="s">
        <v>490</v>
      </c>
      <c r="Q630" s="3" t="s">
        <v>491</v>
      </c>
      <c r="R630" s="3">
        <v>9</v>
      </c>
      <c r="S630" s="3" t="s">
        <v>1055</v>
      </c>
      <c r="T630" s="3">
        <v>191</v>
      </c>
      <c r="U630" s="3" t="s">
        <v>1054</v>
      </c>
      <c r="V630" s="15">
        <v>99.989997860000003</v>
      </c>
      <c r="W630" s="15">
        <v>95.114003926871064</v>
      </c>
      <c r="X630" s="3">
        <v>4</v>
      </c>
      <c r="Y630" s="15">
        <v>59.990001679999999</v>
      </c>
      <c r="Z630" s="15">
        <v>399.95999144000001</v>
      </c>
      <c r="AA630" s="24">
        <f t="shared" si="38"/>
        <v>339.96998976000003</v>
      </c>
      <c r="AB630" s="3" t="s">
        <v>29</v>
      </c>
      <c r="AC630" s="3" t="str">
        <f t="shared" si="39"/>
        <v>Cash Over 200</v>
      </c>
    </row>
    <row r="631" spans="1:29" ht="34" hidden="1" x14ac:dyDescent="0.2">
      <c r="A631" s="3">
        <v>56678</v>
      </c>
      <c r="B631" s="6">
        <v>42920</v>
      </c>
      <c r="C631" s="3">
        <f>VLOOKUP(B631,Dates!$A$2:$B$1462, 2,FALSE)</f>
        <v>3</v>
      </c>
      <c r="D631" s="3">
        <v>2</v>
      </c>
      <c r="E631" s="12">
        <f t="shared" si="36"/>
        <v>42922</v>
      </c>
      <c r="F631" s="3">
        <v>1</v>
      </c>
      <c r="G631" s="3" t="s">
        <v>22</v>
      </c>
      <c r="H631" s="3" t="str">
        <f t="shared" si="37"/>
        <v>Other</v>
      </c>
      <c r="I631" s="3">
        <v>9</v>
      </c>
      <c r="J631" s="10">
        <v>3091</v>
      </c>
      <c r="K631" s="3">
        <v>3</v>
      </c>
      <c r="L631" s="3" t="s">
        <v>23</v>
      </c>
      <c r="M631" s="3" t="s">
        <v>479</v>
      </c>
      <c r="N631" s="3" t="s">
        <v>606</v>
      </c>
      <c r="O631" s="3" t="s">
        <v>607</v>
      </c>
      <c r="P631" s="3" t="s">
        <v>508</v>
      </c>
      <c r="Q631" s="3" t="s">
        <v>482</v>
      </c>
      <c r="R631" s="3">
        <v>9</v>
      </c>
      <c r="S631" s="3" t="s">
        <v>1055</v>
      </c>
      <c r="T631" s="3">
        <v>191</v>
      </c>
      <c r="U631" s="3" t="s">
        <v>1054</v>
      </c>
      <c r="V631" s="15">
        <v>99.989997860000003</v>
      </c>
      <c r="W631" s="15">
        <v>95.114003926871064</v>
      </c>
      <c r="X631" s="3">
        <v>4</v>
      </c>
      <c r="Y631" s="15">
        <v>63.990001679999999</v>
      </c>
      <c r="Z631" s="15">
        <v>399.95999144000001</v>
      </c>
      <c r="AA631" s="24">
        <f t="shared" si="38"/>
        <v>335.96998976000003</v>
      </c>
      <c r="AB631" s="3" t="s">
        <v>29</v>
      </c>
      <c r="AC631" s="3" t="str">
        <f t="shared" si="39"/>
        <v>Cash Over 200</v>
      </c>
    </row>
    <row r="632" spans="1:29" ht="34" hidden="1" x14ac:dyDescent="0.2">
      <c r="A632" s="3">
        <v>53202</v>
      </c>
      <c r="B632" s="6">
        <v>42781</v>
      </c>
      <c r="C632" s="3">
        <f>VLOOKUP(B632,Dates!$A$2:$B$1462, 2,FALSE)</f>
        <v>4</v>
      </c>
      <c r="D632" s="3">
        <v>2</v>
      </c>
      <c r="E632" s="12">
        <f t="shared" si="36"/>
        <v>42783</v>
      </c>
      <c r="F632" s="3">
        <v>1</v>
      </c>
      <c r="G632" s="3" t="s">
        <v>22</v>
      </c>
      <c r="H632" s="3" t="str">
        <f t="shared" si="37"/>
        <v>Other</v>
      </c>
      <c r="I632" s="3">
        <v>17</v>
      </c>
      <c r="J632" s="10">
        <v>5007</v>
      </c>
      <c r="K632" s="3">
        <v>4</v>
      </c>
      <c r="L632" s="3" t="s">
        <v>45</v>
      </c>
      <c r="M632" s="3" t="s">
        <v>479</v>
      </c>
      <c r="N632" s="3" t="s">
        <v>608</v>
      </c>
      <c r="O632" s="3" t="s">
        <v>609</v>
      </c>
      <c r="P632" s="3" t="s">
        <v>508</v>
      </c>
      <c r="Q632" s="3" t="s">
        <v>482</v>
      </c>
      <c r="R632" s="3">
        <v>17</v>
      </c>
      <c r="S632" s="3" t="s">
        <v>1043</v>
      </c>
      <c r="T632" s="3">
        <v>365</v>
      </c>
      <c r="U632" s="3" t="s">
        <v>1062</v>
      </c>
      <c r="V632" s="15">
        <v>59.990001679999999</v>
      </c>
      <c r="W632" s="15">
        <v>54.488929209402009</v>
      </c>
      <c r="X632" s="3">
        <v>4</v>
      </c>
      <c r="Y632" s="15">
        <v>0</v>
      </c>
      <c r="Z632" s="15">
        <v>239.96000672</v>
      </c>
      <c r="AA632" s="24">
        <f t="shared" si="38"/>
        <v>239.96000672</v>
      </c>
      <c r="AB632" s="3" t="s">
        <v>29</v>
      </c>
      <c r="AC632" s="3" t="str">
        <f t="shared" si="39"/>
        <v>Cash Over 200</v>
      </c>
    </row>
    <row r="633" spans="1:29" ht="34" hidden="1" x14ac:dyDescent="0.2">
      <c r="A633" s="3">
        <v>58738</v>
      </c>
      <c r="B633" s="6">
        <v>42921</v>
      </c>
      <c r="C633" s="3">
        <f>VLOOKUP(B633,Dates!$A$2:$B$1462, 2,FALSE)</f>
        <v>4</v>
      </c>
      <c r="D633" s="3">
        <v>2</v>
      </c>
      <c r="E633" s="12">
        <f t="shared" si="36"/>
        <v>42923</v>
      </c>
      <c r="F633" s="3">
        <v>1</v>
      </c>
      <c r="G633" s="3" t="s">
        <v>22</v>
      </c>
      <c r="H633" s="3" t="str">
        <f t="shared" si="37"/>
        <v>Other</v>
      </c>
      <c r="I633" s="3">
        <v>17</v>
      </c>
      <c r="J633" s="10">
        <v>1070</v>
      </c>
      <c r="K633" s="3">
        <v>4</v>
      </c>
      <c r="L633" s="3" t="s">
        <v>45</v>
      </c>
      <c r="M633" s="3" t="s">
        <v>479</v>
      </c>
      <c r="N633" s="3" t="s">
        <v>526</v>
      </c>
      <c r="O633" s="3" t="s">
        <v>508</v>
      </c>
      <c r="P633" s="3" t="s">
        <v>508</v>
      </c>
      <c r="Q633" s="3" t="s">
        <v>482</v>
      </c>
      <c r="R633" s="3">
        <v>17</v>
      </c>
      <c r="S633" s="3" t="s">
        <v>1043</v>
      </c>
      <c r="T633" s="3">
        <v>365</v>
      </c>
      <c r="U633" s="3" t="s">
        <v>1062</v>
      </c>
      <c r="V633" s="15">
        <v>59.990001679999999</v>
      </c>
      <c r="W633" s="15">
        <v>54.488929209402009</v>
      </c>
      <c r="X633" s="3">
        <v>4</v>
      </c>
      <c r="Y633" s="15">
        <v>35.990001679999999</v>
      </c>
      <c r="Z633" s="15">
        <v>239.96000672</v>
      </c>
      <c r="AA633" s="24">
        <f t="shared" si="38"/>
        <v>203.97000503999999</v>
      </c>
      <c r="AB633" s="3" t="s">
        <v>29</v>
      </c>
      <c r="AC633" s="3" t="str">
        <f t="shared" si="39"/>
        <v>Cash Over 200</v>
      </c>
    </row>
    <row r="634" spans="1:29" ht="34" hidden="1" x14ac:dyDescent="0.2">
      <c r="A634" s="3">
        <v>56260</v>
      </c>
      <c r="B634" s="6">
        <v>42739</v>
      </c>
      <c r="C634" s="3">
        <f>VLOOKUP(B634,Dates!$A$2:$B$1462, 2,FALSE)</f>
        <v>4</v>
      </c>
      <c r="D634" s="3">
        <v>2</v>
      </c>
      <c r="E634" s="12">
        <f t="shared" si="36"/>
        <v>42741</v>
      </c>
      <c r="F634" s="3">
        <v>1</v>
      </c>
      <c r="G634" s="3" t="s">
        <v>22</v>
      </c>
      <c r="H634" s="3" t="str">
        <f t="shared" si="37"/>
        <v>Other</v>
      </c>
      <c r="I634" s="3">
        <v>17</v>
      </c>
      <c r="J634" s="10">
        <v>6871</v>
      </c>
      <c r="K634" s="3">
        <v>4</v>
      </c>
      <c r="L634" s="3" t="s">
        <v>45</v>
      </c>
      <c r="M634" s="3" t="s">
        <v>479</v>
      </c>
      <c r="N634" s="3" t="s">
        <v>610</v>
      </c>
      <c r="O634" s="3" t="s">
        <v>510</v>
      </c>
      <c r="P634" s="3" t="s">
        <v>508</v>
      </c>
      <c r="Q634" s="3" t="s">
        <v>482</v>
      </c>
      <c r="R634" s="3">
        <v>17</v>
      </c>
      <c r="S634" s="3" t="s">
        <v>1043</v>
      </c>
      <c r="T634" s="3">
        <v>365</v>
      </c>
      <c r="U634" s="3" t="s">
        <v>1062</v>
      </c>
      <c r="V634" s="15">
        <v>59.990001679999999</v>
      </c>
      <c r="W634" s="15">
        <v>54.488929209402009</v>
      </c>
      <c r="X634" s="3">
        <v>4</v>
      </c>
      <c r="Y634" s="15">
        <v>38.38999939</v>
      </c>
      <c r="Z634" s="15">
        <v>239.96000672</v>
      </c>
      <c r="AA634" s="24">
        <f t="shared" si="38"/>
        <v>201.57000733000001</v>
      </c>
      <c r="AB634" s="3" t="s">
        <v>29</v>
      </c>
      <c r="AC634" s="3" t="str">
        <f t="shared" si="39"/>
        <v>Cash Over 200</v>
      </c>
    </row>
    <row r="635" spans="1:29" ht="34" hidden="1" x14ac:dyDescent="0.2">
      <c r="A635" s="3">
        <v>5042</v>
      </c>
      <c r="B635" s="6">
        <v>42078</v>
      </c>
      <c r="C635" s="3">
        <f>VLOOKUP(B635,Dates!$A$2:$B$1462, 2,FALSE)</f>
        <v>1</v>
      </c>
      <c r="D635" s="3">
        <v>2</v>
      </c>
      <c r="E635" s="12">
        <f t="shared" si="36"/>
        <v>42080</v>
      </c>
      <c r="F635" s="3">
        <v>1</v>
      </c>
      <c r="G635" s="3" t="s">
        <v>22</v>
      </c>
      <c r="H635" s="3" t="str">
        <f t="shared" si="37"/>
        <v>Other</v>
      </c>
      <c r="I635" s="3">
        <v>24</v>
      </c>
      <c r="J635" s="10">
        <v>2339</v>
      </c>
      <c r="K635" s="3">
        <v>5</v>
      </c>
      <c r="L635" s="3" t="s">
        <v>30</v>
      </c>
      <c r="M635" s="3" t="s">
        <v>479</v>
      </c>
      <c r="N635" s="3" t="s">
        <v>512</v>
      </c>
      <c r="O635" s="3" t="s">
        <v>512</v>
      </c>
      <c r="P635" s="3" t="s">
        <v>505</v>
      </c>
      <c r="Q635" s="3" t="s">
        <v>495</v>
      </c>
      <c r="R635" s="3">
        <v>24</v>
      </c>
      <c r="S635" s="3" t="s">
        <v>1066</v>
      </c>
      <c r="T635" s="3">
        <v>502</v>
      </c>
      <c r="U635" s="3" t="s">
        <v>1065</v>
      </c>
      <c r="V635" s="15">
        <v>50</v>
      </c>
      <c r="W635" s="15">
        <v>43.678035218757444</v>
      </c>
      <c r="X635" s="3">
        <v>4</v>
      </c>
      <c r="Y635" s="15">
        <v>11</v>
      </c>
      <c r="Z635" s="15">
        <v>200</v>
      </c>
      <c r="AA635" s="24">
        <f t="shared" si="38"/>
        <v>189</v>
      </c>
      <c r="AB635" s="3" t="s">
        <v>29</v>
      </c>
      <c r="AC635" s="3" t="str">
        <f t="shared" si="39"/>
        <v>Cash Not Over 200</v>
      </c>
    </row>
    <row r="636" spans="1:29" ht="51" hidden="1" x14ac:dyDescent="0.2">
      <c r="A636" s="3">
        <v>53202</v>
      </c>
      <c r="B636" s="6">
        <v>42781</v>
      </c>
      <c r="C636" s="3">
        <f>VLOOKUP(B636,Dates!$A$2:$B$1462, 2,FALSE)</f>
        <v>4</v>
      </c>
      <c r="D636" s="3">
        <v>2</v>
      </c>
      <c r="E636" s="12">
        <f t="shared" si="36"/>
        <v>42783</v>
      </c>
      <c r="F636" s="3">
        <v>1</v>
      </c>
      <c r="G636" s="3" t="s">
        <v>22</v>
      </c>
      <c r="H636" s="3" t="str">
        <f t="shared" si="37"/>
        <v>Other</v>
      </c>
      <c r="I636" s="3">
        <v>29</v>
      </c>
      <c r="J636" s="10">
        <v>5007</v>
      </c>
      <c r="K636" s="3">
        <v>5</v>
      </c>
      <c r="L636" s="3" t="s">
        <v>30</v>
      </c>
      <c r="M636" s="3" t="s">
        <v>479</v>
      </c>
      <c r="N636" s="3" t="s">
        <v>608</v>
      </c>
      <c r="O636" s="3" t="s">
        <v>609</v>
      </c>
      <c r="P636" s="3" t="s">
        <v>508</v>
      </c>
      <c r="Q636" s="3" t="s">
        <v>482</v>
      </c>
      <c r="R636" s="3">
        <v>29</v>
      </c>
      <c r="S636" s="3" t="s">
        <v>1057</v>
      </c>
      <c r="T636" s="3">
        <v>627</v>
      </c>
      <c r="U636" s="3" t="s">
        <v>1056</v>
      </c>
      <c r="V636" s="15">
        <v>39.990001679999999</v>
      </c>
      <c r="W636" s="15">
        <v>34.198098313835338</v>
      </c>
      <c r="X636" s="3">
        <v>4</v>
      </c>
      <c r="Y636" s="15">
        <v>23.989999770000001</v>
      </c>
      <c r="Z636" s="15">
        <v>159.96000672</v>
      </c>
      <c r="AA636" s="24">
        <f t="shared" si="38"/>
        <v>135.97000695</v>
      </c>
      <c r="AB636" s="3" t="s">
        <v>29</v>
      </c>
      <c r="AC636" s="3" t="str">
        <f t="shared" si="39"/>
        <v>Cash Not Over 200</v>
      </c>
    </row>
    <row r="637" spans="1:29" ht="34" hidden="1" x14ac:dyDescent="0.2">
      <c r="A637" s="3">
        <v>55511</v>
      </c>
      <c r="B637" s="6">
        <v>42815</v>
      </c>
      <c r="C637" s="3">
        <f>VLOOKUP(B637,Dates!$A$2:$B$1462, 2,FALSE)</f>
        <v>3</v>
      </c>
      <c r="D637" s="3">
        <v>2</v>
      </c>
      <c r="E637" s="12">
        <f t="shared" si="36"/>
        <v>42817</v>
      </c>
      <c r="F637" s="3">
        <v>0</v>
      </c>
      <c r="G637" s="3" t="s">
        <v>22</v>
      </c>
      <c r="H637" s="3" t="str">
        <f t="shared" si="37"/>
        <v>Other</v>
      </c>
      <c r="I637" s="3">
        <v>24</v>
      </c>
      <c r="J637" s="10">
        <v>4232</v>
      </c>
      <c r="K637" s="3">
        <v>5</v>
      </c>
      <c r="L637" s="3" t="s">
        <v>30</v>
      </c>
      <c r="M637" s="3" t="s">
        <v>479</v>
      </c>
      <c r="N637" s="3" t="s">
        <v>500</v>
      </c>
      <c r="O637" s="3" t="s">
        <v>501</v>
      </c>
      <c r="P637" s="3" t="s">
        <v>502</v>
      </c>
      <c r="Q637" s="3" t="s">
        <v>482</v>
      </c>
      <c r="R637" s="3">
        <v>24</v>
      </c>
      <c r="S637" s="3" t="s">
        <v>1066</v>
      </c>
      <c r="T637" s="3">
        <v>502</v>
      </c>
      <c r="U637" s="3" t="s">
        <v>1065</v>
      </c>
      <c r="V637" s="15">
        <v>50</v>
      </c>
      <c r="W637" s="15">
        <v>43.678035218757444</v>
      </c>
      <c r="X637" s="3">
        <v>4</v>
      </c>
      <c r="Y637" s="15">
        <v>30</v>
      </c>
      <c r="Z637" s="15">
        <v>200</v>
      </c>
      <c r="AA637" s="24">
        <f t="shared" si="38"/>
        <v>170</v>
      </c>
      <c r="AB637" s="3" t="s">
        <v>29</v>
      </c>
      <c r="AC637" s="3" t="str">
        <f t="shared" si="39"/>
        <v>Cash Not Over 200</v>
      </c>
    </row>
    <row r="638" spans="1:29" ht="51" hidden="1" x14ac:dyDescent="0.2">
      <c r="A638" s="3">
        <v>54128</v>
      </c>
      <c r="B638" s="6">
        <v>42738</v>
      </c>
      <c r="C638" s="3">
        <f>VLOOKUP(B638,Dates!$A$2:$B$1462, 2,FALSE)</f>
        <v>3</v>
      </c>
      <c r="D638" s="3">
        <v>2</v>
      </c>
      <c r="E638" s="12">
        <f t="shared" si="36"/>
        <v>42740</v>
      </c>
      <c r="F638" s="3">
        <v>1</v>
      </c>
      <c r="G638" s="3" t="s">
        <v>22</v>
      </c>
      <c r="H638" s="3" t="str">
        <f t="shared" si="37"/>
        <v>Other</v>
      </c>
      <c r="I638" s="3">
        <v>37</v>
      </c>
      <c r="J638" s="10">
        <v>8986</v>
      </c>
      <c r="K638" s="3">
        <v>6</v>
      </c>
      <c r="L638" s="3" t="s">
        <v>34</v>
      </c>
      <c r="M638" s="3" t="s">
        <v>479</v>
      </c>
      <c r="N638" s="3" t="s">
        <v>611</v>
      </c>
      <c r="O638" s="3" t="s">
        <v>512</v>
      </c>
      <c r="P638" s="3" t="s">
        <v>505</v>
      </c>
      <c r="Q638" s="3" t="s">
        <v>495</v>
      </c>
      <c r="R638" s="3">
        <v>37</v>
      </c>
      <c r="S638" s="3" t="s">
        <v>1042</v>
      </c>
      <c r="T638" s="3">
        <v>823</v>
      </c>
      <c r="U638" s="3" t="s">
        <v>1125</v>
      </c>
      <c r="V638" s="15">
        <v>51.990001679999999</v>
      </c>
      <c r="W638" s="15">
        <v>39.25250149</v>
      </c>
      <c r="X638" s="3">
        <v>4</v>
      </c>
      <c r="Y638" s="15">
        <v>4.1599998469999999</v>
      </c>
      <c r="Z638" s="15">
        <v>207.96000672</v>
      </c>
      <c r="AA638" s="24">
        <f t="shared" si="38"/>
        <v>203.800006873</v>
      </c>
      <c r="AB638" s="3" t="s">
        <v>29</v>
      </c>
      <c r="AC638" s="3" t="str">
        <f t="shared" si="39"/>
        <v>Cash Over 200</v>
      </c>
    </row>
    <row r="639" spans="1:29" ht="34" hidden="1" x14ac:dyDescent="0.2">
      <c r="A639" s="3">
        <v>52576</v>
      </c>
      <c r="B639" s="6">
        <v>42888</v>
      </c>
      <c r="C639" s="3">
        <f>VLOOKUP(B639,Dates!$A$2:$B$1462, 2,FALSE)</f>
        <v>6</v>
      </c>
      <c r="D639" s="3">
        <v>2</v>
      </c>
      <c r="E639" s="12">
        <f t="shared" si="36"/>
        <v>42892</v>
      </c>
      <c r="F639" s="3">
        <v>0</v>
      </c>
      <c r="G639" s="3" t="s">
        <v>22</v>
      </c>
      <c r="H639" s="3" t="str">
        <f t="shared" si="37"/>
        <v>Other</v>
      </c>
      <c r="I639" s="3">
        <v>24</v>
      </c>
      <c r="J639" s="10">
        <v>6746</v>
      </c>
      <c r="K639" s="3">
        <v>5</v>
      </c>
      <c r="L639" s="3" t="s">
        <v>30</v>
      </c>
      <c r="M639" s="3" t="s">
        <v>479</v>
      </c>
      <c r="N639" s="3" t="s">
        <v>612</v>
      </c>
      <c r="O639" s="3" t="s">
        <v>607</v>
      </c>
      <c r="P639" s="3" t="s">
        <v>508</v>
      </c>
      <c r="Q639" s="3" t="s">
        <v>482</v>
      </c>
      <c r="R639" s="3">
        <v>24</v>
      </c>
      <c r="S639" s="3" t="s">
        <v>1066</v>
      </c>
      <c r="T639" s="3">
        <v>502</v>
      </c>
      <c r="U639" s="3" t="s">
        <v>1065</v>
      </c>
      <c r="V639" s="15">
        <v>50</v>
      </c>
      <c r="W639" s="15">
        <v>43.678035218757444</v>
      </c>
      <c r="X639" s="3">
        <v>5</v>
      </c>
      <c r="Y639" s="15">
        <v>10</v>
      </c>
      <c r="Z639" s="15">
        <v>250</v>
      </c>
      <c r="AA639" s="24">
        <f t="shared" si="38"/>
        <v>240</v>
      </c>
      <c r="AB639" s="3" t="s">
        <v>29</v>
      </c>
      <c r="AC639" s="3" t="str">
        <f t="shared" si="39"/>
        <v>Cash Over 200</v>
      </c>
    </row>
    <row r="640" spans="1:29" ht="51" hidden="1" x14ac:dyDescent="0.2">
      <c r="A640" s="3">
        <v>53202</v>
      </c>
      <c r="B640" s="6">
        <v>42781</v>
      </c>
      <c r="C640" s="3">
        <f>VLOOKUP(B640,Dates!$A$2:$B$1462, 2,FALSE)</f>
        <v>4</v>
      </c>
      <c r="D640" s="3">
        <v>2</v>
      </c>
      <c r="E640" s="12">
        <f t="shared" si="36"/>
        <v>42783</v>
      </c>
      <c r="F640" s="3">
        <v>1</v>
      </c>
      <c r="G640" s="3" t="s">
        <v>22</v>
      </c>
      <c r="H640" s="3" t="str">
        <f t="shared" si="37"/>
        <v>Other</v>
      </c>
      <c r="I640" s="3">
        <v>13</v>
      </c>
      <c r="J640" s="10">
        <v>5007</v>
      </c>
      <c r="K640" s="3">
        <v>3</v>
      </c>
      <c r="L640" s="3" t="s">
        <v>23</v>
      </c>
      <c r="M640" s="3" t="s">
        <v>479</v>
      </c>
      <c r="N640" s="3" t="s">
        <v>608</v>
      </c>
      <c r="O640" s="3" t="s">
        <v>609</v>
      </c>
      <c r="P640" s="3" t="s">
        <v>508</v>
      </c>
      <c r="Q640" s="3" t="s">
        <v>482</v>
      </c>
      <c r="R640" s="3">
        <v>13</v>
      </c>
      <c r="S640" s="3" t="s">
        <v>1042</v>
      </c>
      <c r="T640" s="3">
        <v>282</v>
      </c>
      <c r="U640" s="3" t="s">
        <v>1090</v>
      </c>
      <c r="V640" s="15">
        <v>31.989999770000001</v>
      </c>
      <c r="W640" s="15">
        <v>27.763856872771434</v>
      </c>
      <c r="X640" s="3">
        <v>5</v>
      </c>
      <c r="Y640" s="15">
        <v>1.6000000240000001</v>
      </c>
      <c r="Z640" s="15">
        <v>159.94999885000001</v>
      </c>
      <c r="AA640" s="24">
        <f t="shared" si="38"/>
        <v>158.34999882600002</v>
      </c>
      <c r="AB640" s="3" t="s">
        <v>29</v>
      </c>
      <c r="AC640" s="3" t="str">
        <f t="shared" si="39"/>
        <v>Cash Not Over 200</v>
      </c>
    </row>
    <row r="641" spans="1:29" ht="34" hidden="1" x14ac:dyDescent="0.2">
      <c r="A641" s="3">
        <v>53540</v>
      </c>
      <c r="B641" s="6">
        <v>42786</v>
      </c>
      <c r="C641" s="3">
        <f>VLOOKUP(B641,Dates!$A$2:$B$1462, 2,FALSE)</f>
        <v>2</v>
      </c>
      <c r="D641" s="3">
        <v>4</v>
      </c>
      <c r="E641" s="12">
        <f t="shared" si="36"/>
        <v>42790</v>
      </c>
      <c r="F641" s="3">
        <v>1</v>
      </c>
      <c r="G641" s="3" t="s">
        <v>61</v>
      </c>
      <c r="H641" s="3" t="str">
        <f t="shared" si="37"/>
        <v>Other</v>
      </c>
      <c r="I641" s="3">
        <v>17</v>
      </c>
      <c r="J641" s="10">
        <v>8524</v>
      </c>
      <c r="K641" s="3">
        <v>4</v>
      </c>
      <c r="L641" s="3" t="s">
        <v>45</v>
      </c>
      <c r="M641" s="3" t="s">
        <v>479</v>
      </c>
      <c r="N641" s="3" t="s">
        <v>613</v>
      </c>
      <c r="O641" s="3" t="s">
        <v>613</v>
      </c>
      <c r="P641" s="3" t="s">
        <v>508</v>
      </c>
      <c r="Q641" s="3" t="s">
        <v>482</v>
      </c>
      <c r="R641" s="3">
        <v>17</v>
      </c>
      <c r="S641" s="3" t="s">
        <v>1043</v>
      </c>
      <c r="T641" s="3">
        <v>365</v>
      </c>
      <c r="U641" s="3" t="s">
        <v>1062</v>
      </c>
      <c r="V641" s="15">
        <v>59.990001679999999</v>
      </c>
      <c r="W641" s="15">
        <v>54.488929209402009</v>
      </c>
      <c r="X641" s="3">
        <v>5</v>
      </c>
      <c r="Y641" s="15">
        <v>16.5</v>
      </c>
      <c r="Z641" s="15">
        <v>299.9500084</v>
      </c>
      <c r="AA641" s="24">
        <f t="shared" si="38"/>
        <v>283.4500084</v>
      </c>
      <c r="AB641" s="3" t="s">
        <v>65</v>
      </c>
      <c r="AC641" s="3" t="str">
        <f t="shared" si="39"/>
        <v>Not Cash Payment</v>
      </c>
    </row>
    <row r="642" spans="1:29" ht="34" hidden="1" x14ac:dyDescent="0.2">
      <c r="A642" s="3">
        <v>53069</v>
      </c>
      <c r="B642" s="6">
        <v>42779</v>
      </c>
      <c r="C642" s="3">
        <f>VLOOKUP(B642,Dates!$A$2:$B$1462, 2,FALSE)</f>
        <v>2</v>
      </c>
      <c r="D642" s="3">
        <v>4</v>
      </c>
      <c r="E642" s="12">
        <f t="shared" si="36"/>
        <v>42783</v>
      </c>
      <c r="F642" s="3">
        <v>1</v>
      </c>
      <c r="G642" s="3" t="s">
        <v>61</v>
      </c>
      <c r="H642" s="3" t="str">
        <f t="shared" si="37"/>
        <v>Other</v>
      </c>
      <c r="I642" s="3">
        <v>17</v>
      </c>
      <c r="J642" s="10">
        <v>4126</v>
      </c>
      <c r="K642" s="3">
        <v>4</v>
      </c>
      <c r="L642" s="3" t="s">
        <v>45</v>
      </c>
      <c r="M642" s="3" t="s">
        <v>479</v>
      </c>
      <c r="N642" s="3" t="s">
        <v>551</v>
      </c>
      <c r="O642" s="3" t="s">
        <v>552</v>
      </c>
      <c r="P642" s="3" t="s">
        <v>553</v>
      </c>
      <c r="Q642" s="3" t="s">
        <v>495</v>
      </c>
      <c r="R642" s="3">
        <v>17</v>
      </c>
      <c r="S642" s="3" t="s">
        <v>1043</v>
      </c>
      <c r="T642" s="3">
        <v>365</v>
      </c>
      <c r="U642" s="3" t="s">
        <v>1062</v>
      </c>
      <c r="V642" s="15">
        <v>59.990001679999999</v>
      </c>
      <c r="W642" s="15">
        <v>54.488929209402009</v>
      </c>
      <c r="X642" s="3">
        <v>5</v>
      </c>
      <c r="Y642" s="15">
        <v>27</v>
      </c>
      <c r="Z642" s="15">
        <v>299.9500084</v>
      </c>
      <c r="AA642" s="24">
        <f t="shared" si="38"/>
        <v>272.9500084</v>
      </c>
      <c r="AB642" s="3" t="s">
        <v>65</v>
      </c>
      <c r="AC642" s="3" t="str">
        <f t="shared" si="39"/>
        <v>Not Cash Payment</v>
      </c>
    </row>
    <row r="643" spans="1:29" ht="34" hidden="1" x14ac:dyDescent="0.2">
      <c r="A643" s="3">
        <v>57570</v>
      </c>
      <c r="B643" s="6">
        <v>42845</v>
      </c>
      <c r="C643" s="3">
        <f>VLOOKUP(B643,Dates!$A$2:$B$1462, 2,FALSE)</f>
        <v>5</v>
      </c>
      <c r="D643" s="3">
        <v>4</v>
      </c>
      <c r="E643" s="12">
        <f t="shared" ref="E643:E706" si="40">WORKDAY(B643, D643 )</f>
        <v>42851</v>
      </c>
      <c r="F643" s="3">
        <v>1</v>
      </c>
      <c r="G643" s="3" t="s">
        <v>61</v>
      </c>
      <c r="H643" s="3" t="str">
        <f t="shared" ref="H643:H706" si="41">IF(AND(D643&lt;=1,F643=0),"Same day - on time","Other")</f>
        <v>Other</v>
      </c>
      <c r="I643" s="3">
        <v>17</v>
      </c>
      <c r="J643" s="10">
        <v>3207</v>
      </c>
      <c r="K643" s="3">
        <v>4</v>
      </c>
      <c r="L643" s="3" t="s">
        <v>45</v>
      </c>
      <c r="M643" s="3" t="s">
        <v>479</v>
      </c>
      <c r="N643" s="3" t="s">
        <v>489</v>
      </c>
      <c r="O643" s="3" t="s">
        <v>489</v>
      </c>
      <c r="P643" s="3" t="s">
        <v>490</v>
      </c>
      <c r="Q643" s="3" t="s">
        <v>491</v>
      </c>
      <c r="R643" s="3">
        <v>17</v>
      </c>
      <c r="S643" s="3" t="s">
        <v>1043</v>
      </c>
      <c r="T643" s="3">
        <v>365</v>
      </c>
      <c r="U643" s="3" t="s">
        <v>1062</v>
      </c>
      <c r="V643" s="15">
        <v>59.990001679999999</v>
      </c>
      <c r="W643" s="15">
        <v>54.488929209402009</v>
      </c>
      <c r="X643" s="3">
        <v>5</v>
      </c>
      <c r="Y643" s="15">
        <v>30</v>
      </c>
      <c r="Z643" s="15">
        <v>299.9500084</v>
      </c>
      <c r="AA643" s="24">
        <f t="shared" ref="AA643:AA706" si="42">Z643-Y643</f>
        <v>269.9500084</v>
      </c>
      <c r="AB643" s="3" t="s">
        <v>65</v>
      </c>
      <c r="AC643" s="3" t="str">
        <f t="shared" ref="AC643:AC706" si="43">IF(AND(AB643="CASH",AA643&gt;200),"Cash Over 200",IF(AND(AB643="CASH",AA643&lt;=200),"Cash Not Over 200","Not Cash Payment"))</f>
        <v>Not Cash Payment</v>
      </c>
    </row>
    <row r="644" spans="1:29" ht="34" hidden="1" x14ac:dyDescent="0.2">
      <c r="A644" s="3">
        <v>5154</v>
      </c>
      <c r="B644" s="6">
        <v>42080</v>
      </c>
      <c r="C644" s="3">
        <f>VLOOKUP(B644,Dates!$A$2:$B$1462, 2,FALSE)</f>
        <v>3</v>
      </c>
      <c r="D644" s="3">
        <v>4</v>
      </c>
      <c r="E644" s="12">
        <f t="shared" si="40"/>
        <v>42086</v>
      </c>
      <c r="F644" s="3">
        <v>1</v>
      </c>
      <c r="G644" s="3" t="s">
        <v>61</v>
      </c>
      <c r="H644" s="3" t="str">
        <f t="shared" si="41"/>
        <v>Other</v>
      </c>
      <c r="I644" s="3">
        <v>17</v>
      </c>
      <c r="J644" s="10">
        <v>12310</v>
      </c>
      <c r="K644" s="3">
        <v>4</v>
      </c>
      <c r="L644" s="3" t="s">
        <v>45</v>
      </c>
      <c r="M644" s="3" t="s">
        <v>479</v>
      </c>
      <c r="N644" s="3" t="s">
        <v>500</v>
      </c>
      <c r="O644" s="3" t="s">
        <v>501</v>
      </c>
      <c r="P644" s="3" t="s">
        <v>502</v>
      </c>
      <c r="Q644" s="3" t="s">
        <v>482</v>
      </c>
      <c r="R644" s="3">
        <v>17</v>
      </c>
      <c r="S644" s="3" t="s">
        <v>1043</v>
      </c>
      <c r="T644" s="3">
        <v>365</v>
      </c>
      <c r="U644" s="3" t="s">
        <v>1062</v>
      </c>
      <c r="V644" s="15">
        <v>59.990001679999999</v>
      </c>
      <c r="W644" s="15">
        <v>54.488929209402009</v>
      </c>
      <c r="X644" s="3">
        <v>5</v>
      </c>
      <c r="Y644" s="15">
        <v>35.990001679999999</v>
      </c>
      <c r="Z644" s="15">
        <v>299.9500084</v>
      </c>
      <c r="AA644" s="24">
        <f t="shared" si="42"/>
        <v>263.96000672000002</v>
      </c>
      <c r="AB644" s="3" t="s">
        <v>65</v>
      </c>
      <c r="AC644" s="3" t="str">
        <f t="shared" si="43"/>
        <v>Not Cash Payment</v>
      </c>
    </row>
    <row r="645" spans="1:29" ht="34" hidden="1" x14ac:dyDescent="0.2">
      <c r="A645" s="3">
        <v>9122</v>
      </c>
      <c r="B645" s="6">
        <v>42138</v>
      </c>
      <c r="C645" s="3">
        <f>VLOOKUP(B645,Dates!$A$2:$B$1462, 2,FALSE)</f>
        <v>5</v>
      </c>
      <c r="D645" s="3">
        <v>4</v>
      </c>
      <c r="E645" s="12">
        <f t="shared" si="40"/>
        <v>42144</v>
      </c>
      <c r="F645" s="3">
        <v>0</v>
      </c>
      <c r="G645" s="3" t="s">
        <v>61</v>
      </c>
      <c r="H645" s="3" t="str">
        <f t="shared" si="41"/>
        <v>Other</v>
      </c>
      <c r="I645" s="3">
        <v>17</v>
      </c>
      <c r="J645" s="10">
        <v>1222</v>
      </c>
      <c r="K645" s="3">
        <v>4</v>
      </c>
      <c r="L645" s="3" t="s">
        <v>45</v>
      </c>
      <c r="M645" s="3" t="s">
        <v>479</v>
      </c>
      <c r="N645" s="3" t="s">
        <v>614</v>
      </c>
      <c r="O645" s="3" t="s">
        <v>615</v>
      </c>
      <c r="P645" s="3" t="s">
        <v>505</v>
      </c>
      <c r="Q645" s="3" t="s">
        <v>495</v>
      </c>
      <c r="R645" s="3">
        <v>17</v>
      </c>
      <c r="S645" s="3" t="s">
        <v>1043</v>
      </c>
      <c r="T645" s="3">
        <v>365</v>
      </c>
      <c r="U645" s="3" t="s">
        <v>1062</v>
      </c>
      <c r="V645" s="15">
        <v>59.990001679999999</v>
      </c>
      <c r="W645" s="15">
        <v>54.488929209402009</v>
      </c>
      <c r="X645" s="3">
        <v>5</v>
      </c>
      <c r="Y645" s="15">
        <v>35.990001679999999</v>
      </c>
      <c r="Z645" s="15">
        <v>299.9500084</v>
      </c>
      <c r="AA645" s="24">
        <f t="shared" si="42"/>
        <v>263.96000672000002</v>
      </c>
      <c r="AB645" s="3" t="s">
        <v>65</v>
      </c>
      <c r="AC645" s="3" t="str">
        <f t="shared" si="43"/>
        <v>Not Cash Payment</v>
      </c>
    </row>
    <row r="646" spans="1:29" ht="34" hidden="1" x14ac:dyDescent="0.2">
      <c r="A646" s="3">
        <v>4427</v>
      </c>
      <c r="B646" s="6">
        <v>42158</v>
      </c>
      <c r="C646" s="3">
        <f>VLOOKUP(B646,Dates!$A$2:$B$1462, 2,FALSE)</f>
        <v>4</v>
      </c>
      <c r="D646" s="3">
        <v>4</v>
      </c>
      <c r="E646" s="12">
        <f t="shared" si="40"/>
        <v>42164</v>
      </c>
      <c r="F646" s="3">
        <v>0</v>
      </c>
      <c r="G646" s="3" t="s">
        <v>61</v>
      </c>
      <c r="H646" s="3" t="str">
        <f t="shared" si="41"/>
        <v>Other</v>
      </c>
      <c r="I646" s="3">
        <v>17</v>
      </c>
      <c r="J646" s="10">
        <v>8397</v>
      </c>
      <c r="K646" s="3">
        <v>4</v>
      </c>
      <c r="L646" s="3" t="s">
        <v>45</v>
      </c>
      <c r="M646" s="3" t="s">
        <v>479</v>
      </c>
      <c r="N646" s="3" t="s">
        <v>500</v>
      </c>
      <c r="O646" s="3" t="s">
        <v>501</v>
      </c>
      <c r="P646" s="3" t="s">
        <v>502</v>
      </c>
      <c r="Q646" s="3" t="s">
        <v>482</v>
      </c>
      <c r="R646" s="3">
        <v>17</v>
      </c>
      <c r="S646" s="3" t="s">
        <v>1043</v>
      </c>
      <c r="T646" s="3">
        <v>365</v>
      </c>
      <c r="U646" s="3" t="s">
        <v>1062</v>
      </c>
      <c r="V646" s="15">
        <v>59.990001679999999</v>
      </c>
      <c r="W646" s="15">
        <v>54.488929209402009</v>
      </c>
      <c r="X646" s="3">
        <v>5</v>
      </c>
      <c r="Y646" s="15">
        <v>38.990001679999999</v>
      </c>
      <c r="Z646" s="15">
        <v>299.9500084</v>
      </c>
      <c r="AA646" s="24">
        <f t="shared" si="42"/>
        <v>260.96000672000002</v>
      </c>
      <c r="AB646" s="3" t="s">
        <v>65</v>
      </c>
      <c r="AC646" s="3" t="str">
        <f t="shared" si="43"/>
        <v>Not Cash Payment</v>
      </c>
    </row>
    <row r="647" spans="1:29" ht="34" hidden="1" x14ac:dyDescent="0.2">
      <c r="A647" s="3">
        <v>9340</v>
      </c>
      <c r="B647" s="6">
        <v>42141</v>
      </c>
      <c r="C647" s="3">
        <f>VLOOKUP(B647,Dates!$A$2:$B$1462, 2,FALSE)</f>
        <v>1</v>
      </c>
      <c r="D647" s="3">
        <v>4</v>
      </c>
      <c r="E647" s="12">
        <f t="shared" si="40"/>
        <v>42145</v>
      </c>
      <c r="F647" s="3">
        <v>1</v>
      </c>
      <c r="G647" s="3" t="s">
        <v>61</v>
      </c>
      <c r="H647" s="3" t="str">
        <f t="shared" si="41"/>
        <v>Other</v>
      </c>
      <c r="I647" s="3">
        <v>17</v>
      </c>
      <c r="J647" s="10">
        <v>6306</v>
      </c>
      <c r="K647" s="3">
        <v>4</v>
      </c>
      <c r="L647" s="3" t="s">
        <v>45</v>
      </c>
      <c r="M647" s="3" t="s">
        <v>479</v>
      </c>
      <c r="N647" s="3" t="s">
        <v>540</v>
      </c>
      <c r="O647" s="3" t="s">
        <v>540</v>
      </c>
      <c r="P647" s="3" t="s">
        <v>541</v>
      </c>
      <c r="Q647" s="3" t="s">
        <v>482</v>
      </c>
      <c r="R647" s="3">
        <v>17</v>
      </c>
      <c r="S647" s="3" t="s">
        <v>1043</v>
      </c>
      <c r="T647" s="3">
        <v>365</v>
      </c>
      <c r="U647" s="3" t="s">
        <v>1062</v>
      </c>
      <c r="V647" s="15">
        <v>59.990001679999999</v>
      </c>
      <c r="W647" s="15">
        <v>54.488929209402009</v>
      </c>
      <c r="X647" s="3">
        <v>5</v>
      </c>
      <c r="Y647" s="15">
        <v>44.990001679999999</v>
      </c>
      <c r="Z647" s="15">
        <v>299.9500084</v>
      </c>
      <c r="AA647" s="24">
        <f t="shared" si="42"/>
        <v>254.96000672</v>
      </c>
      <c r="AB647" s="3" t="s">
        <v>65</v>
      </c>
      <c r="AC647" s="3" t="str">
        <f t="shared" si="43"/>
        <v>Not Cash Payment</v>
      </c>
    </row>
    <row r="648" spans="1:29" ht="34" hidden="1" x14ac:dyDescent="0.2">
      <c r="A648" s="3">
        <v>9331</v>
      </c>
      <c r="B648" s="6">
        <v>42141</v>
      </c>
      <c r="C648" s="3">
        <f>VLOOKUP(B648,Dates!$A$2:$B$1462, 2,FALSE)</f>
        <v>1</v>
      </c>
      <c r="D648" s="3">
        <v>4</v>
      </c>
      <c r="E648" s="12">
        <f t="shared" si="40"/>
        <v>42145</v>
      </c>
      <c r="F648" s="3">
        <v>0</v>
      </c>
      <c r="G648" s="3" t="s">
        <v>61</v>
      </c>
      <c r="H648" s="3" t="str">
        <f t="shared" si="41"/>
        <v>Other</v>
      </c>
      <c r="I648" s="3">
        <v>17</v>
      </c>
      <c r="J648" s="10">
        <v>8002</v>
      </c>
      <c r="K648" s="3">
        <v>4</v>
      </c>
      <c r="L648" s="3" t="s">
        <v>45</v>
      </c>
      <c r="M648" s="3" t="s">
        <v>479</v>
      </c>
      <c r="N648" s="3" t="s">
        <v>616</v>
      </c>
      <c r="O648" s="3" t="s">
        <v>617</v>
      </c>
      <c r="P648" s="3" t="s">
        <v>490</v>
      </c>
      <c r="Q648" s="3" t="s">
        <v>491</v>
      </c>
      <c r="R648" s="3">
        <v>17</v>
      </c>
      <c r="S648" s="3" t="s">
        <v>1043</v>
      </c>
      <c r="T648" s="3">
        <v>365</v>
      </c>
      <c r="U648" s="3" t="s">
        <v>1062</v>
      </c>
      <c r="V648" s="15">
        <v>59.990001679999999</v>
      </c>
      <c r="W648" s="15">
        <v>54.488929209402009</v>
      </c>
      <c r="X648" s="3">
        <v>5</v>
      </c>
      <c r="Y648" s="15">
        <v>47.990001679999999</v>
      </c>
      <c r="Z648" s="15">
        <v>299.9500084</v>
      </c>
      <c r="AA648" s="24">
        <f t="shared" si="42"/>
        <v>251.96000672</v>
      </c>
      <c r="AB648" s="3" t="s">
        <v>65</v>
      </c>
      <c r="AC648" s="3" t="str">
        <f t="shared" si="43"/>
        <v>Not Cash Payment</v>
      </c>
    </row>
    <row r="649" spans="1:29" ht="34" hidden="1" x14ac:dyDescent="0.2">
      <c r="A649" s="3">
        <v>58315</v>
      </c>
      <c r="B649" s="6">
        <v>42740</v>
      </c>
      <c r="C649" s="3">
        <f>VLOOKUP(B649,Dates!$A$2:$B$1462, 2,FALSE)</f>
        <v>5</v>
      </c>
      <c r="D649" s="3">
        <v>4</v>
      </c>
      <c r="E649" s="12">
        <f t="shared" si="40"/>
        <v>42746</v>
      </c>
      <c r="F649" s="3">
        <v>1</v>
      </c>
      <c r="G649" s="3" t="s">
        <v>61</v>
      </c>
      <c r="H649" s="3" t="str">
        <f t="shared" si="41"/>
        <v>Other</v>
      </c>
      <c r="I649" s="3">
        <v>17</v>
      </c>
      <c r="J649" s="10">
        <v>12382</v>
      </c>
      <c r="K649" s="3">
        <v>4</v>
      </c>
      <c r="L649" s="3" t="s">
        <v>45</v>
      </c>
      <c r="M649" s="3" t="s">
        <v>479</v>
      </c>
      <c r="N649" s="3" t="s">
        <v>550</v>
      </c>
      <c r="O649" s="3" t="s">
        <v>481</v>
      </c>
      <c r="P649" s="3" t="s">
        <v>481</v>
      </c>
      <c r="Q649" s="3" t="s">
        <v>482</v>
      </c>
      <c r="R649" s="3">
        <v>17</v>
      </c>
      <c r="S649" s="3" t="s">
        <v>1043</v>
      </c>
      <c r="T649" s="3">
        <v>365</v>
      </c>
      <c r="U649" s="3" t="s">
        <v>1062</v>
      </c>
      <c r="V649" s="15">
        <v>59.990001679999999</v>
      </c>
      <c r="W649" s="15">
        <v>54.488929209402009</v>
      </c>
      <c r="X649" s="3">
        <v>5</v>
      </c>
      <c r="Y649" s="15">
        <v>50.990001679999999</v>
      </c>
      <c r="Z649" s="15">
        <v>299.9500084</v>
      </c>
      <c r="AA649" s="24">
        <f t="shared" si="42"/>
        <v>248.96000672</v>
      </c>
      <c r="AB649" s="3" t="s">
        <v>65</v>
      </c>
      <c r="AC649" s="3" t="str">
        <f t="shared" si="43"/>
        <v>Not Cash Payment</v>
      </c>
    </row>
    <row r="650" spans="1:29" ht="34" hidden="1" x14ac:dyDescent="0.2">
      <c r="A650" s="3">
        <v>54572</v>
      </c>
      <c r="B650" s="6">
        <v>42919</v>
      </c>
      <c r="C650" s="3">
        <f>VLOOKUP(B650,Dates!$A$2:$B$1462, 2,FALSE)</f>
        <v>2</v>
      </c>
      <c r="D650" s="3">
        <v>4</v>
      </c>
      <c r="E650" s="12">
        <f t="shared" si="40"/>
        <v>42923</v>
      </c>
      <c r="F650" s="3">
        <v>0</v>
      </c>
      <c r="G650" s="3" t="s">
        <v>61</v>
      </c>
      <c r="H650" s="3" t="str">
        <f t="shared" si="41"/>
        <v>Other</v>
      </c>
      <c r="I650" s="3">
        <v>17</v>
      </c>
      <c r="J650" s="10">
        <v>7844</v>
      </c>
      <c r="K650" s="3">
        <v>4</v>
      </c>
      <c r="L650" s="3" t="s">
        <v>45</v>
      </c>
      <c r="M650" s="3" t="s">
        <v>479</v>
      </c>
      <c r="N650" s="3" t="s">
        <v>484</v>
      </c>
      <c r="O650" s="3" t="s">
        <v>484</v>
      </c>
      <c r="P650" s="3" t="s">
        <v>485</v>
      </c>
      <c r="Q650" s="3" t="s">
        <v>482</v>
      </c>
      <c r="R650" s="3">
        <v>17</v>
      </c>
      <c r="S650" s="3" t="s">
        <v>1043</v>
      </c>
      <c r="T650" s="3">
        <v>365</v>
      </c>
      <c r="U650" s="3" t="s">
        <v>1062</v>
      </c>
      <c r="V650" s="15">
        <v>59.990001679999999</v>
      </c>
      <c r="W650" s="15">
        <v>54.488929209402009</v>
      </c>
      <c r="X650" s="3">
        <v>5</v>
      </c>
      <c r="Y650" s="15">
        <v>74.989997860000003</v>
      </c>
      <c r="Z650" s="15">
        <v>299.9500084</v>
      </c>
      <c r="AA650" s="24">
        <f t="shared" si="42"/>
        <v>224.96001053999998</v>
      </c>
      <c r="AB650" s="3" t="s">
        <v>65</v>
      </c>
      <c r="AC650" s="3" t="str">
        <f t="shared" si="43"/>
        <v>Not Cash Payment</v>
      </c>
    </row>
    <row r="651" spans="1:29" ht="51" hidden="1" x14ac:dyDescent="0.2">
      <c r="A651" s="3">
        <v>51746</v>
      </c>
      <c r="B651" s="6">
        <v>42760</v>
      </c>
      <c r="C651" s="3">
        <f>VLOOKUP(B651,Dates!$A$2:$B$1462, 2,FALSE)</f>
        <v>4</v>
      </c>
      <c r="D651" s="3">
        <v>4</v>
      </c>
      <c r="E651" s="12">
        <f t="shared" si="40"/>
        <v>42766</v>
      </c>
      <c r="F651" s="3">
        <v>0</v>
      </c>
      <c r="G651" s="3" t="s">
        <v>61</v>
      </c>
      <c r="H651" s="3" t="str">
        <f t="shared" si="41"/>
        <v>Other</v>
      </c>
      <c r="I651" s="3">
        <v>29</v>
      </c>
      <c r="J651" s="10">
        <v>12291</v>
      </c>
      <c r="K651" s="3">
        <v>5</v>
      </c>
      <c r="L651" s="3" t="s">
        <v>30</v>
      </c>
      <c r="M651" s="3" t="s">
        <v>479</v>
      </c>
      <c r="N651" s="3" t="s">
        <v>618</v>
      </c>
      <c r="O651" s="3" t="s">
        <v>618</v>
      </c>
      <c r="P651" s="3" t="s">
        <v>521</v>
      </c>
      <c r="Q651" s="3" t="s">
        <v>491</v>
      </c>
      <c r="R651" s="3">
        <v>29</v>
      </c>
      <c r="S651" s="3" t="s">
        <v>1057</v>
      </c>
      <c r="T651" s="3">
        <v>627</v>
      </c>
      <c r="U651" s="3" t="s">
        <v>1056</v>
      </c>
      <c r="V651" s="15">
        <v>39.990001679999999</v>
      </c>
      <c r="W651" s="15">
        <v>34.198098313835338</v>
      </c>
      <c r="X651" s="3">
        <v>5</v>
      </c>
      <c r="Y651" s="15">
        <v>0</v>
      </c>
      <c r="Z651" s="15">
        <v>199.9500084</v>
      </c>
      <c r="AA651" s="24">
        <f t="shared" si="42"/>
        <v>199.9500084</v>
      </c>
      <c r="AB651" s="3" t="s">
        <v>65</v>
      </c>
      <c r="AC651" s="3" t="str">
        <f t="shared" si="43"/>
        <v>Not Cash Payment</v>
      </c>
    </row>
    <row r="652" spans="1:29" ht="34" hidden="1" x14ac:dyDescent="0.2">
      <c r="A652" s="3">
        <v>4269</v>
      </c>
      <c r="B652" s="6">
        <v>42097</v>
      </c>
      <c r="C652" s="3">
        <f>VLOOKUP(B652,Dates!$A$2:$B$1462, 2,FALSE)</f>
        <v>6</v>
      </c>
      <c r="D652" s="3">
        <v>4</v>
      </c>
      <c r="E652" s="12">
        <f t="shared" si="40"/>
        <v>42103</v>
      </c>
      <c r="F652" s="3">
        <v>1</v>
      </c>
      <c r="G652" s="3" t="s">
        <v>61</v>
      </c>
      <c r="H652" s="3" t="str">
        <f t="shared" si="41"/>
        <v>Other</v>
      </c>
      <c r="I652" s="3">
        <v>24</v>
      </c>
      <c r="J652" s="10">
        <v>6523</v>
      </c>
      <c r="K652" s="3">
        <v>5</v>
      </c>
      <c r="L652" s="3" t="s">
        <v>30</v>
      </c>
      <c r="M652" s="3" t="s">
        <v>479</v>
      </c>
      <c r="N652" s="3" t="s">
        <v>500</v>
      </c>
      <c r="O652" s="3" t="s">
        <v>501</v>
      </c>
      <c r="P652" s="3" t="s">
        <v>502</v>
      </c>
      <c r="Q652" s="3" t="s">
        <v>482</v>
      </c>
      <c r="R652" s="3">
        <v>24</v>
      </c>
      <c r="S652" s="3" t="s">
        <v>1066</v>
      </c>
      <c r="T652" s="3">
        <v>502</v>
      </c>
      <c r="U652" s="3" t="s">
        <v>1065</v>
      </c>
      <c r="V652" s="15">
        <v>50</v>
      </c>
      <c r="W652" s="15">
        <v>43.678035218757444</v>
      </c>
      <c r="X652" s="3">
        <v>5</v>
      </c>
      <c r="Y652" s="15">
        <v>0</v>
      </c>
      <c r="Z652" s="15">
        <v>250</v>
      </c>
      <c r="AA652" s="24">
        <f t="shared" si="42"/>
        <v>250</v>
      </c>
      <c r="AB652" s="3" t="s">
        <v>65</v>
      </c>
      <c r="AC652" s="3" t="str">
        <f t="shared" si="43"/>
        <v>Not Cash Payment</v>
      </c>
    </row>
    <row r="653" spans="1:29" ht="51" hidden="1" x14ac:dyDescent="0.2">
      <c r="A653" s="3">
        <v>61346</v>
      </c>
      <c r="B653" s="6">
        <v>42900</v>
      </c>
      <c r="C653" s="3">
        <f>VLOOKUP(B653,Dates!$A$2:$B$1462, 2,FALSE)</f>
        <v>4</v>
      </c>
      <c r="D653" s="3">
        <v>4</v>
      </c>
      <c r="E653" s="12">
        <f t="shared" si="40"/>
        <v>42906</v>
      </c>
      <c r="F653" s="3">
        <v>0</v>
      </c>
      <c r="G653" s="3" t="s">
        <v>61</v>
      </c>
      <c r="H653" s="3" t="str">
        <f t="shared" si="41"/>
        <v>Other</v>
      </c>
      <c r="I653" s="3">
        <v>29</v>
      </c>
      <c r="J653" s="10">
        <v>4078</v>
      </c>
      <c r="K653" s="3">
        <v>5</v>
      </c>
      <c r="L653" s="3" t="s">
        <v>30</v>
      </c>
      <c r="M653" s="3" t="s">
        <v>479</v>
      </c>
      <c r="N653" s="3" t="s">
        <v>619</v>
      </c>
      <c r="O653" s="3" t="s">
        <v>576</v>
      </c>
      <c r="P653" s="3" t="s">
        <v>505</v>
      </c>
      <c r="Q653" s="3" t="s">
        <v>495</v>
      </c>
      <c r="R653" s="3">
        <v>29</v>
      </c>
      <c r="S653" s="3" t="s">
        <v>1057</v>
      </c>
      <c r="T653" s="3">
        <v>627</v>
      </c>
      <c r="U653" s="3" t="s">
        <v>1056</v>
      </c>
      <c r="V653" s="15">
        <v>39.990001679999999</v>
      </c>
      <c r="W653" s="15">
        <v>34.198098313835338</v>
      </c>
      <c r="X653" s="3">
        <v>5</v>
      </c>
      <c r="Y653" s="15">
        <v>0</v>
      </c>
      <c r="Z653" s="15">
        <v>199.9500084</v>
      </c>
      <c r="AA653" s="24">
        <f t="shared" si="42"/>
        <v>199.9500084</v>
      </c>
      <c r="AB653" s="3" t="s">
        <v>65</v>
      </c>
      <c r="AC653" s="3" t="str">
        <f t="shared" si="43"/>
        <v>Not Cash Payment</v>
      </c>
    </row>
    <row r="654" spans="1:29" ht="34" hidden="1" x14ac:dyDescent="0.2">
      <c r="A654" s="3">
        <v>1999</v>
      </c>
      <c r="B654" s="6">
        <v>42034</v>
      </c>
      <c r="C654" s="3">
        <f>VLOOKUP(B654,Dates!$A$2:$B$1462, 2,FALSE)</f>
        <v>6</v>
      </c>
      <c r="D654" s="3">
        <v>4</v>
      </c>
      <c r="E654" s="12">
        <f t="shared" si="40"/>
        <v>42040</v>
      </c>
      <c r="F654" s="3">
        <v>1</v>
      </c>
      <c r="G654" s="3" t="s">
        <v>61</v>
      </c>
      <c r="H654" s="3" t="str">
        <f t="shared" si="41"/>
        <v>Other</v>
      </c>
      <c r="I654" s="3">
        <v>24</v>
      </c>
      <c r="J654" s="10">
        <v>4867</v>
      </c>
      <c r="K654" s="3">
        <v>5</v>
      </c>
      <c r="L654" s="3" t="s">
        <v>30</v>
      </c>
      <c r="M654" s="3" t="s">
        <v>479</v>
      </c>
      <c r="N654" s="3" t="s">
        <v>616</v>
      </c>
      <c r="O654" s="3" t="s">
        <v>617</v>
      </c>
      <c r="P654" s="3" t="s">
        <v>490</v>
      </c>
      <c r="Q654" s="3" t="s">
        <v>491</v>
      </c>
      <c r="R654" s="3">
        <v>24</v>
      </c>
      <c r="S654" s="3" t="s">
        <v>1066</v>
      </c>
      <c r="T654" s="3">
        <v>502</v>
      </c>
      <c r="U654" s="3" t="s">
        <v>1065</v>
      </c>
      <c r="V654" s="15">
        <v>50</v>
      </c>
      <c r="W654" s="15">
        <v>43.678035218757444</v>
      </c>
      <c r="X654" s="3">
        <v>5</v>
      </c>
      <c r="Y654" s="15">
        <v>2.5</v>
      </c>
      <c r="Z654" s="15">
        <v>250</v>
      </c>
      <c r="AA654" s="24">
        <f t="shared" si="42"/>
        <v>247.5</v>
      </c>
      <c r="AB654" s="3" t="s">
        <v>65</v>
      </c>
      <c r="AC654" s="3" t="str">
        <f t="shared" si="43"/>
        <v>Not Cash Payment</v>
      </c>
    </row>
    <row r="655" spans="1:29" ht="68" hidden="1" x14ac:dyDescent="0.2">
      <c r="A655" s="3">
        <v>53576</v>
      </c>
      <c r="B655" s="6">
        <v>42787</v>
      </c>
      <c r="C655" s="3">
        <f>VLOOKUP(B655,Dates!$A$2:$B$1462, 2,FALSE)</f>
        <v>3</v>
      </c>
      <c r="D655" s="3">
        <v>4</v>
      </c>
      <c r="E655" s="12">
        <f t="shared" si="40"/>
        <v>42793</v>
      </c>
      <c r="F655" s="3">
        <v>0</v>
      </c>
      <c r="G655" s="3" t="s">
        <v>61</v>
      </c>
      <c r="H655" s="3" t="str">
        <f t="shared" si="41"/>
        <v>Other</v>
      </c>
      <c r="I655" s="3">
        <v>26</v>
      </c>
      <c r="J655" s="10">
        <v>5301</v>
      </c>
      <c r="K655" s="3">
        <v>5</v>
      </c>
      <c r="L655" s="3" t="s">
        <v>30</v>
      </c>
      <c r="M655" s="3" t="s">
        <v>479</v>
      </c>
      <c r="N655" s="3" t="s">
        <v>620</v>
      </c>
      <c r="O655" s="3" t="s">
        <v>571</v>
      </c>
      <c r="P655" s="3" t="s">
        <v>508</v>
      </c>
      <c r="Q655" s="3" t="s">
        <v>482</v>
      </c>
      <c r="R655" s="3">
        <v>26</v>
      </c>
      <c r="S655" s="3" t="s">
        <v>1069</v>
      </c>
      <c r="T655" s="3">
        <v>565</v>
      </c>
      <c r="U655" s="3" t="s">
        <v>1084</v>
      </c>
      <c r="V655" s="15">
        <v>70</v>
      </c>
      <c r="W655" s="15">
        <v>62.759999940857142</v>
      </c>
      <c r="X655" s="3">
        <v>5</v>
      </c>
      <c r="Y655" s="15">
        <v>3.5</v>
      </c>
      <c r="Z655" s="15">
        <v>350</v>
      </c>
      <c r="AA655" s="24">
        <f t="shared" si="42"/>
        <v>346.5</v>
      </c>
      <c r="AB655" s="3" t="s">
        <v>65</v>
      </c>
      <c r="AC655" s="3" t="str">
        <f t="shared" si="43"/>
        <v>Not Cash Payment</v>
      </c>
    </row>
    <row r="656" spans="1:29" ht="34" hidden="1" x14ac:dyDescent="0.2">
      <c r="A656" s="3">
        <v>57152</v>
      </c>
      <c r="B656" s="6">
        <v>42839</v>
      </c>
      <c r="C656" s="3">
        <f>VLOOKUP(B656,Dates!$A$2:$B$1462, 2,FALSE)</f>
        <v>6</v>
      </c>
      <c r="D656" s="3">
        <v>4</v>
      </c>
      <c r="E656" s="12">
        <f t="shared" si="40"/>
        <v>42845</v>
      </c>
      <c r="F656" s="3">
        <v>0</v>
      </c>
      <c r="G656" s="3" t="s">
        <v>61</v>
      </c>
      <c r="H656" s="3" t="str">
        <f t="shared" si="41"/>
        <v>Other</v>
      </c>
      <c r="I656" s="3">
        <v>24</v>
      </c>
      <c r="J656" s="10">
        <v>4784</v>
      </c>
      <c r="K656" s="3">
        <v>5</v>
      </c>
      <c r="L656" s="3" t="s">
        <v>30</v>
      </c>
      <c r="M656" s="3" t="s">
        <v>479</v>
      </c>
      <c r="N656" s="3" t="s">
        <v>577</v>
      </c>
      <c r="O656" s="3" t="s">
        <v>578</v>
      </c>
      <c r="P656" s="3" t="s">
        <v>508</v>
      </c>
      <c r="Q656" s="3" t="s">
        <v>482</v>
      </c>
      <c r="R656" s="3">
        <v>24</v>
      </c>
      <c r="S656" s="3" t="s">
        <v>1066</v>
      </c>
      <c r="T656" s="3">
        <v>502</v>
      </c>
      <c r="U656" s="3" t="s">
        <v>1065</v>
      </c>
      <c r="V656" s="15">
        <v>50</v>
      </c>
      <c r="W656" s="15">
        <v>43.678035218757444</v>
      </c>
      <c r="X656" s="3">
        <v>5</v>
      </c>
      <c r="Y656" s="15">
        <v>5</v>
      </c>
      <c r="Z656" s="15">
        <v>250</v>
      </c>
      <c r="AA656" s="24">
        <f t="shared" si="42"/>
        <v>245</v>
      </c>
      <c r="AB656" s="3" t="s">
        <v>65</v>
      </c>
      <c r="AC656" s="3" t="str">
        <f t="shared" si="43"/>
        <v>Not Cash Payment</v>
      </c>
    </row>
    <row r="657" spans="1:29" ht="51" hidden="1" x14ac:dyDescent="0.2">
      <c r="A657" s="3">
        <v>51674</v>
      </c>
      <c r="B657" s="6">
        <v>42759</v>
      </c>
      <c r="C657" s="3">
        <f>VLOOKUP(B657,Dates!$A$2:$B$1462, 2,FALSE)</f>
        <v>3</v>
      </c>
      <c r="D657" s="3">
        <v>4</v>
      </c>
      <c r="E657" s="12">
        <f t="shared" si="40"/>
        <v>42765</v>
      </c>
      <c r="F657" s="3">
        <v>1</v>
      </c>
      <c r="G657" s="3" t="s">
        <v>61</v>
      </c>
      <c r="H657" s="3" t="str">
        <f t="shared" si="41"/>
        <v>Other</v>
      </c>
      <c r="I657" s="3">
        <v>26</v>
      </c>
      <c r="J657" s="10">
        <v>8348</v>
      </c>
      <c r="K657" s="3">
        <v>5</v>
      </c>
      <c r="L657" s="3" t="s">
        <v>30</v>
      </c>
      <c r="M657" s="3" t="s">
        <v>479</v>
      </c>
      <c r="N657" s="3" t="s">
        <v>621</v>
      </c>
      <c r="O657" s="3" t="s">
        <v>621</v>
      </c>
      <c r="P657" s="3" t="s">
        <v>536</v>
      </c>
      <c r="Q657" s="3" t="s">
        <v>495</v>
      </c>
      <c r="R657" s="3">
        <v>26</v>
      </c>
      <c r="S657" s="3" t="s">
        <v>1069</v>
      </c>
      <c r="T657" s="3">
        <v>567</v>
      </c>
      <c r="U657" s="3" t="s">
        <v>1087</v>
      </c>
      <c r="V657" s="15">
        <v>25</v>
      </c>
      <c r="W657" s="15">
        <v>17.922466723766668</v>
      </c>
      <c r="X657" s="3">
        <v>5</v>
      </c>
      <c r="Y657" s="15">
        <v>2.5</v>
      </c>
      <c r="Z657" s="15">
        <v>125</v>
      </c>
      <c r="AA657" s="24">
        <f t="shared" si="42"/>
        <v>122.5</v>
      </c>
      <c r="AB657" s="3" t="s">
        <v>65</v>
      </c>
      <c r="AC657" s="3" t="str">
        <f t="shared" si="43"/>
        <v>Not Cash Payment</v>
      </c>
    </row>
    <row r="658" spans="1:29" ht="51" hidden="1" x14ac:dyDescent="0.2">
      <c r="A658" s="3">
        <v>55336</v>
      </c>
      <c r="B658" s="6">
        <v>42812</v>
      </c>
      <c r="C658" s="3">
        <f>VLOOKUP(B658,Dates!$A$2:$B$1462, 2,FALSE)</f>
        <v>7</v>
      </c>
      <c r="D658" s="3">
        <v>4</v>
      </c>
      <c r="E658" s="12">
        <f t="shared" si="40"/>
        <v>42817</v>
      </c>
      <c r="F658" s="3">
        <v>0</v>
      </c>
      <c r="G658" s="3" t="s">
        <v>61</v>
      </c>
      <c r="H658" s="3" t="str">
        <f t="shared" si="41"/>
        <v>Other</v>
      </c>
      <c r="I658" s="3">
        <v>29</v>
      </c>
      <c r="J658" s="10">
        <v>7446</v>
      </c>
      <c r="K658" s="3">
        <v>5</v>
      </c>
      <c r="L658" s="3" t="s">
        <v>30</v>
      </c>
      <c r="M658" s="3" t="s">
        <v>479</v>
      </c>
      <c r="N658" s="3" t="s">
        <v>512</v>
      </c>
      <c r="O658" s="3" t="s">
        <v>512</v>
      </c>
      <c r="P658" s="3" t="s">
        <v>505</v>
      </c>
      <c r="Q658" s="3" t="s">
        <v>495</v>
      </c>
      <c r="R658" s="3">
        <v>29</v>
      </c>
      <c r="S658" s="3" t="s">
        <v>1057</v>
      </c>
      <c r="T658" s="3">
        <v>627</v>
      </c>
      <c r="U658" s="3" t="s">
        <v>1056</v>
      </c>
      <c r="V658" s="15">
        <v>39.990001679999999</v>
      </c>
      <c r="W658" s="15">
        <v>34.198098313835338</v>
      </c>
      <c r="X658" s="3">
        <v>5</v>
      </c>
      <c r="Y658" s="15">
        <v>4</v>
      </c>
      <c r="Z658" s="15">
        <v>199.9500084</v>
      </c>
      <c r="AA658" s="24">
        <f t="shared" si="42"/>
        <v>195.9500084</v>
      </c>
      <c r="AB658" s="3" t="s">
        <v>65</v>
      </c>
      <c r="AC658" s="3" t="str">
        <f t="shared" si="43"/>
        <v>Not Cash Payment</v>
      </c>
    </row>
    <row r="659" spans="1:29" ht="51" hidden="1" x14ac:dyDescent="0.2">
      <c r="A659" s="3">
        <v>53810</v>
      </c>
      <c r="B659" s="6">
        <v>42790</v>
      </c>
      <c r="C659" s="3">
        <f>VLOOKUP(B659,Dates!$A$2:$B$1462, 2,FALSE)</f>
        <v>6</v>
      </c>
      <c r="D659" s="3">
        <v>4</v>
      </c>
      <c r="E659" s="12">
        <f t="shared" si="40"/>
        <v>42796</v>
      </c>
      <c r="F659" s="3">
        <v>1</v>
      </c>
      <c r="G659" s="3" t="s">
        <v>61</v>
      </c>
      <c r="H659" s="3" t="str">
        <f t="shared" si="41"/>
        <v>Other</v>
      </c>
      <c r="I659" s="3">
        <v>29</v>
      </c>
      <c r="J659" s="10">
        <v>11455</v>
      </c>
      <c r="K659" s="3">
        <v>5</v>
      </c>
      <c r="L659" s="3" t="s">
        <v>30</v>
      </c>
      <c r="M659" s="3" t="s">
        <v>479</v>
      </c>
      <c r="N659" s="3" t="s">
        <v>622</v>
      </c>
      <c r="O659" s="3" t="s">
        <v>576</v>
      </c>
      <c r="P659" s="3" t="s">
        <v>505</v>
      </c>
      <c r="Q659" s="3" t="s">
        <v>495</v>
      </c>
      <c r="R659" s="3">
        <v>29</v>
      </c>
      <c r="S659" s="3" t="s">
        <v>1057</v>
      </c>
      <c r="T659" s="3">
        <v>627</v>
      </c>
      <c r="U659" s="3" t="s">
        <v>1056</v>
      </c>
      <c r="V659" s="15">
        <v>39.990001679999999</v>
      </c>
      <c r="W659" s="15">
        <v>34.198098313835338</v>
      </c>
      <c r="X659" s="3">
        <v>5</v>
      </c>
      <c r="Y659" s="15">
        <v>4</v>
      </c>
      <c r="Z659" s="15">
        <v>199.9500084</v>
      </c>
      <c r="AA659" s="24">
        <f t="shared" si="42"/>
        <v>195.9500084</v>
      </c>
      <c r="AB659" s="3" t="s">
        <v>65</v>
      </c>
      <c r="AC659" s="3" t="str">
        <f t="shared" si="43"/>
        <v>Not Cash Payment</v>
      </c>
    </row>
    <row r="660" spans="1:29" ht="34" hidden="1" x14ac:dyDescent="0.2">
      <c r="A660" s="3">
        <v>59301</v>
      </c>
      <c r="B660" s="6">
        <v>42870</v>
      </c>
      <c r="C660" s="3">
        <f>VLOOKUP(B660,Dates!$A$2:$B$1462, 2,FALSE)</f>
        <v>2</v>
      </c>
      <c r="D660" s="3">
        <v>4</v>
      </c>
      <c r="E660" s="12">
        <f t="shared" si="40"/>
        <v>42874</v>
      </c>
      <c r="F660" s="3">
        <v>0</v>
      </c>
      <c r="G660" s="3" t="s">
        <v>61</v>
      </c>
      <c r="H660" s="3" t="str">
        <f t="shared" si="41"/>
        <v>Other</v>
      </c>
      <c r="I660" s="3">
        <v>24</v>
      </c>
      <c r="J660" s="10">
        <v>5364</v>
      </c>
      <c r="K660" s="3">
        <v>5</v>
      </c>
      <c r="L660" s="3" t="s">
        <v>30</v>
      </c>
      <c r="M660" s="3" t="s">
        <v>479</v>
      </c>
      <c r="N660" s="3" t="s">
        <v>506</v>
      </c>
      <c r="O660" s="3" t="s">
        <v>507</v>
      </c>
      <c r="P660" s="3" t="s">
        <v>508</v>
      </c>
      <c r="Q660" s="3" t="s">
        <v>482</v>
      </c>
      <c r="R660" s="3">
        <v>24</v>
      </c>
      <c r="S660" s="3" t="s">
        <v>1066</v>
      </c>
      <c r="T660" s="3">
        <v>502</v>
      </c>
      <c r="U660" s="3" t="s">
        <v>1065</v>
      </c>
      <c r="V660" s="15">
        <v>50</v>
      </c>
      <c r="W660" s="15">
        <v>43.678035218757444</v>
      </c>
      <c r="X660" s="3">
        <v>5</v>
      </c>
      <c r="Y660" s="15">
        <v>10</v>
      </c>
      <c r="Z660" s="15">
        <v>250</v>
      </c>
      <c r="AA660" s="24">
        <f t="shared" si="42"/>
        <v>240</v>
      </c>
      <c r="AB660" s="3" t="s">
        <v>65</v>
      </c>
      <c r="AC660" s="3" t="str">
        <f t="shared" si="43"/>
        <v>Not Cash Payment</v>
      </c>
    </row>
    <row r="661" spans="1:29" ht="34" hidden="1" x14ac:dyDescent="0.2">
      <c r="A661" s="3">
        <v>8410</v>
      </c>
      <c r="B661" s="6">
        <v>42068</v>
      </c>
      <c r="C661" s="3">
        <f>VLOOKUP(B661,Dates!$A$2:$B$1462, 2,FALSE)</f>
        <v>5</v>
      </c>
      <c r="D661" s="3">
        <v>4</v>
      </c>
      <c r="E661" s="12">
        <f t="shared" si="40"/>
        <v>42074</v>
      </c>
      <c r="F661" s="3">
        <v>1</v>
      </c>
      <c r="G661" s="3" t="s">
        <v>61</v>
      </c>
      <c r="H661" s="3" t="str">
        <f t="shared" si="41"/>
        <v>Other</v>
      </c>
      <c r="I661" s="3">
        <v>24</v>
      </c>
      <c r="J661" s="10">
        <v>259</v>
      </c>
      <c r="K661" s="3">
        <v>5</v>
      </c>
      <c r="L661" s="3" t="s">
        <v>30</v>
      </c>
      <c r="M661" s="3" t="s">
        <v>479</v>
      </c>
      <c r="N661" s="3" t="s">
        <v>500</v>
      </c>
      <c r="O661" s="3" t="s">
        <v>501</v>
      </c>
      <c r="P661" s="3" t="s">
        <v>502</v>
      </c>
      <c r="Q661" s="3" t="s">
        <v>482</v>
      </c>
      <c r="R661" s="3">
        <v>24</v>
      </c>
      <c r="S661" s="3" t="s">
        <v>1066</v>
      </c>
      <c r="T661" s="3">
        <v>502</v>
      </c>
      <c r="U661" s="3" t="s">
        <v>1065</v>
      </c>
      <c r="V661" s="15">
        <v>50</v>
      </c>
      <c r="W661" s="15">
        <v>43.678035218757444</v>
      </c>
      <c r="X661" s="3">
        <v>5</v>
      </c>
      <c r="Y661" s="15">
        <v>10</v>
      </c>
      <c r="Z661" s="15">
        <v>250</v>
      </c>
      <c r="AA661" s="24">
        <f t="shared" si="42"/>
        <v>240</v>
      </c>
      <c r="AB661" s="3" t="s">
        <v>65</v>
      </c>
      <c r="AC661" s="3" t="str">
        <f t="shared" si="43"/>
        <v>Not Cash Payment</v>
      </c>
    </row>
    <row r="662" spans="1:29" ht="34" hidden="1" x14ac:dyDescent="0.2">
      <c r="A662" s="3">
        <v>8123</v>
      </c>
      <c r="B662" s="6">
        <v>42123</v>
      </c>
      <c r="C662" s="3">
        <f>VLOOKUP(B662,Dates!$A$2:$B$1462, 2,FALSE)</f>
        <v>4</v>
      </c>
      <c r="D662" s="3">
        <v>4</v>
      </c>
      <c r="E662" s="12">
        <f t="shared" si="40"/>
        <v>42129</v>
      </c>
      <c r="F662" s="3">
        <v>0</v>
      </c>
      <c r="G662" s="3" t="s">
        <v>61</v>
      </c>
      <c r="H662" s="3" t="str">
        <f t="shared" si="41"/>
        <v>Other</v>
      </c>
      <c r="I662" s="3">
        <v>24</v>
      </c>
      <c r="J662" s="10">
        <v>11290</v>
      </c>
      <c r="K662" s="3">
        <v>5</v>
      </c>
      <c r="L662" s="3" t="s">
        <v>30</v>
      </c>
      <c r="M662" s="3" t="s">
        <v>479</v>
      </c>
      <c r="N662" s="3" t="s">
        <v>623</v>
      </c>
      <c r="O662" s="3" t="s">
        <v>624</v>
      </c>
      <c r="P662" s="3" t="s">
        <v>508</v>
      </c>
      <c r="Q662" s="3" t="s">
        <v>482</v>
      </c>
      <c r="R662" s="3">
        <v>24</v>
      </c>
      <c r="S662" s="3" t="s">
        <v>1066</v>
      </c>
      <c r="T662" s="3">
        <v>502</v>
      </c>
      <c r="U662" s="3" t="s">
        <v>1065</v>
      </c>
      <c r="V662" s="15">
        <v>50</v>
      </c>
      <c r="W662" s="15">
        <v>43.678035218757444</v>
      </c>
      <c r="X662" s="3">
        <v>5</v>
      </c>
      <c r="Y662" s="15">
        <v>10</v>
      </c>
      <c r="Z662" s="15">
        <v>250</v>
      </c>
      <c r="AA662" s="24">
        <f t="shared" si="42"/>
        <v>240</v>
      </c>
      <c r="AB662" s="3" t="s">
        <v>65</v>
      </c>
      <c r="AC662" s="3" t="str">
        <f t="shared" si="43"/>
        <v>Not Cash Payment</v>
      </c>
    </row>
    <row r="663" spans="1:29" ht="34" hidden="1" x14ac:dyDescent="0.2">
      <c r="A663" s="3">
        <v>60567</v>
      </c>
      <c r="B663" s="6">
        <v>42800</v>
      </c>
      <c r="C663" s="3">
        <f>VLOOKUP(B663,Dates!$A$2:$B$1462, 2,FALSE)</f>
        <v>2</v>
      </c>
      <c r="D663" s="3">
        <v>4</v>
      </c>
      <c r="E663" s="12">
        <f t="shared" si="40"/>
        <v>42804</v>
      </c>
      <c r="F663" s="3">
        <v>0</v>
      </c>
      <c r="G663" s="3" t="s">
        <v>61</v>
      </c>
      <c r="H663" s="3" t="str">
        <f t="shared" si="41"/>
        <v>Other</v>
      </c>
      <c r="I663" s="3">
        <v>24</v>
      </c>
      <c r="J663" s="10">
        <v>8517</v>
      </c>
      <c r="K663" s="3">
        <v>5</v>
      </c>
      <c r="L663" s="3" t="s">
        <v>30</v>
      </c>
      <c r="M663" s="3" t="s">
        <v>479</v>
      </c>
      <c r="N663" s="3" t="s">
        <v>625</v>
      </c>
      <c r="O663" s="3" t="s">
        <v>625</v>
      </c>
      <c r="P663" s="3" t="s">
        <v>626</v>
      </c>
      <c r="Q663" s="3" t="s">
        <v>495</v>
      </c>
      <c r="R663" s="3">
        <v>24</v>
      </c>
      <c r="S663" s="3" t="s">
        <v>1066</v>
      </c>
      <c r="T663" s="3">
        <v>502</v>
      </c>
      <c r="U663" s="3" t="s">
        <v>1065</v>
      </c>
      <c r="V663" s="15">
        <v>50</v>
      </c>
      <c r="W663" s="15">
        <v>43.678035218757444</v>
      </c>
      <c r="X663" s="3">
        <v>5</v>
      </c>
      <c r="Y663" s="15">
        <v>12.5</v>
      </c>
      <c r="Z663" s="15">
        <v>250</v>
      </c>
      <c r="AA663" s="24">
        <f t="shared" si="42"/>
        <v>237.5</v>
      </c>
      <c r="AB663" s="3" t="s">
        <v>65</v>
      </c>
      <c r="AC663" s="3" t="str">
        <f t="shared" si="43"/>
        <v>Not Cash Payment</v>
      </c>
    </row>
    <row r="664" spans="1:29" ht="34" hidden="1" x14ac:dyDescent="0.2">
      <c r="A664" s="3">
        <v>2203</v>
      </c>
      <c r="B664" s="6">
        <v>42037</v>
      </c>
      <c r="C664" s="3">
        <f>VLOOKUP(B664,Dates!$A$2:$B$1462, 2,FALSE)</f>
        <v>2</v>
      </c>
      <c r="D664" s="3">
        <v>4</v>
      </c>
      <c r="E664" s="12">
        <f t="shared" si="40"/>
        <v>42041</v>
      </c>
      <c r="F664" s="3">
        <v>0</v>
      </c>
      <c r="G664" s="3" t="s">
        <v>61</v>
      </c>
      <c r="H664" s="3" t="str">
        <f t="shared" si="41"/>
        <v>Other</v>
      </c>
      <c r="I664" s="3">
        <v>24</v>
      </c>
      <c r="J664" s="10">
        <v>7701</v>
      </c>
      <c r="K664" s="3">
        <v>5</v>
      </c>
      <c r="L664" s="3" t="s">
        <v>30</v>
      </c>
      <c r="M664" s="3" t="s">
        <v>479</v>
      </c>
      <c r="N664" s="3" t="s">
        <v>550</v>
      </c>
      <c r="O664" s="3" t="s">
        <v>481</v>
      </c>
      <c r="P664" s="3" t="s">
        <v>481</v>
      </c>
      <c r="Q664" s="3" t="s">
        <v>482</v>
      </c>
      <c r="R664" s="3">
        <v>24</v>
      </c>
      <c r="S664" s="3" t="s">
        <v>1066</v>
      </c>
      <c r="T664" s="3">
        <v>502</v>
      </c>
      <c r="U664" s="3" t="s">
        <v>1065</v>
      </c>
      <c r="V664" s="15">
        <v>50</v>
      </c>
      <c r="W664" s="15">
        <v>43.678035218757444</v>
      </c>
      <c r="X664" s="3">
        <v>5</v>
      </c>
      <c r="Y664" s="15">
        <v>13.75</v>
      </c>
      <c r="Z664" s="15">
        <v>250</v>
      </c>
      <c r="AA664" s="24">
        <f t="shared" si="42"/>
        <v>236.25</v>
      </c>
      <c r="AB664" s="3" t="s">
        <v>65</v>
      </c>
      <c r="AC664" s="3" t="str">
        <f t="shared" si="43"/>
        <v>Not Cash Payment</v>
      </c>
    </row>
    <row r="665" spans="1:29" ht="34" hidden="1" x14ac:dyDescent="0.2">
      <c r="A665" s="3">
        <v>3527</v>
      </c>
      <c r="B665" s="6">
        <v>42056</v>
      </c>
      <c r="C665" s="3">
        <f>VLOOKUP(B665,Dates!$A$2:$B$1462, 2,FALSE)</f>
        <v>7</v>
      </c>
      <c r="D665" s="3">
        <v>4</v>
      </c>
      <c r="E665" s="12">
        <f t="shared" si="40"/>
        <v>42061</v>
      </c>
      <c r="F665" s="3">
        <v>0</v>
      </c>
      <c r="G665" s="3" t="s">
        <v>61</v>
      </c>
      <c r="H665" s="3" t="str">
        <f t="shared" si="41"/>
        <v>Other</v>
      </c>
      <c r="I665" s="3">
        <v>26</v>
      </c>
      <c r="J665" s="10">
        <v>7407</v>
      </c>
      <c r="K665" s="3">
        <v>5</v>
      </c>
      <c r="L665" s="3" t="s">
        <v>30</v>
      </c>
      <c r="M665" s="3" t="s">
        <v>479</v>
      </c>
      <c r="N665" s="3" t="s">
        <v>627</v>
      </c>
      <c r="O665" s="3" t="s">
        <v>627</v>
      </c>
      <c r="P665" s="3" t="s">
        <v>541</v>
      </c>
      <c r="Q665" s="3" t="s">
        <v>482</v>
      </c>
      <c r="R665" s="3">
        <v>26</v>
      </c>
      <c r="S665" s="3" t="s">
        <v>1069</v>
      </c>
      <c r="T665" s="3">
        <v>572</v>
      </c>
      <c r="U665" s="3" t="s">
        <v>1113</v>
      </c>
      <c r="V665" s="15">
        <v>39.990001679999999</v>
      </c>
      <c r="W665" s="15">
        <v>30.892751576250003</v>
      </c>
      <c r="X665" s="3">
        <v>5</v>
      </c>
      <c r="Y665" s="15">
        <v>20</v>
      </c>
      <c r="Z665" s="15">
        <v>199.9500084</v>
      </c>
      <c r="AA665" s="24">
        <f t="shared" si="42"/>
        <v>179.9500084</v>
      </c>
      <c r="AB665" s="3" t="s">
        <v>65</v>
      </c>
      <c r="AC665" s="3" t="str">
        <f t="shared" si="43"/>
        <v>Not Cash Payment</v>
      </c>
    </row>
    <row r="666" spans="1:29" ht="51" hidden="1" x14ac:dyDescent="0.2">
      <c r="A666" s="3">
        <v>2428</v>
      </c>
      <c r="B666" s="6">
        <v>42126</v>
      </c>
      <c r="C666" s="3">
        <f>VLOOKUP(B666,Dates!$A$2:$B$1462, 2,FALSE)</f>
        <v>7</v>
      </c>
      <c r="D666" s="3">
        <v>4</v>
      </c>
      <c r="E666" s="12">
        <f t="shared" si="40"/>
        <v>42131</v>
      </c>
      <c r="F666" s="3">
        <v>0</v>
      </c>
      <c r="G666" s="3" t="s">
        <v>61</v>
      </c>
      <c r="H666" s="3" t="str">
        <f t="shared" si="41"/>
        <v>Other</v>
      </c>
      <c r="I666" s="3">
        <v>29</v>
      </c>
      <c r="J666" s="10">
        <v>5965</v>
      </c>
      <c r="K666" s="3">
        <v>5</v>
      </c>
      <c r="L666" s="3" t="s">
        <v>30</v>
      </c>
      <c r="M666" s="3" t="s">
        <v>479</v>
      </c>
      <c r="N666" s="3" t="s">
        <v>628</v>
      </c>
      <c r="O666" s="3" t="s">
        <v>484</v>
      </c>
      <c r="P666" s="3" t="s">
        <v>485</v>
      </c>
      <c r="Q666" s="3" t="s">
        <v>482</v>
      </c>
      <c r="R666" s="3">
        <v>29</v>
      </c>
      <c r="S666" s="3" t="s">
        <v>1057</v>
      </c>
      <c r="T666" s="3">
        <v>627</v>
      </c>
      <c r="U666" s="3" t="s">
        <v>1056</v>
      </c>
      <c r="V666" s="15">
        <v>39.990001679999999</v>
      </c>
      <c r="W666" s="15">
        <v>34.198098313835338</v>
      </c>
      <c r="X666" s="3">
        <v>5</v>
      </c>
      <c r="Y666" s="15">
        <v>25.989999770000001</v>
      </c>
      <c r="Z666" s="15">
        <v>199.9500084</v>
      </c>
      <c r="AA666" s="24">
        <f t="shared" si="42"/>
        <v>173.96000863</v>
      </c>
      <c r="AB666" s="3" t="s">
        <v>65</v>
      </c>
      <c r="AC666" s="3" t="str">
        <f t="shared" si="43"/>
        <v>Not Cash Payment</v>
      </c>
    </row>
    <row r="667" spans="1:29" ht="34" hidden="1" x14ac:dyDescent="0.2">
      <c r="A667" s="3">
        <v>55174</v>
      </c>
      <c r="B667" s="6">
        <v>42810</v>
      </c>
      <c r="C667" s="3">
        <f>VLOOKUP(B667,Dates!$A$2:$B$1462, 2,FALSE)</f>
        <v>5</v>
      </c>
      <c r="D667" s="3">
        <v>4</v>
      </c>
      <c r="E667" s="12">
        <f t="shared" si="40"/>
        <v>42816</v>
      </c>
      <c r="F667" s="3">
        <v>1</v>
      </c>
      <c r="G667" s="3" t="s">
        <v>61</v>
      </c>
      <c r="H667" s="3" t="str">
        <f t="shared" si="41"/>
        <v>Other</v>
      </c>
      <c r="I667" s="3">
        <v>24</v>
      </c>
      <c r="J667" s="10">
        <v>8677</v>
      </c>
      <c r="K667" s="3">
        <v>5</v>
      </c>
      <c r="L667" s="3" t="s">
        <v>30</v>
      </c>
      <c r="M667" s="3" t="s">
        <v>479</v>
      </c>
      <c r="N667" s="3" t="s">
        <v>546</v>
      </c>
      <c r="O667" s="3" t="s">
        <v>481</v>
      </c>
      <c r="P667" s="3" t="s">
        <v>481</v>
      </c>
      <c r="Q667" s="3" t="s">
        <v>482</v>
      </c>
      <c r="R667" s="3">
        <v>24</v>
      </c>
      <c r="S667" s="3" t="s">
        <v>1066</v>
      </c>
      <c r="T667" s="3">
        <v>502</v>
      </c>
      <c r="U667" s="3" t="s">
        <v>1065</v>
      </c>
      <c r="V667" s="15">
        <v>50</v>
      </c>
      <c r="W667" s="15">
        <v>43.678035218757444</v>
      </c>
      <c r="X667" s="3">
        <v>5</v>
      </c>
      <c r="Y667" s="15">
        <v>32.5</v>
      </c>
      <c r="Z667" s="15">
        <v>250</v>
      </c>
      <c r="AA667" s="24">
        <f t="shared" si="42"/>
        <v>217.5</v>
      </c>
      <c r="AB667" s="3" t="s">
        <v>65</v>
      </c>
      <c r="AC667" s="3" t="str">
        <f t="shared" si="43"/>
        <v>Not Cash Payment</v>
      </c>
    </row>
    <row r="668" spans="1:29" ht="34" hidden="1" x14ac:dyDescent="0.2">
      <c r="A668" s="3">
        <v>57032</v>
      </c>
      <c r="B668" s="6">
        <v>43073</v>
      </c>
      <c r="C668" s="3">
        <f>VLOOKUP(B668,Dates!$A$2:$B$1462, 2,FALSE)</f>
        <v>2</v>
      </c>
      <c r="D668" s="3">
        <v>4</v>
      </c>
      <c r="E668" s="12">
        <f t="shared" si="40"/>
        <v>43077</v>
      </c>
      <c r="F668" s="3">
        <v>0</v>
      </c>
      <c r="G668" s="3" t="s">
        <v>61</v>
      </c>
      <c r="H668" s="3" t="str">
        <f t="shared" si="41"/>
        <v>Other</v>
      </c>
      <c r="I668" s="3">
        <v>24</v>
      </c>
      <c r="J668" s="10">
        <v>10093</v>
      </c>
      <c r="K668" s="3">
        <v>5</v>
      </c>
      <c r="L668" s="3" t="s">
        <v>30</v>
      </c>
      <c r="M668" s="3" t="s">
        <v>479</v>
      </c>
      <c r="N668" s="3" t="s">
        <v>629</v>
      </c>
      <c r="O668" s="3" t="s">
        <v>512</v>
      </c>
      <c r="P668" s="3" t="s">
        <v>505</v>
      </c>
      <c r="Q668" s="3" t="s">
        <v>495</v>
      </c>
      <c r="R668" s="3">
        <v>24</v>
      </c>
      <c r="S668" s="3" t="s">
        <v>1066</v>
      </c>
      <c r="T668" s="3">
        <v>502</v>
      </c>
      <c r="U668" s="3" t="s">
        <v>1065</v>
      </c>
      <c r="V668" s="15">
        <v>50</v>
      </c>
      <c r="W668" s="15">
        <v>43.678035218757444</v>
      </c>
      <c r="X668" s="3">
        <v>5</v>
      </c>
      <c r="Y668" s="15">
        <v>32.5</v>
      </c>
      <c r="Z668" s="15">
        <v>250</v>
      </c>
      <c r="AA668" s="24">
        <f t="shared" si="42"/>
        <v>217.5</v>
      </c>
      <c r="AB668" s="3" t="s">
        <v>65</v>
      </c>
      <c r="AC668" s="3" t="str">
        <f t="shared" si="43"/>
        <v>Not Cash Payment</v>
      </c>
    </row>
    <row r="669" spans="1:29" ht="34" hidden="1" x14ac:dyDescent="0.2">
      <c r="A669" s="3">
        <v>10113</v>
      </c>
      <c r="B669" s="6">
        <v>42152</v>
      </c>
      <c r="C669" s="3">
        <f>VLOOKUP(B669,Dates!$A$2:$B$1462, 2,FALSE)</f>
        <v>5</v>
      </c>
      <c r="D669" s="3">
        <v>4</v>
      </c>
      <c r="E669" s="12">
        <f t="shared" si="40"/>
        <v>42158</v>
      </c>
      <c r="F669" s="3">
        <v>0</v>
      </c>
      <c r="G669" s="3" t="s">
        <v>61</v>
      </c>
      <c r="H669" s="3" t="str">
        <f t="shared" si="41"/>
        <v>Other</v>
      </c>
      <c r="I669" s="3">
        <v>24</v>
      </c>
      <c r="J669" s="10">
        <v>12119</v>
      </c>
      <c r="K669" s="3">
        <v>5</v>
      </c>
      <c r="L669" s="3" t="s">
        <v>30</v>
      </c>
      <c r="M669" s="3" t="s">
        <v>479</v>
      </c>
      <c r="N669" s="3" t="s">
        <v>630</v>
      </c>
      <c r="O669" s="3" t="s">
        <v>576</v>
      </c>
      <c r="P669" s="3" t="s">
        <v>505</v>
      </c>
      <c r="Q669" s="3" t="s">
        <v>495</v>
      </c>
      <c r="R669" s="3">
        <v>24</v>
      </c>
      <c r="S669" s="3" t="s">
        <v>1066</v>
      </c>
      <c r="T669" s="3">
        <v>502</v>
      </c>
      <c r="U669" s="3" t="s">
        <v>1065</v>
      </c>
      <c r="V669" s="15">
        <v>50</v>
      </c>
      <c r="W669" s="15">
        <v>43.678035218757444</v>
      </c>
      <c r="X669" s="3">
        <v>5</v>
      </c>
      <c r="Y669" s="15">
        <v>32.5</v>
      </c>
      <c r="Z669" s="15">
        <v>250</v>
      </c>
      <c r="AA669" s="24">
        <f t="shared" si="42"/>
        <v>217.5</v>
      </c>
      <c r="AB669" s="3" t="s">
        <v>65</v>
      </c>
      <c r="AC669" s="3" t="str">
        <f t="shared" si="43"/>
        <v>Not Cash Payment</v>
      </c>
    </row>
    <row r="670" spans="1:29" ht="34" hidden="1" x14ac:dyDescent="0.2">
      <c r="A670" s="3">
        <v>52250</v>
      </c>
      <c r="B670" s="6">
        <v>42737</v>
      </c>
      <c r="C670" s="3">
        <f>VLOOKUP(B670,Dates!$A$2:$B$1462, 2,FALSE)</f>
        <v>2</v>
      </c>
      <c r="D670" s="3">
        <v>4</v>
      </c>
      <c r="E670" s="12">
        <f t="shared" si="40"/>
        <v>42741</v>
      </c>
      <c r="F670" s="3">
        <v>1</v>
      </c>
      <c r="G670" s="3" t="s">
        <v>61</v>
      </c>
      <c r="H670" s="3" t="str">
        <f t="shared" si="41"/>
        <v>Other</v>
      </c>
      <c r="I670" s="3">
        <v>24</v>
      </c>
      <c r="J670" s="10">
        <v>8274</v>
      </c>
      <c r="K670" s="3">
        <v>5</v>
      </c>
      <c r="L670" s="3" t="s">
        <v>30</v>
      </c>
      <c r="M670" s="3" t="s">
        <v>479</v>
      </c>
      <c r="N670" s="3" t="s">
        <v>631</v>
      </c>
      <c r="O670" s="3" t="s">
        <v>632</v>
      </c>
      <c r="P670" s="3" t="s">
        <v>508</v>
      </c>
      <c r="Q670" s="3" t="s">
        <v>482</v>
      </c>
      <c r="R670" s="3">
        <v>24</v>
      </c>
      <c r="S670" s="3" t="s">
        <v>1066</v>
      </c>
      <c r="T670" s="3">
        <v>502</v>
      </c>
      <c r="U670" s="3" t="s">
        <v>1065</v>
      </c>
      <c r="V670" s="15">
        <v>50</v>
      </c>
      <c r="W670" s="15">
        <v>43.678035218757444</v>
      </c>
      <c r="X670" s="3">
        <v>5</v>
      </c>
      <c r="Y670" s="15">
        <v>37.5</v>
      </c>
      <c r="Z670" s="15">
        <v>250</v>
      </c>
      <c r="AA670" s="24">
        <f t="shared" si="42"/>
        <v>212.5</v>
      </c>
      <c r="AB670" s="3" t="s">
        <v>65</v>
      </c>
      <c r="AC670" s="3" t="str">
        <f t="shared" si="43"/>
        <v>Not Cash Payment</v>
      </c>
    </row>
    <row r="671" spans="1:29" ht="34" hidden="1" x14ac:dyDescent="0.2">
      <c r="A671" s="3">
        <v>8906</v>
      </c>
      <c r="B671" s="6">
        <v>42282</v>
      </c>
      <c r="C671" s="3">
        <f>VLOOKUP(B671,Dates!$A$2:$B$1462, 2,FALSE)</f>
        <v>2</v>
      </c>
      <c r="D671" s="3">
        <v>4</v>
      </c>
      <c r="E671" s="12">
        <f t="shared" si="40"/>
        <v>42286</v>
      </c>
      <c r="F671" s="3">
        <v>0</v>
      </c>
      <c r="G671" s="3" t="s">
        <v>61</v>
      </c>
      <c r="H671" s="3" t="str">
        <f t="shared" si="41"/>
        <v>Other</v>
      </c>
      <c r="I671" s="3">
        <v>24</v>
      </c>
      <c r="J671" s="10">
        <v>2291</v>
      </c>
      <c r="K671" s="3">
        <v>5</v>
      </c>
      <c r="L671" s="3" t="s">
        <v>30</v>
      </c>
      <c r="M671" s="3" t="s">
        <v>479</v>
      </c>
      <c r="N671" s="3" t="s">
        <v>633</v>
      </c>
      <c r="O671" s="3" t="s">
        <v>634</v>
      </c>
      <c r="P671" s="3" t="s">
        <v>508</v>
      </c>
      <c r="Q671" s="3" t="s">
        <v>482</v>
      </c>
      <c r="R671" s="3">
        <v>24</v>
      </c>
      <c r="S671" s="3" t="s">
        <v>1066</v>
      </c>
      <c r="T671" s="3">
        <v>502</v>
      </c>
      <c r="U671" s="3" t="s">
        <v>1065</v>
      </c>
      <c r="V671" s="15">
        <v>50</v>
      </c>
      <c r="W671" s="15">
        <v>43.678035218757444</v>
      </c>
      <c r="X671" s="3">
        <v>5</v>
      </c>
      <c r="Y671" s="15">
        <v>37.5</v>
      </c>
      <c r="Z671" s="15">
        <v>250</v>
      </c>
      <c r="AA671" s="24">
        <f t="shared" si="42"/>
        <v>212.5</v>
      </c>
      <c r="AB671" s="3" t="s">
        <v>65</v>
      </c>
      <c r="AC671" s="3" t="str">
        <f t="shared" si="43"/>
        <v>Not Cash Payment</v>
      </c>
    </row>
    <row r="672" spans="1:29" ht="51" hidden="1" x14ac:dyDescent="0.2">
      <c r="A672" s="3">
        <v>1386</v>
      </c>
      <c r="B672" s="6">
        <v>42025</v>
      </c>
      <c r="C672" s="3">
        <f>VLOOKUP(B672,Dates!$A$2:$B$1462, 2,FALSE)</f>
        <v>4</v>
      </c>
      <c r="D672" s="3">
        <v>4</v>
      </c>
      <c r="E672" s="12">
        <f t="shared" si="40"/>
        <v>42031</v>
      </c>
      <c r="F672" s="3">
        <v>0</v>
      </c>
      <c r="G672" s="3" t="s">
        <v>61</v>
      </c>
      <c r="H672" s="3" t="str">
        <f t="shared" si="41"/>
        <v>Other</v>
      </c>
      <c r="I672" s="3">
        <v>29</v>
      </c>
      <c r="J672" s="10">
        <v>11310</v>
      </c>
      <c r="K672" s="3">
        <v>5</v>
      </c>
      <c r="L672" s="3" t="s">
        <v>30</v>
      </c>
      <c r="M672" s="3" t="s">
        <v>479</v>
      </c>
      <c r="N672" s="3" t="s">
        <v>635</v>
      </c>
      <c r="O672" s="3" t="s">
        <v>512</v>
      </c>
      <c r="P672" s="3" t="s">
        <v>505</v>
      </c>
      <c r="Q672" s="3" t="s">
        <v>495</v>
      </c>
      <c r="R672" s="3">
        <v>29</v>
      </c>
      <c r="S672" s="3" t="s">
        <v>1057</v>
      </c>
      <c r="T672" s="3">
        <v>627</v>
      </c>
      <c r="U672" s="3" t="s">
        <v>1056</v>
      </c>
      <c r="V672" s="15">
        <v>39.990001679999999</v>
      </c>
      <c r="W672" s="15">
        <v>34.198098313835338</v>
      </c>
      <c r="X672" s="3">
        <v>5</v>
      </c>
      <c r="Y672" s="15">
        <v>29.989999770000001</v>
      </c>
      <c r="Z672" s="15">
        <v>199.9500084</v>
      </c>
      <c r="AA672" s="24">
        <f t="shared" si="42"/>
        <v>169.96000863</v>
      </c>
      <c r="AB672" s="3" t="s">
        <v>65</v>
      </c>
      <c r="AC672" s="3" t="str">
        <f t="shared" si="43"/>
        <v>Not Cash Payment</v>
      </c>
    </row>
    <row r="673" spans="1:29" ht="51" hidden="1" x14ac:dyDescent="0.2">
      <c r="A673" s="3">
        <v>59226</v>
      </c>
      <c r="B673" s="6">
        <v>42869</v>
      </c>
      <c r="C673" s="3">
        <f>VLOOKUP(B673,Dates!$A$2:$B$1462, 2,FALSE)</f>
        <v>1</v>
      </c>
      <c r="D673" s="3">
        <v>4</v>
      </c>
      <c r="E673" s="12">
        <f t="shared" si="40"/>
        <v>42873</v>
      </c>
      <c r="F673" s="3">
        <v>0</v>
      </c>
      <c r="G673" s="3" t="s">
        <v>61</v>
      </c>
      <c r="H673" s="3" t="str">
        <f t="shared" si="41"/>
        <v>Other</v>
      </c>
      <c r="I673" s="3">
        <v>29</v>
      </c>
      <c r="J673" s="10">
        <v>155</v>
      </c>
      <c r="K673" s="3">
        <v>5</v>
      </c>
      <c r="L673" s="3" t="s">
        <v>30</v>
      </c>
      <c r="M673" s="3" t="s">
        <v>479</v>
      </c>
      <c r="N673" s="3" t="s">
        <v>636</v>
      </c>
      <c r="O673" s="3" t="s">
        <v>512</v>
      </c>
      <c r="P673" s="3" t="s">
        <v>505</v>
      </c>
      <c r="Q673" s="3" t="s">
        <v>495</v>
      </c>
      <c r="R673" s="3">
        <v>29</v>
      </c>
      <c r="S673" s="3" t="s">
        <v>1057</v>
      </c>
      <c r="T673" s="3">
        <v>627</v>
      </c>
      <c r="U673" s="3" t="s">
        <v>1056</v>
      </c>
      <c r="V673" s="15">
        <v>39.990001679999999</v>
      </c>
      <c r="W673" s="15">
        <v>34.198098313835338</v>
      </c>
      <c r="X673" s="3">
        <v>5</v>
      </c>
      <c r="Y673" s="15">
        <v>31.989999770000001</v>
      </c>
      <c r="Z673" s="15">
        <v>199.9500084</v>
      </c>
      <c r="AA673" s="24">
        <f t="shared" si="42"/>
        <v>167.96000863</v>
      </c>
      <c r="AB673" s="3" t="s">
        <v>65</v>
      </c>
      <c r="AC673" s="3" t="str">
        <f t="shared" si="43"/>
        <v>Not Cash Payment</v>
      </c>
    </row>
    <row r="674" spans="1:29" ht="34" hidden="1" x14ac:dyDescent="0.2">
      <c r="A674" s="3">
        <v>8847</v>
      </c>
      <c r="B674" s="6">
        <v>42282</v>
      </c>
      <c r="C674" s="3">
        <f>VLOOKUP(B674,Dates!$A$2:$B$1462, 2,FALSE)</f>
        <v>2</v>
      </c>
      <c r="D674" s="3">
        <v>4</v>
      </c>
      <c r="E674" s="12">
        <f t="shared" si="40"/>
        <v>42286</v>
      </c>
      <c r="F674" s="3">
        <v>0</v>
      </c>
      <c r="G674" s="3" t="s">
        <v>61</v>
      </c>
      <c r="H674" s="3" t="str">
        <f t="shared" si="41"/>
        <v>Other</v>
      </c>
      <c r="I674" s="3">
        <v>24</v>
      </c>
      <c r="J674" s="10">
        <v>4998</v>
      </c>
      <c r="K674" s="3">
        <v>5</v>
      </c>
      <c r="L674" s="3" t="s">
        <v>30</v>
      </c>
      <c r="M674" s="3" t="s">
        <v>479</v>
      </c>
      <c r="N674" s="3" t="s">
        <v>475</v>
      </c>
      <c r="O674" s="3" t="s">
        <v>637</v>
      </c>
      <c r="P674" s="3" t="s">
        <v>494</v>
      </c>
      <c r="Q674" s="3" t="s">
        <v>495</v>
      </c>
      <c r="R674" s="3">
        <v>24</v>
      </c>
      <c r="S674" s="3" t="s">
        <v>1066</v>
      </c>
      <c r="T674" s="3">
        <v>502</v>
      </c>
      <c r="U674" s="3" t="s">
        <v>1065</v>
      </c>
      <c r="V674" s="15">
        <v>50</v>
      </c>
      <c r="W674" s="15">
        <v>43.678035218757444</v>
      </c>
      <c r="X674" s="3">
        <v>5</v>
      </c>
      <c r="Y674" s="15">
        <v>40</v>
      </c>
      <c r="Z674" s="15">
        <v>250</v>
      </c>
      <c r="AA674" s="24">
        <f t="shared" si="42"/>
        <v>210</v>
      </c>
      <c r="AB674" s="3" t="s">
        <v>65</v>
      </c>
      <c r="AC674" s="3" t="str">
        <f t="shared" si="43"/>
        <v>Not Cash Payment</v>
      </c>
    </row>
    <row r="675" spans="1:29" ht="51" hidden="1" x14ac:dyDescent="0.2">
      <c r="A675" s="3">
        <v>57929</v>
      </c>
      <c r="B675" s="6">
        <v>42850</v>
      </c>
      <c r="C675" s="3">
        <f>VLOOKUP(B675,Dates!$A$2:$B$1462, 2,FALSE)</f>
        <v>3</v>
      </c>
      <c r="D675" s="3">
        <v>4</v>
      </c>
      <c r="E675" s="12">
        <f t="shared" si="40"/>
        <v>42856</v>
      </c>
      <c r="F675" s="3">
        <v>1</v>
      </c>
      <c r="G675" s="3" t="s">
        <v>61</v>
      </c>
      <c r="H675" s="3" t="str">
        <f t="shared" si="41"/>
        <v>Other</v>
      </c>
      <c r="I675" s="3">
        <v>29</v>
      </c>
      <c r="J675" s="10">
        <v>7720</v>
      </c>
      <c r="K675" s="3">
        <v>5</v>
      </c>
      <c r="L675" s="3" t="s">
        <v>30</v>
      </c>
      <c r="M675" s="3" t="s">
        <v>479</v>
      </c>
      <c r="N675" s="3" t="s">
        <v>572</v>
      </c>
      <c r="O675" s="3" t="s">
        <v>507</v>
      </c>
      <c r="P675" s="3" t="s">
        <v>505</v>
      </c>
      <c r="Q675" s="3" t="s">
        <v>495</v>
      </c>
      <c r="R675" s="3">
        <v>29</v>
      </c>
      <c r="S675" s="3" t="s">
        <v>1057</v>
      </c>
      <c r="T675" s="3">
        <v>627</v>
      </c>
      <c r="U675" s="3" t="s">
        <v>1056</v>
      </c>
      <c r="V675" s="15">
        <v>39.990001679999999</v>
      </c>
      <c r="W675" s="15">
        <v>34.198098313835338</v>
      </c>
      <c r="X675" s="3">
        <v>5</v>
      </c>
      <c r="Y675" s="15">
        <v>35.990001679999999</v>
      </c>
      <c r="Z675" s="15">
        <v>199.9500084</v>
      </c>
      <c r="AA675" s="24">
        <f t="shared" si="42"/>
        <v>163.96000672</v>
      </c>
      <c r="AB675" s="3" t="s">
        <v>65</v>
      </c>
      <c r="AC675" s="3" t="str">
        <f t="shared" si="43"/>
        <v>Not Cash Payment</v>
      </c>
    </row>
    <row r="676" spans="1:29" ht="34" hidden="1" x14ac:dyDescent="0.2">
      <c r="A676" s="3">
        <v>53505</v>
      </c>
      <c r="B676" s="6">
        <v>42786</v>
      </c>
      <c r="C676" s="3">
        <f>VLOOKUP(B676,Dates!$A$2:$B$1462, 2,FALSE)</f>
        <v>2</v>
      </c>
      <c r="D676" s="3">
        <v>4</v>
      </c>
      <c r="E676" s="12">
        <f t="shared" si="40"/>
        <v>42790</v>
      </c>
      <c r="F676" s="3">
        <v>1</v>
      </c>
      <c r="G676" s="3" t="s">
        <v>61</v>
      </c>
      <c r="H676" s="3" t="str">
        <f t="shared" si="41"/>
        <v>Other</v>
      </c>
      <c r="I676" s="3">
        <v>24</v>
      </c>
      <c r="J676" s="10">
        <v>3099</v>
      </c>
      <c r="K676" s="3">
        <v>5</v>
      </c>
      <c r="L676" s="3" t="s">
        <v>30</v>
      </c>
      <c r="M676" s="3" t="s">
        <v>479</v>
      </c>
      <c r="N676" s="3" t="s">
        <v>581</v>
      </c>
      <c r="O676" s="3" t="s">
        <v>581</v>
      </c>
      <c r="P676" s="3" t="s">
        <v>508</v>
      </c>
      <c r="Q676" s="3" t="s">
        <v>482</v>
      </c>
      <c r="R676" s="3">
        <v>24</v>
      </c>
      <c r="S676" s="3" t="s">
        <v>1066</v>
      </c>
      <c r="T676" s="3">
        <v>502</v>
      </c>
      <c r="U676" s="3" t="s">
        <v>1065</v>
      </c>
      <c r="V676" s="15">
        <v>50</v>
      </c>
      <c r="W676" s="15">
        <v>43.678035218757444</v>
      </c>
      <c r="X676" s="3">
        <v>5</v>
      </c>
      <c r="Y676" s="15">
        <v>50</v>
      </c>
      <c r="Z676" s="15">
        <v>250</v>
      </c>
      <c r="AA676" s="24">
        <f t="shared" si="42"/>
        <v>200</v>
      </c>
      <c r="AB676" s="3" t="s">
        <v>65</v>
      </c>
      <c r="AC676" s="3" t="str">
        <f t="shared" si="43"/>
        <v>Not Cash Payment</v>
      </c>
    </row>
    <row r="677" spans="1:29" ht="68" hidden="1" x14ac:dyDescent="0.2">
      <c r="A677" s="3">
        <v>55636</v>
      </c>
      <c r="B677" s="6">
        <v>42817</v>
      </c>
      <c r="C677" s="3">
        <f>VLOOKUP(B677,Dates!$A$2:$B$1462, 2,FALSE)</f>
        <v>5</v>
      </c>
      <c r="D677" s="3">
        <v>4</v>
      </c>
      <c r="E677" s="12">
        <f t="shared" si="40"/>
        <v>42823</v>
      </c>
      <c r="F677" s="3">
        <v>0</v>
      </c>
      <c r="G677" s="3" t="s">
        <v>61</v>
      </c>
      <c r="H677" s="3" t="str">
        <f t="shared" si="41"/>
        <v>Other</v>
      </c>
      <c r="I677" s="3">
        <v>26</v>
      </c>
      <c r="J677" s="10">
        <v>5011</v>
      </c>
      <c r="K677" s="3">
        <v>5</v>
      </c>
      <c r="L677" s="3" t="s">
        <v>30</v>
      </c>
      <c r="M677" s="3" t="s">
        <v>479</v>
      </c>
      <c r="N677" s="3" t="s">
        <v>638</v>
      </c>
      <c r="O677" s="3" t="s">
        <v>617</v>
      </c>
      <c r="P677" s="3" t="s">
        <v>639</v>
      </c>
      <c r="Q677" s="3" t="s">
        <v>495</v>
      </c>
      <c r="R677" s="3">
        <v>26</v>
      </c>
      <c r="S677" s="3" t="s">
        <v>1069</v>
      </c>
      <c r="T677" s="3">
        <v>565</v>
      </c>
      <c r="U677" s="3" t="s">
        <v>1084</v>
      </c>
      <c r="V677" s="15">
        <v>70</v>
      </c>
      <c r="W677" s="15">
        <v>62.759999940857142</v>
      </c>
      <c r="X677" s="3">
        <v>5</v>
      </c>
      <c r="Y677" s="15">
        <v>70</v>
      </c>
      <c r="Z677" s="15">
        <v>350</v>
      </c>
      <c r="AA677" s="24">
        <f t="shared" si="42"/>
        <v>280</v>
      </c>
      <c r="AB677" s="3" t="s">
        <v>65</v>
      </c>
      <c r="AC677" s="3" t="str">
        <f t="shared" si="43"/>
        <v>Not Cash Payment</v>
      </c>
    </row>
    <row r="678" spans="1:29" ht="34" hidden="1" x14ac:dyDescent="0.2">
      <c r="A678" s="3">
        <v>57128</v>
      </c>
      <c r="B678" s="6">
        <v>42838</v>
      </c>
      <c r="C678" s="3">
        <f>VLOOKUP(B678,Dates!$A$2:$B$1462, 2,FALSE)</f>
        <v>5</v>
      </c>
      <c r="D678" s="3">
        <v>4</v>
      </c>
      <c r="E678" s="12">
        <f t="shared" si="40"/>
        <v>42844</v>
      </c>
      <c r="F678" s="3">
        <v>0</v>
      </c>
      <c r="G678" s="3" t="s">
        <v>61</v>
      </c>
      <c r="H678" s="3" t="str">
        <f t="shared" si="41"/>
        <v>Other</v>
      </c>
      <c r="I678" s="3">
        <v>37</v>
      </c>
      <c r="J678" s="10">
        <v>2643</v>
      </c>
      <c r="K678" s="3">
        <v>6</v>
      </c>
      <c r="L678" s="3" t="s">
        <v>34</v>
      </c>
      <c r="M678" s="3" t="s">
        <v>479</v>
      </c>
      <c r="N678" s="3" t="s">
        <v>500</v>
      </c>
      <c r="O678" s="3" t="s">
        <v>501</v>
      </c>
      <c r="P678" s="3" t="s">
        <v>502</v>
      </c>
      <c r="Q678" s="3" t="s">
        <v>482</v>
      </c>
      <c r="R678" s="3">
        <v>37</v>
      </c>
      <c r="S678" s="3" t="s">
        <v>1042</v>
      </c>
      <c r="T678" s="3">
        <v>818</v>
      </c>
      <c r="U678" s="3" t="s">
        <v>1080</v>
      </c>
      <c r="V678" s="15">
        <v>47.990001679999999</v>
      </c>
      <c r="W678" s="15">
        <v>51.274287170714288</v>
      </c>
      <c r="X678" s="3">
        <v>5</v>
      </c>
      <c r="Y678" s="15">
        <v>0</v>
      </c>
      <c r="Z678" s="15">
        <v>239.9500084</v>
      </c>
      <c r="AA678" s="24">
        <f t="shared" si="42"/>
        <v>239.9500084</v>
      </c>
      <c r="AB678" s="3" t="s">
        <v>65</v>
      </c>
      <c r="AC678" s="3" t="str">
        <f t="shared" si="43"/>
        <v>Not Cash Payment</v>
      </c>
    </row>
    <row r="679" spans="1:29" ht="51" hidden="1" x14ac:dyDescent="0.2">
      <c r="A679" s="3">
        <v>8728</v>
      </c>
      <c r="B679" s="6">
        <v>42221</v>
      </c>
      <c r="C679" s="3">
        <f>VLOOKUP(B679,Dates!$A$2:$B$1462, 2,FALSE)</f>
        <v>4</v>
      </c>
      <c r="D679" s="3">
        <v>4</v>
      </c>
      <c r="E679" s="12">
        <f t="shared" si="40"/>
        <v>42227</v>
      </c>
      <c r="F679" s="3">
        <v>0</v>
      </c>
      <c r="G679" s="3" t="s">
        <v>61</v>
      </c>
      <c r="H679" s="3" t="str">
        <f t="shared" si="41"/>
        <v>Other</v>
      </c>
      <c r="I679" s="3">
        <v>40</v>
      </c>
      <c r="J679" s="10">
        <v>9501</v>
      </c>
      <c r="K679" s="3">
        <v>6</v>
      </c>
      <c r="L679" s="3" t="s">
        <v>34</v>
      </c>
      <c r="M679" s="3" t="s">
        <v>479</v>
      </c>
      <c r="N679" s="3" t="s">
        <v>640</v>
      </c>
      <c r="O679" s="3" t="s">
        <v>641</v>
      </c>
      <c r="P679" s="3" t="s">
        <v>505</v>
      </c>
      <c r="Q679" s="3" t="s">
        <v>495</v>
      </c>
      <c r="R679" s="3">
        <v>40</v>
      </c>
      <c r="S679" s="3" t="s">
        <v>1044</v>
      </c>
      <c r="T679" s="3">
        <v>897</v>
      </c>
      <c r="U679" s="3" t="s">
        <v>1086</v>
      </c>
      <c r="V679" s="15">
        <v>24.989999770000001</v>
      </c>
      <c r="W679" s="15">
        <v>31.600000078500003</v>
      </c>
      <c r="X679" s="3">
        <v>5</v>
      </c>
      <c r="Y679" s="15">
        <v>2.5</v>
      </c>
      <c r="Z679" s="15">
        <v>124.94999885</v>
      </c>
      <c r="AA679" s="24">
        <f t="shared" si="42"/>
        <v>122.44999885</v>
      </c>
      <c r="AB679" s="3" t="s">
        <v>65</v>
      </c>
      <c r="AC679" s="3" t="str">
        <f t="shared" si="43"/>
        <v>Not Cash Payment</v>
      </c>
    </row>
    <row r="680" spans="1:29" ht="34" hidden="1" x14ac:dyDescent="0.2">
      <c r="A680" s="3">
        <v>1105</v>
      </c>
      <c r="B680" s="6">
        <v>42021</v>
      </c>
      <c r="C680" s="3">
        <f>VLOOKUP(B680,Dates!$A$2:$B$1462, 2,FALSE)</f>
        <v>7</v>
      </c>
      <c r="D680" s="3">
        <v>4</v>
      </c>
      <c r="E680" s="12">
        <f t="shared" si="40"/>
        <v>42026</v>
      </c>
      <c r="F680" s="3">
        <v>1</v>
      </c>
      <c r="G680" s="3" t="s">
        <v>61</v>
      </c>
      <c r="H680" s="3" t="str">
        <f t="shared" si="41"/>
        <v>Other</v>
      </c>
      <c r="I680" s="3">
        <v>37</v>
      </c>
      <c r="J680" s="10">
        <v>9760</v>
      </c>
      <c r="K680" s="3">
        <v>6</v>
      </c>
      <c r="L680" s="3" t="s">
        <v>34</v>
      </c>
      <c r="M680" s="3" t="s">
        <v>479</v>
      </c>
      <c r="N680" s="3" t="s">
        <v>642</v>
      </c>
      <c r="O680" s="3" t="s">
        <v>576</v>
      </c>
      <c r="P680" s="3" t="s">
        <v>643</v>
      </c>
      <c r="Q680" s="3" t="s">
        <v>491</v>
      </c>
      <c r="R680" s="3">
        <v>37</v>
      </c>
      <c r="S680" s="3" t="s">
        <v>1042</v>
      </c>
      <c r="T680" s="3">
        <v>818</v>
      </c>
      <c r="U680" s="3" t="s">
        <v>1080</v>
      </c>
      <c r="V680" s="15">
        <v>47.990001679999999</v>
      </c>
      <c r="W680" s="15">
        <v>51.274287170714288</v>
      </c>
      <c r="X680" s="3">
        <v>5</v>
      </c>
      <c r="Y680" s="15">
        <v>9.6000003809999992</v>
      </c>
      <c r="Z680" s="15">
        <v>239.9500084</v>
      </c>
      <c r="AA680" s="24">
        <f t="shared" si="42"/>
        <v>230.350008019</v>
      </c>
      <c r="AB680" s="3" t="s">
        <v>65</v>
      </c>
      <c r="AC680" s="3" t="str">
        <f t="shared" si="43"/>
        <v>Not Cash Payment</v>
      </c>
    </row>
    <row r="681" spans="1:29" ht="51" hidden="1" x14ac:dyDescent="0.2">
      <c r="A681" s="3">
        <v>1797</v>
      </c>
      <c r="B681" s="6">
        <v>42031</v>
      </c>
      <c r="C681" s="3">
        <f>VLOOKUP(B681,Dates!$A$2:$B$1462, 2,FALSE)</f>
        <v>3</v>
      </c>
      <c r="D681" s="3">
        <v>4</v>
      </c>
      <c r="E681" s="12">
        <f t="shared" si="40"/>
        <v>42037</v>
      </c>
      <c r="F681" s="3">
        <v>0</v>
      </c>
      <c r="G681" s="3" t="s">
        <v>61</v>
      </c>
      <c r="H681" s="3" t="str">
        <f t="shared" si="41"/>
        <v>Other</v>
      </c>
      <c r="I681" s="3">
        <v>40</v>
      </c>
      <c r="J681" s="10">
        <v>11793</v>
      </c>
      <c r="K681" s="3">
        <v>6</v>
      </c>
      <c r="L681" s="3" t="s">
        <v>34</v>
      </c>
      <c r="M681" s="3" t="s">
        <v>479</v>
      </c>
      <c r="N681" s="3" t="s">
        <v>631</v>
      </c>
      <c r="O681" s="3" t="s">
        <v>632</v>
      </c>
      <c r="P681" s="3" t="s">
        <v>508</v>
      </c>
      <c r="Q681" s="3" t="s">
        <v>482</v>
      </c>
      <c r="R681" s="3">
        <v>40</v>
      </c>
      <c r="S681" s="3" t="s">
        <v>1044</v>
      </c>
      <c r="T681" s="3">
        <v>886</v>
      </c>
      <c r="U681" s="3" t="s">
        <v>1072</v>
      </c>
      <c r="V681" s="15">
        <v>24.989999770000001</v>
      </c>
      <c r="W681" s="15">
        <v>18.459749817000002</v>
      </c>
      <c r="X681" s="3">
        <v>5</v>
      </c>
      <c r="Y681" s="15">
        <v>6.8699998860000004</v>
      </c>
      <c r="Z681" s="15">
        <v>124.94999885</v>
      </c>
      <c r="AA681" s="24">
        <f t="shared" si="42"/>
        <v>118.079998964</v>
      </c>
      <c r="AB681" s="3" t="s">
        <v>65</v>
      </c>
      <c r="AC681" s="3" t="str">
        <f t="shared" si="43"/>
        <v>Not Cash Payment</v>
      </c>
    </row>
    <row r="682" spans="1:29" ht="51" hidden="1" x14ac:dyDescent="0.2">
      <c r="A682" s="3">
        <v>1634</v>
      </c>
      <c r="B682" s="6">
        <v>42028</v>
      </c>
      <c r="C682" s="3">
        <f>VLOOKUP(B682,Dates!$A$2:$B$1462, 2,FALSE)</f>
        <v>7</v>
      </c>
      <c r="D682" s="3">
        <v>4</v>
      </c>
      <c r="E682" s="12">
        <f t="shared" si="40"/>
        <v>42033</v>
      </c>
      <c r="F682" s="3">
        <v>1</v>
      </c>
      <c r="G682" s="3" t="s">
        <v>61</v>
      </c>
      <c r="H682" s="3" t="str">
        <f t="shared" si="41"/>
        <v>Other</v>
      </c>
      <c r="I682" s="3">
        <v>40</v>
      </c>
      <c r="J682" s="10">
        <v>7273</v>
      </c>
      <c r="K682" s="3">
        <v>6</v>
      </c>
      <c r="L682" s="3" t="s">
        <v>34</v>
      </c>
      <c r="M682" s="3" t="s">
        <v>479</v>
      </c>
      <c r="N682" s="3" t="s">
        <v>484</v>
      </c>
      <c r="O682" s="3" t="s">
        <v>484</v>
      </c>
      <c r="P682" s="3" t="s">
        <v>485</v>
      </c>
      <c r="Q682" s="3" t="s">
        <v>482</v>
      </c>
      <c r="R682" s="3">
        <v>40</v>
      </c>
      <c r="S682" s="3" t="s">
        <v>1044</v>
      </c>
      <c r="T682" s="3">
        <v>905</v>
      </c>
      <c r="U682" s="3" t="s">
        <v>1067</v>
      </c>
      <c r="V682" s="15">
        <v>24.989999770000001</v>
      </c>
      <c r="W682" s="15">
        <v>20.52742837007143</v>
      </c>
      <c r="X682" s="3">
        <v>5</v>
      </c>
      <c r="Y682" s="15">
        <v>11.25</v>
      </c>
      <c r="Z682" s="15">
        <v>124.94999885</v>
      </c>
      <c r="AA682" s="24">
        <f t="shared" si="42"/>
        <v>113.69999885</v>
      </c>
      <c r="AB682" s="3" t="s">
        <v>65</v>
      </c>
      <c r="AC682" s="3" t="str">
        <f t="shared" si="43"/>
        <v>Not Cash Payment</v>
      </c>
    </row>
    <row r="683" spans="1:29" ht="34" hidden="1" x14ac:dyDescent="0.2">
      <c r="A683" s="3">
        <v>53576</v>
      </c>
      <c r="B683" s="6">
        <v>42787</v>
      </c>
      <c r="C683" s="3">
        <f>VLOOKUP(B683,Dates!$A$2:$B$1462, 2,FALSE)</f>
        <v>3</v>
      </c>
      <c r="D683" s="3">
        <v>4</v>
      </c>
      <c r="E683" s="12">
        <f t="shared" si="40"/>
        <v>42793</v>
      </c>
      <c r="F683" s="3">
        <v>0</v>
      </c>
      <c r="G683" s="3" t="s">
        <v>61</v>
      </c>
      <c r="H683" s="3" t="str">
        <f t="shared" si="41"/>
        <v>Other</v>
      </c>
      <c r="I683" s="3">
        <v>41</v>
      </c>
      <c r="J683" s="10">
        <v>5301</v>
      </c>
      <c r="K683" s="3">
        <v>6</v>
      </c>
      <c r="L683" s="3" t="s">
        <v>34</v>
      </c>
      <c r="M683" s="3" t="s">
        <v>479</v>
      </c>
      <c r="N683" s="3" t="s">
        <v>620</v>
      </c>
      <c r="O683" s="3" t="s">
        <v>571</v>
      </c>
      <c r="P683" s="3" t="s">
        <v>508</v>
      </c>
      <c r="Q683" s="3" t="s">
        <v>482</v>
      </c>
      <c r="R683" s="3">
        <v>41</v>
      </c>
      <c r="S683" s="3" t="s">
        <v>1041</v>
      </c>
      <c r="T683" s="3">
        <v>924</v>
      </c>
      <c r="U683" s="3" t="s">
        <v>1074</v>
      </c>
      <c r="V683" s="15">
        <v>15.989999770000001</v>
      </c>
      <c r="W683" s="15">
        <v>16.143866608000003</v>
      </c>
      <c r="X683" s="3">
        <v>5</v>
      </c>
      <c r="Y683" s="15">
        <v>8</v>
      </c>
      <c r="Z683" s="15">
        <v>79.94999885</v>
      </c>
      <c r="AA683" s="24">
        <f t="shared" si="42"/>
        <v>71.94999885</v>
      </c>
      <c r="AB683" s="3" t="s">
        <v>65</v>
      </c>
      <c r="AC683" s="3" t="str">
        <f t="shared" si="43"/>
        <v>Not Cash Payment</v>
      </c>
    </row>
    <row r="684" spans="1:29" ht="68" hidden="1" x14ac:dyDescent="0.2">
      <c r="A684" s="3">
        <v>10113</v>
      </c>
      <c r="B684" s="6">
        <v>42152</v>
      </c>
      <c r="C684" s="3">
        <f>VLOOKUP(B684,Dates!$A$2:$B$1462, 2,FALSE)</f>
        <v>5</v>
      </c>
      <c r="D684" s="3">
        <v>4</v>
      </c>
      <c r="E684" s="12">
        <f t="shared" si="40"/>
        <v>42158</v>
      </c>
      <c r="F684" s="3">
        <v>0</v>
      </c>
      <c r="G684" s="3" t="s">
        <v>61</v>
      </c>
      <c r="H684" s="3" t="str">
        <f t="shared" si="41"/>
        <v>Other</v>
      </c>
      <c r="I684" s="3">
        <v>40</v>
      </c>
      <c r="J684" s="10">
        <v>12119</v>
      </c>
      <c r="K684" s="3">
        <v>6</v>
      </c>
      <c r="L684" s="3" t="s">
        <v>34</v>
      </c>
      <c r="M684" s="3" t="s">
        <v>479</v>
      </c>
      <c r="N684" s="3" t="s">
        <v>630</v>
      </c>
      <c r="O684" s="3" t="s">
        <v>576</v>
      </c>
      <c r="P684" s="3" t="s">
        <v>505</v>
      </c>
      <c r="Q684" s="3" t="s">
        <v>495</v>
      </c>
      <c r="R684" s="3">
        <v>40</v>
      </c>
      <c r="S684" s="3" t="s">
        <v>1044</v>
      </c>
      <c r="T684" s="3">
        <v>893</v>
      </c>
      <c r="U684" s="3" t="s">
        <v>1097</v>
      </c>
      <c r="V684" s="15">
        <v>24.989999770000001</v>
      </c>
      <c r="W684" s="15">
        <v>19.858499913833334</v>
      </c>
      <c r="X684" s="3">
        <v>5</v>
      </c>
      <c r="Y684" s="15">
        <v>19.989999770000001</v>
      </c>
      <c r="Z684" s="15">
        <v>124.94999885</v>
      </c>
      <c r="AA684" s="24">
        <f t="shared" si="42"/>
        <v>104.95999908</v>
      </c>
      <c r="AB684" s="3" t="s">
        <v>65</v>
      </c>
      <c r="AC684" s="3" t="str">
        <f t="shared" si="43"/>
        <v>Not Cash Payment</v>
      </c>
    </row>
    <row r="685" spans="1:29" ht="34" hidden="1" x14ac:dyDescent="0.2">
      <c r="A685" s="3">
        <v>6176</v>
      </c>
      <c r="B685" s="6">
        <v>42008</v>
      </c>
      <c r="C685" s="3">
        <f>VLOOKUP(B685,Dates!$A$2:$B$1462, 2,FALSE)</f>
        <v>1</v>
      </c>
      <c r="D685" s="3">
        <v>4</v>
      </c>
      <c r="E685" s="12">
        <f t="shared" si="40"/>
        <v>42012</v>
      </c>
      <c r="F685" s="3">
        <v>0</v>
      </c>
      <c r="G685" s="3" t="s">
        <v>61</v>
      </c>
      <c r="H685" s="3" t="str">
        <f t="shared" si="41"/>
        <v>Other</v>
      </c>
      <c r="I685" s="3">
        <v>17</v>
      </c>
      <c r="J685" s="10">
        <v>3329</v>
      </c>
      <c r="K685" s="3">
        <v>4</v>
      </c>
      <c r="L685" s="3" t="s">
        <v>45</v>
      </c>
      <c r="M685" s="3" t="s">
        <v>479</v>
      </c>
      <c r="N685" s="3" t="s">
        <v>644</v>
      </c>
      <c r="O685" s="3" t="s">
        <v>645</v>
      </c>
      <c r="P685" s="3" t="s">
        <v>508</v>
      </c>
      <c r="Q685" s="3" t="s">
        <v>482</v>
      </c>
      <c r="R685" s="3">
        <v>17</v>
      </c>
      <c r="S685" s="3" t="s">
        <v>1043</v>
      </c>
      <c r="T685" s="3">
        <v>365</v>
      </c>
      <c r="U685" s="3" t="s">
        <v>1062</v>
      </c>
      <c r="V685" s="15">
        <v>59.990001679999999</v>
      </c>
      <c r="W685" s="15">
        <v>54.488929209402009</v>
      </c>
      <c r="X685" s="3">
        <v>5</v>
      </c>
      <c r="Y685" s="15">
        <v>15</v>
      </c>
      <c r="Z685" s="15">
        <v>299.9500084</v>
      </c>
      <c r="AA685" s="24">
        <f t="shared" si="42"/>
        <v>284.9500084</v>
      </c>
      <c r="AB685" s="3" t="s">
        <v>65</v>
      </c>
      <c r="AC685" s="3" t="str">
        <f t="shared" si="43"/>
        <v>Not Cash Payment</v>
      </c>
    </row>
    <row r="686" spans="1:29" ht="34" hidden="1" x14ac:dyDescent="0.2">
      <c r="A686" s="3">
        <v>60460</v>
      </c>
      <c r="B686" s="6">
        <v>42741</v>
      </c>
      <c r="C686" s="3">
        <f>VLOOKUP(B686,Dates!$A$2:$B$1462, 2,FALSE)</f>
        <v>6</v>
      </c>
      <c r="D686" s="3">
        <v>4</v>
      </c>
      <c r="E686" s="12">
        <f t="shared" si="40"/>
        <v>42747</v>
      </c>
      <c r="F686" s="3">
        <v>0</v>
      </c>
      <c r="G686" s="3" t="s">
        <v>61</v>
      </c>
      <c r="H686" s="3" t="str">
        <f t="shared" si="41"/>
        <v>Other</v>
      </c>
      <c r="I686" s="3">
        <v>17</v>
      </c>
      <c r="J686" s="10">
        <v>9429</v>
      </c>
      <c r="K686" s="3">
        <v>4</v>
      </c>
      <c r="L686" s="3" t="s">
        <v>45</v>
      </c>
      <c r="M686" s="3" t="s">
        <v>479</v>
      </c>
      <c r="N686" s="3" t="s">
        <v>520</v>
      </c>
      <c r="O686" s="3" t="s">
        <v>520</v>
      </c>
      <c r="P686" s="3" t="s">
        <v>521</v>
      </c>
      <c r="Q686" s="3" t="s">
        <v>491</v>
      </c>
      <c r="R686" s="3">
        <v>17</v>
      </c>
      <c r="S686" s="3" t="s">
        <v>1043</v>
      </c>
      <c r="T686" s="3">
        <v>365</v>
      </c>
      <c r="U686" s="3" t="s">
        <v>1062</v>
      </c>
      <c r="V686" s="15">
        <v>59.990001679999999</v>
      </c>
      <c r="W686" s="15">
        <v>54.488929209402009</v>
      </c>
      <c r="X686" s="3">
        <v>5</v>
      </c>
      <c r="Y686" s="15">
        <v>27</v>
      </c>
      <c r="Z686" s="15">
        <v>299.9500084</v>
      </c>
      <c r="AA686" s="24">
        <f t="shared" si="42"/>
        <v>272.9500084</v>
      </c>
      <c r="AB686" s="3" t="s">
        <v>65</v>
      </c>
      <c r="AC686" s="3" t="str">
        <f t="shared" si="43"/>
        <v>Not Cash Payment</v>
      </c>
    </row>
    <row r="687" spans="1:29" ht="34" hidden="1" x14ac:dyDescent="0.2">
      <c r="A687" s="3">
        <v>580</v>
      </c>
      <c r="B687" s="6">
        <v>42248</v>
      </c>
      <c r="C687" s="3">
        <f>VLOOKUP(B687,Dates!$A$2:$B$1462, 2,FALSE)</f>
        <v>3</v>
      </c>
      <c r="D687" s="3">
        <v>4</v>
      </c>
      <c r="E687" s="12">
        <f t="shared" si="40"/>
        <v>42254</v>
      </c>
      <c r="F687" s="3">
        <v>0</v>
      </c>
      <c r="G687" s="3" t="s">
        <v>61</v>
      </c>
      <c r="H687" s="3" t="str">
        <f t="shared" si="41"/>
        <v>Other</v>
      </c>
      <c r="I687" s="3">
        <v>17</v>
      </c>
      <c r="J687" s="10">
        <v>8677</v>
      </c>
      <c r="K687" s="3">
        <v>4</v>
      </c>
      <c r="L687" s="3" t="s">
        <v>45</v>
      </c>
      <c r="M687" s="3" t="s">
        <v>479</v>
      </c>
      <c r="N687" s="3" t="s">
        <v>483</v>
      </c>
      <c r="O687" s="3" t="s">
        <v>484</v>
      </c>
      <c r="P687" s="3" t="s">
        <v>485</v>
      </c>
      <c r="Q687" s="3" t="s">
        <v>482</v>
      </c>
      <c r="R687" s="3">
        <v>17</v>
      </c>
      <c r="S687" s="3" t="s">
        <v>1043</v>
      </c>
      <c r="T687" s="3">
        <v>365</v>
      </c>
      <c r="U687" s="3" t="s">
        <v>1062</v>
      </c>
      <c r="V687" s="15">
        <v>59.990001679999999</v>
      </c>
      <c r="W687" s="15">
        <v>54.488929209402009</v>
      </c>
      <c r="X687" s="3">
        <v>5</v>
      </c>
      <c r="Y687" s="15">
        <v>30</v>
      </c>
      <c r="Z687" s="15">
        <v>299.9500084</v>
      </c>
      <c r="AA687" s="24">
        <f t="shared" si="42"/>
        <v>269.9500084</v>
      </c>
      <c r="AB687" s="3" t="s">
        <v>65</v>
      </c>
      <c r="AC687" s="3" t="str">
        <f t="shared" si="43"/>
        <v>Not Cash Payment</v>
      </c>
    </row>
    <row r="688" spans="1:29" ht="34" hidden="1" x14ac:dyDescent="0.2">
      <c r="A688" s="3">
        <v>56244</v>
      </c>
      <c r="B688" s="6">
        <v>42739</v>
      </c>
      <c r="C688" s="3">
        <f>VLOOKUP(B688,Dates!$A$2:$B$1462, 2,FALSE)</f>
        <v>4</v>
      </c>
      <c r="D688" s="3">
        <v>4</v>
      </c>
      <c r="E688" s="12">
        <f t="shared" si="40"/>
        <v>42745</v>
      </c>
      <c r="F688" s="3">
        <v>0</v>
      </c>
      <c r="G688" s="3" t="s">
        <v>61</v>
      </c>
      <c r="H688" s="3" t="str">
        <f t="shared" si="41"/>
        <v>Other</v>
      </c>
      <c r="I688" s="3">
        <v>17</v>
      </c>
      <c r="J688" s="10">
        <v>437</v>
      </c>
      <c r="K688" s="3">
        <v>4</v>
      </c>
      <c r="L688" s="3" t="s">
        <v>45</v>
      </c>
      <c r="M688" s="3" t="s">
        <v>479</v>
      </c>
      <c r="N688" s="3" t="s">
        <v>646</v>
      </c>
      <c r="O688" s="3" t="s">
        <v>646</v>
      </c>
      <c r="P688" s="3" t="s">
        <v>521</v>
      </c>
      <c r="Q688" s="3" t="s">
        <v>491</v>
      </c>
      <c r="R688" s="3">
        <v>17</v>
      </c>
      <c r="S688" s="3" t="s">
        <v>1043</v>
      </c>
      <c r="T688" s="3">
        <v>365</v>
      </c>
      <c r="U688" s="3" t="s">
        <v>1062</v>
      </c>
      <c r="V688" s="15">
        <v>59.990001679999999</v>
      </c>
      <c r="W688" s="15">
        <v>54.488929209402009</v>
      </c>
      <c r="X688" s="3">
        <v>5</v>
      </c>
      <c r="Y688" s="15">
        <v>44.990001679999999</v>
      </c>
      <c r="Z688" s="15">
        <v>299.9500084</v>
      </c>
      <c r="AA688" s="24">
        <f t="shared" si="42"/>
        <v>254.96000672</v>
      </c>
      <c r="AB688" s="3" t="s">
        <v>65</v>
      </c>
      <c r="AC688" s="3" t="str">
        <f t="shared" si="43"/>
        <v>Not Cash Payment</v>
      </c>
    </row>
    <row r="689" spans="1:29" ht="34" hidden="1" x14ac:dyDescent="0.2">
      <c r="A689" s="3">
        <v>6522</v>
      </c>
      <c r="B689" s="6">
        <v>42159</v>
      </c>
      <c r="C689" s="3">
        <f>VLOOKUP(B689,Dates!$A$2:$B$1462, 2,FALSE)</f>
        <v>5</v>
      </c>
      <c r="D689" s="3">
        <v>4</v>
      </c>
      <c r="E689" s="12">
        <f t="shared" si="40"/>
        <v>42165</v>
      </c>
      <c r="F689" s="3">
        <v>0</v>
      </c>
      <c r="G689" s="3" t="s">
        <v>61</v>
      </c>
      <c r="H689" s="3" t="str">
        <f t="shared" si="41"/>
        <v>Other</v>
      </c>
      <c r="I689" s="3">
        <v>17</v>
      </c>
      <c r="J689" s="10">
        <v>2538</v>
      </c>
      <c r="K689" s="3">
        <v>4</v>
      </c>
      <c r="L689" s="3" t="s">
        <v>45</v>
      </c>
      <c r="M689" s="3" t="s">
        <v>479</v>
      </c>
      <c r="N689" s="3" t="s">
        <v>647</v>
      </c>
      <c r="O689" s="3" t="s">
        <v>648</v>
      </c>
      <c r="P689" s="3" t="s">
        <v>498</v>
      </c>
      <c r="Q689" s="3" t="s">
        <v>495</v>
      </c>
      <c r="R689" s="3">
        <v>17</v>
      </c>
      <c r="S689" s="3" t="s">
        <v>1043</v>
      </c>
      <c r="T689" s="3">
        <v>365</v>
      </c>
      <c r="U689" s="3" t="s">
        <v>1062</v>
      </c>
      <c r="V689" s="15">
        <v>59.990001679999999</v>
      </c>
      <c r="W689" s="15">
        <v>54.488929209402009</v>
      </c>
      <c r="X689" s="3">
        <v>5</v>
      </c>
      <c r="Y689" s="15">
        <v>53.990001679999999</v>
      </c>
      <c r="Z689" s="15">
        <v>299.9500084</v>
      </c>
      <c r="AA689" s="24">
        <f t="shared" si="42"/>
        <v>245.96000672</v>
      </c>
      <c r="AB689" s="3" t="s">
        <v>65</v>
      </c>
      <c r="AC689" s="3" t="str">
        <f t="shared" si="43"/>
        <v>Not Cash Payment</v>
      </c>
    </row>
    <row r="690" spans="1:29" ht="34" hidden="1" x14ac:dyDescent="0.2">
      <c r="A690" s="3">
        <v>58298</v>
      </c>
      <c r="B690" s="6">
        <v>42740</v>
      </c>
      <c r="C690" s="3">
        <f>VLOOKUP(B690,Dates!$A$2:$B$1462, 2,FALSE)</f>
        <v>5</v>
      </c>
      <c r="D690" s="3">
        <v>4</v>
      </c>
      <c r="E690" s="12">
        <f t="shared" si="40"/>
        <v>42746</v>
      </c>
      <c r="F690" s="3">
        <v>0</v>
      </c>
      <c r="G690" s="3" t="s">
        <v>61</v>
      </c>
      <c r="H690" s="3" t="str">
        <f t="shared" si="41"/>
        <v>Other</v>
      </c>
      <c r="I690" s="3">
        <v>17</v>
      </c>
      <c r="J690" s="10">
        <v>4280</v>
      </c>
      <c r="K690" s="3">
        <v>4</v>
      </c>
      <c r="L690" s="3" t="s">
        <v>45</v>
      </c>
      <c r="M690" s="3" t="s">
        <v>479</v>
      </c>
      <c r="N690" s="3" t="s">
        <v>649</v>
      </c>
      <c r="O690" s="3" t="s">
        <v>649</v>
      </c>
      <c r="P690" s="3" t="s">
        <v>536</v>
      </c>
      <c r="Q690" s="3" t="s">
        <v>495</v>
      </c>
      <c r="R690" s="3">
        <v>17</v>
      </c>
      <c r="S690" s="3" t="s">
        <v>1043</v>
      </c>
      <c r="T690" s="3">
        <v>365</v>
      </c>
      <c r="U690" s="3" t="s">
        <v>1062</v>
      </c>
      <c r="V690" s="15">
        <v>59.990001679999999</v>
      </c>
      <c r="W690" s="15">
        <v>54.488929209402009</v>
      </c>
      <c r="X690" s="3">
        <v>5</v>
      </c>
      <c r="Y690" s="15">
        <v>74.989997860000003</v>
      </c>
      <c r="Z690" s="15">
        <v>299.9500084</v>
      </c>
      <c r="AA690" s="24">
        <f t="shared" si="42"/>
        <v>224.96001053999998</v>
      </c>
      <c r="AB690" s="3" t="s">
        <v>65</v>
      </c>
      <c r="AC690" s="3" t="str">
        <f t="shared" si="43"/>
        <v>Not Cash Payment</v>
      </c>
    </row>
    <row r="691" spans="1:29" ht="51" hidden="1" x14ac:dyDescent="0.2">
      <c r="A691" s="3">
        <v>3625</v>
      </c>
      <c r="B691" s="6">
        <v>42057</v>
      </c>
      <c r="C691" s="3">
        <f>VLOOKUP(B691,Dates!$A$2:$B$1462, 2,FALSE)</f>
        <v>1</v>
      </c>
      <c r="D691" s="3">
        <v>4</v>
      </c>
      <c r="E691" s="12">
        <f t="shared" si="40"/>
        <v>42061</v>
      </c>
      <c r="F691" s="3">
        <v>0</v>
      </c>
      <c r="G691" s="3" t="s">
        <v>61</v>
      </c>
      <c r="H691" s="3" t="str">
        <f t="shared" si="41"/>
        <v>Other</v>
      </c>
      <c r="I691" s="3">
        <v>29</v>
      </c>
      <c r="J691" s="10">
        <v>2813</v>
      </c>
      <c r="K691" s="3">
        <v>5</v>
      </c>
      <c r="L691" s="3" t="s">
        <v>30</v>
      </c>
      <c r="M691" s="3" t="s">
        <v>479</v>
      </c>
      <c r="N691" s="3" t="s">
        <v>650</v>
      </c>
      <c r="O691" s="3" t="s">
        <v>511</v>
      </c>
      <c r="P691" s="3" t="s">
        <v>508</v>
      </c>
      <c r="Q691" s="3" t="s">
        <v>482</v>
      </c>
      <c r="R691" s="3">
        <v>29</v>
      </c>
      <c r="S691" s="3" t="s">
        <v>1057</v>
      </c>
      <c r="T691" s="3">
        <v>627</v>
      </c>
      <c r="U691" s="3" t="s">
        <v>1056</v>
      </c>
      <c r="V691" s="15">
        <v>39.990001679999999</v>
      </c>
      <c r="W691" s="15">
        <v>34.198098313835338</v>
      </c>
      <c r="X691" s="3">
        <v>5</v>
      </c>
      <c r="Y691" s="15">
        <v>6</v>
      </c>
      <c r="Z691" s="15">
        <v>199.9500084</v>
      </c>
      <c r="AA691" s="24">
        <f t="shared" si="42"/>
        <v>193.9500084</v>
      </c>
      <c r="AB691" s="3" t="s">
        <v>65</v>
      </c>
      <c r="AC691" s="3" t="str">
        <f t="shared" si="43"/>
        <v>Not Cash Payment</v>
      </c>
    </row>
    <row r="692" spans="1:29" ht="34" hidden="1" x14ac:dyDescent="0.2">
      <c r="A692" s="3">
        <v>52321</v>
      </c>
      <c r="B692" s="6">
        <v>42768</v>
      </c>
      <c r="C692" s="3">
        <f>VLOOKUP(B692,Dates!$A$2:$B$1462, 2,FALSE)</f>
        <v>5</v>
      </c>
      <c r="D692" s="3">
        <v>4</v>
      </c>
      <c r="E692" s="12">
        <f t="shared" si="40"/>
        <v>42774</v>
      </c>
      <c r="F692" s="3">
        <v>0</v>
      </c>
      <c r="G692" s="3" t="s">
        <v>61</v>
      </c>
      <c r="H692" s="3" t="str">
        <f t="shared" si="41"/>
        <v>Other</v>
      </c>
      <c r="I692" s="3">
        <v>24</v>
      </c>
      <c r="J692" s="10">
        <v>4249</v>
      </c>
      <c r="K692" s="3">
        <v>5</v>
      </c>
      <c r="L692" s="3" t="s">
        <v>30</v>
      </c>
      <c r="M692" s="3" t="s">
        <v>479</v>
      </c>
      <c r="N692" s="3" t="s">
        <v>489</v>
      </c>
      <c r="O692" s="3" t="s">
        <v>489</v>
      </c>
      <c r="P692" s="3" t="s">
        <v>490</v>
      </c>
      <c r="Q692" s="3" t="s">
        <v>491</v>
      </c>
      <c r="R692" s="3">
        <v>24</v>
      </c>
      <c r="S692" s="3" t="s">
        <v>1066</v>
      </c>
      <c r="T692" s="3">
        <v>502</v>
      </c>
      <c r="U692" s="3" t="s">
        <v>1065</v>
      </c>
      <c r="V692" s="15">
        <v>50</v>
      </c>
      <c r="W692" s="15">
        <v>43.678035218757444</v>
      </c>
      <c r="X692" s="3">
        <v>5</v>
      </c>
      <c r="Y692" s="15">
        <v>10</v>
      </c>
      <c r="Z692" s="15">
        <v>250</v>
      </c>
      <c r="AA692" s="24">
        <f t="shared" si="42"/>
        <v>240</v>
      </c>
      <c r="AB692" s="3" t="s">
        <v>65</v>
      </c>
      <c r="AC692" s="3" t="str">
        <f t="shared" si="43"/>
        <v>Not Cash Payment</v>
      </c>
    </row>
    <row r="693" spans="1:29" ht="34" hidden="1" x14ac:dyDescent="0.2">
      <c r="A693" s="3">
        <v>58896</v>
      </c>
      <c r="B693" s="6">
        <v>42983</v>
      </c>
      <c r="C693" s="3">
        <f>VLOOKUP(B693,Dates!$A$2:$B$1462, 2,FALSE)</f>
        <v>3</v>
      </c>
      <c r="D693" s="3">
        <v>4</v>
      </c>
      <c r="E693" s="12">
        <f t="shared" si="40"/>
        <v>42989</v>
      </c>
      <c r="F693" s="3">
        <v>0</v>
      </c>
      <c r="G693" s="3" t="s">
        <v>61</v>
      </c>
      <c r="H693" s="3" t="str">
        <f t="shared" si="41"/>
        <v>Other</v>
      </c>
      <c r="I693" s="3">
        <v>24</v>
      </c>
      <c r="J693" s="10">
        <v>9697</v>
      </c>
      <c r="K693" s="3">
        <v>5</v>
      </c>
      <c r="L693" s="3" t="s">
        <v>30</v>
      </c>
      <c r="M693" s="3" t="s">
        <v>479</v>
      </c>
      <c r="N693" s="3" t="s">
        <v>489</v>
      </c>
      <c r="O693" s="3" t="s">
        <v>489</v>
      </c>
      <c r="P693" s="3" t="s">
        <v>490</v>
      </c>
      <c r="Q693" s="3" t="s">
        <v>491</v>
      </c>
      <c r="R693" s="3">
        <v>24</v>
      </c>
      <c r="S693" s="3" t="s">
        <v>1066</v>
      </c>
      <c r="T693" s="3">
        <v>502</v>
      </c>
      <c r="U693" s="3" t="s">
        <v>1065</v>
      </c>
      <c r="V693" s="15">
        <v>50</v>
      </c>
      <c r="W693" s="15">
        <v>43.678035218757444</v>
      </c>
      <c r="X693" s="3">
        <v>5</v>
      </c>
      <c r="Y693" s="15">
        <v>25</v>
      </c>
      <c r="Z693" s="15">
        <v>250</v>
      </c>
      <c r="AA693" s="24">
        <f t="shared" si="42"/>
        <v>225</v>
      </c>
      <c r="AB693" s="3" t="s">
        <v>65</v>
      </c>
      <c r="AC693" s="3" t="str">
        <f t="shared" si="43"/>
        <v>Not Cash Payment</v>
      </c>
    </row>
    <row r="694" spans="1:29" ht="68" hidden="1" x14ac:dyDescent="0.2">
      <c r="A694" s="3">
        <v>5919</v>
      </c>
      <c r="B694" s="6">
        <v>42091</v>
      </c>
      <c r="C694" s="3">
        <f>VLOOKUP(B694,Dates!$A$2:$B$1462, 2,FALSE)</f>
        <v>7</v>
      </c>
      <c r="D694" s="3">
        <v>4</v>
      </c>
      <c r="E694" s="12">
        <f t="shared" si="40"/>
        <v>42096</v>
      </c>
      <c r="F694" s="3">
        <v>0</v>
      </c>
      <c r="G694" s="3" t="s">
        <v>61</v>
      </c>
      <c r="H694" s="3" t="str">
        <f t="shared" si="41"/>
        <v>Other</v>
      </c>
      <c r="I694" s="3">
        <v>26</v>
      </c>
      <c r="J694" s="10">
        <v>6306</v>
      </c>
      <c r="K694" s="3">
        <v>5</v>
      </c>
      <c r="L694" s="3" t="s">
        <v>30</v>
      </c>
      <c r="M694" s="3" t="s">
        <v>479</v>
      </c>
      <c r="N694" s="3" t="s">
        <v>651</v>
      </c>
      <c r="O694" s="3" t="s">
        <v>652</v>
      </c>
      <c r="P694" s="3" t="s">
        <v>505</v>
      </c>
      <c r="Q694" s="3" t="s">
        <v>495</v>
      </c>
      <c r="R694" s="3">
        <v>26</v>
      </c>
      <c r="S694" s="3" t="s">
        <v>1069</v>
      </c>
      <c r="T694" s="3">
        <v>565</v>
      </c>
      <c r="U694" s="3" t="s">
        <v>1084</v>
      </c>
      <c r="V694" s="15">
        <v>70</v>
      </c>
      <c r="W694" s="15">
        <v>62.759999940857142</v>
      </c>
      <c r="X694" s="3">
        <v>5</v>
      </c>
      <c r="Y694" s="15">
        <v>35</v>
      </c>
      <c r="Z694" s="15">
        <v>350</v>
      </c>
      <c r="AA694" s="24">
        <f t="shared" si="42"/>
        <v>315</v>
      </c>
      <c r="AB694" s="3" t="s">
        <v>65</v>
      </c>
      <c r="AC694" s="3" t="str">
        <f t="shared" si="43"/>
        <v>Not Cash Payment</v>
      </c>
    </row>
    <row r="695" spans="1:29" ht="34" hidden="1" x14ac:dyDescent="0.2">
      <c r="A695" s="3">
        <v>52772</v>
      </c>
      <c r="B695" s="6">
        <v>42980</v>
      </c>
      <c r="C695" s="3">
        <f>VLOOKUP(B695,Dates!$A$2:$B$1462, 2,FALSE)</f>
        <v>7</v>
      </c>
      <c r="D695" s="3">
        <v>4</v>
      </c>
      <c r="E695" s="12">
        <f t="shared" si="40"/>
        <v>42985</v>
      </c>
      <c r="F695" s="3">
        <v>0</v>
      </c>
      <c r="G695" s="3" t="s">
        <v>61</v>
      </c>
      <c r="H695" s="3" t="str">
        <f t="shared" si="41"/>
        <v>Other</v>
      </c>
      <c r="I695" s="3">
        <v>24</v>
      </c>
      <c r="J695" s="10">
        <v>27</v>
      </c>
      <c r="K695" s="3">
        <v>5</v>
      </c>
      <c r="L695" s="3" t="s">
        <v>30</v>
      </c>
      <c r="M695" s="3" t="s">
        <v>479</v>
      </c>
      <c r="N695" s="3" t="s">
        <v>653</v>
      </c>
      <c r="O695" s="3" t="s">
        <v>653</v>
      </c>
      <c r="P695" s="3" t="s">
        <v>536</v>
      </c>
      <c r="Q695" s="3" t="s">
        <v>495</v>
      </c>
      <c r="R695" s="3">
        <v>24</v>
      </c>
      <c r="S695" s="3" t="s">
        <v>1066</v>
      </c>
      <c r="T695" s="3">
        <v>502</v>
      </c>
      <c r="U695" s="3" t="s">
        <v>1065</v>
      </c>
      <c r="V695" s="15">
        <v>50</v>
      </c>
      <c r="W695" s="15">
        <v>43.678035218757444</v>
      </c>
      <c r="X695" s="3">
        <v>5</v>
      </c>
      <c r="Y695" s="15">
        <v>30</v>
      </c>
      <c r="Z695" s="15">
        <v>250</v>
      </c>
      <c r="AA695" s="24">
        <f t="shared" si="42"/>
        <v>220</v>
      </c>
      <c r="AB695" s="3" t="s">
        <v>65</v>
      </c>
      <c r="AC695" s="3" t="str">
        <f t="shared" si="43"/>
        <v>Not Cash Payment</v>
      </c>
    </row>
    <row r="696" spans="1:29" ht="68" hidden="1" x14ac:dyDescent="0.2">
      <c r="A696" s="3">
        <v>9063</v>
      </c>
      <c r="B696" s="6">
        <v>42137</v>
      </c>
      <c r="C696" s="3">
        <f>VLOOKUP(B696,Dates!$A$2:$B$1462, 2,FALSE)</f>
        <v>4</v>
      </c>
      <c r="D696" s="3">
        <v>4</v>
      </c>
      <c r="E696" s="12">
        <f t="shared" si="40"/>
        <v>42143</v>
      </c>
      <c r="F696" s="3">
        <v>0</v>
      </c>
      <c r="G696" s="3" t="s">
        <v>61</v>
      </c>
      <c r="H696" s="3" t="str">
        <f t="shared" si="41"/>
        <v>Other</v>
      </c>
      <c r="I696" s="3">
        <v>26</v>
      </c>
      <c r="J696" s="10">
        <v>5274</v>
      </c>
      <c r="K696" s="3">
        <v>5</v>
      </c>
      <c r="L696" s="3" t="s">
        <v>30</v>
      </c>
      <c r="M696" s="3" t="s">
        <v>479</v>
      </c>
      <c r="N696" s="3" t="s">
        <v>546</v>
      </c>
      <c r="O696" s="3" t="s">
        <v>481</v>
      </c>
      <c r="P696" s="3" t="s">
        <v>481</v>
      </c>
      <c r="Q696" s="3" t="s">
        <v>482</v>
      </c>
      <c r="R696" s="3">
        <v>26</v>
      </c>
      <c r="S696" s="3" t="s">
        <v>1069</v>
      </c>
      <c r="T696" s="3">
        <v>564</v>
      </c>
      <c r="U696" s="3" t="s">
        <v>1068</v>
      </c>
      <c r="V696" s="15">
        <v>30</v>
      </c>
      <c r="W696" s="15">
        <v>45.158749390000004</v>
      </c>
      <c r="X696" s="3">
        <v>5</v>
      </c>
      <c r="Y696" s="15">
        <v>27</v>
      </c>
      <c r="Z696" s="15">
        <v>150</v>
      </c>
      <c r="AA696" s="24">
        <f t="shared" si="42"/>
        <v>123</v>
      </c>
      <c r="AB696" s="3" t="s">
        <v>65</v>
      </c>
      <c r="AC696" s="3" t="str">
        <f t="shared" si="43"/>
        <v>Not Cash Payment</v>
      </c>
    </row>
    <row r="697" spans="1:29" ht="34" hidden="1" x14ac:dyDescent="0.2">
      <c r="A697" s="3">
        <v>61419</v>
      </c>
      <c r="B697" s="6">
        <v>42901</v>
      </c>
      <c r="C697" s="3">
        <f>VLOOKUP(B697,Dates!$A$2:$B$1462, 2,FALSE)</f>
        <v>5</v>
      </c>
      <c r="D697" s="3">
        <v>4</v>
      </c>
      <c r="E697" s="12">
        <f t="shared" si="40"/>
        <v>42907</v>
      </c>
      <c r="F697" s="3">
        <v>0</v>
      </c>
      <c r="G697" s="3" t="s">
        <v>61</v>
      </c>
      <c r="H697" s="3" t="str">
        <f t="shared" si="41"/>
        <v>Other</v>
      </c>
      <c r="I697" s="3">
        <v>24</v>
      </c>
      <c r="J697" s="10">
        <v>11273</v>
      </c>
      <c r="K697" s="3">
        <v>5</v>
      </c>
      <c r="L697" s="3" t="s">
        <v>30</v>
      </c>
      <c r="M697" s="3" t="s">
        <v>479</v>
      </c>
      <c r="N697" s="3" t="s">
        <v>654</v>
      </c>
      <c r="O697" s="3" t="s">
        <v>655</v>
      </c>
      <c r="P697" s="3" t="s">
        <v>505</v>
      </c>
      <c r="Q697" s="3" t="s">
        <v>495</v>
      </c>
      <c r="R697" s="3">
        <v>24</v>
      </c>
      <c r="S697" s="3" t="s">
        <v>1066</v>
      </c>
      <c r="T697" s="3">
        <v>502</v>
      </c>
      <c r="U697" s="3" t="s">
        <v>1065</v>
      </c>
      <c r="V697" s="15">
        <v>50</v>
      </c>
      <c r="W697" s="15">
        <v>43.678035218757444</v>
      </c>
      <c r="X697" s="3">
        <v>5</v>
      </c>
      <c r="Y697" s="15">
        <v>50</v>
      </c>
      <c r="Z697" s="15">
        <v>250</v>
      </c>
      <c r="AA697" s="24">
        <f t="shared" si="42"/>
        <v>200</v>
      </c>
      <c r="AB697" s="3" t="s">
        <v>65</v>
      </c>
      <c r="AC697" s="3" t="str">
        <f t="shared" si="43"/>
        <v>Not Cash Payment</v>
      </c>
    </row>
    <row r="698" spans="1:29" ht="51" hidden="1" x14ac:dyDescent="0.2">
      <c r="A698" s="3">
        <v>5919</v>
      </c>
      <c r="B698" s="6">
        <v>42091</v>
      </c>
      <c r="C698" s="3">
        <f>VLOOKUP(B698,Dates!$A$2:$B$1462, 2,FALSE)</f>
        <v>7</v>
      </c>
      <c r="D698" s="3">
        <v>4</v>
      </c>
      <c r="E698" s="12">
        <f t="shared" si="40"/>
        <v>42096</v>
      </c>
      <c r="F698" s="3">
        <v>0</v>
      </c>
      <c r="G698" s="3" t="s">
        <v>61</v>
      </c>
      <c r="H698" s="3" t="str">
        <f t="shared" si="41"/>
        <v>Other</v>
      </c>
      <c r="I698" s="3">
        <v>29</v>
      </c>
      <c r="J698" s="10">
        <v>6306</v>
      </c>
      <c r="K698" s="3">
        <v>5</v>
      </c>
      <c r="L698" s="3" t="s">
        <v>30</v>
      </c>
      <c r="M698" s="3" t="s">
        <v>479</v>
      </c>
      <c r="N698" s="3" t="s">
        <v>651</v>
      </c>
      <c r="O698" s="3" t="s">
        <v>652</v>
      </c>
      <c r="P698" s="3" t="s">
        <v>505</v>
      </c>
      <c r="Q698" s="3" t="s">
        <v>495</v>
      </c>
      <c r="R698" s="3">
        <v>29</v>
      </c>
      <c r="S698" s="3" t="s">
        <v>1057</v>
      </c>
      <c r="T698" s="3">
        <v>627</v>
      </c>
      <c r="U698" s="3" t="s">
        <v>1056</v>
      </c>
      <c r="V698" s="15">
        <v>39.990001679999999</v>
      </c>
      <c r="W698" s="15">
        <v>34.198098313835338</v>
      </c>
      <c r="X698" s="3">
        <v>5</v>
      </c>
      <c r="Y698" s="15">
        <v>49.990001679999999</v>
      </c>
      <c r="Z698" s="15">
        <v>199.9500084</v>
      </c>
      <c r="AA698" s="24">
        <f t="shared" si="42"/>
        <v>149.96000672</v>
      </c>
      <c r="AB698" s="3" t="s">
        <v>65</v>
      </c>
      <c r="AC698" s="3" t="str">
        <f t="shared" si="43"/>
        <v>Not Cash Payment</v>
      </c>
    </row>
    <row r="699" spans="1:29" ht="51" hidden="1" x14ac:dyDescent="0.2">
      <c r="A699" s="3">
        <v>906</v>
      </c>
      <c r="B699" s="6">
        <v>42018</v>
      </c>
      <c r="C699" s="3">
        <f>VLOOKUP(B699,Dates!$A$2:$B$1462, 2,FALSE)</f>
        <v>4</v>
      </c>
      <c r="D699" s="3">
        <v>4</v>
      </c>
      <c r="E699" s="12">
        <f t="shared" si="40"/>
        <v>42024</v>
      </c>
      <c r="F699" s="3">
        <v>0</v>
      </c>
      <c r="G699" s="3" t="s">
        <v>61</v>
      </c>
      <c r="H699" s="3" t="str">
        <f t="shared" si="41"/>
        <v>Other</v>
      </c>
      <c r="I699" s="3">
        <v>40</v>
      </c>
      <c r="J699" s="10">
        <v>7141</v>
      </c>
      <c r="K699" s="3">
        <v>6</v>
      </c>
      <c r="L699" s="3" t="s">
        <v>34</v>
      </c>
      <c r="M699" s="3" t="s">
        <v>479</v>
      </c>
      <c r="N699" s="3" t="s">
        <v>638</v>
      </c>
      <c r="O699" s="3" t="s">
        <v>617</v>
      </c>
      <c r="P699" s="3" t="s">
        <v>639</v>
      </c>
      <c r="Q699" s="3" t="s">
        <v>495</v>
      </c>
      <c r="R699" s="3">
        <v>40</v>
      </c>
      <c r="S699" s="3" t="s">
        <v>1044</v>
      </c>
      <c r="T699" s="3">
        <v>886</v>
      </c>
      <c r="U699" s="3" t="s">
        <v>1072</v>
      </c>
      <c r="V699" s="15">
        <v>24.989999770000001</v>
      </c>
      <c r="W699" s="15">
        <v>18.459749817000002</v>
      </c>
      <c r="X699" s="3">
        <v>2</v>
      </c>
      <c r="Y699" s="15">
        <v>8.5</v>
      </c>
      <c r="Z699" s="15">
        <v>49.979999540000001</v>
      </c>
      <c r="AA699" s="24">
        <f t="shared" si="42"/>
        <v>41.479999540000001</v>
      </c>
      <c r="AB699" s="3" t="s">
        <v>65</v>
      </c>
      <c r="AC699" s="3" t="str">
        <f t="shared" si="43"/>
        <v>Not Cash Payment</v>
      </c>
    </row>
    <row r="700" spans="1:29" ht="34" hidden="1" x14ac:dyDescent="0.2">
      <c r="A700" s="3">
        <v>5479</v>
      </c>
      <c r="B700" s="6">
        <v>42084</v>
      </c>
      <c r="C700" s="3">
        <f>VLOOKUP(B700,Dates!$A$2:$B$1462, 2,FALSE)</f>
        <v>7</v>
      </c>
      <c r="D700" s="3">
        <v>4</v>
      </c>
      <c r="E700" s="12">
        <f t="shared" si="40"/>
        <v>42089</v>
      </c>
      <c r="F700" s="3">
        <v>1</v>
      </c>
      <c r="G700" s="3" t="s">
        <v>61</v>
      </c>
      <c r="H700" s="3" t="str">
        <f t="shared" si="41"/>
        <v>Other</v>
      </c>
      <c r="I700" s="3">
        <v>41</v>
      </c>
      <c r="J700" s="10">
        <v>6172</v>
      </c>
      <c r="K700" s="3">
        <v>6</v>
      </c>
      <c r="L700" s="3" t="s">
        <v>34</v>
      </c>
      <c r="M700" s="3" t="s">
        <v>479</v>
      </c>
      <c r="N700" s="3" t="s">
        <v>547</v>
      </c>
      <c r="O700" s="3" t="s">
        <v>548</v>
      </c>
      <c r="P700" s="3" t="s">
        <v>521</v>
      </c>
      <c r="Q700" s="3" t="s">
        <v>491</v>
      </c>
      <c r="R700" s="3">
        <v>41</v>
      </c>
      <c r="S700" s="3" t="s">
        <v>1041</v>
      </c>
      <c r="T700" s="3">
        <v>926</v>
      </c>
      <c r="U700" s="3" t="s">
        <v>1073</v>
      </c>
      <c r="V700" s="15">
        <v>15.989999770000001</v>
      </c>
      <c r="W700" s="15">
        <v>12.230249713200003</v>
      </c>
      <c r="X700" s="3">
        <v>2</v>
      </c>
      <c r="Y700" s="15">
        <v>5.7600002290000001</v>
      </c>
      <c r="Z700" s="15">
        <v>31.979999540000001</v>
      </c>
      <c r="AA700" s="24">
        <f t="shared" si="42"/>
        <v>26.219999311000002</v>
      </c>
      <c r="AB700" s="3" t="s">
        <v>65</v>
      </c>
      <c r="AC700" s="3" t="str">
        <f t="shared" si="43"/>
        <v>Not Cash Payment</v>
      </c>
    </row>
    <row r="701" spans="1:29" ht="51" hidden="1" x14ac:dyDescent="0.2">
      <c r="A701" s="3">
        <v>51396</v>
      </c>
      <c r="B701" s="6">
        <v>42755</v>
      </c>
      <c r="C701" s="3">
        <f>VLOOKUP(B701,Dates!$A$2:$B$1462, 2,FALSE)</f>
        <v>6</v>
      </c>
      <c r="D701" s="3">
        <v>4</v>
      </c>
      <c r="E701" s="12">
        <f t="shared" si="40"/>
        <v>42761</v>
      </c>
      <c r="F701" s="3">
        <v>0</v>
      </c>
      <c r="G701" s="3" t="s">
        <v>61</v>
      </c>
      <c r="H701" s="3" t="str">
        <f t="shared" si="41"/>
        <v>Other</v>
      </c>
      <c r="I701" s="3">
        <v>37</v>
      </c>
      <c r="J701" s="10">
        <v>2741</v>
      </c>
      <c r="K701" s="3">
        <v>6</v>
      </c>
      <c r="L701" s="3" t="s">
        <v>34</v>
      </c>
      <c r="M701" s="3" t="s">
        <v>479</v>
      </c>
      <c r="N701" s="3" t="s">
        <v>506</v>
      </c>
      <c r="O701" s="3" t="s">
        <v>507</v>
      </c>
      <c r="P701" s="3" t="s">
        <v>508</v>
      </c>
      <c r="Q701" s="3" t="s">
        <v>482</v>
      </c>
      <c r="R701" s="3">
        <v>37</v>
      </c>
      <c r="S701" s="3" t="s">
        <v>1042</v>
      </c>
      <c r="T701" s="3">
        <v>828</v>
      </c>
      <c r="U701" s="3" t="s">
        <v>1059</v>
      </c>
      <c r="V701" s="15">
        <v>31.989999770000001</v>
      </c>
      <c r="W701" s="15">
        <v>24.284221986666665</v>
      </c>
      <c r="X701" s="3">
        <v>2</v>
      </c>
      <c r="Y701" s="15">
        <v>12.80000019</v>
      </c>
      <c r="Z701" s="15">
        <v>63.979999540000001</v>
      </c>
      <c r="AA701" s="24">
        <f t="shared" si="42"/>
        <v>51.179999350000003</v>
      </c>
      <c r="AB701" s="3" t="s">
        <v>65</v>
      </c>
      <c r="AC701" s="3" t="str">
        <f t="shared" si="43"/>
        <v>Not Cash Payment</v>
      </c>
    </row>
    <row r="702" spans="1:29" ht="34" hidden="1" x14ac:dyDescent="0.2">
      <c r="A702" s="3">
        <v>10116</v>
      </c>
      <c r="B702" s="6">
        <v>42152</v>
      </c>
      <c r="C702" s="3">
        <f>VLOOKUP(B702,Dates!$A$2:$B$1462, 2,FALSE)</f>
        <v>5</v>
      </c>
      <c r="D702" s="3">
        <v>4</v>
      </c>
      <c r="E702" s="12">
        <f t="shared" si="40"/>
        <v>42158</v>
      </c>
      <c r="F702" s="3">
        <v>0</v>
      </c>
      <c r="G702" s="3" t="s">
        <v>61</v>
      </c>
      <c r="H702" s="3" t="str">
        <f t="shared" si="41"/>
        <v>Other</v>
      </c>
      <c r="I702" s="3">
        <v>9</v>
      </c>
      <c r="J702" s="10">
        <v>1180</v>
      </c>
      <c r="K702" s="3">
        <v>3</v>
      </c>
      <c r="L702" s="3" t="s">
        <v>23</v>
      </c>
      <c r="M702" s="3" t="s">
        <v>479</v>
      </c>
      <c r="N702" s="3" t="s">
        <v>656</v>
      </c>
      <c r="O702" s="3" t="s">
        <v>512</v>
      </c>
      <c r="P702" s="3" t="s">
        <v>505</v>
      </c>
      <c r="Q702" s="3" t="s">
        <v>495</v>
      </c>
      <c r="R702" s="3">
        <v>9</v>
      </c>
      <c r="S702" s="3" t="s">
        <v>1055</v>
      </c>
      <c r="T702" s="3">
        <v>191</v>
      </c>
      <c r="U702" s="3" t="s">
        <v>1054</v>
      </c>
      <c r="V702" s="15">
        <v>99.989997860000003</v>
      </c>
      <c r="W702" s="15">
        <v>95.114003926871064</v>
      </c>
      <c r="X702" s="3">
        <v>2</v>
      </c>
      <c r="Y702" s="15">
        <v>10</v>
      </c>
      <c r="Z702" s="15">
        <v>199.97999572000001</v>
      </c>
      <c r="AA702" s="24">
        <f t="shared" si="42"/>
        <v>189.97999572000001</v>
      </c>
      <c r="AB702" s="3" t="s">
        <v>65</v>
      </c>
      <c r="AC702" s="3" t="str">
        <f t="shared" si="43"/>
        <v>Not Cash Payment</v>
      </c>
    </row>
    <row r="703" spans="1:29" ht="34" hidden="1" x14ac:dyDescent="0.2">
      <c r="A703" s="3">
        <v>1756</v>
      </c>
      <c r="B703" s="6">
        <v>42030</v>
      </c>
      <c r="C703" s="3">
        <f>VLOOKUP(B703,Dates!$A$2:$B$1462, 2,FALSE)</f>
        <v>2</v>
      </c>
      <c r="D703" s="3">
        <v>4</v>
      </c>
      <c r="E703" s="12">
        <f t="shared" si="40"/>
        <v>42034</v>
      </c>
      <c r="F703" s="3">
        <v>0</v>
      </c>
      <c r="G703" s="3" t="s">
        <v>61</v>
      </c>
      <c r="H703" s="3" t="str">
        <f t="shared" si="41"/>
        <v>Other</v>
      </c>
      <c r="I703" s="3">
        <v>9</v>
      </c>
      <c r="J703" s="10">
        <v>6875</v>
      </c>
      <c r="K703" s="3">
        <v>3</v>
      </c>
      <c r="L703" s="3" t="s">
        <v>23</v>
      </c>
      <c r="M703" s="3" t="s">
        <v>479</v>
      </c>
      <c r="N703" s="3" t="s">
        <v>532</v>
      </c>
      <c r="O703" s="3" t="s">
        <v>533</v>
      </c>
      <c r="P703" s="3" t="s">
        <v>502</v>
      </c>
      <c r="Q703" s="3" t="s">
        <v>482</v>
      </c>
      <c r="R703" s="3">
        <v>9</v>
      </c>
      <c r="S703" s="3" t="s">
        <v>1055</v>
      </c>
      <c r="T703" s="3">
        <v>191</v>
      </c>
      <c r="U703" s="3" t="s">
        <v>1054</v>
      </c>
      <c r="V703" s="15">
        <v>99.989997860000003</v>
      </c>
      <c r="W703" s="15">
        <v>95.114003926871064</v>
      </c>
      <c r="X703" s="3">
        <v>2</v>
      </c>
      <c r="Y703" s="15">
        <v>14</v>
      </c>
      <c r="Z703" s="15">
        <v>199.97999572000001</v>
      </c>
      <c r="AA703" s="24">
        <f t="shared" si="42"/>
        <v>185.97999572000001</v>
      </c>
      <c r="AB703" s="3" t="s">
        <v>65</v>
      </c>
      <c r="AC703" s="3" t="str">
        <f t="shared" si="43"/>
        <v>Not Cash Payment</v>
      </c>
    </row>
    <row r="704" spans="1:29" ht="34" hidden="1" x14ac:dyDescent="0.2">
      <c r="A704" s="3">
        <v>10014</v>
      </c>
      <c r="B704" s="6">
        <v>42151</v>
      </c>
      <c r="C704" s="3">
        <f>VLOOKUP(B704,Dates!$A$2:$B$1462, 2,FALSE)</f>
        <v>4</v>
      </c>
      <c r="D704" s="3">
        <v>4</v>
      </c>
      <c r="E704" s="12">
        <f t="shared" si="40"/>
        <v>42157</v>
      </c>
      <c r="F704" s="3">
        <v>0</v>
      </c>
      <c r="G704" s="3" t="s">
        <v>61</v>
      </c>
      <c r="H704" s="3" t="str">
        <f t="shared" si="41"/>
        <v>Other</v>
      </c>
      <c r="I704" s="3">
        <v>9</v>
      </c>
      <c r="J704" s="10">
        <v>10864</v>
      </c>
      <c r="K704" s="3">
        <v>3</v>
      </c>
      <c r="L704" s="3" t="s">
        <v>23</v>
      </c>
      <c r="M704" s="3" t="s">
        <v>479</v>
      </c>
      <c r="N704" s="3" t="s">
        <v>657</v>
      </c>
      <c r="O704" s="3" t="s">
        <v>558</v>
      </c>
      <c r="P704" s="3" t="s">
        <v>505</v>
      </c>
      <c r="Q704" s="3" t="s">
        <v>495</v>
      </c>
      <c r="R704" s="3">
        <v>9</v>
      </c>
      <c r="S704" s="3" t="s">
        <v>1055</v>
      </c>
      <c r="T704" s="3">
        <v>191</v>
      </c>
      <c r="U704" s="3" t="s">
        <v>1054</v>
      </c>
      <c r="V704" s="15">
        <v>99.989997860000003</v>
      </c>
      <c r="W704" s="15">
        <v>95.114003926871064</v>
      </c>
      <c r="X704" s="3">
        <v>2</v>
      </c>
      <c r="Y704" s="15">
        <v>26</v>
      </c>
      <c r="Z704" s="15">
        <v>199.97999572000001</v>
      </c>
      <c r="AA704" s="24">
        <f t="shared" si="42"/>
        <v>173.97999572000001</v>
      </c>
      <c r="AB704" s="3" t="s">
        <v>65</v>
      </c>
      <c r="AC704" s="3" t="str">
        <f t="shared" si="43"/>
        <v>Not Cash Payment</v>
      </c>
    </row>
    <row r="705" spans="1:29" ht="34" hidden="1" x14ac:dyDescent="0.2">
      <c r="A705" s="3">
        <v>1991</v>
      </c>
      <c r="B705" s="6">
        <v>42034</v>
      </c>
      <c r="C705" s="3">
        <f>VLOOKUP(B705,Dates!$A$2:$B$1462, 2,FALSE)</f>
        <v>6</v>
      </c>
      <c r="D705" s="3">
        <v>4</v>
      </c>
      <c r="E705" s="12">
        <f t="shared" si="40"/>
        <v>42040</v>
      </c>
      <c r="F705" s="3">
        <v>0</v>
      </c>
      <c r="G705" s="3" t="s">
        <v>61</v>
      </c>
      <c r="H705" s="3" t="str">
        <f t="shared" si="41"/>
        <v>Other</v>
      </c>
      <c r="I705" s="3">
        <v>9</v>
      </c>
      <c r="J705" s="10">
        <v>242</v>
      </c>
      <c r="K705" s="3">
        <v>3</v>
      </c>
      <c r="L705" s="3" t="s">
        <v>23</v>
      </c>
      <c r="M705" s="3" t="s">
        <v>479</v>
      </c>
      <c r="N705" s="3" t="s">
        <v>500</v>
      </c>
      <c r="O705" s="3" t="s">
        <v>501</v>
      </c>
      <c r="P705" s="3" t="s">
        <v>502</v>
      </c>
      <c r="Q705" s="3" t="s">
        <v>482</v>
      </c>
      <c r="R705" s="3">
        <v>9</v>
      </c>
      <c r="S705" s="3" t="s">
        <v>1055</v>
      </c>
      <c r="T705" s="3">
        <v>191</v>
      </c>
      <c r="U705" s="3" t="s">
        <v>1054</v>
      </c>
      <c r="V705" s="15">
        <v>99.989997860000003</v>
      </c>
      <c r="W705" s="15">
        <v>95.114003926871064</v>
      </c>
      <c r="X705" s="3">
        <v>2</v>
      </c>
      <c r="Y705" s="15">
        <v>32</v>
      </c>
      <c r="Z705" s="15">
        <v>199.97999572000001</v>
      </c>
      <c r="AA705" s="24">
        <f t="shared" si="42"/>
        <v>167.97999572000001</v>
      </c>
      <c r="AB705" s="3" t="s">
        <v>65</v>
      </c>
      <c r="AC705" s="3" t="str">
        <f t="shared" si="43"/>
        <v>Not Cash Payment</v>
      </c>
    </row>
    <row r="706" spans="1:29" ht="34" hidden="1" x14ac:dyDescent="0.2">
      <c r="A706" s="3">
        <v>52533</v>
      </c>
      <c r="B706" s="6">
        <v>42857</v>
      </c>
      <c r="C706" s="3">
        <f>VLOOKUP(B706,Dates!$A$2:$B$1462, 2,FALSE)</f>
        <v>3</v>
      </c>
      <c r="D706" s="3">
        <v>4</v>
      </c>
      <c r="E706" s="12">
        <f t="shared" si="40"/>
        <v>42863</v>
      </c>
      <c r="F706" s="3">
        <v>0</v>
      </c>
      <c r="G706" s="3" t="s">
        <v>61</v>
      </c>
      <c r="H706" s="3" t="str">
        <f t="shared" si="41"/>
        <v>Other</v>
      </c>
      <c r="I706" s="3">
        <v>17</v>
      </c>
      <c r="J706" s="10">
        <v>9002</v>
      </c>
      <c r="K706" s="3">
        <v>4</v>
      </c>
      <c r="L706" s="3" t="s">
        <v>45</v>
      </c>
      <c r="M706" s="3" t="s">
        <v>479</v>
      </c>
      <c r="N706" s="3" t="s">
        <v>658</v>
      </c>
      <c r="O706" s="3" t="s">
        <v>481</v>
      </c>
      <c r="P706" s="3" t="s">
        <v>481</v>
      </c>
      <c r="Q706" s="3" t="s">
        <v>482</v>
      </c>
      <c r="R706" s="3">
        <v>17</v>
      </c>
      <c r="S706" s="3" t="s">
        <v>1043</v>
      </c>
      <c r="T706" s="3">
        <v>365</v>
      </c>
      <c r="U706" s="3" t="s">
        <v>1062</v>
      </c>
      <c r="V706" s="15">
        <v>59.990001679999999</v>
      </c>
      <c r="W706" s="15">
        <v>54.488929209402009</v>
      </c>
      <c r="X706" s="3">
        <v>2</v>
      </c>
      <c r="Y706" s="15">
        <v>14.399999619999999</v>
      </c>
      <c r="Z706" s="15">
        <v>119.98000336</v>
      </c>
      <c r="AA706" s="24">
        <f t="shared" si="42"/>
        <v>105.58000374</v>
      </c>
      <c r="AB706" s="3" t="s">
        <v>65</v>
      </c>
      <c r="AC706" s="3" t="str">
        <f t="shared" si="43"/>
        <v>Not Cash Payment</v>
      </c>
    </row>
    <row r="707" spans="1:29" ht="34" hidden="1" x14ac:dyDescent="0.2">
      <c r="A707" s="3">
        <v>52533</v>
      </c>
      <c r="B707" s="6">
        <v>42857</v>
      </c>
      <c r="C707" s="3">
        <f>VLOOKUP(B707,Dates!$A$2:$B$1462, 2,FALSE)</f>
        <v>3</v>
      </c>
      <c r="D707" s="3">
        <v>4</v>
      </c>
      <c r="E707" s="12">
        <f t="shared" ref="E707:E770" si="44">WORKDAY(B707, D707 )</f>
        <v>42863</v>
      </c>
      <c r="F707" s="3">
        <v>0</v>
      </c>
      <c r="G707" s="3" t="s">
        <v>61</v>
      </c>
      <c r="H707" s="3" t="str">
        <f t="shared" ref="H707:H770" si="45">IF(AND(D707&lt;=1,F707=0),"Same day - on time","Other")</f>
        <v>Other</v>
      </c>
      <c r="I707" s="3">
        <v>17</v>
      </c>
      <c r="J707" s="10">
        <v>9002</v>
      </c>
      <c r="K707" s="3">
        <v>4</v>
      </c>
      <c r="L707" s="3" t="s">
        <v>45</v>
      </c>
      <c r="M707" s="3" t="s">
        <v>479</v>
      </c>
      <c r="N707" s="3" t="s">
        <v>658</v>
      </c>
      <c r="O707" s="3" t="s">
        <v>481</v>
      </c>
      <c r="P707" s="3" t="s">
        <v>481</v>
      </c>
      <c r="Q707" s="3" t="s">
        <v>482</v>
      </c>
      <c r="R707" s="3">
        <v>17</v>
      </c>
      <c r="S707" s="3" t="s">
        <v>1043</v>
      </c>
      <c r="T707" s="3">
        <v>365</v>
      </c>
      <c r="U707" s="3" t="s">
        <v>1062</v>
      </c>
      <c r="V707" s="15">
        <v>59.990001679999999</v>
      </c>
      <c r="W707" s="15">
        <v>54.488929209402009</v>
      </c>
      <c r="X707" s="3">
        <v>2</v>
      </c>
      <c r="Y707" s="15">
        <v>15.600000380000001</v>
      </c>
      <c r="Z707" s="15">
        <v>119.98000336</v>
      </c>
      <c r="AA707" s="24">
        <f t="shared" ref="AA707:AA770" si="46">Z707-Y707</f>
        <v>104.38000298</v>
      </c>
      <c r="AB707" s="3" t="s">
        <v>65</v>
      </c>
      <c r="AC707" s="3" t="str">
        <f t="shared" ref="AC707:AC770" si="47">IF(AND(AB707="CASH",AA707&gt;200),"Cash Over 200",IF(AND(AB707="CASH",AA707&lt;=200),"Cash Not Over 200","Not Cash Payment"))</f>
        <v>Not Cash Payment</v>
      </c>
    </row>
    <row r="708" spans="1:29" ht="34" hidden="1" x14ac:dyDescent="0.2">
      <c r="A708" s="3">
        <v>2332</v>
      </c>
      <c r="B708" s="6">
        <v>42096</v>
      </c>
      <c r="C708" s="3">
        <f>VLOOKUP(B708,Dates!$A$2:$B$1462, 2,FALSE)</f>
        <v>5</v>
      </c>
      <c r="D708" s="3">
        <v>4</v>
      </c>
      <c r="E708" s="12">
        <f t="shared" si="44"/>
        <v>42102</v>
      </c>
      <c r="F708" s="3">
        <v>0</v>
      </c>
      <c r="G708" s="3" t="s">
        <v>61</v>
      </c>
      <c r="H708" s="3" t="str">
        <f t="shared" si="45"/>
        <v>Other</v>
      </c>
      <c r="I708" s="3">
        <v>17</v>
      </c>
      <c r="J708" s="10">
        <v>9145</v>
      </c>
      <c r="K708" s="3">
        <v>4</v>
      </c>
      <c r="L708" s="3" t="s">
        <v>45</v>
      </c>
      <c r="M708" s="3" t="s">
        <v>479</v>
      </c>
      <c r="N708" s="3" t="s">
        <v>659</v>
      </c>
      <c r="O708" s="3" t="s">
        <v>600</v>
      </c>
      <c r="P708" s="3" t="s">
        <v>508</v>
      </c>
      <c r="Q708" s="3" t="s">
        <v>482</v>
      </c>
      <c r="R708" s="3">
        <v>17</v>
      </c>
      <c r="S708" s="3" t="s">
        <v>1043</v>
      </c>
      <c r="T708" s="3">
        <v>365</v>
      </c>
      <c r="U708" s="3" t="s">
        <v>1062</v>
      </c>
      <c r="V708" s="15">
        <v>59.990001679999999</v>
      </c>
      <c r="W708" s="15">
        <v>54.488929209402009</v>
      </c>
      <c r="X708" s="3">
        <v>2</v>
      </c>
      <c r="Y708" s="15">
        <v>15.600000380000001</v>
      </c>
      <c r="Z708" s="15">
        <v>119.98000336</v>
      </c>
      <c r="AA708" s="24">
        <f t="shared" si="46"/>
        <v>104.38000298</v>
      </c>
      <c r="AB708" s="3" t="s">
        <v>65</v>
      </c>
      <c r="AC708" s="3" t="str">
        <f t="shared" si="47"/>
        <v>Not Cash Payment</v>
      </c>
    </row>
    <row r="709" spans="1:29" ht="34" hidden="1" x14ac:dyDescent="0.2">
      <c r="A709" s="3">
        <v>10276</v>
      </c>
      <c r="B709" s="6">
        <v>42154</v>
      </c>
      <c r="C709" s="3">
        <f>VLOOKUP(B709,Dates!$A$2:$B$1462, 2,FALSE)</f>
        <v>7</v>
      </c>
      <c r="D709" s="3">
        <v>4</v>
      </c>
      <c r="E709" s="12">
        <f t="shared" si="44"/>
        <v>42159</v>
      </c>
      <c r="F709" s="3">
        <v>0</v>
      </c>
      <c r="G709" s="3" t="s">
        <v>61</v>
      </c>
      <c r="H709" s="3" t="str">
        <f t="shared" si="45"/>
        <v>Other</v>
      </c>
      <c r="I709" s="3">
        <v>24</v>
      </c>
      <c r="J709" s="10">
        <v>7887</v>
      </c>
      <c r="K709" s="3">
        <v>5</v>
      </c>
      <c r="L709" s="3" t="s">
        <v>30</v>
      </c>
      <c r="M709" s="3" t="s">
        <v>479</v>
      </c>
      <c r="N709" s="3" t="s">
        <v>660</v>
      </c>
      <c r="O709" s="3" t="s">
        <v>504</v>
      </c>
      <c r="P709" s="3" t="s">
        <v>505</v>
      </c>
      <c r="Q709" s="3" t="s">
        <v>495</v>
      </c>
      <c r="R709" s="3">
        <v>24</v>
      </c>
      <c r="S709" s="3" t="s">
        <v>1066</v>
      </c>
      <c r="T709" s="3">
        <v>502</v>
      </c>
      <c r="U709" s="3" t="s">
        <v>1065</v>
      </c>
      <c r="V709" s="15">
        <v>50</v>
      </c>
      <c r="W709" s="15">
        <v>43.678035218757444</v>
      </c>
      <c r="X709" s="3">
        <v>2</v>
      </c>
      <c r="Y709" s="15">
        <v>1</v>
      </c>
      <c r="Z709" s="15">
        <v>100</v>
      </c>
      <c r="AA709" s="24">
        <f t="shared" si="46"/>
        <v>99</v>
      </c>
      <c r="AB709" s="3" t="s">
        <v>65</v>
      </c>
      <c r="AC709" s="3" t="str">
        <f t="shared" si="47"/>
        <v>Not Cash Payment</v>
      </c>
    </row>
    <row r="710" spans="1:29" ht="34" hidden="1" x14ac:dyDescent="0.2">
      <c r="A710" s="3">
        <v>2911</v>
      </c>
      <c r="B710" s="6">
        <v>42340</v>
      </c>
      <c r="C710" s="3">
        <f>VLOOKUP(B710,Dates!$A$2:$B$1462, 2,FALSE)</f>
        <v>4</v>
      </c>
      <c r="D710" s="3">
        <v>4</v>
      </c>
      <c r="E710" s="12">
        <f t="shared" si="44"/>
        <v>42346</v>
      </c>
      <c r="F710" s="3">
        <v>0</v>
      </c>
      <c r="G710" s="3" t="s">
        <v>61</v>
      </c>
      <c r="H710" s="3" t="str">
        <f t="shared" si="45"/>
        <v>Other</v>
      </c>
      <c r="I710" s="3">
        <v>24</v>
      </c>
      <c r="J710" s="10">
        <v>2817</v>
      </c>
      <c r="K710" s="3">
        <v>5</v>
      </c>
      <c r="L710" s="3" t="s">
        <v>30</v>
      </c>
      <c r="M710" s="3" t="s">
        <v>479</v>
      </c>
      <c r="N710" s="3" t="s">
        <v>661</v>
      </c>
      <c r="O710" s="3" t="s">
        <v>655</v>
      </c>
      <c r="P710" s="3" t="s">
        <v>505</v>
      </c>
      <c r="Q710" s="3" t="s">
        <v>495</v>
      </c>
      <c r="R710" s="3">
        <v>24</v>
      </c>
      <c r="S710" s="3" t="s">
        <v>1066</v>
      </c>
      <c r="T710" s="3">
        <v>502</v>
      </c>
      <c r="U710" s="3" t="s">
        <v>1065</v>
      </c>
      <c r="V710" s="15">
        <v>50</v>
      </c>
      <c r="W710" s="15">
        <v>43.678035218757444</v>
      </c>
      <c r="X710" s="3">
        <v>2</v>
      </c>
      <c r="Y710" s="15">
        <v>2</v>
      </c>
      <c r="Z710" s="15">
        <v>100</v>
      </c>
      <c r="AA710" s="24">
        <f t="shared" si="46"/>
        <v>98</v>
      </c>
      <c r="AB710" s="3" t="s">
        <v>65</v>
      </c>
      <c r="AC710" s="3" t="str">
        <f t="shared" si="47"/>
        <v>Not Cash Payment</v>
      </c>
    </row>
    <row r="711" spans="1:29" ht="51" hidden="1" x14ac:dyDescent="0.2">
      <c r="A711" s="3">
        <v>53568</v>
      </c>
      <c r="B711" s="6">
        <v>42786</v>
      </c>
      <c r="C711" s="3">
        <f>VLOOKUP(B711,Dates!$A$2:$B$1462, 2,FALSE)</f>
        <v>2</v>
      </c>
      <c r="D711" s="3">
        <v>4</v>
      </c>
      <c r="E711" s="12">
        <f t="shared" si="44"/>
        <v>42790</v>
      </c>
      <c r="F711" s="3">
        <v>0</v>
      </c>
      <c r="G711" s="3" t="s">
        <v>61</v>
      </c>
      <c r="H711" s="3" t="str">
        <f t="shared" si="45"/>
        <v>Other</v>
      </c>
      <c r="I711" s="3">
        <v>29</v>
      </c>
      <c r="J711" s="10">
        <v>2013</v>
      </c>
      <c r="K711" s="3">
        <v>5</v>
      </c>
      <c r="L711" s="3" t="s">
        <v>30</v>
      </c>
      <c r="M711" s="3" t="s">
        <v>479</v>
      </c>
      <c r="N711" s="3" t="s">
        <v>662</v>
      </c>
      <c r="O711" s="3" t="s">
        <v>512</v>
      </c>
      <c r="P711" s="3" t="s">
        <v>505</v>
      </c>
      <c r="Q711" s="3" t="s">
        <v>495</v>
      </c>
      <c r="R711" s="3">
        <v>29</v>
      </c>
      <c r="S711" s="3" t="s">
        <v>1057</v>
      </c>
      <c r="T711" s="3">
        <v>627</v>
      </c>
      <c r="U711" s="3" t="s">
        <v>1056</v>
      </c>
      <c r="V711" s="15">
        <v>39.990001679999999</v>
      </c>
      <c r="W711" s="15">
        <v>34.198098313835338</v>
      </c>
      <c r="X711" s="3">
        <v>2</v>
      </c>
      <c r="Y711" s="15">
        <v>4</v>
      </c>
      <c r="Z711" s="15">
        <v>79.980003359999998</v>
      </c>
      <c r="AA711" s="24">
        <f t="shared" si="46"/>
        <v>75.980003359999998</v>
      </c>
      <c r="AB711" s="3" t="s">
        <v>65</v>
      </c>
      <c r="AC711" s="3" t="str">
        <f t="shared" si="47"/>
        <v>Not Cash Payment</v>
      </c>
    </row>
    <row r="712" spans="1:29" ht="34" hidden="1" x14ac:dyDescent="0.2">
      <c r="A712" s="3">
        <v>53568</v>
      </c>
      <c r="B712" s="6">
        <v>42786</v>
      </c>
      <c r="C712" s="3">
        <f>VLOOKUP(B712,Dates!$A$2:$B$1462, 2,FALSE)</f>
        <v>2</v>
      </c>
      <c r="D712" s="3">
        <v>4</v>
      </c>
      <c r="E712" s="12">
        <f t="shared" si="44"/>
        <v>42790</v>
      </c>
      <c r="F712" s="3">
        <v>0</v>
      </c>
      <c r="G712" s="3" t="s">
        <v>61</v>
      </c>
      <c r="H712" s="3" t="str">
        <f t="shared" si="45"/>
        <v>Other</v>
      </c>
      <c r="I712" s="3">
        <v>24</v>
      </c>
      <c r="J712" s="10">
        <v>2013</v>
      </c>
      <c r="K712" s="3">
        <v>5</v>
      </c>
      <c r="L712" s="3" t="s">
        <v>30</v>
      </c>
      <c r="M712" s="3" t="s">
        <v>479</v>
      </c>
      <c r="N712" s="3" t="s">
        <v>662</v>
      </c>
      <c r="O712" s="3" t="s">
        <v>512</v>
      </c>
      <c r="P712" s="3" t="s">
        <v>505</v>
      </c>
      <c r="Q712" s="3" t="s">
        <v>495</v>
      </c>
      <c r="R712" s="3">
        <v>24</v>
      </c>
      <c r="S712" s="3" t="s">
        <v>1066</v>
      </c>
      <c r="T712" s="3">
        <v>502</v>
      </c>
      <c r="U712" s="3" t="s">
        <v>1065</v>
      </c>
      <c r="V712" s="15">
        <v>50</v>
      </c>
      <c r="W712" s="15">
        <v>43.678035218757444</v>
      </c>
      <c r="X712" s="3">
        <v>2</v>
      </c>
      <c r="Y712" s="15">
        <v>20</v>
      </c>
      <c r="Z712" s="15">
        <v>100</v>
      </c>
      <c r="AA712" s="24">
        <f t="shared" si="46"/>
        <v>80</v>
      </c>
      <c r="AB712" s="3" t="s">
        <v>65</v>
      </c>
      <c r="AC712" s="3" t="str">
        <f t="shared" si="47"/>
        <v>Not Cash Payment</v>
      </c>
    </row>
    <row r="713" spans="1:29" ht="34" hidden="1" x14ac:dyDescent="0.2">
      <c r="A713" s="3">
        <v>6783</v>
      </c>
      <c r="B713" s="6">
        <v>42281</v>
      </c>
      <c r="C713" s="3">
        <f>VLOOKUP(B713,Dates!$A$2:$B$1462, 2,FALSE)</f>
        <v>1</v>
      </c>
      <c r="D713" s="3">
        <v>2</v>
      </c>
      <c r="E713" s="12">
        <f t="shared" si="44"/>
        <v>42283</v>
      </c>
      <c r="F713" s="3">
        <v>1</v>
      </c>
      <c r="G713" s="3" t="s">
        <v>22</v>
      </c>
      <c r="H713" s="3" t="str">
        <f t="shared" si="45"/>
        <v>Other</v>
      </c>
      <c r="I713" s="3">
        <v>9</v>
      </c>
      <c r="J713" s="10">
        <v>10759</v>
      </c>
      <c r="K713" s="3">
        <v>3</v>
      </c>
      <c r="L713" s="3" t="s">
        <v>23</v>
      </c>
      <c r="M713" s="3" t="s">
        <v>479</v>
      </c>
      <c r="N713" s="3" t="s">
        <v>500</v>
      </c>
      <c r="O713" s="3" t="s">
        <v>501</v>
      </c>
      <c r="P713" s="3" t="s">
        <v>502</v>
      </c>
      <c r="Q713" s="3" t="s">
        <v>482</v>
      </c>
      <c r="R713" s="3">
        <v>9</v>
      </c>
      <c r="S713" s="3" t="s">
        <v>1055</v>
      </c>
      <c r="T713" s="3">
        <v>191</v>
      </c>
      <c r="U713" s="3" t="s">
        <v>1054</v>
      </c>
      <c r="V713" s="15">
        <v>99.989997860000003</v>
      </c>
      <c r="W713" s="15">
        <v>95.114003926871064</v>
      </c>
      <c r="X713" s="3">
        <v>5</v>
      </c>
      <c r="Y713" s="15">
        <v>25</v>
      </c>
      <c r="Z713" s="15">
        <v>499.94998930000003</v>
      </c>
      <c r="AA713" s="24">
        <f t="shared" si="46"/>
        <v>474.94998930000003</v>
      </c>
      <c r="AB713" s="3" t="s">
        <v>29</v>
      </c>
      <c r="AC713" s="3" t="str">
        <f t="shared" si="47"/>
        <v>Cash Over 200</v>
      </c>
    </row>
    <row r="714" spans="1:29" ht="34" hidden="1" x14ac:dyDescent="0.2">
      <c r="A714" s="3">
        <v>4135</v>
      </c>
      <c r="B714" s="6">
        <v>42038</v>
      </c>
      <c r="C714" s="3">
        <f>VLOOKUP(B714,Dates!$A$2:$B$1462, 2,FALSE)</f>
        <v>3</v>
      </c>
      <c r="D714" s="3">
        <v>2</v>
      </c>
      <c r="E714" s="12">
        <f t="shared" si="44"/>
        <v>42040</v>
      </c>
      <c r="F714" s="3">
        <v>1</v>
      </c>
      <c r="G714" s="3" t="s">
        <v>22</v>
      </c>
      <c r="H714" s="3" t="str">
        <f t="shared" si="45"/>
        <v>Other</v>
      </c>
      <c r="I714" s="3">
        <v>17</v>
      </c>
      <c r="J714" s="10">
        <v>10041</v>
      </c>
      <c r="K714" s="3">
        <v>4</v>
      </c>
      <c r="L714" s="3" t="s">
        <v>45</v>
      </c>
      <c r="M714" s="3" t="s">
        <v>479</v>
      </c>
      <c r="N714" s="3" t="s">
        <v>540</v>
      </c>
      <c r="O714" s="3" t="s">
        <v>540</v>
      </c>
      <c r="P714" s="3" t="s">
        <v>541</v>
      </c>
      <c r="Q714" s="3" t="s">
        <v>482</v>
      </c>
      <c r="R714" s="3">
        <v>17</v>
      </c>
      <c r="S714" s="3" t="s">
        <v>1043</v>
      </c>
      <c r="T714" s="3">
        <v>365</v>
      </c>
      <c r="U714" s="3" t="s">
        <v>1062</v>
      </c>
      <c r="V714" s="15">
        <v>59.990001679999999</v>
      </c>
      <c r="W714" s="15">
        <v>54.488929209402009</v>
      </c>
      <c r="X714" s="3">
        <v>5</v>
      </c>
      <c r="Y714" s="15">
        <v>3</v>
      </c>
      <c r="Z714" s="15">
        <v>299.9500084</v>
      </c>
      <c r="AA714" s="24">
        <f t="shared" si="46"/>
        <v>296.9500084</v>
      </c>
      <c r="AB714" s="3" t="s">
        <v>29</v>
      </c>
      <c r="AC714" s="3" t="str">
        <f t="shared" si="47"/>
        <v>Cash Over 200</v>
      </c>
    </row>
    <row r="715" spans="1:29" ht="34" hidden="1" x14ac:dyDescent="0.2">
      <c r="A715" s="3">
        <v>4135</v>
      </c>
      <c r="B715" s="6">
        <v>42038</v>
      </c>
      <c r="C715" s="3">
        <f>VLOOKUP(B715,Dates!$A$2:$B$1462, 2,FALSE)</f>
        <v>3</v>
      </c>
      <c r="D715" s="3">
        <v>2</v>
      </c>
      <c r="E715" s="12">
        <f t="shared" si="44"/>
        <v>42040</v>
      </c>
      <c r="F715" s="3">
        <v>1</v>
      </c>
      <c r="G715" s="3" t="s">
        <v>22</v>
      </c>
      <c r="H715" s="3" t="str">
        <f t="shared" si="45"/>
        <v>Other</v>
      </c>
      <c r="I715" s="3">
        <v>17</v>
      </c>
      <c r="J715" s="10">
        <v>10041</v>
      </c>
      <c r="K715" s="3">
        <v>4</v>
      </c>
      <c r="L715" s="3" t="s">
        <v>45</v>
      </c>
      <c r="M715" s="3" t="s">
        <v>479</v>
      </c>
      <c r="N715" s="3" t="s">
        <v>540</v>
      </c>
      <c r="O715" s="3" t="s">
        <v>540</v>
      </c>
      <c r="P715" s="3" t="s">
        <v>541</v>
      </c>
      <c r="Q715" s="3" t="s">
        <v>482</v>
      </c>
      <c r="R715" s="3">
        <v>17</v>
      </c>
      <c r="S715" s="3" t="s">
        <v>1043</v>
      </c>
      <c r="T715" s="3">
        <v>365</v>
      </c>
      <c r="U715" s="3" t="s">
        <v>1062</v>
      </c>
      <c r="V715" s="15">
        <v>59.990001679999999</v>
      </c>
      <c r="W715" s="15">
        <v>54.488929209402009</v>
      </c>
      <c r="X715" s="3">
        <v>5</v>
      </c>
      <c r="Y715" s="15">
        <v>6</v>
      </c>
      <c r="Z715" s="15">
        <v>299.9500084</v>
      </c>
      <c r="AA715" s="24">
        <f t="shared" si="46"/>
        <v>293.9500084</v>
      </c>
      <c r="AB715" s="3" t="s">
        <v>29</v>
      </c>
      <c r="AC715" s="3" t="str">
        <f t="shared" si="47"/>
        <v>Cash Over 200</v>
      </c>
    </row>
    <row r="716" spans="1:29" ht="34" hidden="1" x14ac:dyDescent="0.2">
      <c r="A716" s="3">
        <v>56973</v>
      </c>
      <c r="B716" s="6">
        <v>43043</v>
      </c>
      <c r="C716" s="3">
        <f>VLOOKUP(B716,Dates!$A$2:$B$1462, 2,FALSE)</f>
        <v>7</v>
      </c>
      <c r="D716" s="3">
        <v>2</v>
      </c>
      <c r="E716" s="12">
        <f t="shared" si="44"/>
        <v>43046</v>
      </c>
      <c r="F716" s="3">
        <v>1</v>
      </c>
      <c r="G716" s="3" t="s">
        <v>22</v>
      </c>
      <c r="H716" s="3" t="str">
        <f t="shared" si="45"/>
        <v>Other</v>
      </c>
      <c r="I716" s="3">
        <v>17</v>
      </c>
      <c r="J716" s="10">
        <v>8541</v>
      </c>
      <c r="K716" s="3">
        <v>4</v>
      </c>
      <c r="L716" s="3" t="s">
        <v>45</v>
      </c>
      <c r="M716" s="3" t="s">
        <v>479</v>
      </c>
      <c r="N716" s="3" t="s">
        <v>503</v>
      </c>
      <c r="O716" s="3" t="s">
        <v>504</v>
      </c>
      <c r="P716" s="3" t="s">
        <v>505</v>
      </c>
      <c r="Q716" s="3" t="s">
        <v>495</v>
      </c>
      <c r="R716" s="3">
        <v>17</v>
      </c>
      <c r="S716" s="3" t="s">
        <v>1043</v>
      </c>
      <c r="T716" s="3">
        <v>365</v>
      </c>
      <c r="U716" s="3" t="s">
        <v>1062</v>
      </c>
      <c r="V716" s="15">
        <v>59.990001679999999</v>
      </c>
      <c r="W716" s="15">
        <v>54.488929209402009</v>
      </c>
      <c r="X716" s="3">
        <v>5</v>
      </c>
      <c r="Y716" s="15">
        <v>6</v>
      </c>
      <c r="Z716" s="15">
        <v>299.9500084</v>
      </c>
      <c r="AA716" s="24">
        <f t="shared" si="46"/>
        <v>293.9500084</v>
      </c>
      <c r="AB716" s="3" t="s">
        <v>29</v>
      </c>
      <c r="AC716" s="3" t="str">
        <f t="shared" si="47"/>
        <v>Cash Over 200</v>
      </c>
    </row>
    <row r="717" spans="1:29" ht="34" hidden="1" x14ac:dyDescent="0.2">
      <c r="A717" s="3">
        <v>5895</v>
      </c>
      <c r="B717" s="6">
        <v>42091</v>
      </c>
      <c r="C717" s="3">
        <f>VLOOKUP(B717,Dates!$A$2:$B$1462, 2,FALSE)</f>
        <v>7</v>
      </c>
      <c r="D717" s="3">
        <v>2</v>
      </c>
      <c r="E717" s="12">
        <f t="shared" si="44"/>
        <v>42094</v>
      </c>
      <c r="F717" s="3">
        <v>1</v>
      </c>
      <c r="G717" s="3" t="s">
        <v>22</v>
      </c>
      <c r="H717" s="3" t="str">
        <f t="shared" si="45"/>
        <v>Other</v>
      </c>
      <c r="I717" s="3">
        <v>17</v>
      </c>
      <c r="J717" s="10">
        <v>8707</v>
      </c>
      <c r="K717" s="3">
        <v>4</v>
      </c>
      <c r="L717" s="3" t="s">
        <v>45</v>
      </c>
      <c r="M717" s="3" t="s">
        <v>479</v>
      </c>
      <c r="N717" s="3" t="s">
        <v>480</v>
      </c>
      <c r="O717" s="3" t="s">
        <v>481</v>
      </c>
      <c r="P717" s="3" t="s">
        <v>481</v>
      </c>
      <c r="Q717" s="3" t="s">
        <v>482</v>
      </c>
      <c r="R717" s="3">
        <v>17</v>
      </c>
      <c r="S717" s="3" t="s">
        <v>1043</v>
      </c>
      <c r="T717" s="3">
        <v>365</v>
      </c>
      <c r="U717" s="3" t="s">
        <v>1062</v>
      </c>
      <c r="V717" s="15">
        <v>59.990001679999999</v>
      </c>
      <c r="W717" s="15">
        <v>54.488929209402009</v>
      </c>
      <c r="X717" s="3">
        <v>5</v>
      </c>
      <c r="Y717" s="15">
        <v>16.5</v>
      </c>
      <c r="Z717" s="15">
        <v>299.9500084</v>
      </c>
      <c r="AA717" s="24">
        <f t="shared" si="46"/>
        <v>283.4500084</v>
      </c>
      <c r="AB717" s="3" t="s">
        <v>29</v>
      </c>
      <c r="AC717" s="3" t="str">
        <f t="shared" si="47"/>
        <v>Cash Over 200</v>
      </c>
    </row>
    <row r="718" spans="1:29" ht="34" hidden="1" x14ac:dyDescent="0.2">
      <c r="A718" s="3">
        <v>56357</v>
      </c>
      <c r="B718" s="6">
        <v>42770</v>
      </c>
      <c r="C718" s="3">
        <f>VLOOKUP(B718,Dates!$A$2:$B$1462, 2,FALSE)</f>
        <v>7</v>
      </c>
      <c r="D718" s="3">
        <v>2</v>
      </c>
      <c r="E718" s="12">
        <f t="shared" si="44"/>
        <v>42773</v>
      </c>
      <c r="F718" s="3">
        <v>1</v>
      </c>
      <c r="G718" s="3" t="s">
        <v>22</v>
      </c>
      <c r="H718" s="3" t="str">
        <f t="shared" si="45"/>
        <v>Other</v>
      </c>
      <c r="I718" s="3">
        <v>17</v>
      </c>
      <c r="J718" s="10">
        <v>6268</v>
      </c>
      <c r="K718" s="3">
        <v>4</v>
      </c>
      <c r="L718" s="3" t="s">
        <v>45</v>
      </c>
      <c r="M718" s="3" t="s">
        <v>479</v>
      </c>
      <c r="N718" s="3" t="s">
        <v>663</v>
      </c>
      <c r="O718" s="3" t="s">
        <v>512</v>
      </c>
      <c r="P718" s="3" t="s">
        <v>505</v>
      </c>
      <c r="Q718" s="3" t="s">
        <v>495</v>
      </c>
      <c r="R718" s="3">
        <v>17</v>
      </c>
      <c r="S718" s="3" t="s">
        <v>1043</v>
      </c>
      <c r="T718" s="3">
        <v>365</v>
      </c>
      <c r="U718" s="3" t="s">
        <v>1062</v>
      </c>
      <c r="V718" s="15">
        <v>59.990001679999999</v>
      </c>
      <c r="W718" s="15">
        <v>54.488929209402009</v>
      </c>
      <c r="X718" s="3">
        <v>5</v>
      </c>
      <c r="Y718" s="15">
        <v>16.5</v>
      </c>
      <c r="Z718" s="15">
        <v>299.9500084</v>
      </c>
      <c r="AA718" s="24">
        <f t="shared" si="46"/>
        <v>283.4500084</v>
      </c>
      <c r="AB718" s="3" t="s">
        <v>29</v>
      </c>
      <c r="AC718" s="3" t="str">
        <f t="shared" si="47"/>
        <v>Cash Over 200</v>
      </c>
    </row>
    <row r="719" spans="1:29" ht="34" hidden="1" x14ac:dyDescent="0.2">
      <c r="A719" s="3">
        <v>6326</v>
      </c>
      <c r="B719" s="6">
        <v>42067</v>
      </c>
      <c r="C719" s="3">
        <f>VLOOKUP(B719,Dates!$A$2:$B$1462, 2,FALSE)</f>
        <v>4</v>
      </c>
      <c r="D719" s="3">
        <v>2</v>
      </c>
      <c r="E719" s="12">
        <f t="shared" si="44"/>
        <v>42069</v>
      </c>
      <c r="F719" s="3">
        <v>0</v>
      </c>
      <c r="G719" s="3" t="s">
        <v>22</v>
      </c>
      <c r="H719" s="3" t="str">
        <f t="shared" si="45"/>
        <v>Other</v>
      </c>
      <c r="I719" s="3">
        <v>17</v>
      </c>
      <c r="J719" s="10">
        <v>6636</v>
      </c>
      <c r="K719" s="3">
        <v>4</v>
      </c>
      <c r="L719" s="3" t="s">
        <v>45</v>
      </c>
      <c r="M719" s="3" t="s">
        <v>479</v>
      </c>
      <c r="N719" s="3" t="s">
        <v>664</v>
      </c>
      <c r="O719" s="3" t="s">
        <v>665</v>
      </c>
      <c r="P719" s="3" t="s">
        <v>485</v>
      </c>
      <c r="Q719" s="3" t="s">
        <v>482</v>
      </c>
      <c r="R719" s="3">
        <v>17</v>
      </c>
      <c r="S719" s="3" t="s">
        <v>1043</v>
      </c>
      <c r="T719" s="3">
        <v>365</v>
      </c>
      <c r="U719" s="3" t="s">
        <v>1062</v>
      </c>
      <c r="V719" s="15">
        <v>59.990001679999999</v>
      </c>
      <c r="W719" s="15">
        <v>54.488929209402009</v>
      </c>
      <c r="X719" s="3">
        <v>5</v>
      </c>
      <c r="Y719" s="15">
        <v>38.990001679999999</v>
      </c>
      <c r="Z719" s="15">
        <v>299.9500084</v>
      </c>
      <c r="AA719" s="24">
        <f t="shared" si="46"/>
        <v>260.96000672000002</v>
      </c>
      <c r="AB719" s="3" t="s">
        <v>29</v>
      </c>
      <c r="AC719" s="3" t="str">
        <f t="shared" si="47"/>
        <v>Cash Over 200</v>
      </c>
    </row>
    <row r="720" spans="1:29" ht="34" hidden="1" x14ac:dyDescent="0.2">
      <c r="A720" s="3">
        <v>3975</v>
      </c>
      <c r="B720" s="6">
        <v>42063</v>
      </c>
      <c r="C720" s="3">
        <f>VLOOKUP(B720,Dates!$A$2:$B$1462, 2,FALSE)</f>
        <v>7</v>
      </c>
      <c r="D720" s="3">
        <v>2</v>
      </c>
      <c r="E720" s="12">
        <f t="shared" si="44"/>
        <v>42066</v>
      </c>
      <c r="F720" s="3">
        <v>1</v>
      </c>
      <c r="G720" s="3" t="s">
        <v>22</v>
      </c>
      <c r="H720" s="3" t="str">
        <f t="shared" si="45"/>
        <v>Other</v>
      </c>
      <c r="I720" s="3">
        <v>17</v>
      </c>
      <c r="J720" s="10">
        <v>7468</v>
      </c>
      <c r="K720" s="3">
        <v>4</v>
      </c>
      <c r="L720" s="3" t="s">
        <v>45</v>
      </c>
      <c r="M720" s="3" t="s">
        <v>479</v>
      </c>
      <c r="N720" s="3" t="s">
        <v>484</v>
      </c>
      <c r="O720" s="3" t="s">
        <v>484</v>
      </c>
      <c r="P720" s="3" t="s">
        <v>485</v>
      </c>
      <c r="Q720" s="3" t="s">
        <v>482</v>
      </c>
      <c r="R720" s="3">
        <v>17</v>
      </c>
      <c r="S720" s="3" t="s">
        <v>1043</v>
      </c>
      <c r="T720" s="3">
        <v>365</v>
      </c>
      <c r="U720" s="3" t="s">
        <v>1062</v>
      </c>
      <c r="V720" s="15">
        <v>59.990001679999999</v>
      </c>
      <c r="W720" s="15">
        <v>54.488929209402009</v>
      </c>
      <c r="X720" s="3">
        <v>5</v>
      </c>
      <c r="Y720" s="15">
        <v>44.990001679999999</v>
      </c>
      <c r="Z720" s="15">
        <v>299.9500084</v>
      </c>
      <c r="AA720" s="24">
        <f t="shared" si="46"/>
        <v>254.96000672</v>
      </c>
      <c r="AB720" s="3" t="s">
        <v>29</v>
      </c>
      <c r="AC720" s="3" t="str">
        <f t="shared" si="47"/>
        <v>Cash Over 200</v>
      </c>
    </row>
    <row r="721" spans="1:29" ht="34" hidden="1" x14ac:dyDescent="0.2">
      <c r="A721" s="3">
        <v>8163</v>
      </c>
      <c r="B721" s="6">
        <v>42124</v>
      </c>
      <c r="C721" s="3">
        <f>VLOOKUP(B721,Dates!$A$2:$B$1462, 2,FALSE)</f>
        <v>5</v>
      </c>
      <c r="D721" s="3">
        <v>2</v>
      </c>
      <c r="E721" s="12">
        <f t="shared" si="44"/>
        <v>42128</v>
      </c>
      <c r="F721" s="3">
        <v>1</v>
      </c>
      <c r="G721" s="3" t="s">
        <v>22</v>
      </c>
      <c r="H721" s="3" t="str">
        <f t="shared" si="45"/>
        <v>Other</v>
      </c>
      <c r="I721" s="3">
        <v>17</v>
      </c>
      <c r="J721" s="10">
        <v>10588</v>
      </c>
      <c r="K721" s="3">
        <v>4</v>
      </c>
      <c r="L721" s="3" t="s">
        <v>45</v>
      </c>
      <c r="M721" s="3" t="s">
        <v>479</v>
      </c>
      <c r="N721" s="3" t="s">
        <v>534</v>
      </c>
      <c r="O721" s="3" t="s">
        <v>535</v>
      </c>
      <c r="P721" s="3" t="s">
        <v>536</v>
      </c>
      <c r="Q721" s="3" t="s">
        <v>495</v>
      </c>
      <c r="R721" s="3">
        <v>17</v>
      </c>
      <c r="S721" s="3" t="s">
        <v>1043</v>
      </c>
      <c r="T721" s="3">
        <v>365</v>
      </c>
      <c r="U721" s="3" t="s">
        <v>1062</v>
      </c>
      <c r="V721" s="15">
        <v>59.990001679999999</v>
      </c>
      <c r="W721" s="15">
        <v>54.488929209402009</v>
      </c>
      <c r="X721" s="3">
        <v>5</v>
      </c>
      <c r="Y721" s="15">
        <v>44.990001679999999</v>
      </c>
      <c r="Z721" s="15">
        <v>299.9500084</v>
      </c>
      <c r="AA721" s="24">
        <f t="shared" si="46"/>
        <v>254.96000672</v>
      </c>
      <c r="AB721" s="3" t="s">
        <v>29</v>
      </c>
      <c r="AC721" s="3" t="str">
        <f t="shared" si="47"/>
        <v>Cash Over 200</v>
      </c>
    </row>
    <row r="722" spans="1:29" ht="34" hidden="1" x14ac:dyDescent="0.2">
      <c r="A722" s="3">
        <v>53413</v>
      </c>
      <c r="B722" s="6">
        <v>42784</v>
      </c>
      <c r="C722" s="3">
        <f>VLOOKUP(B722,Dates!$A$2:$B$1462, 2,FALSE)</f>
        <v>7</v>
      </c>
      <c r="D722" s="3">
        <v>2</v>
      </c>
      <c r="E722" s="12">
        <f t="shared" si="44"/>
        <v>42787</v>
      </c>
      <c r="F722" s="3">
        <v>1</v>
      </c>
      <c r="G722" s="3" t="s">
        <v>22</v>
      </c>
      <c r="H722" s="3" t="str">
        <f t="shared" si="45"/>
        <v>Other</v>
      </c>
      <c r="I722" s="3">
        <v>17</v>
      </c>
      <c r="J722" s="10">
        <v>376</v>
      </c>
      <c r="K722" s="3">
        <v>4</v>
      </c>
      <c r="L722" s="3" t="s">
        <v>45</v>
      </c>
      <c r="M722" s="3" t="s">
        <v>479</v>
      </c>
      <c r="N722" s="3" t="s">
        <v>496</v>
      </c>
      <c r="O722" s="3" t="s">
        <v>497</v>
      </c>
      <c r="P722" s="3" t="s">
        <v>498</v>
      </c>
      <c r="Q722" s="3" t="s">
        <v>495</v>
      </c>
      <c r="R722" s="3">
        <v>17</v>
      </c>
      <c r="S722" s="3" t="s">
        <v>1043</v>
      </c>
      <c r="T722" s="3">
        <v>365</v>
      </c>
      <c r="U722" s="3" t="s">
        <v>1062</v>
      </c>
      <c r="V722" s="15">
        <v>59.990001679999999</v>
      </c>
      <c r="W722" s="15">
        <v>54.488929209402009</v>
      </c>
      <c r="X722" s="3">
        <v>5</v>
      </c>
      <c r="Y722" s="15">
        <v>53.990001679999999</v>
      </c>
      <c r="Z722" s="15">
        <v>299.9500084</v>
      </c>
      <c r="AA722" s="24">
        <f t="shared" si="46"/>
        <v>245.96000672</v>
      </c>
      <c r="AB722" s="3" t="s">
        <v>29</v>
      </c>
      <c r="AC722" s="3" t="str">
        <f t="shared" si="47"/>
        <v>Cash Over 200</v>
      </c>
    </row>
    <row r="723" spans="1:29" ht="34" hidden="1" x14ac:dyDescent="0.2">
      <c r="A723" s="3">
        <v>53202</v>
      </c>
      <c r="B723" s="6">
        <v>42781</v>
      </c>
      <c r="C723" s="3">
        <f>VLOOKUP(B723,Dates!$A$2:$B$1462, 2,FALSE)</f>
        <v>4</v>
      </c>
      <c r="D723" s="3">
        <v>2</v>
      </c>
      <c r="E723" s="12">
        <f t="shared" si="44"/>
        <v>42783</v>
      </c>
      <c r="F723" s="3">
        <v>1</v>
      </c>
      <c r="G723" s="3" t="s">
        <v>22</v>
      </c>
      <c r="H723" s="3" t="str">
        <f t="shared" si="45"/>
        <v>Other</v>
      </c>
      <c r="I723" s="3">
        <v>17</v>
      </c>
      <c r="J723" s="10">
        <v>5007</v>
      </c>
      <c r="K723" s="3">
        <v>4</v>
      </c>
      <c r="L723" s="3" t="s">
        <v>45</v>
      </c>
      <c r="M723" s="3" t="s">
        <v>479</v>
      </c>
      <c r="N723" s="3" t="s">
        <v>608</v>
      </c>
      <c r="O723" s="3" t="s">
        <v>609</v>
      </c>
      <c r="P723" s="3" t="s">
        <v>508</v>
      </c>
      <c r="Q723" s="3" t="s">
        <v>482</v>
      </c>
      <c r="R723" s="3">
        <v>17</v>
      </c>
      <c r="S723" s="3" t="s">
        <v>1043</v>
      </c>
      <c r="T723" s="3">
        <v>365</v>
      </c>
      <c r="U723" s="3" t="s">
        <v>1062</v>
      </c>
      <c r="V723" s="15">
        <v>59.990001679999999</v>
      </c>
      <c r="W723" s="15">
        <v>54.488929209402009</v>
      </c>
      <c r="X723" s="3">
        <v>5</v>
      </c>
      <c r="Y723" s="15">
        <v>74.989997860000003</v>
      </c>
      <c r="Z723" s="15">
        <v>299.9500084</v>
      </c>
      <c r="AA723" s="24">
        <f t="shared" si="46"/>
        <v>224.96001053999998</v>
      </c>
      <c r="AB723" s="3" t="s">
        <v>29</v>
      </c>
      <c r="AC723" s="3" t="str">
        <f t="shared" si="47"/>
        <v>Cash Over 200</v>
      </c>
    </row>
    <row r="724" spans="1:29" ht="34" hidden="1" x14ac:dyDescent="0.2">
      <c r="A724" s="3">
        <v>3987</v>
      </c>
      <c r="B724" s="6">
        <v>42063</v>
      </c>
      <c r="C724" s="3">
        <f>VLOOKUP(B724,Dates!$A$2:$B$1462, 2,FALSE)</f>
        <v>7</v>
      </c>
      <c r="D724" s="3">
        <v>2</v>
      </c>
      <c r="E724" s="12">
        <f t="shared" si="44"/>
        <v>42066</v>
      </c>
      <c r="F724" s="3">
        <v>1</v>
      </c>
      <c r="G724" s="3" t="s">
        <v>22</v>
      </c>
      <c r="H724" s="3" t="str">
        <f t="shared" si="45"/>
        <v>Other</v>
      </c>
      <c r="I724" s="3">
        <v>24</v>
      </c>
      <c r="J724" s="10">
        <v>6280</v>
      </c>
      <c r="K724" s="3">
        <v>5</v>
      </c>
      <c r="L724" s="3" t="s">
        <v>30</v>
      </c>
      <c r="M724" s="3" t="s">
        <v>479</v>
      </c>
      <c r="N724" s="3" t="s">
        <v>489</v>
      </c>
      <c r="O724" s="3" t="s">
        <v>489</v>
      </c>
      <c r="P724" s="3" t="s">
        <v>490</v>
      </c>
      <c r="Q724" s="3" t="s">
        <v>491</v>
      </c>
      <c r="R724" s="3">
        <v>24</v>
      </c>
      <c r="S724" s="3" t="s">
        <v>1066</v>
      </c>
      <c r="T724" s="3">
        <v>502</v>
      </c>
      <c r="U724" s="3" t="s">
        <v>1065</v>
      </c>
      <c r="V724" s="15">
        <v>50</v>
      </c>
      <c r="W724" s="15">
        <v>43.678035218757444</v>
      </c>
      <c r="X724" s="3">
        <v>5</v>
      </c>
      <c r="Y724" s="15">
        <v>5</v>
      </c>
      <c r="Z724" s="15">
        <v>250</v>
      </c>
      <c r="AA724" s="24">
        <f t="shared" si="46"/>
        <v>245</v>
      </c>
      <c r="AB724" s="3" t="s">
        <v>29</v>
      </c>
      <c r="AC724" s="3" t="str">
        <f t="shared" si="47"/>
        <v>Cash Over 200</v>
      </c>
    </row>
    <row r="725" spans="1:29" ht="51" hidden="1" x14ac:dyDescent="0.2">
      <c r="A725" s="3">
        <v>8578</v>
      </c>
      <c r="B725" s="6">
        <v>42160</v>
      </c>
      <c r="C725" s="3">
        <f>VLOOKUP(B725,Dates!$A$2:$B$1462, 2,FALSE)</f>
        <v>6</v>
      </c>
      <c r="D725" s="3">
        <v>2</v>
      </c>
      <c r="E725" s="12">
        <f t="shared" si="44"/>
        <v>42164</v>
      </c>
      <c r="F725" s="3">
        <v>1</v>
      </c>
      <c r="G725" s="3" t="s">
        <v>22</v>
      </c>
      <c r="H725" s="3" t="str">
        <f t="shared" si="45"/>
        <v>Other</v>
      </c>
      <c r="I725" s="3">
        <v>29</v>
      </c>
      <c r="J725" s="10">
        <v>1989</v>
      </c>
      <c r="K725" s="3">
        <v>5</v>
      </c>
      <c r="L725" s="3" t="s">
        <v>30</v>
      </c>
      <c r="M725" s="3" t="s">
        <v>479</v>
      </c>
      <c r="N725" s="3" t="s">
        <v>666</v>
      </c>
      <c r="O725" s="3" t="s">
        <v>510</v>
      </c>
      <c r="P725" s="3" t="s">
        <v>508</v>
      </c>
      <c r="Q725" s="3" t="s">
        <v>482</v>
      </c>
      <c r="R725" s="3">
        <v>29</v>
      </c>
      <c r="S725" s="3" t="s">
        <v>1057</v>
      </c>
      <c r="T725" s="3">
        <v>627</v>
      </c>
      <c r="U725" s="3" t="s">
        <v>1056</v>
      </c>
      <c r="V725" s="15">
        <v>39.990001679999999</v>
      </c>
      <c r="W725" s="15">
        <v>34.198098313835338</v>
      </c>
      <c r="X725" s="3">
        <v>5</v>
      </c>
      <c r="Y725" s="15">
        <v>4</v>
      </c>
      <c r="Z725" s="15">
        <v>199.9500084</v>
      </c>
      <c r="AA725" s="24">
        <f t="shared" si="46"/>
        <v>195.9500084</v>
      </c>
      <c r="AB725" s="3" t="s">
        <v>29</v>
      </c>
      <c r="AC725" s="3" t="str">
        <f t="shared" si="47"/>
        <v>Cash Not Over 200</v>
      </c>
    </row>
    <row r="726" spans="1:29" ht="34" hidden="1" x14ac:dyDescent="0.2">
      <c r="A726" s="3">
        <v>55906</v>
      </c>
      <c r="B726" s="6">
        <v>42821</v>
      </c>
      <c r="C726" s="3">
        <f>VLOOKUP(B726,Dates!$A$2:$B$1462, 2,FALSE)</f>
        <v>2</v>
      </c>
      <c r="D726" s="3">
        <v>2</v>
      </c>
      <c r="E726" s="12">
        <f t="shared" si="44"/>
        <v>42823</v>
      </c>
      <c r="F726" s="3">
        <v>0</v>
      </c>
      <c r="G726" s="3" t="s">
        <v>22</v>
      </c>
      <c r="H726" s="3" t="str">
        <f t="shared" si="45"/>
        <v>Other</v>
      </c>
      <c r="I726" s="3">
        <v>24</v>
      </c>
      <c r="J726" s="10">
        <v>633</v>
      </c>
      <c r="K726" s="3">
        <v>5</v>
      </c>
      <c r="L726" s="3" t="s">
        <v>30</v>
      </c>
      <c r="M726" s="3" t="s">
        <v>479</v>
      </c>
      <c r="N726" s="3" t="s">
        <v>506</v>
      </c>
      <c r="O726" s="3" t="s">
        <v>507</v>
      </c>
      <c r="P726" s="3" t="s">
        <v>508</v>
      </c>
      <c r="Q726" s="3" t="s">
        <v>482</v>
      </c>
      <c r="R726" s="3">
        <v>24</v>
      </c>
      <c r="S726" s="3" t="s">
        <v>1066</v>
      </c>
      <c r="T726" s="3">
        <v>502</v>
      </c>
      <c r="U726" s="3" t="s">
        <v>1065</v>
      </c>
      <c r="V726" s="15">
        <v>50</v>
      </c>
      <c r="W726" s="15">
        <v>43.678035218757444</v>
      </c>
      <c r="X726" s="3">
        <v>5</v>
      </c>
      <c r="Y726" s="15">
        <v>7.5</v>
      </c>
      <c r="Z726" s="15">
        <v>250</v>
      </c>
      <c r="AA726" s="24">
        <f t="shared" si="46"/>
        <v>242.5</v>
      </c>
      <c r="AB726" s="3" t="s">
        <v>29</v>
      </c>
      <c r="AC726" s="3" t="str">
        <f t="shared" si="47"/>
        <v>Cash Over 200</v>
      </c>
    </row>
    <row r="727" spans="1:29" ht="34" hidden="1" x14ac:dyDescent="0.2">
      <c r="A727" s="3">
        <v>10164</v>
      </c>
      <c r="B727" s="6">
        <v>42153</v>
      </c>
      <c r="C727" s="3">
        <f>VLOOKUP(B727,Dates!$A$2:$B$1462, 2,FALSE)</f>
        <v>6</v>
      </c>
      <c r="D727" s="3">
        <v>2</v>
      </c>
      <c r="E727" s="12">
        <f t="shared" si="44"/>
        <v>42157</v>
      </c>
      <c r="F727" s="3">
        <v>1</v>
      </c>
      <c r="G727" s="3" t="s">
        <v>22</v>
      </c>
      <c r="H727" s="3" t="str">
        <f t="shared" si="45"/>
        <v>Other</v>
      </c>
      <c r="I727" s="3">
        <v>24</v>
      </c>
      <c r="J727" s="10">
        <v>146</v>
      </c>
      <c r="K727" s="3">
        <v>5</v>
      </c>
      <c r="L727" s="3" t="s">
        <v>30</v>
      </c>
      <c r="M727" s="3" t="s">
        <v>479</v>
      </c>
      <c r="N727" s="3" t="s">
        <v>657</v>
      </c>
      <c r="O727" s="3" t="s">
        <v>558</v>
      </c>
      <c r="P727" s="3" t="s">
        <v>505</v>
      </c>
      <c r="Q727" s="3" t="s">
        <v>495</v>
      </c>
      <c r="R727" s="3">
        <v>24</v>
      </c>
      <c r="S727" s="3" t="s">
        <v>1066</v>
      </c>
      <c r="T727" s="3">
        <v>502</v>
      </c>
      <c r="U727" s="3" t="s">
        <v>1065</v>
      </c>
      <c r="V727" s="15">
        <v>50</v>
      </c>
      <c r="W727" s="15">
        <v>43.678035218757444</v>
      </c>
      <c r="X727" s="3">
        <v>5</v>
      </c>
      <c r="Y727" s="15">
        <v>12.5</v>
      </c>
      <c r="Z727" s="15">
        <v>250</v>
      </c>
      <c r="AA727" s="24">
        <f t="shared" si="46"/>
        <v>237.5</v>
      </c>
      <c r="AB727" s="3" t="s">
        <v>29</v>
      </c>
      <c r="AC727" s="3" t="str">
        <f t="shared" si="47"/>
        <v>Cash Over 200</v>
      </c>
    </row>
    <row r="728" spans="1:29" ht="51" hidden="1" x14ac:dyDescent="0.2">
      <c r="A728" s="3">
        <v>58239</v>
      </c>
      <c r="B728" s="6">
        <v>42855</v>
      </c>
      <c r="C728" s="3">
        <f>VLOOKUP(B728,Dates!$A$2:$B$1462, 2,FALSE)</f>
        <v>1</v>
      </c>
      <c r="D728" s="3">
        <v>2</v>
      </c>
      <c r="E728" s="12">
        <f t="shared" si="44"/>
        <v>42857</v>
      </c>
      <c r="F728" s="3">
        <v>1</v>
      </c>
      <c r="G728" s="3" t="s">
        <v>22</v>
      </c>
      <c r="H728" s="3" t="str">
        <f t="shared" si="45"/>
        <v>Other</v>
      </c>
      <c r="I728" s="3">
        <v>29</v>
      </c>
      <c r="J728" s="10">
        <v>10166</v>
      </c>
      <c r="K728" s="3">
        <v>5</v>
      </c>
      <c r="L728" s="3" t="s">
        <v>30</v>
      </c>
      <c r="M728" s="3" t="s">
        <v>479</v>
      </c>
      <c r="N728" s="3" t="s">
        <v>489</v>
      </c>
      <c r="O728" s="3" t="s">
        <v>489</v>
      </c>
      <c r="P728" s="3" t="s">
        <v>490</v>
      </c>
      <c r="Q728" s="3" t="s">
        <v>491</v>
      </c>
      <c r="R728" s="3">
        <v>29</v>
      </c>
      <c r="S728" s="3" t="s">
        <v>1057</v>
      </c>
      <c r="T728" s="3">
        <v>627</v>
      </c>
      <c r="U728" s="3" t="s">
        <v>1056</v>
      </c>
      <c r="V728" s="15">
        <v>39.990001679999999</v>
      </c>
      <c r="W728" s="15">
        <v>34.198098313835338</v>
      </c>
      <c r="X728" s="3">
        <v>5</v>
      </c>
      <c r="Y728" s="15">
        <v>11</v>
      </c>
      <c r="Z728" s="15">
        <v>199.9500084</v>
      </c>
      <c r="AA728" s="24">
        <f t="shared" si="46"/>
        <v>188.9500084</v>
      </c>
      <c r="AB728" s="3" t="s">
        <v>29</v>
      </c>
      <c r="AC728" s="3" t="str">
        <f t="shared" si="47"/>
        <v>Cash Not Over 200</v>
      </c>
    </row>
    <row r="729" spans="1:29" ht="51" hidden="1" x14ac:dyDescent="0.2">
      <c r="A729" s="3">
        <v>3975</v>
      </c>
      <c r="B729" s="6">
        <v>42063</v>
      </c>
      <c r="C729" s="3">
        <f>VLOOKUP(B729,Dates!$A$2:$B$1462, 2,FALSE)</f>
        <v>7</v>
      </c>
      <c r="D729" s="3">
        <v>2</v>
      </c>
      <c r="E729" s="12">
        <f t="shared" si="44"/>
        <v>42066</v>
      </c>
      <c r="F729" s="3">
        <v>1</v>
      </c>
      <c r="G729" s="3" t="s">
        <v>22</v>
      </c>
      <c r="H729" s="3" t="str">
        <f t="shared" si="45"/>
        <v>Other</v>
      </c>
      <c r="I729" s="3">
        <v>29</v>
      </c>
      <c r="J729" s="10">
        <v>7468</v>
      </c>
      <c r="K729" s="3">
        <v>5</v>
      </c>
      <c r="L729" s="3" t="s">
        <v>30</v>
      </c>
      <c r="M729" s="3" t="s">
        <v>479</v>
      </c>
      <c r="N729" s="3" t="s">
        <v>484</v>
      </c>
      <c r="O729" s="3" t="s">
        <v>484</v>
      </c>
      <c r="P729" s="3" t="s">
        <v>485</v>
      </c>
      <c r="Q729" s="3" t="s">
        <v>482</v>
      </c>
      <c r="R729" s="3">
        <v>29</v>
      </c>
      <c r="S729" s="3" t="s">
        <v>1057</v>
      </c>
      <c r="T729" s="3">
        <v>627</v>
      </c>
      <c r="U729" s="3" t="s">
        <v>1056</v>
      </c>
      <c r="V729" s="15">
        <v>39.990001679999999</v>
      </c>
      <c r="W729" s="15">
        <v>34.198098313835338</v>
      </c>
      <c r="X729" s="3">
        <v>5</v>
      </c>
      <c r="Y729" s="15">
        <v>18</v>
      </c>
      <c r="Z729" s="15">
        <v>199.9500084</v>
      </c>
      <c r="AA729" s="24">
        <f t="shared" si="46"/>
        <v>181.9500084</v>
      </c>
      <c r="AB729" s="3" t="s">
        <v>29</v>
      </c>
      <c r="AC729" s="3" t="str">
        <f t="shared" si="47"/>
        <v>Cash Not Over 200</v>
      </c>
    </row>
    <row r="730" spans="1:29" ht="34" hidden="1" x14ac:dyDescent="0.2">
      <c r="A730" s="3">
        <v>54128</v>
      </c>
      <c r="B730" s="6">
        <v>42738</v>
      </c>
      <c r="C730" s="3">
        <f>VLOOKUP(B730,Dates!$A$2:$B$1462, 2,FALSE)</f>
        <v>3</v>
      </c>
      <c r="D730" s="3">
        <v>2</v>
      </c>
      <c r="E730" s="12">
        <f t="shared" si="44"/>
        <v>42740</v>
      </c>
      <c r="F730" s="3">
        <v>1</v>
      </c>
      <c r="G730" s="3" t="s">
        <v>22</v>
      </c>
      <c r="H730" s="3" t="str">
        <f t="shared" si="45"/>
        <v>Other</v>
      </c>
      <c r="I730" s="3">
        <v>24</v>
      </c>
      <c r="J730" s="10">
        <v>8986</v>
      </c>
      <c r="K730" s="3">
        <v>5</v>
      </c>
      <c r="L730" s="3" t="s">
        <v>30</v>
      </c>
      <c r="M730" s="3" t="s">
        <v>479</v>
      </c>
      <c r="N730" s="3" t="s">
        <v>611</v>
      </c>
      <c r="O730" s="3" t="s">
        <v>512</v>
      </c>
      <c r="P730" s="3" t="s">
        <v>505</v>
      </c>
      <c r="Q730" s="3" t="s">
        <v>495</v>
      </c>
      <c r="R730" s="3">
        <v>24</v>
      </c>
      <c r="S730" s="3" t="s">
        <v>1066</v>
      </c>
      <c r="T730" s="3">
        <v>502</v>
      </c>
      <c r="U730" s="3" t="s">
        <v>1065</v>
      </c>
      <c r="V730" s="15">
        <v>50</v>
      </c>
      <c r="W730" s="15">
        <v>43.678035218757444</v>
      </c>
      <c r="X730" s="3">
        <v>5</v>
      </c>
      <c r="Y730" s="15">
        <v>30</v>
      </c>
      <c r="Z730" s="15">
        <v>250</v>
      </c>
      <c r="AA730" s="24">
        <f t="shared" si="46"/>
        <v>220</v>
      </c>
      <c r="AB730" s="3" t="s">
        <v>29</v>
      </c>
      <c r="AC730" s="3" t="str">
        <f t="shared" si="47"/>
        <v>Cash Over 200</v>
      </c>
    </row>
    <row r="731" spans="1:29" ht="34" hidden="1" x14ac:dyDescent="0.2">
      <c r="A731" s="3">
        <v>54128</v>
      </c>
      <c r="B731" s="6">
        <v>42738</v>
      </c>
      <c r="C731" s="3">
        <f>VLOOKUP(B731,Dates!$A$2:$B$1462, 2,FALSE)</f>
        <v>3</v>
      </c>
      <c r="D731" s="3">
        <v>2</v>
      </c>
      <c r="E731" s="12">
        <f t="shared" si="44"/>
        <v>42740</v>
      </c>
      <c r="F731" s="3">
        <v>1</v>
      </c>
      <c r="G731" s="3" t="s">
        <v>22</v>
      </c>
      <c r="H731" s="3" t="str">
        <f t="shared" si="45"/>
        <v>Other</v>
      </c>
      <c r="I731" s="3">
        <v>24</v>
      </c>
      <c r="J731" s="10">
        <v>8986</v>
      </c>
      <c r="K731" s="3">
        <v>5</v>
      </c>
      <c r="L731" s="3" t="s">
        <v>30</v>
      </c>
      <c r="M731" s="3" t="s">
        <v>479</v>
      </c>
      <c r="N731" s="3" t="s">
        <v>611</v>
      </c>
      <c r="O731" s="3" t="s">
        <v>512</v>
      </c>
      <c r="P731" s="3" t="s">
        <v>505</v>
      </c>
      <c r="Q731" s="3" t="s">
        <v>495</v>
      </c>
      <c r="R731" s="3">
        <v>24</v>
      </c>
      <c r="S731" s="3" t="s">
        <v>1066</v>
      </c>
      <c r="T731" s="3">
        <v>502</v>
      </c>
      <c r="U731" s="3" t="s">
        <v>1065</v>
      </c>
      <c r="V731" s="15">
        <v>50</v>
      </c>
      <c r="W731" s="15">
        <v>43.678035218757444</v>
      </c>
      <c r="X731" s="3">
        <v>5</v>
      </c>
      <c r="Y731" s="15">
        <v>32.5</v>
      </c>
      <c r="Z731" s="15">
        <v>250</v>
      </c>
      <c r="AA731" s="24">
        <f t="shared" si="46"/>
        <v>217.5</v>
      </c>
      <c r="AB731" s="3" t="s">
        <v>29</v>
      </c>
      <c r="AC731" s="3" t="str">
        <f t="shared" si="47"/>
        <v>Cash Over 200</v>
      </c>
    </row>
    <row r="732" spans="1:29" ht="34" hidden="1" x14ac:dyDescent="0.2">
      <c r="A732" s="3">
        <v>5042</v>
      </c>
      <c r="B732" s="6">
        <v>42078</v>
      </c>
      <c r="C732" s="3">
        <f>VLOOKUP(B732,Dates!$A$2:$B$1462, 2,FALSE)</f>
        <v>1</v>
      </c>
      <c r="D732" s="3">
        <v>2</v>
      </c>
      <c r="E732" s="12">
        <f t="shared" si="44"/>
        <v>42080</v>
      </c>
      <c r="F732" s="3">
        <v>1</v>
      </c>
      <c r="G732" s="3" t="s">
        <v>22</v>
      </c>
      <c r="H732" s="3" t="str">
        <f t="shared" si="45"/>
        <v>Other</v>
      </c>
      <c r="I732" s="3">
        <v>24</v>
      </c>
      <c r="J732" s="10">
        <v>2339</v>
      </c>
      <c r="K732" s="3">
        <v>5</v>
      </c>
      <c r="L732" s="3" t="s">
        <v>30</v>
      </c>
      <c r="M732" s="3" t="s">
        <v>479</v>
      </c>
      <c r="N732" s="3" t="s">
        <v>512</v>
      </c>
      <c r="O732" s="3" t="s">
        <v>512</v>
      </c>
      <c r="P732" s="3" t="s">
        <v>505</v>
      </c>
      <c r="Q732" s="3" t="s">
        <v>495</v>
      </c>
      <c r="R732" s="3">
        <v>24</v>
      </c>
      <c r="S732" s="3" t="s">
        <v>1066</v>
      </c>
      <c r="T732" s="3">
        <v>502</v>
      </c>
      <c r="U732" s="3" t="s">
        <v>1065</v>
      </c>
      <c r="V732" s="15">
        <v>50</v>
      </c>
      <c r="W732" s="15">
        <v>43.678035218757444</v>
      </c>
      <c r="X732" s="3">
        <v>5</v>
      </c>
      <c r="Y732" s="15">
        <v>32.5</v>
      </c>
      <c r="Z732" s="15">
        <v>250</v>
      </c>
      <c r="AA732" s="24">
        <f t="shared" si="46"/>
        <v>217.5</v>
      </c>
      <c r="AB732" s="3" t="s">
        <v>29</v>
      </c>
      <c r="AC732" s="3" t="str">
        <f t="shared" si="47"/>
        <v>Cash Over 200</v>
      </c>
    </row>
    <row r="733" spans="1:29" ht="34" hidden="1" x14ac:dyDescent="0.2">
      <c r="A733" s="3">
        <v>51298</v>
      </c>
      <c r="B733" s="6">
        <v>42753</v>
      </c>
      <c r="C733" s="3">
        <f>VLOOKUP(B733,Dates!$A$2:$B$1462, 2,FALSE)</f>
        <v>4</v>
      </c>
      <c r="D733" s="3">
        <v>2</v>
      </c>
      <c r="E733" s="12">
        <f t="shared" si="44"/>
        <v>42755</v>
      </c>
      <c r="F733" s="3">
        <v>1</v>
      </c>
      <c r="G733" s="3" t="s">
        <v>22</v>
      </c>
      <c r="H733" s="3" t="str">
        <f t="shared" si="45"/>
        <v>Other</v>
      </c>
      <c r="I733" s="3">
        <v>24</v>
      </c>
      <c r="J733" s="10">
        <v>9272</v>
      </c>
      <c r="K733" s="3">
        <v>5</v>
      </c>
      <c r="L733" s="3" t="s">
        <v>30</v>
      </c>
      <c r="M733" s="3" t="s">
        <v>479</v>
      </c>
      <c r="N733" s="3" t="s">
        <v>512</v>
      </c>
      <c r="O733" s="3" t="s">
        <v>512</v>
      </c>
      <c r="P733" s="3" t="s">
        <v>505</v>
      </c>
      <c r="Q733" s="3" t="s">
        <v>495</v>
      </c>
      <c r="R733" s="3">
        <v>24</v>
      </c>
      <c r="S733" s="3" t="s">
        <v>1066</v>
      </c>
      <c r="T733" s="3">
        <v>502</v>
      </c>
      <c r="U733" s="3" t="s">
        <v>1065</v>
      </c>
      <c r="V733" s="15">
        <v>50</v>
      </c>
      <c r="W733" s="15">
        <v>43.678035218757444</v>
      </c>
      <c r="X733" s="3">
        <v>5</v>
      </c>
      <c r="Y733" s="15">
        <v>45</v>
      </c>
      <c r="Z733" s="15">
        <v>250</v>
      </c>
      <c r="AA733" s="24">
        <f t="shared" si="46"/>
        <v>205</v>
      </c>
      <c r="AB733" s="3" t="s">
        <v>29</v>
      </c>
      <c r="AC733" s="3" t="str">
        <f t="shared" si="47"/>
        <v>Cash Over 200</v>
      </c>
    </row>
    <row r="734" spans="1:29" ht="34" hidden="1" x14ac:dyDescent="0.2">
      <c r="A734" s="3">
        <v>56317</v>
      </c>
      <c r="B734" s="6">
        <v>42770</v>
      </c>
      <c r="C734" s="3">
        <f>VLOOKUP(B734,Dates!$A$2:$B$1462, 2,FALSE)</f>
        <v>7</v>
      </c>
      <c r="D734" s="3">
        <v>2</v>
      </c>
      <c r="E734" s="12">
        <f t="shared" si="44"/>
        <v>42773</v>
      </c>
      <c r="F734" s="3">
        <v>1</v>
      </c>
      <c r="G734" s="3" t="s">
        <v>22</v>
      </c>
      <c r="H734" s="3" t="str">
        <f t="shared" si="45"/>
        <v>Other</v>
      </c>
      <c r="I734" s="3">
        <v>9</v>
      </c>
      <c r="J734" s="10">
        <v>9918</v>
      </c>
      <c r="K734" s="3">
        <v>3</v>
      </c>
      <c r="L734" s="3" t="s">
        <v>23</v>
      </c>
      <c r="M734" s="3" t="s">
        <v>479</v>
      </c>
      <c r="N734" s="3" t="s">
        <v>667</v>
      </c>
      <c r="O734" s="3" t="s">
        <v>115</v>
      </c>
      <c r="P734" s="3" t="s">
        <v>668</v>
      </c>
      <c r="Q734" s="3" t="s">
        <v>491</v>
      </c>
      <c r="R734" s="3">
        <v>9</v>
      </c>
      <c r="S734" s="3" t="s">
        <v>1055</v>
      </c>
      <c r="T734" s="3">
        <v>191</v>
      </c>
      <c r="U734" s="3" t="s">
        <v>1054</v>
      </c>
      <c r="V734" s="15">
        <v>99.989997860000003</v>
      </c>
      <c r="W734" s="15">
        <v>95.114003926871064</v>
      </c>
      <c r="X734" s="3">
        <v>1</v>
      </c>
      <c r="Y734" s="15">
        <v>3</v>
      </c>
      <c r="Z734" s="15">
        <v>99.989997860000003</v>
      </c>
      <c r="AA734" s="24">
        <f t="shared" si="46"/>
        <v>96.989997860000003</v>
      </c>
      <c r="AB734" s="3" t="s">
        <v>44</v>
      </c>
      <c r="AC734" s="3" t="str">
        <f t="shared" si="47"/>
        <v>Not Cash Payment</v>
      </c>
    </row>
    <row r="735" spans="1:29" ht="34" hidden="1" x14ac:dyDescent="0.2">
      <c r="A735" s="3">
        <v>52407</v>
      </c>
      <c r="B735" s="6">
        <v>42827</v>
      </c>
      <c r="C735" s="3">
        <f>VLOOKUP(B735,Dates!$A$2:$B$1462, 2,FALSE)</f>
        <v>1</v>
      </c>
      <c r="D735" s="3">
        <v>2</v>
      </c>
      <c r="E735" s="12">
        <f t="shared" si="44"/>
        <v>42829</v>
      </c>
      <c r="F735" s="3">
        <v>1</v>
      </c>
      <c r="G735" s="3" t="s">
        <v>22</v>
      </c>
      <c r="H735" s="3" t="str">
        <f t="shared" si="45"/>
        <v>Other</v>
      </c>
      <c r="I735" s="3">
        <v>9</v>
      </c>
      <c r="J735" s="10">
        <v>6517</v>
      </c>
      <c r="K735" s="3">
        <v>3</v>
      </c>
      <c r="L735" s="3" t="s">
        <v>23</v>
      </c>
      <c r="M735" s="3" t="s">
        <v>479</v>
      </c>
      <c r="N735" s="3" t="s">
        <v>571</v>
      </c>
      <c r="O735" s="3" t="s">
        <v>571</v>
      </c>
      <c r="P735" s="3" t="s">
        <v>508</v>
      </c>
      <c r="Q735" s="3" t="s">
        <v>482</v>
      </c>
      <c r="R735" s="3">
        <v>9</v>
      </c>
      <c r="S735" s="3" t="s">
        <v>1055</v>
      </c>
      <c r="T735" s="3">
        <v>191</v>
      </c>
      <c r="U735" s="3" t="s">
        <v>1054</v>
      </c>
      <c r="V735" s="15">
        <v>99.989997860000003</v>
      </c>
      <c r="W735" s="15">
        <v>95.114003926871064</v>
      </c>
      <c r="X735" s="3">
        <v>1</v>
      </c>
      <c r="Y735" s="15">
        <v>3</v>
      </c>
      <c r="Z735" s="15">
        <v>99.989997860000003</v>
      </c>
      <c r="AA735" s="24">
        <f t="shared" si="46"/>
        <v>96.989997860000003</v>
      </c>
      <c r="AB735" s="3" t="s">
        <v>44</v>
      </c>
      <c r="AC735" s="3" t="str">
        <f t="shared" si="47"/>
        <v>Not Cash Payment</v>
      </c>
    </row>
    <row r="736" spans="1:29" ht="34" hidden="1" x14ac:dyDescent="0.2">
      <c r="A736" s="3">
        <v>8455</v>
      </c>
      <c r="B736" s="6">
        <v>42099</v>
      </c>
      <c r="C736" s="3">
        <f>VLOOKUP(B736,Dates!$A$2:$B$1462, 2,FALSE)</f>
        <v>1</v>
      </c>
      <c r="D736" s="3">
        <v>2</v>
      </c>
      <c r="E736" s="12">
        <f t="shared" si="44"/>
        <v>42101</v>
      </c>
      <c r="F736" s="3">
        <v>1</v>
      </c>
      <c r="G736" s="3" t="s">
        <v>22</v>
      </c>
      <c r="H736" s="3" t="str">
        <f t="shared" si="45"/>
        <v>Other</v>
      </c>
      <c r="I736" s="3">
        <v>9</v>
      </c>
      <c r="J736" s="10">
        <v>468</v>
      </c>
      <c r="K736" s="3">
        <v>3</v>
      </c>
      <c r="L736" s="3" t="s">
        <v>23</v>
      </c>
      <c r="M736" s="3" t="s">
        <v>479</v>
      </c>
      <c r="N736" s="3" t="s">
        <v>489</v>
      </c>
      <c r="O736" s="3" t="s">
        <v>489</v>
      </c>
      <c r="P736" s="3" t="s">
        <v>490</v>
      </c>
      <c r="Q736" s="3" t="s">
        <v>491</v>
      </c>
      <c r="R736" s="3">
        <v>9</v>
      </c>
      <c r="S736" s="3" t="s">
        <v>1055</v>
      </c>
      <c r="T736" s="3">
        <v>191</v>
      </c>
      <c r="U736" s="3" t="s">
        <v>1054</v>
      </c>
      <c r="V736" s="15">
        <v>99.989997860000003</v>
      </c>
      <c r="W736" s="15">
        <v>95.114003926871064</v>
      </c>
      <c r="X736" s="3">
        <v>1</v>
      </c>
      <c r="Y736" s="15">
        <v>4</v>
      </c>
      <c r="Z736" s="15">
        <v>99.989997860000003</v>
      </c>
      <c r="AA736" s="24">
        <f t="shared" si="46"/>
        <v>95.989997860000003</v>
      </c>
      <c r="AB736" s="3" t="s">
        <v>44</v>
      </c>
      <c r="AC736" s="3" t="str">
        <f t="shared" si="47"/>
        <v>Not Cash Payment</v>
      </c>
    </row>
    <row r="737" spans="1:29" ht="34" hidden="1" x14ac:dyDescent="0.2">
      <c r="A737" s="3">
        <v>8455</v>
      </c>
      <c r="B737" s="6">
        <v>42099</v>
      </c>
      <c r="C737" s="3">
        <f>VLOOKUP(B737,Dates!$A$2:$B$1462, 2,FALSE)</f>
        <v>1</v>
      </c>
      <c r="D737" s="3">
        <v>2</v>
      </c>
      <c r="E737" s="12">
        <f t="shared" si="44"/>
        <v>42101</v>
      </c>
      <c r="F737" s="3">
        <v>1</v>
      </c>
      <c r="G737" s="3" t="s">
        <v>22</v>
      </c>
      <c r="H737" s="3" t="str">
        <f t="shared" si="45"/>
        <v>Other</v>
      </c>
      <c r="I737" s="3">
        <v>9</v>
      </c>
      <c r="J737" s="10">
        <v>468</v>
      </c>
      <c r="K737" s="3">
        <v>3</v>
      </c>
      <c r="L737" s="3" t="s">
        <v>23</v>
      </c>
      <c r="M737" s="3" t="s">
        <v>479</v>
      </c>
      <c r="N737" s="3" t="s">
        <v>489</v>
      </c>
      <c r="O737" s="3" t="s">
        <v>489</v>
      </c>
      <c r="P737" s="3" t="s">
        <v>490</v>
      </c>
      <c r="Q737" s="3" t="s">
        <v>491</v>
      </c>
      <c r="R737" s="3">
        <v>9</v>
      </c>
      <c r="S737" s="3" t="s">
        <v>1055</v>
      </c>
      <c r="T737" s="3">
        <v>191</v>
      </c>
      <c r="U737" s="3" t="s">
        <v>1054</v>
      </c>
      <c r="V737" s="15">
        <v>99.989997860000003</v>
      </c>
      <c r="W737" s="15">
        <v>95.114003926871064</v>
      </c>
      <c r="X737" s="3">
        <v>1</v>
      </c>
      <c r="Y737" s="15">
        <v>5</v>
      </c>
      <c r="Z737" s="15">
        <v>99.989997860000003</v>
      </c>
      <c r="AA737" s="24">
        <f t="shared" si="46"/>
        <v>94.989997860000003</v>
      </c>
      <c r="AB737" s="3" t="s">
        <v>44</v>
      </c>
      <c r="AC737" s="3" t="str">
        <f t="shared" si="47"/>
        <v>Not Cash Payment</v>
      </c>
    </row>
    <row r="738" spans="1:29" ht="34" hidden="1" x14ac:dyDescent="0.2">
      <c r="A738" s="3">
        <v>10253</v>
      </c>
      <c r="B738" s="6">
        <v>42154</v>
      </c>
      <c r="C738" s="3">
        <f>VLOOKUP(B738,Dates!$A$2:$B$1462, 2,FALSE)</f>
        <v>7</v>
      </c>
      <c r="D738" s="3">
        <v>2</v>
      </c>
      <c r="E738" s="12">
        <f t="shared" si="44"/>
        <v>42157</v>
      </c>
      <c r="F738" s="3">
        <v>1</v>
      </c>
      <c r="G738" s="3" t="s">
        <v>22</v>
      </c>
      <c r="H738" s="3" t="str">
        <f t="shared" si="45"/>
        <v>Other</v>
      </c>
      <c r="I738" s="3">
        <v>9</v>
      </c>
      <c r="J738" s="10">
        <v>8398</v>
      </c>
      <c r="K738" s="3">
        <v>3</v>
      </c>
      <c r="L738" s="3" t="s">
        <v>23</v>
      </c>
      <c r="M738" s="3" t="s">
        <v>479</v>
      </c>
      <c r="N738" s="3" t="s">
        <v>669</v>
      </c>
      <c r="O738" s="3" t="s">
        <v>530</v>
      </c>
      <c r="P738" s="3" t="s">
        <v>505</v>
      </c>
      <c r="Q738" s="3" t="s">
        <v>495</v>
      </c>
      <c r="R738" s="3">
        <v>9</v>
      </c>
      <c r="S738" s="3" t="s">
        <v>1055</v>
      </c>
      <c r="T738" s="3">
        <v>191</v>
      </c>
      <c r="U738" s="3" t="s">
        <v>1054</v>
      </c>
      <c r="V738" s="15">
        <v>99.989997860000003</v>
      </c>
      <c r="W738" s="15">
        <v>95.114003926871064</v>
      </c>
      <c r="X738" s="3">
        <v>1</v>
      </c>
      <c r="Y738" s="15">
        <v>5</v>
      </c>
      <c r="Z738" s="15">
        <v>99.989997860000003</v>
      </c>
      <c r="AA738" s="24">
        <f t="shared" si="46"/>
        <v>94.989997860000003</v>
      </c>
      <c r="AB738" s="3" t="s">
        <v>44</v>
      </c>
      <c r="AC738" s="3" t="str">
        <f t="shared" si="47"/>
        <v>Not Cash Payment</v>
      </c>
    </row>
    <row r="739" spans="1:29" ht="34" hidden="1" x14ac:dyDescent="0.2">
      <c r="A739" s="3">
        <v>53816</v>
      </c>
      <c r="B739" s="6">
        <v>42790</v>
      </c>
      <c r="C739" s="3">
        <f>VLOOKUP(B739,Dates!$A$2:$B$1462, 2,FALSE)</f>
        <v>6</v>
      </c>
      <c r="D739" s="3">
        <v>2</v>
      </c>
      <c r="E739" s="12">
        <f t="shared" si="44"/>
        <v>42794</v>
      </c>
      <c r="F739" s="3">
        <v>0</v>
      </c>
      <c r="G739" s="3" t="s">
        <v>22</v>
      </c>
      <c r="H739" s="3" t="str">
        <f t="shared" si="45"/>
        <v>Other</v>
      </c>
      <c r="I739" s="3">
        <v>9</v>
      </c>
      <c r="J739" s="10">
        <v>8360</v>
      </c>
      <c r="K739" s="3">
        <v>3</v>
      </c>
      <c r="L739" s="3" t="s">
        <v>23</v>
      </c>
      <c r="M739" s="3" t="s">
        <v>479</v>
      </c>
      <c r="N739" s="3" t="s">
        <v>670</v>
      </c>
      <c r="O739" s="3" t="s">
        <v>671</v>
      </c>
      <c r="P739" s="3" t="s">
        <v>516</v>
      </c>
      <c r="Q739" s="3" t="s">
        <v>495</v>
      </c>
      <c r="R739" s="3">
        <v>9</v>
      </c>
      <c r="S739" s="3" t="s">
        <v>1055</v>
      </c>
      <c r="T739" s="3">
        <v>191</v>
      </c>
      <c r="U739" s="3" t="s">
        <v>1054</v>
      </c>
      <c r="V739" s="15">
        <v>99.989997860000003</v>
      </c>
      <c r="W739" s="15">
        <v>95.114003926871064</v>
      </c>
      <c r="X739" s="3">
        <v>1</v>
      </c>
      <c r="Y739" s="15">
        <v>9</v>
      </c>
      <c r="Z739" s="15">
        <v>99.989997860000003</v>
      </c>
      <c r="AA739" s="24">
        <f t="shared" si="46"/>
        <v>90.989997860000003</v>
      </c>
      <c r="AB739" s="3" t="s">
        <v>44</v>
      </c>
      <c r="AC739" s="3" t="str">
        <f t="shared" si="47"/>
        <v>Not Cash Payment</v>
      </c>
    </row>
    <row r="740" spans="1:29" ht="34" hidden="1" x14ac:dyDescent="0.2">
      <c r="A740" s="3">
        <v>1077</v>
      </c>
      <c r="B740" s="6">
        <v>42020</v>
      </c>
      <c r="C740" s="3">
        <f>VLOOKUP(B740,Dates!$A$2:$B$1462, 2,FALSE)</f>
        <v>6</v>
      </c>
      <c r="D740" s="3">
        <v>2</v>
      </c>
      <c r="E740" s="12">
        <f t="shared" si="44"/>
        <v>42024</v>
      </c>
      <c r="F740" s="3">
        <v>1</v>
      </c>
      <c r="G740" s="3" t="s">
        <v>22</v>
      </c>
      <c r="H740" s="3" t="str">
        <f t="shared" si="45"/>
        <v>Other</v>
      </c>
      <c r="I740" s="3">
        <v>9</v>
      </c>
      <c r="J740" s="10">
        <v>8103</v>
      </c>
      <c r="K740" s="3">
        <v>3</v>
      </c>
      <c r="L740" s="3" t="s">
        <v>23</v>
      </c>
      <c r="M740" s="3" t="s">
        <v>479</v>
      </c>
      <c r="N740" s="3" t="s">
        <v>672</v>
      </c>
      <c r="O740" s="3" t="s">
        <v>672</v>
      </c>
      <c r="P740" s="3" t="s">
        <v>481</v>
      </c>
      <c r="Q740" s="3" t="s">
        <v>482</v>
      </c>
      <c r="R740" s="3">
        <v>9</v>
      </c>
      <c r="S740" s="3" t="s">
        <v>1055</v>
      </c>
      <c r="T740" s="3">
        <v>191</v>
      </c>
      <c r="U740" s="3" t="s">
        <v>1054</v>
      </c>
      <c r="V740" s="15">
        <v>99.989997860000003</v>
      </c>
      <c r="W740" s="15">
        <v>95.114003926871064</v>
      </c>
      <c r="X740" s="3">
        <v>1</v>
      </c>
      <c r="Y740" s="15">
        <v>10</v>
      </c>
      <c r="Z740" s="15">
        <v>99.989997860000003</v>
      </c>
      <c r="AA740" s="24">
        <f t="shared" si="46"/>
        <v>89.989997860000003</v>
      </c>
      <c r="AB740" s="3" t="s">
        <v>44</v>
      </c>
      <c r="AC740" s="3" t="str">
        <f t="shared" si="47"/>
        <v>Not Cash Payment</v>
      </c>
    </row>
    <row r="741" spans="1:29" ht="34" hidden="1" x14ac:dyDescent="0.2">
      <c r="A741" s="3">
        <v>56037</v>
      </c>
      <c r="B741" s="6">
        <v>42822</v>
      </c>
      <c r="C741" s="3">
        <f>VLOOKUP(B741,Dates!$A$2:$B$1462, 2,FALSE)</f>
        <v>3</v>
      </c>
      <c r="D741" s="3">
        <v>2</v>
      </c>
      <c r="E741" s="12">
        <f t="shared" si="44"/>
        <v>42824</v>
      </c>
      <c r="F741" s="3">
        <v>1</v>
      </c>
      <c r="G741" s="3" t="s">
        <v>22</v>
      </c>
      <c r="H741" s="3" t="str">
        <f t="shared" si="45"/>
        <v>Other</v>
      </c>
      <c r="I741" s="3">
        <v>9</v>
      </c>
      <c r="J741" s="10">
        <v>3125</v>
      </c>
      <c r="K741" s="3">
        <v>3</v>
      </c>
      <c r="L741" s="3" t="s">
        <v>23</v>
      </c>
      <c r="M741" s="3" t="s">
        <v>479</v>
      </c>
      <c r="N741" s="3" t="s">
        <v>673</v>
      </c>
      <c r="O741" s="3" t="s">
        <v>488</v>
      </c>
      <c r="P741" s="3" t="s">
        <v>488</v>
      </c>
      <c r="Q741" s="3" t="s">
        <v>482</v>
      </c>
      <c r="R741" s="3">
        <v>9</v>
      </c>
      <c r="S741" s="3" t="s">
        <v>1055</v>
      </c>
      <c r="T741" s="3">
        <v>191</v>
      </c>
      <c r="U741" s="3" t="s">
        <v>1054</v>
      </c>
      <c r="V741" s="15">
        <v>99.989997860000003</v>
      </c>
      <c r="W741" s="15">
        <v>95.114003926871064</v>
      </c>
      <c r="X741" s="3">
        <v>1</v>
      </c>
      <c r="Y741" s="15">
        <v>18</v>
      </c>
      <c r="Z741" s="15">
        <v>99.989997860000003</v>
      </c>
      <c r="AA741" s="24">
        <f t="shared" si="46"/>
        <v>81.989997860000003</v>
      </c>
      <c r="AB741" s="3" t="s">
        <v>44</v>
      </c>
      <c r="AC741" s="3" t="str">
        <f t="shared" si="47"/>
        <v>Not Cash Payment</v>
      </c>
    </row>
    <row r="742" spans="1:29" ht="34" hidden="1" x14ac:dyDescent="0.2">
      <c r="A742" s="3">
        <v>8455</v>
      </c>
      <c r="B742" s="6">
        <v>42099</v>
      </c>
      <c r="C742" s="3">
        <f>VLOOKUP(B742,Dates!$A$2:$B$1462, 2,FALSE)</f>
        <v>1</v>
      </c>
      <c r="D742" s="3">
        <v>2</v>
      </c>
      <c r="E742" s="12">
        <f t="shared" si="44"/>
        <v>42101</v>
      </c>
      <c r="F742" s="3">
        <v>1</v>
      </c>
      <c r="G742" s="3" t="s">
        <v>22</v>
      </c>
      <c r="H742" s="3" t="str">
        <f t="shared" si="45"/>
        <v>Other</v>
      </c>
      <c r="I742" s="3">
        <v>17</v>
      </c>
      <c r="J742" s="10">
        <v>468</v>
      </c>
      <c r="K742" s="3">
        <v>4</v>
      </c>
      <c r="L742" s="3" t="s">
        <v>45</v>
      </c>
      <c r="M742" s="3" t="s">
        <v>479</v>
      </c>
      <c r="N742" s="3" t="s">
        <v>489</v>
      </c>
      <c r="O742" s="3" t="s">
        <v>489</v>
      </c>
      <c r="P742" s="3" t="s">
        <v>490</v>
      </c>
      <c r="Q742" s="3" t="s">
        <v>491</v>
      </c>
      <c r="R742" s="3">
        <v>17</v>
      </c>
      <c r="S742" s="3" t="s">
        <v>1043</v>
      </c>
      <c r="T742" s="3">
        <v>365</v>
      </c>
      <c r="U742" s="3" t="s">
        <v>1062</v>
      </c>
      <c r="V742" s="15">
        <v>59.990001679999999</v>
      </c>
      <c r="W742" s="15">
        <v>54.488929209402009</v>
      </c>
      <c r="X742" s="3">
        <v>1</v>
      </c>
      <c r="Y742" s="15">
        <v>0</v>
      </c>
      <c r="Z742" s="15">
        <v>59.990001679999999</v>
      </c>
      <c r="AA742" s="24">
        <f t="shared" si="46"/>
        <v>59.990001679999999</v>
      </c>
      <c r="AB742" s="3" t="s">
        <v>44</v>
      </c>
      <c r="AC742" s="3" t="str">
        <f t="shared" si="47"/>
        <v>Not Cash Payment</v>
      </c>
    </row>
    <row r="743" spans="1:29" ht="34" hidden="1" x14ac:dyDescent="0.2">
      <c r="A743" s="3">
        <v>7884</v>
      </c>
      <c r="B743" s="6">
        <v>42120</v>
      </c>
      <c r="C743" s="3">
        <f>VLOOKUP(B743,Dates!$A$2:$B$1462, 2,FALSE)</f>
        <v>1</v>
      </c>
      <c r="D743" s="3">
        <v>2</v>
      </c>
      <c r="E743" s="12">
        <f t="shared" si="44"/>
        <v>42122</v>
      </c>
      <c r="F743" s="3">
        <v>1</v>
      </c>
      <c r="G743" s="3" t="s">
        <v>22</v>
      </c>
      <c r="H743" s="3" t="str">
        <f t="shared" si="45"/>
        <v>Other</v>
      </c>
      <c r="I743" s="3">
        <v>17</v>
      </c>
      <c r="J743" s="10">
        <v>4899</v>
      </c>
      <c r="K743" s="3">
        <v>4</v>
      </c>
      <c r="L743" s="3" t="s">
        <v>45</v>
      </c>
      <c r="M743" s="3" t="s">
        <v>479</v>
      </c>
      <c r="N743" s="3" t="s">
        <v>499</v>
      </c>
      <c r="O743" s="3" t="s">
        <v>484</v>
      </c>
      <c r="P743" s="3" t="s">
        <v>485</v>
      </c>
      <c r="Q743" s="3" t="s">
        <v>482</v>
      </c>
      <c r="R743" s="3">
        <v>17</v>
      </c>
      <c r="S743" s="3" t="s">
        <v>1043</v>
      </c>
      <c r="T743" s="3">
        <v>365</v>
      </c>
      <c r="U743" s="3" t="s">
        <v>1062</v>
      </c>
      <c r="V743" s="15">
        <v>59.990001679999999</v>
      </c>
      <c r="W743" s="15">
        <v>54.488929209402009</v>
      </c>
      <c r="X743" s="3">
        <v>1</v>
      </c>
      <c r="Y743" s="15">
        <v>0</v>
      </c>
      <c r="Z743" s="15">
        <v>59.990001679999999</v>
      </c>
      <c r="AA743" s="24">
        <f t="shared" si="46"/>
        <v>59.990001679999999</v>
      </c>
      <c r="AB743" s="3" t="s">
        <v>44</v>
      </c>
      <c r="AC743" s="3" t="str">
        <f t="shared" si="47"/>
        <v>Not Cash Payment</v>
      </c>
    </row>
    <row r="744" spans="1:29" ht="51" hidden="1" x14ac:dyDescent="0.2">
      <c r="A744" s="3">
        <v>2887</v>
      </c>
      <c r="B744" s="6">
        <v>42340</v>
      </c>
      <c r="C744" s="3">
        <f>VLOOKUP(B744,Dates!$A$2:$B$1462, 2,FALSE)</f>
        <v>4</v>
      </c>
      <c r="D744" s="3">
        <v>4</v>
      </c>
      <c r="E744" s="12">
        <f t="shared" si="44"/>
        <v>42346</v>
      </c>
      <c r="F744" s="3">
        <v>0</v>
      </c>
      <c r="G744" s="3" t="s">
        <v>61</v>
      </c>
      <c r="H744" s="3" t="str">
        <f t="shared" si="45"/>
        <v>Other</v>
      </c>
      <c r="I744" s="3">
        <v>3</v>
      </c>
      <c r="J744" s="10">
        <v>10632</v>
      </c>
      <c r="K744" s="3">
        <v>2</v>
      </c>
      <c r="L744" s="3" t="s">
        <v>135</v>
      </c>
      <c r="M744" s="3" t="s">
        <v>479</v>
      </c>
      <c r="N744" s="3" t="s">
        <v>525</v>
      </c>
      <c r="O744" s="3" t="s">
        <v>488</v>
      </c>
      <c r="P744" s="3" t="s">
        <v>488</v>
      </c>
      <c r="Q744" s="3" t="s">
        <v>482</v>
      </c>
      <c r="R744" s="3">
        <v>3</v>
      </c>
      <c r="S744" s="3" t="s">
        <v>1094</v>
      </c>
      <c r="T744" s="3">
        <v>44</v>
      </c>
      <c r="U744" s="3" t="s">
        <v>1093</v>
      </c>
      <c r="V744" s="15">
        <v>59.990001679999999</v>
      </c>
      <c r="W744" s="15">
        <v>57.194418487916671</v>
      </c>
      <c r="X744" s="3">
        <v>4</v>
      </c>
      <c r="Y744" s="15">
        <v>31.190000529999999</v>
      </c>
      <c r="Z744" s="15">
        <v>239.96000672</v>
      </c>
      <c r="AA744" s="24">
        <f t="shared" si="46"/>
        <v>208.77000619</v>
      </c>
      <c r="AB744" s="3" t="s">
        <v>65</v>
      </c>
      <c r="AC744" s="3" t="str">
        <f t="shared" si="47"/>
        <v>Not Cash Payment</v>
      </c>
    </row>
    <row r="745" spans="1:29" ht="34" hidden="1" x14ac:dyDescent="0.2">
      <c r="A745" s="3">
        <v>1186</v>
      </c>
      <c r="B745" s="6">
        <v>42022</v>
      </c>
      <c r="C745" s="3">
        <f>VLOOKUP(B745,Dates!$A$2:$B$1462, 2,FALSE)</f>
        <v>1</v>
      </c>
      <c r="D745" s="3">
        <v>4</v>
      </c>
      <c r="E745" s="12">
        <f t="shared" si="44"/>
        <v>42026</v>
      </c>
      <c r="F745" s="3">
        <v>0</v>
      </c>
      <c r="G745" s="3" t="s">
        <v>61</v>
      </c>
      <c r="H745" s="3" t="str">
        <f t="shared" si="45"/>
        <v>Other</v>
      </c>
      <c r="I745" s="3">
        <v>9</v>
      </c>
      <c r="J745" s="10">
        <v>11947</v>
      </c>
      <c r="K745" s="3">
        <v>3</v>
      </c>
      <c r="L745" s="3" t="s">
        <v>23</v>
      </c>
      <c r="M745" s="3" t="s">
        <v>479</v>
      </c>
      <c r="N745" s="3" t="s">
        <v>523</v>
      </c>
      <c r="O745" s="3" t="s">
        <v>524</v>
      </c>
      <c r="P745" s="3" t="s">
        <v>508</v>
      </c>
      <c r="Q745" s="3" t="s">
        <v>482</v>
      </c>
      <c r="R745" s="3">
        <v>9</v>
      </c>
      <c r="S745" s="3" t="s">
        <v>1055</v>
      </c>
      <c r="T745" s="3">
        <v>191</v>
      </c>
      <c r="U745" s="3" t="s">
        <v>1054</v>
      </c>
      <c r="V745" s="15">
        <v>99.989997860000003</v>
      </c>
      <c r="W745" s="15">
        <v>95.114003926871064</v>
      </c>
      <c r="X745" s="3">
        <v>4</v>
      </c>
      <c r="Y745" s="15">
        <v>4</v>
      </c>
      <c r="Z745" s="15">
        <v>399.95999144000001</v>
      </c>
      <c r="AA745" s="24">
        <f t="shared" si="46"/>
        <v>395.95999144000001</v>
      </c>
      <c r="AB745" s="3" t="s">
        <v>65</v>
      </c>
      <c r="AC745" s="3" t="str">
        <f t="shared" si="47"/>
        <v>Not Cash Payment</v>
      </c>
    </row>
    <row r="746" spans="1:29" ht="34" hidden="1" x14ac:dyDescent="0.2">
      <c r="A746" s="3">
        <v>8488</v>
      </c>
      <c r="B746" s="6">
        <v>42099</v>
      </c>
      <c r="C746" s="3">
        <f>VLOOKUP(B746,Dates!$A$2:$B$1462, 2,FALSE)</f>
        <v>1</v>
      </c>
      <c r="D746" s="3">
        <v>4</v>
      </c>
      <c r="E746" s="12">
        <f t="shared" si="44"/>
        <v>42103</v>
      </c>
      <c r="F746" s="3">
        <v>0</v>
      </c>
      <c r="G746" s="3" t="s">
        <v>61</v>
      </c>
      <c r="H746" s="3" t="str">
        <f t="shared" si="45"/>
        <v>Other</v>
      </c>
      <c r="I746" s="3">
        <v>9</v>
      </c>
      <c r="J746" s="10">
        <v>9154</v>
      </c>
      <c r="K746" s="3">
        <v>3</v>
      </c>
      <c r="L746" s="3" t="s">
        <v>23</v>
      </c>
      <c r="M746" s="3" t="s">
        <v>479</v>
      </c>
      <c r="N746" s="3" t="s">
        <v>674</v>
      </c>
      <c r="O746" s="3" t="s">
        <v>675</v>
      </c>
      <c r="P746" s="3" t="s">
        <v>516</v>
      </c>
      <c r="Q746" s="3" t="s">
        <v>495</v>
      </c>
      <c r="R746" s="3">
        <v>9</v>
      </c>
      <c r="S746" s="3" t="s">
        <v>1055</v>
      </c>
      <c r="T746" s="3">
        <v>191</v>
      </c>
      <c r="U746" s="3" t="s">
        <v>1054</v>
      </c>
      <c r="V746" s="15">
        <v>99.989997860000003</v>
      </c>
      <c r="W746" s="15">
        <v>95.114003926871064</v>
      </c>
      <c r="X746" s="3">
        <v>4</v>
      </c>
      <c r="Y746" s="15">
        <v>63.990001679999999</v>
      </c>
      <c r="Z746" s="15">
        <v>399.95999144000001</v>
      </c>
      <c r="AA746" s="24">
        <f t="shared" si="46"/>
        <v>335.96998976000003</v>
      </c>
      <c r="AB746" s="3" t="s">
        <v>65</v>
      </c>
      <c r="AC746" s="3" t="str">
        <f t="shared" si="47"/>
        <v>Not Cash Payment</v>
      </c>
    </row>
    <row r="747" spans="1:29" ht="34" hidden="1" x14ac:dyDescent="0.2">
      <c r="A747" s="3">
        <v>55000</v>
      </c>
      <c r="B747" s="6">
        <v>42807</v>
      </c>
      <c r="C747" s="3">
        <f>VLOOKUP(B747,Dates!$A$2:$B$1462, 2,FALSE)</f>
        <v>2</v>
      </c>
      <c r="D747" s="3">
        <v>4</v>
      </c>
      <c r="E747" s="12">
        <f t="shared" si="44"/>
        <v>42811</v>
      </c>
      <c r="F747" s="3">
        <v>0</v>
      </c>
      <c r="G747" s="3" t="s">
        <v>61</v>
      </c>
      <c r="H747" s="3" t="str">
        <f t="shared" si="45"/>
        <v>Other</v>
      </c>
      <c r="I747" s="3">
        <v>9</v>
      </c>
      <c r="J747" s="10">
        <v>9897</v>
      </c>
      <c r="K747" s="3">
        <v>3</v>
      </c>
      <c r="L747" s="3" t="s">
        <v>23</v>
      </c>
      <c r="M747" s="3" t="s">
        <v>479</v>
      </c>
      <c r="N747" s="3" t="s">
        <v>676</v>
      </c>
      <c r="O747" s="3" t="s">
        <v>677</v>
      </c>
      <c r="P747" s="3" t="s">
        <v>508</v>
      </c>
      <c r="Q747" s="3" t="s">
        <v>482</v>
      </c>
      <c r="R747" s="3">
        <v>9</v>
      </c>
      <c r="S747" s="3" t="s">
        <v>1055</v>
      </c>
      <c r="T747" s="3">
        <v>191</v>
      </c>
      <c r="U747" s="3" t="s">
        <v>1054</v>
      </c>
      <c r="V747" s="15">
        <v>99.989997860000003</v>
      </c>
      <c r="W747" s="15">
        <v>95.114003926871064</v>
      </c>
      <c r="X747" s="3">
        <v>4</v>
      </c>
      <c r="Y747" s="15">
        <v>79.989997860000003</v>
      </c>
      <c r="Z747" s="15">
        <v>399.95999144000001</v>
      </c>
      <c r="AA747" s="24">
        <f t="shared" si="46"/>
        <v>319.96999357999999</v>
      </c>
      <c r="AB747" s="3" t="s">
        <v>65</v>
      </c>
      <c r="AC747" s="3" t="str">
        <f t="shared" si="47"/>
        <v>Not Cash Payment</v>
      </c>
    </row>
    <row r="748" spans="1:29" ht="34" hidden="1" x14ac:dyDescent="0.2">
      <c r="A748" s="3">
        <v>55201</v>
      </c>
      <c r="B748" s="6">
        <v>42810</v>
      </c>
      <c r="C748" s="3">
        <f>VLOOKUP(B748,Dates!$A$2:$B$1462, 2,FALSE)</f>
        <v>5</v>
      </c>
      <c r="D748" s="3">
        <v>4</v>
      </c>
      <c r="E748" s="12">
        <f t="shared" si="44"/>
        <v>42816</v>
      </c>
      <c r="F748" s="3">
        <v>0</v>
      </c>
      <c r="G748" s="3" t="s">
        <v>61</v>
      </c>
      <c r="H748" s="3" t="str">
        <f t="shared" si="45"/>
        <v>Other</v>
      </c>
      <c r="I748" s="3">
        <v>17</v>
      </c>
      <c r="J748" s="10">
        <v>11198</v>
      </c>
      <c r="K748" s="3">
        <v>4</v>
      </c>
      <c r="L748" s="3" t="s">
        <v>45</v>
      </c>
      <c r="M748" s="3" t="s">
        <v>479</v>
      </c>
      <c r="N748" s="3" t="s">
        <v>673</v>
      </c>
      <c r="O748" s="3" t="s">
        <v>488</v>
      </c>
      <c r="P748" s="3" t="s">
        <v>488</v>
      </c>
      <c r="Q748" s="3" t="s">
        <v>482</v>
      </c>
      <c r="R748" s="3">
        <v>17</v>
      </c>
      <c r="S748" s="3" t="s">
        <v>1043</v>
      </c>
      <c r="T748" s="3">
        <v>365</v>
      </c>
      <c r="U748" s="3" t="s">
        <v>1062</v>
      </c>
      <c r="V748" s="15">
        <v>59.990001679999999</v>
      </c>
      <c r="W748" s="15">
        <v>54.488929209402009</v>
      </c>
      <c r="X748" s="3">
        <v>4</v>
      </c>
      <c r="Y748" s="15">
        <v>21.600000380000001</v>
      </c>
      <c r="Z748" s="15">
        <v>239.96000672</v>
      </c>
      <c r="AA748" s="24">
        <f t="shared" si="46"/>
        <v>218.36000633999998</v>
      </c>
      <c r="AB748" s="3" t="s">
        <v>65</v>
      </c>
      <c r="AC748" s="3" t="str">
        <f t="shared" si="47"/>
        <v>Not Cash Payment</v>
      </c>
    </row>
    <row r="749" spans="1:29" ht="34" hidden="1" x14ac:dyDescent="0.2">
      <c r="A749" s="3">
        <v>1186</v>
      </c>
      <c r="B749" s="6">
        <v>42022</v>
      </c>
      <c r="C749" s="3">
        <f>VLOOKUP(B749,Dates!$A$2:$B$1462, 2,FALSE)</f>
        <v>1</v>
      </c>
      <c r="D749" s="3">
        <v>4</v>
      </c>
      <c r="E749" s="12">
        <f t="shared" si="44"/>
        <v>42026</v>
      </c>
      <c r="F749" s="3">
        <v>0</v>
      </c>
      <c r="G749" s="3" t="s">
        <v>61</v>
      </c>
      <c r="H749" s="3" t="str">
        <f t="shared" si="45"/>
        <v>Other</v>
      </c>
      <c r="I749" s="3">
        <v>17</v>
      </c>
      <c r="J749" s="10">
        <v>11947</v>
      </c>
      <c r="K749" s="3">
        <v>4</v>
      </c>
      <c r="L749" s="3" t="s">
        <v>45</v>
      </c>
      <c r="M749" s="3" t="s">
        <v>479</v>
      </c>
      <c r="N749" s="3" t="s">
        <v>523</v>
      </c>
      <c r="O749" s="3" t="s">
        <v>524</v>
      </c>
      <c r="P749" s="3" t="s">
        <v>508</v>
      </c>
      <c r="Q749" s="3" t="s">
        <v>482</v>
      </c>
      <c r="R749" s="3">
        <v>17</v>
      </c>
      <c r="S749" s="3" t="s">
        <v>1043</v>
      </c>
      <c r="T749" s="3">
        <v>365</v>
      </c>
      <c r="U749" s="3" t="s">
        <v>1062</v>
      </c>
      <c r="V749" s="15">
        <v>59.990001679999999</v>
      </c>
      <c r="W749" s="15">
        <v>54.488929209402009</v>
      </c>
      <c r="X749" s="3">
        <v>4</v>
      </c>
      <c r="Y749" s="15">
        <v>35.990001679999999</v>
      </c>
      <c r="Z749" s="15">
        <v>239.96000672</v>
      </c>
      <c r="AA749" s="24">
        <f t="shared" si="46"/>
        <v>203.97000503999999</v>
      </c>
      <c r="AB749" s="3" t="s">
        <v>65</v>
      </c>
      <c r="AC749" s="3" t="str">
        <f t="shared" si="47"/>
        <v>Not Cash Payment</v>
      </c>
    </row>
    <row r="750" spans="1:29" ht="34" hidden="1" x14ac:dyDescent="0.2">
      <c r="A750" s="3">
        <v>1383</v>
      </c>
      <c r="B750" s="6">
        <v>42025</v>
      </c>
      <c r="C750" s="3">
        <f>VLOOKUP(B750,Dates!$A$2:$B$1462, 2,FALSE)</f>
        <v>4</v>
      </c>
      <c r="D750" s="3">
        <v>4</v>
      </c>
      <c r="E750" s="12">
        <f t="shared" si="44"/>
        <v>42031</v>
      </c>
      <c r="F750" s="3">
        <v>0</v>
      </c>
      <c r="G750" s="3" t="s">
        <v>61</v>
      </c>
      <c r="H750" s="3" t="str">
        <f t="shared" si="45"/>
        <v>Other</v>
      </c>
      <c r="I750" s="3">
        <v>17</v>
      </c>
      <c r="J750" s="10">
        <v>1753</v>
      </c>
      <c r="K750" s="3">
        <v>4</v>
      </c>
      <c r="L750" s="3" t="s">
        <v>45</v>
      </c>
      <c r="M750" s="3" t="s">
        <v>479</v>
      </c>
      <c r="N750" s="3" t="s">
        <v>635</v>
      </c>
      <c r="O750" s="3" t="s">
        <v>512</v>
      </c>
      <c r="P750" s="3" t="s">
        <v>505</v>
      </c>
      <c r="Q750" s="3" t="s">
        <v>495</v>
      </c>
      <c r="R750" s="3">
        <v>17</v>
      </c>
      <c r="S750" s="3" t="s">
        <v>1043</v>
      </c>
      <c r="T750" s="3">
        <v>365</v>
      </c>
      <c r="U750" s="3" t="s">
        <v>1062</v>
      </c>
      <c r="V750" s="15">
        <v>59.990001679999999</v>
      </c>
      <c r="W750" s="15">
        <v>54.488929209402009</v>
      </c>
      <c r="X750" s="3">
        <v>4</v>
      </c>
      <c r="Y750" s="15">
        <v>35.990001679999999</v>
      </c>
      <c r="Z750" s="15">
        <v>239.96000672</v>
      </c>
      <c r="AA750" s="24">
        <f t="shared" si="46"/>
        <v>203.97000503999999</v>
      </c>
      <c r="AB750" s="3" t="s">
        <v>65</v>
      </c>
      <c r="AC750" s="3" t="str">
        <f t="shared" si="47"/>
        <v>Not Cash Payment</v>
      </c>
    </row>
    <row r="751" spans="1:29" ht="34" hidden="1" x14ac:dyDescent="0.2">
      <c r="A751" s="3">
        <v>53581</v>
      </c>
      <c r="B751" s="6">
        <v>42787</v>
      </c>
      <c r="C751" s="3">
        <f>VLOOKUP(B751,Dates!$A$2:$B$1462, 2,FALSE)</f>
        <v>3</v>
      </c>
      <c r="D751" s="3">
        <v>4</v>
      </c>
      <c r="E751" s="12">
        <f t="shared" si="44"/>
        <v>42793</v>
      </c>
      <c r="F751" s="3">
        <v>0</v>
      </c>
      <c r="G751" s="3" t="s">
        <v>61</v>
      </c>
      <c r="H751" s="3" t="str">
        <f t="shared" si="45"/>
        <v>Other</v>
      </c>
      <c r="I751" s="3">
        <v>17</v>
      </c>
      <c r="J751" s="10">
        <v>2790</v>
      </c>
      <c r="K751" s="3">
        <v>4</v>
      </c>
      <c r="L751" s="3" t="s">
        <v>45</v>
      </c>
      <c r="M751" s="3" t="s">
        <v>479</v>
      </c>
      <c r="N751" s="3" t="s">
        <v>604</v>
      </c>
      <c r="O751" s="3" t="s">
        <v>604</v>
      </c>
      <c r="P751" s="3" t="s">
        <v>498</v>
      </c>
      <c r="Q751" s="3" t="s">
        <v>495</v>
      </c>
      <c r="R751" s="3">
        <v>17</v>
      </c>
      <c r="S751" s="3" t="s">
        <v>1043</v>
      </c>
      <c r="T751" s="3">
        <v>365</v>
      </c>
      <c r="U751" s="3" t="s">
        <v>1062</v>
      </c>
      <c r="V751" s="15">
        <v>59.990001679999999</v>
      </c>
      <c r="W751" s="15">
        <v>54.488929209402009</v>
      </c>
      <c r="X751" s="3">
        <v>4</v>
      </c>
      <c r="Y751" s="15">
        <v>38.38999939</v>
      </c>
      <c r="Z751" s="15">
        <v>239.96000672</v>
      </c>
      <c r="AA751" s="24">
        <f t="shared" si="46"/>
        <v>201.57000733000001</v>
      </c>
      <c r="AB751" s="3" t="s">
        <v>65</v>
      </c>
      <c r="AC751" s="3" t="str">
        <f t="shared" si="47"/>
        <v>Not Cash Payment</v>
      </c>
    </row>
    <row r="752" spans="1:29" ht="34" hidden="1" x14ac:dyDescent="0.2">
      <c r="A752" s="3">
        <v>1383</v>
      </c>
      <c r="B752" s="6">
        <v>42025</v>
      </c>
      <c r="C752" s="3">
        <f>VLOOKUP(B752,Dates!$A$2:$B$1462, 2,FALSE)</f>
        <v>4</v>
      </c>
      <c r="D752" s="3">
        <v>4</v>
      </c>
      <c r="E752" s="12">
        <f t="shared" si="44"/>
        <v>42031</v>
      </c>
      <c r="F752" s="3">
        <v>0</v>
      </c>
      <c r="G752" s="3" t="s">
        <v>61</v>
      </c>
      <c r="H752" s="3" t="str">
        <f t="shared" si="45"/>
        <v>Other</v>
      </c>
      <c r="I752" s="3">
        <v>17</v>
      </c>
      <c r="J752" s="10">
        <v>1753</v>
      </c>
      <c r="K752" s="3">
        <v>4</v>
      </c>
      <c r="L752" s="3" t="s">
        <v>45</v>
      </c>
      <c r="M752" s="3" t="s">
        <v>479</v>
      </c>
      <c r="N752" s="3" t="s">
        <v>635</v>
      </c>
      <c r="O752" s="3" t="s">
        <v>512</v>
      </c>
      <c r="P752" s="3" t="s">
        <v>505</v>
      </c>
      <c r="Q752" s="3" t="s">
        <v>495</v>
      </c>
      <c r="R752" s="3">
        <v>17</v>
      </c>
      <c r="S752" s="3" t="s">
        <v>1043</v>
      </c>
      <c r="T752" s="3">
        <v>365</v>
      </c>
      <c r="U752" s="3" t="s">
        <v>1062</v>
      </c>
      <c r="V752" s="15">
        <v>59.990001679999999</v>
      </c>
      <c r="W752" s="15">
        <v>54.488929209402009</v>
      </c>
      <c r="X752" s="3">
        <v>4</v>
      </c>
      <c r="Y752" s="15">
        <v>38.38999939</v>
      </c>
      <c r="Z752" s="15">
        <v>239.96000672</v>
      </c>
      <c r="AA752" s="24">
        <f t="shared" si="46"/>
        <v>201.57000733000001</v>
      </c>
      <c r="AB752" s="3" t="s">
        <v>65</v>
      </c>
      <c r="AC752" s="3" t="str">
        <f t="shared" si="47"/>
        <v>Not Cash Payment</v>
      </c>
    </row>
    <row r="753" spans="1:29" ht="34" hidden="1" x14ac:dyDescent="0.2">
      <c r="A753" s="3">
        <v>57479</v>
      </c>
      <c r="B753" s="6">
        <v>42844</v>
      </c>
      <c r="C753" s="3">
        <f>VLOOKUP(B753,Dates!$A$2:$B$1462, 2,FALSE)</f>
        <v>4</v>
      </c>
      <c r="D753" s="3">
        <v>4</v>
      </c>
      <c r="E753" s="12">
        <f t="shared" si="44"/>
        <v>42850</v>
      </c>
      <c r="F753" s="3">
        <v>0</v>
      </c>
      <c r="G753" s="3" t="s">
        <v>61</v>
      </c>
      <c r="H753" s="3" t="str">
        <f t="shared" si="45"/>
        <v>Other</v>
      </c>
      <c r="I753" s="3">
        <v>17</v>
      </c>
      <c r="J753" s="10">
        <v>1756</v>
      </c>
      <c r="K753" s="3">
        <v>4</v>
      </c>
      <c r="L753" s="3" t="s">
        <v>45</v>
      </c>
      <c r="M753" s="3" t="s">
        <v>479</v>
      </c>
      <c r="N753" s="3" t="s">
        <v>678</v>
      </c>
      <c r="O753" s="3" t="s">
        <v>678</v>
      </c>
      <c r="P753" s="3" t="s">
        <v>521</v>
      </c>
      <c r="Q753" s="3" t="s">
        <v>491</v>
      </c>
      <c r="R753" s="3">
        <v>17</v>
      </c>
      <c r="S753" s="3" t="s">
        <v>1043</v>
      </c>
      <c r="T753" s="3">
        <v>365</v>
      </c>
      <c r="U753" s="3" t="s">
        <v>1062</v>
      </c>
      <c r="V753" s="15">
        <v>59.990001679999999</v>
      </c>
      <c r="W753" s="15">
        <v>54.488929209402009</v>
      </c>
      <c r="X753" s="3">
        <v>4</v>
      </c>
      <c r="Y753" s="15">
        <v>40.790000919999997</v>
      </c>
      <c r="Z753" s="15">
        <v>239.96000672</v>
      </c>
      <c r="AA753" s="24">
        <f t="shared" si="46"/>
        <v>199.17000580000001</v>
      </c>
      <c r="AB753" s="3" t="s">
        <v>65</v>
      </c>
      <c r="AC753" s="3" t="str">
        <f t="shared" si="47"/>
        <v>Not Cash Payment</v>
      </c>
    </row>
    <row r="754" spans="1:29" ht="34" hidden="1" x14ac:dyDescent="0.2">
      <c r="A754" s="3">
        <v>738</v>
      </c>
      <c r="B754" s="6">
        <v>42309</v>
      </c>
      <c r="C754" s="3">
        <f>VLOOKUP(B754,Dates!$A$2:$B$1462, 2,FALSE)</f>
        <v>1</v>
      </c>
      <c r="D754" s="3">
        <v>4</v>
      </c>
      <c r="E754" s="12">
        <f t="shared" si="44"/>
        <v>42313</v>
      </c>
      <c r="F754" s="3">
        <v>0</v>
      </c>
      <c r="G754" s="3" t="s">
        <v>61</v>
      </c>
      <c r="H754" s="3" t="str">
        <f t="shared" si="45"/>
        <v>Other</v>
      </c>
      <c r="I754" s="3">
        <v>17</v>
      </c>
      <c r="J754" s="10">
        <v>10042</v>
      </c>
      <c r="K754" s="3">
        <v>4</v>
      </c>
      <c r="L754" s="3" t="s">
        <v>45</v>
      </c>
      <c r="M754" s="3" t="s">
        <v>479</v>
      </c>
      <c r="N754" s="3" t="s">
        <v>663</v>
      </c>
      <c r="O754" s="3" t="s">
        <v>512</v>
      </c>
      <c r="P754" s="3" t="s">
        <v>505</v>
      </c>
      <c r="Q754" s="3" t="s">
        <v>495</v>
      </c>
      <c r="R754" s="3">
        <v>17</v>
      </c>
      <c r="S754" s="3" t="s">
        <v>1043</v>
      </c>
      <c r="T754" s="3">
        <v>365</v>
      </c>
      <c r="U754" s="3" t="s">
        <v>1062</v>
      </c>
      <c r="V754" s="15">
        <v>59.990001679999999</v>
      </c>
      <c r="W754" s="15">
        <v>54.488929209402009</v>
      </c>
      <c r="X754" s="3">
        <v>4</v>
      </c>
      <c r="Y754" s="15">
        <v>40.790000919999997</v>
      </c>
      <c r="Z754" s="15">
        <v>239.96000672</v>
      </c>
      <c r="AA754" s="24">
        <f t="shared" si="46"/>
        <v>199.17000580000001</v>
      </c>
      <c r="AB754" s="3" t="s">
        <v>65</v>
      </c>
      <c r="AC754" s="3" t="str">
        <f t="shared" si="47"/>
        <v>Not Cash Payment</v>
      </c>
    </row>
    <row r="755" spans="1:29" ht="34" hidden="1" x14ac:dyDescent="0.2">
      <c r="A755" s="3">
        <v>56476</v>
      </c>
      <c r="B755" s="6">
        <v>42829</v>
      </c>
      <c r="C755" s="3">
        <f>VLOOKUP(B755,Dates!$A$2:$B$1462, 2,FALSE)</f>
        <v>3</v>
      </c>
      <c r="D755" s="3">
        <v>4</v>
      </c>
      <c r="E755" s="12">
        <f t="shared" si="44"/>
        <v>42835</v>
      </c>
      <c r="F755" s="3">
        <v>0</v>
      </c>
      <c r="G755" s="3" t="s">
        <v>61</v>
      </c>
      <c r="H755" s="3" t="str">
        <f t="shared" si="45"/>
        <v>Other</v>
      </c>
      <c r="I755" s="3">
        <v>17</v>
      </c>
      <c r="J755" s="10">
        <v>9698</v>
      </c>
      <c r="K755" s="3">
        <v>4</v>
      </c>
      <c r="L755" s="3" t="s">
        <v>45</v>
      </c>
      <c r="M755" s="3" t="s">
        <v>479</v>
      </c>
      <c r="N755" s="3" t="s">
        <v>679</v>
      </c>
      <c r="O755" s="3" t="s">
        <v>512</v>
      </c>
      <c r="P755" s="3" t="s">
        <v>505</v>
      </c>
      <c r="Q755" s="3" t="s">
        <v>495</v>
      </c>
      <c r="R755" s="3">
        <v>17</v>
      </c>
      <c r="S755" s="3" t="s">
        <v>1043</v>
      </c>
      <c r="T755" s="3">
        <v>365</v>
      </c>
      <c r="U755" s="3" t="s">
        <v>1062</v>
      </c>
      <c r="V755" s="15">
        <v>59.990001679999999</v>
      </c>
      <c r="W755" s="15">
        <v>54.488929209402009</v>
      </c>
      <c r="X755" s="3">
        <v>4</v>
      </c>
      <c r="Y755" s="15">
        <v>40.790000919999997</v>
      </c>
      <c r="Z755" s="15">
        <v>239.96000672</v>
      </c>
      <c r="AA755" s="24">
        <f t="shared" si="46"/>
        <v>199.17000580000001</v>
      </c>
      <c r="AB755" s="3" t="s">
        <v>65</v>
      </c>
      <c r="AC755" s="3" t="str">
        <f t="shared" si="47"/>
        <v>Not Cash Payment</v>
      </c>
    </row>
    <row r="756" spans="1:29" ht="34" hidden="1" x14ac:dyDescent="0.2">
      <c r="A756" s="3">
        <v>8488</v>
      </c>
      <c r="B756" s="6">
        <v>42099</v>
      </c>
      <c r="C756" s="3">
        <f>VLOOKUP(B756,Dates!$A$2:$B$1462, 2,FALSE)</f>
        <v>1</v>
      </c>
      <c r="D756" s="3">
        <v>4</v>
      </c>
      <c r="E756" s="12">
        <f t="shared" si="44"/>
        <v>42103</v>
      </c>
      <c r="F756" s="3">
        <v>0</v>
      </c>
      <c r="G756" s="3" t="s">
        <v>61</v>
      </c>
      <c r="H756" s="3" t="str">
        <f t="shared" si="45"/>
        <v>Other</v>
      </c>
      <c r="I756" s="3">
        <v>17</v>
      </c>
      <c r="J756" s="10">
        <v>9154</v>
      </c>
      <c r="K756" s="3">
        <v>4</v>
      </c>
      <c r="L756" s="3" t="s">
        <v>45</v>
      </c>
      <c r="M756" s="3" t="s">
        <v>479</v>
      </c>
      <c r="N756" s="3" t="s">
        <v>674</v>
      </c>
      <c r="O756" s="3" t="s">
        <v>675</v>
      </c>
      <c r="P756" s="3" t="s">
        <v>516</v>
      </c>
      <c r="Q756" s="3" t="s">
        <v>495</v>
      </c>
      <c r="R756" s="3">
        <v>17</v>
      </c>
      <c r="S756" s="3" t="s">
        <v>1043</v>
      </c>
      <c r="T756" s="3">
        <v>365</v>
      </c>
      <c r="U756" s="3" t="s">
        <v>1062</v>
      </c>
      <c r="V756" s="15">
        <v>59.990001679999999</v>
      </c>
      <c r="W756" s="15">
        <v>54.488929209402009</v>
      </c>
      <c r="X756" s="3">
        <v>4</v>
      </c>
      <c r="Y756" s="15">
        <v>40.790000919999997</v>
      </c>
      <c r="Z756" s="15">
        <v>239.96000672</v>
      </c>
      <c r="AA756" s="24">
        <f t="shared" si="46"/>
        <v>199.17000580000001</v>
      </c>
      <c r="AB756" s="3" t="s">
        <v>65</v>
      </c>
      <c r="AC756" s="3" t="str">
        <f t="shared" si="47"/>
        <v>Not Cash Payment</v>
      </c>
    </row>
    <row r="757" spans="1:29" ht="34" hidden="1" x14ac:dyDescent="0.2">
      <c r="A757" s="3">
        <v>57575</v>
      </c>
      <c r="B757" s="6">
        <v>42845</v>
      </c>
      <c r="C757" s="3">
        <f>VLOOKUP(B757,Dates!$A$2:$B$1462, 2,FALSE)</f>
        <v>5</v>
      </c>
      <c r="D757" s="3">
        <v>4</v>
      </c>
      <c r="E757" s="12">
        <f t="shared" si="44"/>
        <v>42851</v>
      </c>
      <c r="F757" s="3">
        <v>1</v>
      </c>
      <c r="G757" s="3" t="s">
        <v>61</v>
      </c>
      <c r="H757" s="3" t="str">
        <f t="shared" si="45"/>
        <v>Other</v>
      </c>
      <c r="I757" s="3">
        <v>7</v>
      </c>
      <c r="J757" s="10">
        <v>4768</v>
      </c>
      <c r="K757" s="3">
        <v>2</v>
      </c>
      <c r="L757" s="3" t="s">
        <v>135</v>
      </c>
      <c r="M757" s="3" t="s">
        <v>479</v>
      </c>
      <c r="N757" s="3" t="s">
        <v>680</v>
      </c>
      <c r="O757" s="3" t="s">
        <v>681</v>
      </c>
      <c r="P757" s="3" t="s">
        <v>505</v>
      </c>
      <c r="Q757" s="3" t="s">
        <v>495</v>
      </c>
      <c r="R757" s="3">
        <v>7</v>
      </c>
      <c r="S757" s="3" t="s">
        <v>1045</v>
      </c>
      <c r="T757" s="3">
        <v>135</v>
      </c>
      <c r="U757" s="3" t="s">
        <v>1088</v>
      </c>
      <c r="V757" s="15">
        <v>22</v>
      </c>
      <c r="W757" s="15">
        <v>19.656208341820829</v>
      </c>
      <c r="X757" s="3">
        <v>2</v>
      </c>
      <c r="Y757" s="15">
        <v>0.439999998</v>
      </c>
      <c r="Z757" s="15">
        <v>44</v>
      </c>
      <c r="AA757" s="24">
        <f t="shared" si="46"/>
        <v>43.560000002000002</v>
      </c>
      <c r="AB757" s="3" t="s">
        <v>65</v>
      </c>
      <c r="AC757" s="3" t="str">
        <f t="shared" si="47"/>
        <v>Not Cash Payment</v>
      </c>
    </row>
    <row r="758" spans="1:29" ht="34" hidden="1" x14ac:dyDescent="0.2">
      <c r="A758" s="3">
        <v>57380</v>
      </c>
      <c r="B758" s="6">
        <v>42842</v>
      </c>
      <c r="C758" s="3">
        <f>VLOOKUP(B758,Dates!$A$2:$B$1462, 2,FALSE)</f>
        <v>2</v>
      </c>
      <c r="D758" s="3">
        <v>1</v>
      </c>
      <c r="E758" s="12">
        <f t="shared" si="44"/>
        <v>42843</v>
      </c>
      <c r="F758" s="3">
        <v>1</v>
      </c>
      <c r="G758" s="3" t="s">
        <v>186</v>
      </c>
      <c r="H758" s="3" t="str">
        <f t="shared" si="45"/>
        <v>Other</v>
      </c>
      <c r="I758" s="3">
        <v>7</v>
      </c>
      <c r="J758" s="10">
        <v>9037</v>
      </c>
      <c r="K758" s="3">
        <v>2</v>
      </c>
      <c r="L758" s="3" t="s">
        <v>135</v>
      </c>
      <c r="M758" s="3" t="s">
        <v>479</v>
      </c>
      <c r="N758" s="3" t="s">
        <v>483</v>
      </c>
      <c r="O758" s="3" t="s">
        <v>484</v>
      </c>
      <c r="P758" s="3" t="s">
        <v>485</v>
      </c>
      <c r="Q758" s="3" t="s">
        <v>482</v>
      </c>
      <c r="R758" s="3">
        <v>7</v>
      </c>
      <c r="S758" s="3" t="s">
        <v>1045</v>
      </c>
      <c r="T758" s="3">
        <v>135</v>
      </c>
      <c r="U758" s="3" t="s">
        <v>1088</v>
      </c>
      <c r="V758" s="15">
        <v>22</v>
      </c>
      <c r="W758" s="15">
        <v>19.656208341820829</v>
      </c>
      <c r="X758" s="3">
        <v>4</v>
      </c>
      <c r="Y758" s="15">
        <v>4.4000000950000002</v>
      </c>
      <c r="Z758" s="15">
        <v>88</v>
      </c>
      <c r="AA758" s="24">
        <f t="shared" si="46"/>
        <v>83.599999905000004</v>
      </c>
      <c r="AB758" s="3" t="s">
        <v>29</v>
      </c>
      <c r="AC758" s="3" t="str">
        <f t="shared" si="47"/>
        <v>Cash Not Over 200</v>
      </c>
    </row>
    <row r="759" spans="1:29" ht="34" hidden="1" x14ac:dyDescent="0.2">
      <c r="A759" s="3">
        <v>57353</v>
      </c>
      <c r="B759" s="6">
        <v>42842</v>
      </c>
      <c r="C759" s="3">
        <f>VLOOKUP(B759,Dates!$A$2:$B$1462, 2,FALSE)</f>
        <v>2</v>
      </c>
      <c r="D759" s="3">
        <v>0</v>
      </c>
      <c r="E759" s="12">
        <f t="shared" si="44"/>
        <v>42842</v>
      </c>
      <c r="F759" s="3">
        <v>0</v>
      </c>
      <c r="G759" s="3" t="s">
        <v>213</v>
      </c>
      <c r="H759" s="3" t="str">
        <f t="shared" si="45"/>
        <v>Same day - on time</v>
      </c>
      <c r="I759" s="3">
        <v>7</v>
      </c>
      <c r="J759" s="10">
        <v>5783</v>
      </c>
      <c r="K759" s="3">
        <v>2</v>
      </c>
      <c r="L759" s="3" t="s">
        <v>135</v>
      </c>
      <c r="M759" s="3" t="s">
        <v>479</v>
      </c>
      <c r="N759" s="3" t="s">
        <v>500</v>
      </c>
      <c r="O759" s="3" t="s">
        <v>501</v>
      </c>
      <c r="P759" s="3" t="s">
        <v>502</v>
      </c>
      <c r="Q759" s="3" t="s">
        <v>482</v>
      </c>
      <c r="R759" s="3">
        <v>7</v>
      </c>
      <c r="S759" s="3" t="s">
        <v>1045</v>
      </c>
      <c r="T759" s="3">
        <v>135</v>
      </c>
      <c r="U759" s="3" t="s">
        <v>1088</v>
      </c>
      <c r="V759" s="15">
        <v>22</v>
      </c>
      <c r="W759" s="15">
        <v>19.656208341820829</v>
      </c>
      <c r="X759" s="3">
        <v>1</v>
      </c>
      <c r="Y759" s="15">
        <v>0.87999999500000003</v>
      </c>
      <c r="Z759" s="15">
        <v>22</v>
      </c>
      <c r="AA759" s="24">
        <f t="shared" si="46"/>
        <v>21.120000005000001</v>
      </c>
      <c r="AB759" s="3" t="s">
        <v>44</v>
      </c>
      <c r="AC759" s="3" t="str">
        <f t="shared" si="47"/>
        <v>Not Cash Payment</v>
      </c>
    </row>
    <row r="760" spans="1:29" ht="17" hidden="1" x14ac:dyDescent="0.2">
      <c r="A760" s="3">
        <v>77202</v>
      </c>
      <c r="B760" s="6">
        <v>43131</v>
      </c>
      <c r="C760" s="3">
        <f>VLOOKUP(B760,Dates!$A$2:$B$1462, 2,FALSE)</f>
        <v>4</v>
      </c>
      <c r="D760" s="3">
        <v>4</v>
      </c>
      <c r="E760" s="12">
        <f t="shared" si="44"/>
        <v>43137</v>
      </c>
      <c r="F760" s="3">
        <v>0</v>
      </c>
      <c r="G760" s="3" t="s">
        <v>61</v>
      </c>
      <c r="H760" s="3" t="str">
        <f t="shared" si="45"/>
        <v>Other</v>
      </c>
      <c r="I760" s="3">
        <v>73</v>
      </c>
      <c r="J760" s="10">
        <v>20755</v>
      </c>
      <c r="K760" s="3">
        <v>2</v>
      </c>
      <c r="L760" s="3" t="s">
        <v>135</v>
      </c>
      <c r="M760" s="3" t="s">
        <v>682</v>
      </c>
      <c r="N760" s="3" t="s">
        <v>683</v>
      </c>
      <c r="O760" s="3" t="s">
        <v>684</v>
      </c>
      <c r="P760" s="3" t="s">
        <v>685</v>
      </c>
      <c r="Q760" s="3" t="s">
        <v>686</v>
      </c>
      <c r="R760" s="3">
        <v>73</v>
      </c>
      <c r="S760" s="3" t="s">
        <v>1127</v>
      </c>
      <c r="T760" s="3">
        <v>1360</v>
      </c>
      <c r="U760" s="3" t="s">
        <v>1126</v>
      </c>
      <c r="V760" s="15">
        <v>327.75</v>
      </c>
      <c r="W760" s="15">
        <v>297.07027734645828</v>
      </c>
      <c r="X760" s="3">
        <v>1</v>
      </c>
      <c r="Y760" s="15">
        <v>13.10999966</v>
      </c>
      <c r="Z760" s="15">
        <v>327.75</v>
      </c>
      <c r="AA760" s="24">
        <f t="shared" si="46"/>
        <v>314.64000034000003</v>
      </c>
      <c r="AB760" s="3" t="s">
        <v>44</v>
      </c>
      <c r="AC760" s="3" t="str">
        <f t="shared" si="47"/>
        <v>Not Cash Payment</v>
      </c>
    </row>
    <row r="761" spans="1:29" ht="17" hidden="1" x14ac:dyDescent="0.2">
      <c r="A761" s="3">
        <v>75939</v>
      </c>
      <c r="B761" s="6">
        <v>43113</v>
      </c>
      <c r="C761" s="3">
        <f>VLOOKUP(B761,Dates!$A$2:$B$1462, 2,FALSE)</f>
        <v>7</v>
      </c>
      <c r="D761" s="3">
        <v>4</v>
      </c>
      <c r="E761" s="12">
        <f t="shared" si="44"/>
        <v>43118</v>
      </c>
      <c r="F761" s="3">
        <v>1</v>
      </c>
      <c r="G761" s="3" t="s">
        <v>61</v>
      </c>
      <c r="H761" s="3" t="str">
        <f t="shared" si="45"/>
        <v>Other</v>
      </c>
      <c r="I761" s="3">
        <v>73</v>
      </c>
      <c r="J761" s="10">
        <v>19492</v>
      </c>
      <c r="K761" s="3">
        <v>2</v>
      </c>
      <c r="L761" s="3" t="s">
        <v>135</v>
      </c>
      <c r="M761" s="3" t="s">
        <v>682</v>
      </c>
      <c r="N761" s="3" t="s">
        <v>687</v>
      </c>
      <c r="O761" s="3" t="s">
        <v>688</v>
      </c>
      <c r="P761" s="3" t="s">
        <v>689</v>
      </c>
      <c r="Q761" s="3" t="s">
        <v>690</v>
      </c>
      <c r="R761" s="3">
        <v>73</v>
      </c>
      <c r="S761" s="3" t="s">
        <v>1127</v>
      </c>
      <c r="T761" s="3">
        <v>1360</v>
      </c>
      <c r="U761" s="3" t="s">
        <v>1126</v>
      </c>
      <c r="V761" s="15">
        <v>327.75</v>
      </c>
      <c r="W761" s="15">
        <v>297.07027734645828</v>
      </c>
      <c r="X761" s="3">
        <v>1</v>
      </c>
      <c r="Y761" s="15">
        <v>16.38999939</v>
      </c>
      <c r="Z761" s="15">
        <v>327.75</v>
      </c>
      <c r="AA761" s="24">
        <f t="shared" si="46"/>
        <v>311.36000060999999</v>
      </c>
      <c r="AB761" s="3" t="s">
        <v>65</v>
      </c>
      <c r="AC761" s="3" t="str">
        <f t="shared" si="47"/>
        <v>Not Cash Payment</v>
      </c>
    </row>
    <row r="762" spans="1:29" ht="17" hidden="1" x14ac:dyDescent="0.2">
      <c r="A762" s="3">
        <v>75938</v>
      </c>
      <c r="B762" s="6">
        <v>43113</v>
      </c>
      <c r="C762" s="3">
        <f>VLOOKUP(B762,Dates!$A$2:$B$1462, 2,FALSE)</f>
        <v>7</v>
      </c>
      <c r="D762" s="3">
        <v>4</v>
      </c>
      <c r="E762" s="12">
        <f t="shared" si="44"/>
        <v>43118</v>
      </c>
      <c r="F762" s="3">
        <v>0</v>
      </c>
      <c r="G762" s="3" t="s">
        <v>61</v>
      </c>
      <c r="H762" s="3" t="str">
        <f t="shared" si="45"/>
        <v>Other</v>
      </c>
      <c r="I762" s="3">
        <v>73</v>
      </c>
      <c r="J762" s="10">
        <v>19491</v>
      </c>
      <c r="K762" s="3">
        <v>2</v>
      </c>
      <c r="L762" s="3" t="s">
        <v>135</v>
      </c>
      <c r="M762" s="3" t="s">
        <v>682</v>
      </c>
      <c r="N762" s="3" t="s">
        <v>687</v>
      </c>
      <c r="O762" s="3" t="s">
        <v>688</v>
      </c>
      <c r="P762" s="3" t="s">
        <v>689</v>
      </c>
      <c r="Q762" s="3" t="s">
        <v>690</v>
      </c>
      <c r="R762" s="3">
        <v>73</v>
      </c>
      <c r="S762" s="3" t="s">
        <v>1127</v>
      </c>
      <c r="T762" s="3">
        <v>1360</v>
      </c>
      <c r="U762" s="3" t="s">
        <v>1126</v>
      </c>
      <c r="V762" s="15">
        <v>327.75</v>
      </c>
      <c r="W762" s="15">
        <v>297.07027734645828</v>
      </c>
      <c r="X762" s="3">
        <v>1</v>
      </c>
      <c r="Y762" s="15">
        <v>18.030000690000001</v>
      </c>
      <c r="Z762" s="15">
        <v>327.75</v>
      </c>
      <c r="AA762" s="24">
        <f t="shared" si="46"/>
        <v>309.71999930999999</v>
      </c>
      <c r="AB762" s="3" t="s">
        <v>29</v>
      </c>
      <c r="AC762" s="3" t="str">
        <f t="shared" si="47"/>
        <v>Cash Over 200</v>
      </c>
    </row>
    <row r="763" spans="1:29" ht="17" hidden="1" x14ac:dyDescent="0.2">
      <c r="A763" s="3">
        <v>75937</v>
      </c>
      <c r="B763" s="6">
        <v>43113</v>
      </c>
      <c r="C763" s="3">
        <f>VLOOKUP(B763,Dates!$A$2:$B$1462, 2,FALSE)</f>
        <v>7</v>
      </c>
      <c r="D763" s="3">
        <v>4</v>
      </c>
      <c r="E763" s="12">
        <f t="shared" si="44"/>
        <v>43118</v>
      </c>
      <c r="F763" s="3">
        <v>0</v>
      </c>
      <c r="G763" s="3" t="s">
        <v>61</v>
      </c>
      <c r="H763" s="3" t="str">
        <f t="shared" si="45"/>
        <v>Other</v>
      </c>
      <c r="I763" s="3">
        <v>73</v>
      </c>
      <c r="J763" s="10">
        <v>19490</v>
      </c>
      <c r="K763" s="3">
        <v>2</v>
      </c>
      <c r="L763" s="3" t="s">
        <v>135</v>
      </c>
      <c r="M763" s="3" t="s">
        <v>682</v>
      </c>
      <c r="N763" s="3" t="s">
        <v>691</v>
      </c>
      <c r="O763" s="3" t="s">
        <v>692</v>
      </c>
      <c r="P763" s="3" t="s">
        <v>693</v>
      </c>
      <c r="Q763" s="3" t="s">
        <v>694</v>
      </c>
      <c r="R763" s="3">
        <v>73</v>
      </c>
      <c r="S763" s="3" t="s">
        <v>1127</v>
      </c>
      <c r="T763" s="3">
        <v>1360</v>
      </c>
      <c r="U763" s="3" t="s">
        <v>1126</v>
      </c>
      <c r="V763" s="15">
        <v>327.75</v>
      </c>
      <c r="W763" s="15">
        <v>297.07027734645828</v>
      </c>
      <c r="X763" s="3">
        <v>1</v>
      </c>
      <c r="Y763" s="15">
        <v>22.940000529999999</v>
      </c>
      <c r="Z763" s="15">
        <v>327.75</v>
      </c>
      <c r="AA763" s="24">
        <f t="shared" si="46"/>
        <v>304.80999946999998</v>
      </c>
      <c r="AB763" s="3" t="s">
        <v>44</v>
      </c>
      <c r="AC763" s="3" t="str">
        <f t="shared" si="47"/>
        <v>Not Cash Payment</v>
      </c>
    </row>
    <row r="764" spans="1:29" ht="17" hidden="1" x14ac:dyDescent="0.2">
      <c r="A764" s="3">
        <v>75936</v>
      </c>
      <c r="B764" s="6">
        <v>43113</v>
      </c>
      <c r="C764" s="3">
        <f>VLOOKUP(B764,Dates!$A$2:$B$1462, 2,FALSE)</f>
        <v>7</v>
      </c>
      <c r="D764" s="3">
        <v>4</v>
      </c>
      <c r="E764" s="12">
        <f t="shared" si="44"/>
        <v>43118</v>
      </c>
      <c r="F764" s="3">
        <v>0</v>
      </c>
      <c r="G764" s="3" t="s">
        <v>61</v>
      </c>
      <c r="H764" s="3" t="str">
        <f t="shared" si="45"/>
        <v>Other</v>
      </c>
      <c r="I764" s="3">
        <v>73</v>
      </c>
      <c r="J764" s="10">
        <v>19489</v>
      </c>
      <c r="K764" s="3">
        <v>2</v>
      </c>
      <c r="L764" s="3" t="s">
        <v>135</v>
      </c>
      <c r="M764" s="3" t="s">
        <v>682</v>
      </c>
      <c r="N764" s="3" t="s">
        <v>691</v>
      </c>
      <c r="O764" s="3" t="s">
        <v>692</v>
      </c>
      <c r="P764" s="3" t="s">
        <v>693</v>
      </c>
      <c r="Q764" s="3" t="s">
        <v>694</v>
      </c>
      <c r="R764" s="3">
        <v>73</v>
      </c>
      <c r="S764" s="3" t="s">
        <v>1127</v>
      </c>
      <c r="T764" s="3">
        <v>1360</v>
      </c>
      <c r="U764" s="3" t="s">
        <v>1126</v>
      </c>
      <c r="V764" s="15">
        <v>327.75</v>
      </c>
      <c r="W764" s="15">
        <v>297.07027734645828</v>
      </c>
      <c r="X764" s="3">
        <v>1</v>
      </c>
      <c r="Y764" s="15">
        <v>29.5</v>
      </c>
      <c r="Z764" s="15">
        <v>327.75</v>
      </c>
      <c r="AA764" s="24">
        <f t="shared" si="46"/>
        <v>298.25</v>
      </c>
      <c r="AB764" s="3" t="s">
        <v>29</v>
      </c>
      <c r="AC764" s="3" t="str">
        <f t="shared" si="47"/>
        <v>Cash Over 200</v>
      </c>
    </row>
    <row r="765" spans="1:29" ht="17" hidden="1" x14ac:dyDescent="0.2">
      <c r="A765" s="3">
        <v>75935</v>
      </c>
      <c r="B765" s="6">
        <v>43113</v>
      </c>
      <c r="C765" s="3">
        <f>VLOOKUP(B765,Dates!$A$2:$B$1462, 2,FALSE)</f>
        <v>7</v>
      </c>
      <c r="D765" s="3">
        <v>4</v>
      </c>
      <c r="E765" s="12">
        <f t="shared" si="44"/>
        <v>43118</v>
      </c>
      <c r="F765" s="3">
        <v>0</v>
      </c>
      <c r="G765" s="3" t="s">
        <v>61</v>
      </c>
      <c r="H765" s="3" t="str">
        <f t="shared" si="45"/>
        <v>Other</v>
      </c>
      <c r="I765" s="3">
        <v>73</v>
      </c>
      <c r="J765" s="10">
        <v>19488</v>
      </c>
      <c r="K765" s="3">
        <v>2</v>
      </c>
      <c r="L765" s="3" t="s">
        <v>135</v>
      </c>
      <c r="M765" s="3" t="s">
        <v>682</v>
      </c>
      <c r="N765" s="3" t="s">
        <v>695</v>
      </c>
      <c r="O765" s="3" t="s">
        <v>692</v>
      </c>
      <c r="P765" s="3" t="s">
        <v>693</v>
      </c>
      <c r="Q765" s="3" t="s">
        <v>694</v>
      </c>
      <c r="R765" s="3">
        <v>73</v>
      </c>
      <c r="S765" s="3" t="s">
        <v>1127</v>
      </c>
      <c r="T765" s="3">
        <v>1360</v>
      </c>
      <c r="U765" s="3" t="s">
        <v>1126</v>
      </c>
      <c r="V765" s="15">
        <v>327.75</v>
      </c>
      <c r="W765" s="15">
        <v>297.07027734645828</v>
      </c>
      <c r="X765" s="3">
        <v>1</v>
      </c>
      <c r="Y765" s="15">
        <v>32.77999878</v>
      </c>
      <c r="Z765" s="15">
        <v>327.75</v>
      </c>
      <c r="AA765" s="24">
        <f t="shared" si="46"/>
        <v>294.97000121999997</v>
      </c>
      <c r="AB765" s="3" t="s">
        <v>65</v>
      </c>
      <c r="AC765" s="3" t="str">
        <f t="shared" si="47"/>
        <v>Not Cash Payment</v>
      </c>
    </row>
    <row r="766" spans="1:29" ht="17" hidden="1" x14ac:dyDescent="0.2">
      <c r="A766" s="3">
        <v>75934</v>
      </c>
      <c r="B766" s="6">
        <v>43113</v>
      </c>
      <c r="C766" s="3">
        <f>VLOOKUP(B766,Dates!$A$2:$B$1462, 2,FALSE)</f>
        <v>7</v>
      </c>
      <c r="D766" s="3">
        <v>1</v>
      </c>
      <c r="E766" s="12">
        <f t="shared" si="44"/>
        <v>43115</v>
      </c>
      <c r="F766" s="3">
        <v>1</v>
      </c>
      <c r="G766" s="3" t="s">
        <v>186</v>
      </c>
      <c r="H766" s="3" t="str">
        <f t="shared" si="45"/>
        <v>Other</v>
      </c>
      <c r="I766" s="3">
        <v>73</v>
      </c>
      <c r="J766" s="10">
        <v>19487</v>
      </c>
      <c r="K766" s="3">
        <v>2</v>
      </c>
      <c r="L766" s="3" t="s">
        <v>135</v>
      </c>
      <c r="M766" s="3" t="s">
        <v>682</v>
      </c>
      <c r="N766" s="3" t="s">
        <v>696</v>
      </c>
      <c r="O766" s="3" t="s">
        <v>697</v>
      </c>
      <c r="P766" s="3" t="s">
        <v>698</v>
      </c>
      <c r="Q766" s="3" t="s">
        <v>699</v>
      </c>
      <c r="R766" s="3">
        <v>73</v>
      </c>
      <c r="S766" s="3" t="s">
        <v>1127</v>
      </c>
      <c r="T766" s="3">
        <v>1360</v>
      </c>
      <c r="U766" s="3" t="s">
        <v>1126</v>
      </c>
      <c r="V766" s="15">
        <v>327.75</v>
      </c>
      <c r="W766" s="15">
        <v>297.07027734645828</v>
      </c>
      <c r="X766" s="3">
        <v>1</v>
      </c>
      <c r="Y766" s="15">
        <v>39.33000183</v>
      </c>
      <c r="Z766" s="15">
        <v>327.75</v>
      </c>
      <c r="AA766" s="24">
        <f t="shared" si="46"/>
        <v>288.41999816999999</v>
      </c>
      <c r="AB766" s="3" t="s">
        <v>44</v>
      </c>
      <c r="AC766" s="3" t="str">
        <f t="shared" si="47"/>
        <v>Not Cash Payment</v>
      </c>
    </row>
    <row r="767" spans="1:29" ht="17" hidden="1" x14ac:dyDescent="0.2">
      <c r="A767" s="3">
        <v>75933</v>
      </c>
      <c r="B767" s="6">
        <v>43113</v>
      </c>
      <c r="C767" s="3">
        <f>VLOOKUP(B767,Dates!$A$2:$B$1462, 2,FALSE)</f>
        <v>7</v>
      </c>
      <c r="D767" s="3">
        <v>1</v>
      </c>
      <c r="E767" s="12">
        <f t="shared" si="44"/>
        <v>43115</v>
      </c>
      <c r="F767" s="3">
        <v>1</v>
      </c>
      <c r="G767" s="3" t="s">
        <v>186</v>
      </c>
      <c r="H767" s="3" t="str">
        <f t="shared" si="45"/>
        <v>Other</v>
      </c>
      <c r="I767" s="3">
        <v>73</v>
      </c>
      <c r="J767" s="10">
        <v>19486</v>
      </c>
      <c r="K767" s="3">
        <v>2</v>
      </c>
      <c r="L767" s="3" t="s">
        <v>135</v>
      </c>
      <c r="M767" s="3" t="s">
        <v>682</v>
      </c>
      <c r="N767" s="3" t="s">
        <v>696</v>
      </c>
      <c r="O767" s="3" t="s">
        <v>697</v>
      </c>
      <c r="P767" s="3" t="s">
        <v>698</v>
      </c>
      <c r="Q767" s="3" t="s">
        <v>699</v>
      </c>
      <c r="R767" s="3">
        <v>73</v>
      </c>
      <c r="S767" s="3" t="s">
        <v>1127</v>
      </c>
      <c r="T767" s="3">
        <v>1360</v>
      </c>
      <c r="U767" s="3" t="s">
        <v>1126</v>
      </c>
      <c r="V767" s="15">
        <v>327.75</v>
      </c>
      <c r="W767" s="15">
        <v>297.07027734645828</v>
      </c>
      <c r="X767" s="3">
        <v>1</v>
      </c>
      <c r="Y767" s="15">
        <v>42.61000061</v>
      </c>
      <c r="Z767" s="15">
        <v>327.75</v>
      </c>
      <c r="AA767" s="24">
        <f t="shared" si="46"/>
        <v>285.13999939000001</v>
      </c>
      <c r="AB767" s="3" t="s">
        <v>65</v>
      </c>
      <c r="AC767" s="3" t="str">
        <f t="shared" si="47"/>
        <v>Not Cash Payment</v>
      </c>
    </row>
    <row r="768" spans="1:29" ht="17" hidden="1" x14ac:dyDescent="0.2">
      <c r="A768" s="3">
        <v>75932</v>
      </c>
      <c r="B768" s="6">
        <v>43113</v>
      </c>
      <c r="C768" s="3">
        <f>VLOOKUP(B768,Dates!$A$2:$B$1462, 2,FALSE)</f>
        <v>7</v>
      </c>
      <c r="D768" s="3">
        <v>2</v>
      </c>
      <c r="E768" s="12">
        <f t="shared" si="44"/>
        <v>43116</v>
      </c>
      <c r="F768" s="3">
        <v>1</v>
      </c>
      <c r="G768" s="3" t="s">
        <v>22</v>
      </c>
      <c r="H768" s="3" t="str">
        <f t="shared" si="45"/>
        <v>Other</v>
      </c>
      <c r="I768" s="3">
        <v>73</v>
      </c>
      <c r="J768" s="10">
        <v>19485</v>
      </c>
      <c r="K768" s="3">
        <v>2</v>
      </c>
      <c r="L768" s="3" t="s">
        <v>135</v>
      </c>
      <c r="M768" s="3" t="s">
        <v>682</v>
      </c>
      <c r="N768" s="3" t="s">
        <v>696</v>
      </c>
      <c r="O768" s="3" t="s">
        <v>697</v>
      </c>
      <c r="P768" s="3" t="s">
        <v>698</v>
      </c>
      <c r="Q768" s="3" t="s">
        <v>699</v>
      </c>
      <c r="R768" s="3">
        <v>73</v>
      </c>
      <c r="S768" s="3" t="s">
        <v>1127</v>
      </c>
      <c r="T768" s="3">
        <v>1360</v>
      </c>
      <c r="U768" s="3" t="s">
        <v>1126</v>
      </c>
      <c r="V768" s="15">
        <v>327.75</v>
      </c>
      <c r="W768" s="15">
        <v>297.07027734645828</v>
      </c>
      <c r="X768" s="3">
        <v>1</v>
      </c>
      <c r="Y768" s="15">
        <v>49.159999849999998</v>
      </c>
      <c r="Z768" s="15">
        <v>327.75</v>
      </c>
      <c r="AA768" s="24">
        <f t="shared" si="46"/>
        <v>278.59000014999998</v>
      </c>
      <c r="AB768" s="3" t="s">
        <v>29</v>
      </c>
      <c r="AC768" s="3" t="str">
        <f t="shared" si="47"/>
        <v>Cash Over 200</v>
      </c>
    </row>
    <row r="769" spans="1:29" ht="17" hidden="1" x14ac:dyDescent="0.2">
      <c r="A769" s="3">
        <v>75931</v>
      </c>
      <c r="B769" s="6">
        <v>43113</v>
      </c>
      <c r="C769" s="3">
        <f>VLOOKUP(B769,Dates!$A$2:$B$1462, 2,FALSE)</f>
        <v>7</v>
      </c>
      <c r="D769" s="3">
        <v>1</v>
      </c>
      <c r="E769" s="12">
        <f t="shared" si="44"/>
        <v>43115</v>
      </c>
      <c r="F769" s="3">
        <v>1</v>
      </c>
      <c r="G769" s="3" t="s">
        <v>186</v>
      </c>
      <c r="H769" s="3" t="str">
        <f t="shared" si="45"/>
        <v>Other</v>
      </c>
      <c r="I769" s="3">
        <v>73</v>
      </c>
      <c r="J769" s="10">
        <v>19484</v>
      </c>
      <c r="K769" s="3">
        <v>2</v>
      </c>
      <c r="L769" s="3" t="s">
        <v>135</v>
      </c>
      <c r="M769" s="3" t="s">
        <v>682</v>
      </c>
      <c r="N769" s="3" t="s">
        <v>696</v>
      </c>
      <c r="O769" s="3" t="s">
        <v>697</v>
      </c>
      <c r="P769" s="3" t="s">
        <v>698</v>
      </c>
      <c r="Q769" s="3" t="s">
        <v>699</v>
      </c>
      <c r="R769" s="3">
        <v>73</v>
      </c>
      <c r="S769" s="3" t="s">
        <v>1127</v>
      </c>
      <c r="T769" s="3">
        <v>1360</v>
      </c>
      <c r="U769" s="3" t="s">
        <v>1126</v>
      </c>
      <c r="V769" s="15">
        <v>327.75</v>
      </c>
      <c r="W769" s="15">
        <v>297.07027734645828</v>
      </c>
      <c r="X769" s="3">
        <v>1</v>
      </c>
      <c r="Y769" s="15">
        <v>52.439998629999998</v>
      </c>
      <c r="Z769" s="15">
        <v>327.75</v>
      </c>
      <c r="AA769" s="24">
        <f t="shared" si="46"/>
        <v>275.31000137000001</v>
      </c>
      <c r="AB769" s="3" t="s">
        <v>29</v>
      </c>
      <c r="AC769" s="3" t="str">
        <f t="shared" si="47"/>
        <v>Cash Over 200</v>
      </c>
    </row>
    <row r="770" spans="1:29" ht="17" hidden="1" x14ac:dyDescent="0.2">
      <c r="A770" s="3">
        <v>75930</v>
      </c>
      <c r="B770" s="6">
        <v>43113</v>
      </c>
      <c r="C770" s="3">
        <f>VLOOKUP(B770,Dates!$A$2:$B$1462, 2,FALSE)</f>
        <v>7</v>
      </c>
      <c r="D770" s="3">
        <v>2</v>
      </c>
      <c r="E770" s="12">
        <f t="shared" si="44"/>
        <v>43116</v>
      </c>
      <c r="F770" s="3">
        <v>0</v>
      </c>
      <c r="G770" s="3" t="s">
        <v>22</v>
      </c>
      <c r="H770" s="3" t="str">
        <f t="shared" si="45"/>
        <v>Other</v>
      </c>
      <c r="I770" s="3">
        <v>73</v>
      </c>
      <c r="J770" s="10">
        <v>19483</v>
      </c>
      <c r="K770" s="3">
        <v>2</v>
      </c>
      <c r="L770" s="3" t="s">
        <v>135</v>
      </c>
      <c r="M770" s="3" t="s">
        <v>682</v>
      </c>
      <c r="N770" s="3" t="s">
        <v>700</v>
      </c>
      <c r="O770" s="3" t="s">
        <v>700</v>
      </c>
      <c r="P770" s="3" t="s">
        <v>701</v>
      </c>
      <c r="Q770" s="3" t="s">
        <v>699</v>
      </c>
      <c r="R770" s="3">
        <v>73</v>
      </c>
      <c r="S770" s="3" t="s">
        <v>1127</v>
      </c>
      <c r="T770" s="3">
        <v>1360</v>
      </c>
      <c r="U770" s="3" t="s">
        <v>1126</v>
      </c>
      <c r="V770" s="15">
        <v>327.75</v>
      </c>
      <c r="W770" s="15">
        <v>297.07027734645828</v>
      </c>
      <c r="X770" s="3">
        <v>1</v>
      </c>
      <c r="Y770" s="15">
        <v>55.72000122</v>
      </c>
      <c r="Z770" s="15">
        <v>327.75</v>
      </c>
      <c r="AA770" s="24">
        <f t="shared" si="46"/>
        <v>272.02999878000003</v>
      </c>
      <c r="AB770" s="3" t="s">
        <v>65</v>
      </c>
      <c r="AC770" s="3" t="str">
        <f t="shared" si="47"/>
        <v>Not Cash Payment</v>
      </c>
    </row>
    <row r="771" spans="1:29" ht="17" hidden="1" x14ac:dyDescent="0.2">
      <c r="A771" s="3">
        <v>75929</v>
      </c>
      <c r="B771" s="6">
        <v>43113</v>
      </c>
      <c r="C771" s="3">
        <f>VLOOKUP(B771,Dates!$A$2:$B$1462, 2,FALSE)</f>
        <v>7</v>
      </c>
      <c r="D771" s="3">
        <v>2</v>
      </c>
      <c r="E771" s="12">
        <f t="shared" ref="E771:E834" si="48">WORKDAY(B771, D771 )</f>
        <v>43116</v>
      </c>
      <c r="F771" s="3">
        <v>1</v>
      </c>
      <c r="G771" s="3" t="s">
        <v>22</v>
      </c>
      <c r="H771" s="3" t="str">
        <f t="shared" ref="H771:H834" si="49">IF(AND(D771&lt;=1,F771=0),"Same day - on time","Other")</f>
        <v>Other</v>
      </c>
      <c r="I771" s="3">
        <v>73</v>
      </c>
      <c r="J771" s="10">
        <v>19482</v>
      </c>
      <c r="K771" s="3">
        <v>2</v>
      </c>
      <c r="L771" s="3" t="s">
        <v>135</v>
      </c>
      <c r="M771" s="3" t="s">
        <v>682</v>
      </c>
      <c r="N771" s="3" t="s">
        <v>702</v>
      </c>
      <c r="O771" s="3" t="s">
        <v>703</v>
      </c>
      <c r="P771" s="3" t="s">
        <v>685</v>
      </c>
      <c r="Q771" s="3" t="s">
        <v>686</v>
      </c>
      <c r="R771" s="3">
        <v>73</v>
      </c>
      <c r="S771" s="3" t="s">
        <v>1127</v>
      </c>
      <c r="T771" s="3">
        <v>1360</v>
      </c>
      <c r="U771" s="3" t="s">
        <v>1126</v>
      </c>
      <c r="V771" s="15">
        <v>327.75</v>
      </c>
      <c r="W771" s="15">
        <v>297.07027734645828</v>
      </c>
      <c r="X771" s="3">
        <v>1</v>
      </c>
      <c r="Y771" s="15">
        <v>59</v>
      </c>
      <c r="Z771" s="15">
        <v>327.75</v>
      </c>
      <c r="AA771" s="24">
        <f t="shared" ref="AA771:AA834" si="50">Z771-Y771</f>
        <v>268.75</v>
      </c>
      <c r="AB771" s="3" t="s">
        <v>65</v>
      </c>
      <c r="AC771" s="3" t="str">
        <f t="shared" ref="AC771:AC834" si="51">IF(AND(AB771="CASH",AA771&gt;200),"Cash Over 200",IF(AND(AB771="CASH",AA771&lt;=200),"Cash Not Over 200","Not Cash Payment"))</f>
        <v>Not Cash Payment</v>
      </c>
    </row>
    <row r="772" spans="1:29" ht="17" hidden="1" x14ac:dyDescent="0.2">
      <c r="A772" s="3">
        <v>75928</v>
      </c>
      <c r="B772" s="6">
        <v>43113</v>
      </c>
      <c r="C772" s="3">
        <f>VLOOKUP(B772,Dates!$A$2:$B$1462, 2,FALSE)</f>
        <v>7</v>
      </c>
      <c r="D772" s="3">
        <v>2</v>
      </c>
      <c r="E772" s="12">
        <f t="shared" si="48"/>
        <v>43116</v>
      </c>
      <c r="F772" s="3">
        <v>1</v>
      </c>
      <c r="G772" s="3" t="s">
        <v>22</v>
      </c>
      <c r="H772" s="3" t="str">
        <f t="shared" si="49"/>
        <v>Other</v>
      </c>
      <c r="I772" s="3">
        <v>73</v>
      </c>
      <c r="J772" s="10">
        <v>19481</v>
      </c>
      <c r="K772" s="3">
        <v>2</v>
      </c>
      <c r="L772" s="3" t="s">
        <v>135</v>
      </c>
      <c r="M772" s="3" t="s">
        <v>682</v>
      </c>
      <c r="N772" s="3" t="s">
        <v>702</v>
      </c>
      <c r="O772" s="3" t="s">
        <v>703</v>
      </c>
      <c r="P772" s="3" t="s">
        <v>685</v>
      </c>
      <c r="Q772" s="3" t="s">
        <v>686</v>
      </c>
      <c r="R772" s="3">
        <v>73</v>
      </c>
      <c r="S772" s="3" t="s">
        <v>1127</v>
      </c>
      <c r="T772" s="3">
        <v>1360</v>
      </c>
      <c r="U772" s="3" t="s">
        <v>1126</v>
      </c>
      <c r="V772" s="15">
        <v>327.75</v>
      </c>
      <c r="W772" s="15">
        <v>297.07027734645828</v>
      </c>
      <c r="X772" s="3">
        <v>1</v>
      </c>
      <c r="Y772" s="15">
        <v>65.550003050000001</v>
      </c>
      <c r="Z772" s="15">
        <v>327.75</v>
      </c>
      <c r="AA772" s="24">
        <f t="shared" si="50"/>
        <v>262.19999695000001</v>
      </c>
      <c r="AB772" s="3" t="s">
        <v>65</v>
      </c>
      <c r="AC772" s="3" t="str">
        <f t="shared" si="51"/>
        <v>Not Cash Payment</v>
      </c>
    </row>
    <row r="773" spans="1:29" ht="17" hidden="1" x14ac:dyDescent="0.2">
      <c r="A773" s="3">
        <v>75927</v>
      </c>
      <c r="B773" s="6">
        <v>43113</v>
      </c>
      <c r="C773" s="3">
        <f>VLOOKUP(B773,Dates!$A$2:$B$1462, 2,FALSE)</f>
        <v>7</v>
      </c>
      <c r="D773" s="3">
        <v>1</v>
      </c>
      <c r="E773" s="12">
        <f t="shared" si="48"/>
        <v>43115</v>
      </c>
      <c r="F773" s="3">
        <v>1</v>
      </c>
      <c r="G773" s="3" t="s">
        <v>186</v>
      </c>
      <c r="H773" s="3" t="str">
        <f t="shared" si="49"/>
        <v>Other</v>
      </c>
      <c r="I773" s="3">
        <v>73</v>
      </c>
      <c r="J773" s="10">
        <v>19480</v>
      </c>
      <c r="K773" s="3">
        <v>2</v>
      </c>
      <c r="L773" s="3" t="s">
        <v>135</v>
      </c>
      <c r="M773" s="3" t="s">
        <v>682</v>
      </c>
      <c r="N773" s="3" t="s">
        <v>704</v>
      </c>
      <c r="O773" s="3" t="s">
        <v>705</v>
      </c>
      <c r="P773" s="3" t="s">
        <v>689</v>
      </c>
      <c r="Q773" s="3" t="s">
        <v>690</v>
      </c>
      <c r="R773" s="3">
        <v>73</v>
      </c>
      <c r="S773" s="3" t="s">
        <v>1127</v>
      </c>
      <c r="T773" s="3">
        <v>1360</v>
      </c>
      <c r="U773" s="3" t="s">
        <v>1126</v>
      </c>
      <c r="V773" s="15">
        <v>327.75</v>
      </c>
      <c r="W773" s="15">
        <v>297.07027734645828</v>
      </c>
      <c r="X773" s="3">
        <v>1</v>
      </c>
      <c r="Y773" s="15">
        <v>81.940002440000001</v>
      </c>
      <c r="Z773" s="15">
        <v>327.75</v>
      </c>
      <c r="AA773" s="24">
        <f t="shared" si="50"/>
        <v>245.80999756</v>
      </c>
      <c r="AB773" s="3" t="s">
        <v>44</v>
      </c>
      <c r="AC773" s="3" t="str">
        <f t="shared" si="51"/>
        <v>Not Cash Payment</v>
      </c>
    </row>
    <row r="774" spans="1:29" ht="17" hidden="1" x14ac:dyDescent="0.2">
      <c r="A774" s="3">
        <v>75926</v>
      </c>
      <c r="B774" s="6">
        <v>43113</v>
      </c>
      <c r="C774" s="3">
        <f>VLOOKUP(B774,Dates!$A$2:$B$1462, 2,FALSE)</f>
        <v>7</v>
      </c>
      <c r="D774" s="3">
        <v>1</v>
      </c>
      <c r="E774" s="12">
        <f t="shared" si="48"/>
        <v>43115</v>
      </c>
      <c r="F774" s="3">
        <v>1</v>
      </c>
      <c r="G774" s="3" t="s">
        <v>186</v>
      </c>
      <c r="H774" s="3" t="str">
        <f t="shared" si="49"/>
        <v>Other</v>
      </c>
      <c r="I774" s="3">
        <v>73</v>
      </c>
      <c r="J774" s="10">
        <v>19479</v>
      </c>
      <c r="K774" s="3">
        <v>2</v>
      </c>
      <c r="L774" s="3" t="s">
        <v>135</v>
      </c>
      <c r="M774" s="3" t="s">
        <v>682</v>
      </c>
      <c r="N774" s="3" t="s">
        <v>704</v>
      </c>
      <c r="O774" s="3" t="s">
        <v>705</v>
      </c>
      <c r="P774" s="3" t="s">
        <v>689</v>
      </c>
      <c r="Q774" s="3" t="s">
        <v>690</v>
      </c>
      <c r="R774" s="3">
        <v>73</v>
      </c>
      <c r="S774" s="3" t="s">
        <v>1127</v>
      </c>
      <c r="T774" s="3">
        <v>1360</v>
      </c>
      <c r="U774" s="3" t="s">
        <v>1126</v>
      </c>
      <c r="V774" s="15">
        <v>327.75</v>
      </c>
      <c r="W774" s="15">
        <v>297.07027734645828</v>
      </c>
      <c r="X774" s="3">
        <v>1</v>
      </c>
      <c r="Y774" s="15">
        <v>0</v>
      </c>
      <c r="Z774" s="15">
        <v>327.75</v>
      </c>
      <c r="AA774" s="24">
        <f t="shared" si="50"/>
        <v>327.75</v>
      </c>
      <c r="AB774" s="3" t="s">
        <v>65</v>
      </c>
      <c r="AC774" s="3" t="str">
        <f t="shared" si="51"/>
        <v>Not Cash Payment</v>
      </c>
    </row>
    <row r="775" spans="1:29" ht="17" hidden="1" x14ac:dyDescent="0.2">
      <c r="A775" s="3">
        <v>75925</v>
      </c>
      <c r="B775" s="6">
        <v>43113</v>
      </c>
      <c r="C775" s="3">
        <f>VLOOKUP(B775,Dates!$A$2:$B$1462, 2,FALSE)</f>
        <v>7</v>
      </c>
      <c r="D775" s="3">
        <v>1</v>
      </c>
      <c r="E775" s="12">
        <f t="shared" si="48"/>
        <v>43115</v>
      </c>
      <c r="F775" s="3">
        <v>1</v>
      </c>
      <c r="G775" s="3" t="s">
        <v>186</v>
      </c>
      <c r="H775" s="3" t="str">
        <f t="shared" si="49"/>
        <v>Other</v>
      </c>
      <c r="I775" s="3">
        <v>73</v>
      </c>
      <c r="J775" s="10">
        <v>19478</v>
      </c>
      <c r="K775" s="3">
        <v>2</v>
      </c>
      <c r="L775" s="3" t="s">
        <v>135</v>
      </c>
      <c r="M775" s="3" t="s">
        <v>682</v>
      </c>
      <c r="N775" s="3" t="s">
        <v>704</v>
      </c>
      <c r="O775" s="3" t="s">
        <v>705</v>
      </c>
      <c r="P775" s="3" t="s">
        <v>689</v>
      </c>
      <c r="Q775" s="3" t="s">
        <v>690</v>
      </c>
      <c r="R775" s="3">
        <v>73</v>
      </c>
      <c r="S775" s="3" t="s">
        <v>1127</v>
      </c>
      <c r="T775" s="3">
        <v>1360</v>
      </c>
      <c r="U775" s="3" t="s">
        <v>1126</v>
      </c>
      <c r="V775" s="15">
        <v>327.75</v>
      </c>
      <c r="W775" s="15">
        <v>297.07027734645828</v>
      </c>
      <c r="X775" s="3">
        <v>1</v>
      </c>
      <c r="Y775" s="15">
        <v>3.2799999710000001</v>
      </c>
      <c r="Z775" s="15">
        <v>327.75</v>
      </c>
      <c r="AA775" s="24">
        <f t="shared" si="50"/>
        <v>324.470000029</v>
      </c>
      <c r="AB775" s="3" t="s">
        <v>44</v>
      </c>
      <c r="AC775" s="3" t="str">
        <f t="shared" si="51"/>
        <v>Not Cash Payment</v>
      </c>
    </row>
    <row r="776" spans="1:29" ht="17" hidden="1" x14ac:dyDescent="0.2">
      <c r="A776" s="3">
        <v>75924</v>
      </c>
      <c r="B776" s="6">
        <v>43113</v>
      </c>
      <c r="C776" s="3">
        <f>VLOOKUP(B776,Dates!$A$2:$B$1462, 2,FALSE)</f>
        <v>7</v>
      </c>
      <c r="D776" s="3">
        <v>2</v>
      </c>
      <c r="E776" s="12">
        <f t="shared" si="48"/>
        <v>43116</v>
      </c>
      <c r="F776" s="3">
        <v>1</v>
      </c>
      <c r="G776" s="3" t="s">
        <v>22</v>
      </c>
      <c r="H776" s="3" t="str">
        <f t="shared" si="49"/>
        <v>Other</v>
      </c>
      <c r="I776" s="3">
        <v>73</v>
      </c>
      <c r="J776" s="10">
        <v>19477</v>
      </c>
      <c r="K776" s="3">
        <v>2</v>
      </c>
      <c r="L776" s="3" t="s">
        <v>135</v>
      </c>
      <c r="M776" s="3" t="s">
        <v>682</v>
      </c>
      <c r="N776" s="3" t="s">
        <v>706</v>
      </c>
      <c r="O776" s="3" t="s">
        <v>706</v>
      </c>
      <c r="P776" s="3" t="s">
        <v>707</v>
      </c>
      <c r="Q776" s="3" t="s">
        <v>699</v>
      </c>
      <c r="R776" s="3">
        <v>73</v>
      </c>
      <c r="S776" s="3" t="s">
        <v>1127</v>
      </c>
      <c r="T776" s="3">
        <v>1360</v>
      </c>
      <c r="U776" s="3" t="s">
        <v>1126</v>
      </c>
      <c r="V776" s="15">
        <v>327.75</v>
      </c>
      <c r="W776" s="15">
        <v>297.07027734645828</v>
      </c>
      <c r="X776" s="3">
        <v>1</v>
      </c>
      <c r="Y776" s="15">
        <v>6.5599999430000002</v>
      </c>
      <c r="Z776" s="15">
        <v>327.75</v>
      </c>
      <c r="AA776" s="24">
        <f t="shared" si="50"/>
        <v>321.19000005700002</v>
      </c>
      <c r="AB776" s="3" t="s">
        <v>29</v>
      </c>
      <c r="AC776" s="3" t="str">
        <f t="shared" si="51"/>
        <v>Cash Over 200</v>
      </c>
    </row>
    <row r="777" spans="1:29" ht="17" hidden="1" x14ac:dyDescent="0.2">
      <c r="A777" s="3">
        <v>75923</v>
      </c>
      <c r="B777" s="6">
        <v>43113</v>
      </c>
      <c r="C777" s="3">
        <f>VLOOKUP(B777,Dates!$A$2:$B$1462, 2,FALSE)</f>
        <v>7</v>
      </c>
      <c r="D777" s="3">
        <v>1</v>
      </c>
      <c r="E777" s="12">
        <f t="shared" si="48"/>
        <v>43115</v>
      </c>
      <c r="F777" s="3">
        <v>1</v>
      </c>
      <c r="G777" s="3" t="s">
        <v>186</v>
      </c>
      <c r="H777" s="3" t="str">
        <f t="shared" si="49"/>
        <v>Other</v>
      </c>
      <c r="I777" s="3">
        <v>73</v>
      </c>
      <c r="J777" s="10">
        <v>19476</v>
      </c>
      <c r="K777" s="3">
        <v>2</v>
      </c>
      <c r="L777" s="3" t="s">
        <v>135</v>
      </c>
      <c r="M777" s="3" t="s">
        <v>682</v>
      </c>
      <c r="N777" s="3" t="s">
        <v>708</v>
      </c>
      <c r="O777" s="3" t="s">
        <v>709</v>
      </c>
      <c r="P777" s="3" t="s">
        <v>689</v>
      </c>
      <c r="Q777" s="3" t="s">
        <v>690</v>
      </c>
      <c r="R777" s="3">
        <v>73</v>
      </c>
      <c r="S777" s="3" t="s">
        <v>1127</v>
      </c>
      <c r="T777" s="3">
        <v>1360</v>
      </c>
      <c r="U777" s="3" t="s">
        <v>1126</v>
      </c>
      <c r="V777" s="15">
        <v>327.75</v>
      </c>
      <c r="W777" s="15">
        <v>297.07027734645828</v>
      </c>
      <c r="X777" s="3">
        <v>1</v>
      </c>
      <c r="Y777" s="15">
        <v>9.8299999239999991</v>
      </c>
      <c r="Z777" s="15">
        <v>327.75</v>
      </c>
      <c r="AA777" s="24">
        <f t="shared" si="50"/>
        <v>317.92000007600001</v>
      </c>
      <c r="AB777" s="3" t="s">
        <v>29</v>
      </c>
      <c r="AC777" s="3" t="str">
        <f t="shared" si="51"/>
        <v>Cash Over 200</v>
      </c>
    </row>
    <row r="778" spans="1:29" ht="17" hidden="1" x14ac:dyDescent="0.2">
      <c r="A778" s="3">
        <v>75922</v>
      </c>
      <c r="B778" s="6">
        <v>43113</v>
      </c>
      <c r="C778" s="3">
        <f>VLOOKUP(B778,Dates!$A$2:$B$1462, 2,FALSE)</f>
        <v>7</v>
      </c>
      <c r="D778" s="3">
        <v>1</v>
      </c>
      <c r="E778" s="12">
        <f t="shared" si="48"/>
        <v>43115</v>
      </c>
      <c r="F778" s="3">
        <v>1</v>
      </c>
      <c r="G778" s="3" t="s">
        <v>186</v>
      </c>
      <c r="H778" s="3" t="str">
        <f t="shared" si="49"/>
        <v>Other</v>
      </c>
      <c r="I778" s="3">
        <v>73</v>
      </c>
      <c r="J778" s="10">
        <v>19475</v>
      </c>
      <c r="K778" s="3">
        <v>2</v>
      </c>
      <c r="L778" s="3" t="s">
        <v>135</v>
      </c>
      <c r="M778" s="3" t="s">
        <v>682</v>
      </c>
      <c r="N778" s="3" t="s">
        <v>708</v>
      </c>
      <c r="O778" s="3" t="s">
        <v>709</v>
      </c>
      <c r="P778" s="3" t="s">
        <v>689</v>
      </c>
      <c r="Q778" s="3" t="s">
        <v>690</v>
      </c>
      <c r="R778" s="3">
        <v>73</v>
      </c>
      <c r="S778" s="3" t="s">
        <v>1127</v>
      </c>
      <c r="T778" s="3">
        <v>1360</v>
      </c>
      <c r="U778" s="3" t="s">
        <v>1126</v>
      </c>
      <c r="V778" s="15">
        <v>327.75</v>
      </c>
      <c r="W778" s="15">
        <v>297.07027734645828</v>
      </c>
      <c r="X778" s="3">
        <v>1</v>
      </c>
      <c r="Y778" s="15">
        <v>13.10999966</v>
      </c>
      <c r="Z778" s="15">
        <v>327.75</v>
      </c>
      <c r="AA778" s="24">
        <f t="shared" si="50"/>
        <v>314.64000034000003</v>
      </c>
      <c r="AB778" s="3" t="s">
        <v>44</v>
      </c>
      <c r="AC778" s="3" t="str">
        <f t="shared" si="51"/>
        <v>Not Cash Payment</v>
      </c>
    </row>
    <row r="779" spans="1:29" ht="34" hidden="1" x14ac:dyDescent="0.2">
      <c r="A779" s="3">
        <v>75921</v>
      </c>
      <c r="B779" s="6">
        <v>43113</v>
      </c>
      <c r="C779" s="3">
        <f>VLOOKUP(B779,Dates!$A$2:$B$1462, 2,FALSE)</f>
        <v>7</v>
      </c>
      <c r="D779" s="3">
        <v>0</v>
      </c>
      <c r="E779" s="12">
        <f t="shared" si="48"/>
        <v>43113</v>
      </c>
      <c r="F779" s="3">
        <v>0</v>
      </c>
      <c r="G779" s="3" t="s">
        <v>213</v>
      </c>
      <c r="H779" s="3" t="str">
        <f t="shared" si="49"/>
        <v>Same day - on time</v>
      </c>
      <c r="I779" s="3">
        <v>73</v>
      </c>
      <c r="J779" s="10">
        <v>19474</v>
      </c>
      <c r="K779" s="3">
        <v>2</v>
      </c>
      <c r="L779" s="3" t="s">
        <v>135</v>
      </c>
      <c r="M779" s="3" t="s">
        <v>682</v>
      </c>
      <c r="N779" s="3" t="s">
        <v>708</v>
      </c>
      <c r="O779" s="3" t="s">
        <v>709</v>
      </c>
      <c r="P779" s="3" t="s">
        <v>689</v>
      </c>
      <c r="Q779" s="3" t="s">
        <v>690</v>
      </c>
      <c r="R779" s="3">
        <v>73</v>
      </c>
      <c r="S779" s="3" t="s">
        <v>1127</v>
      </c>
      <c r="T779" s="3">
        <v>1360</v>
      </c>
      <c r="U779" s="3" t="s">
        <v>1126</v>
      </c>
      <c r="V779" s="15">
        <v>327.75</v>
      </c>
      <c r="W779" s="15">
        <v>297.07027734645828</v>
      </c>
      <c r="X779" s="3">
        <v>1</v>
      </c>
      <c r="Y779" s="15">
        <v>16.38999939</v>
      </c>
      <c r="Z779" s="15">
        <v>327.75</v>
      </c>
      <c r="AA779" s="24">
        <f t="shared" si="50"/>
        <v>311.36000060999999</v>
      </c>
      <c r="AB779" s="3" t="s">
        <v>29</v>
      </c>
      <c r="AC779" s="3" t="str">
        <f t="shared" si="51"/>
        <v>Cash Over 200</v>
      </c>
    </row>
    <row r="780" spans="1:29" ht="34" hidden="1" x14ac:dyDescent="0.2">
      <c r="A780" s="3">
        <v>75920</v>
      </c>
      <c r="B780" s="6">
        <v>43113</v>
      </c>
      <c r="C780" s="3">
        <f>VLOOKUP(B780,Dates!$A$2:$B$1462, 2,FALSE)</f>
        <v>7</v>
      </c>
      <c r="D780" s="3">
        <v>0</v>
      </c>
      <c r="E780" s="12">
        <f t="shared" si="48"/>
        <v>43113</v>
      </c>
      <c r="F780" s="3">
        <v>0</v>
      </c>
      <c r="G780" s="3" t="s">
        <v>213</v>
      </c>
      <c r="H780" s="3" t="str">
        <f t="shared" si="49"/>
        <v>Same day - on time</v>
      </c>
      <c r="I780" s="3">
        <v>73</v>
      </c>
      <c r="J780" s="10">
        <v>19473</v>
      </c>
      <c r="K780" s="3">
        <v>2</v>
      </c>
      <c r="L780" s="3" t="s">
        <v>135</v>
      </c>
      <c r="M780" s="3" t="s">
        <v>682</v>
      </c>
      <c r="N780" s="3" t="s">
        <v>708</v>
      </c>
      <c r="O780" s="3" t="s">
        <v>709</v>
      </c>
      <c r="P780" s="3" t="s">
        <v>689</v>
      </c>
      <c r="Q780" s="3" t="s">
        <v>690</v>
      </c>
      <c r="R780" s="3">
        <v>73</v>
      </c>
      <c r="S780" s="3" t="s">
        <v>1127</v>
      </c>
      <c r="T780" s="3">
        <v>1360</v>
      </c>
      <c r="U780" s="3" t="s">
        <v>1126</v>
      </c>
      <c r="V780" s="15">
        <v>327.75</v>
      </c>
      <c r="W780" s="15">
        <v>297.07027734645828</v>
      </c>
      <c r="X780" s="3">
        <v>1</v>
      </c>
      <c r="Y780" s="15">
        <v>18.030000690000001</v>
      </c>
      <c r="Z780" s="15">
        <v>327.75</v>
      </c>
      <c r="AA780" s="24">
        <f t="shared" si="50"/>
        <v>309.71999930999999</v>
      </c>
      <c r="AB780" s="3" t="s">
        <v>65</v>
      </c>
      <c r="AC780" s="3" t="str">
        <f t="shared" si="51"/>
        <v>Not Cash Payment</v>
      </c>
    </row>
    <row r="781" spans="1:29" ht="17" hidden="1" x14ac:dyDescent="0.2">
      <c r="A781" s="3">
        <v>75919</v>
      </c>
      <c r="B781" s="6">
        <v>43113</v>
      </c>
      <c r="C781" s="3">
        <f>VLOOKUP(B781,Dates!$A$2:$B$1462, 2,FALSE)</f>
        <v>7</v>
      </c>
      <c r="D781" s="3">
        <v>4</v>
      </c>
      <c r="E781" s="12">
        <f t="shared" si="48"/>
        <v>43118</v>
      </c>
      <c r="F781" s="3">
        <v>1</v>
      </c>
      <c r="G781" s="3" t="s">
        <v>61</v>
      </c>
      <c r="H781" s="3" t="str">
        <f t="shared" si="49"/>
        <v>Other</v>
      </c>
      <c r="I781" s="3">
        <v>73</v>
      </c>
      <c r="J781" s="10">
        <v>19472</v>
      </c>
      <c r="K781" s="3">
        <v>2</v>
      </c>
      <c r="L781" s="3" t="s">
        <v>135</v>
      </c>
      <c r="M781" s="3" t="s">
        <v>682</v>
      </c>
      <c r="N781" s="3" t="s">
        <v>708</v>
      </c>
      <c r="O781" s="3" t="s">
        <v>709</v>
      </c>
      <c r="P781" s="3" t="s">
        <v>689</v>
      </c>
      <c r="Q781" s="3" t="s">
        <v>690</v>
      </c>
      <c r="R781" s="3">
        <v>73</v>
      </c>
      <c r="S781" s="3" t="s">
        <v>1127</v>
      </c>
      <c r="T781" s="3">
        <v>1360</v>
      </c>
      <c r="U781" s="3" t="s">
        <v>1126</v>
      </c>
      <c r="V781" s="15">
        <v>327.75</v>
      </c>
      <c r="W781" s="15">
        <v>297.07027734645828</v>
      </c>
      <c r="X781" s="3">
        <v>1</v>
      </c>
      <c r="Y781" s="15">
        <v>22.940000529999999</v>
      </c>
      <c r="Z781" s="15">
        <v>327.75</v>
      </c>
      <c r="AA781" s="24">
        <f t="shared" si="50"/>
        <v>304.80999946999998</v>
      </c>
      <c r="AB781" s="3" t="s">
        <v>65</v>
      </c>
      <c r="AC781" s="3" t="str">
        <f t="shared" si="51"/>
        <v>Not Cash Payment</v>
      </c>
    </row>
    <row r="782" spans="1:29" ht="17" hidden="1" x14ac:dyDescent="0.2">
      <c r="A782" s="3">
        <v>75918</v>
      </c>
      <c r="B782" s="6">
        <v>43113</v>
      </c>
      <c r="C782" s="3">
        <f>VLOOKUP(B782,Dates!$A$2:$B$1462, 2,FALSE)</f>
        <v>7</v>
      </c>
      <c r="D782" s="3">
        <v>2</v>
      </c>
      <c r="E782" s="12">
        <f t="shared" si="48"/>
        <v>43116</v>
      </c>
      <c r="F782" s="3">
        <v>1</v>
      </c>
      <c r="G782" s="3" t="s">
        <v>22</v>
      </c>
      <c r="H782" s="3" t="str">
        <f t="shared" si="49"/>
        <v>Other</v>
      </c>
      <c r="I782" s="3">
        <v>73</v>
      </c>
      <c r="J782" s="10">
        <v>19471</v>
      </c>
      <c r="K782" s="3">
        <v>2</v>
      </c>
      <c r="L782" s="3" t="s">
        <v>135</v>
      </c>
      <c r="M782" s="3" t="s">
        <v>682</v>
      </c>
      <c r="N782" s="3" t="s">
        <v>710</v>
      </c>
      <c r="O782" s="3" t="s">
        <v>711</v>
      </c>
      <c r="P782" s="3" t="s">
        <v>693</v>
      </c>
      <c r="Q782" s="3" t="s">
        <v>694</v>
      </c>
      <c r="R782" s="3">
        <v>73</v>
      </c>
      <c r="S782" s="3" t="s">
        <v>1127</v>
      </c>
      <c r="T782" s="3">
        <v>1360</v>
      </c>
      <c r="U782" s="3" t="s">
        <v>1126</v>
      </c>
      <c r="V782" s="15">
        <v>327.75</v>
      </c>
      <c r="W782" s="15">
        <v>297.07027734645828</v>
      </c>
      <c r="X782" s="3">
        <v>1</v>
      </c>
      <c r="Y782" s="15">
        <v>29.5</v>
      </c>
      <c r="Z782" s="15">
        <v>327.75</v>
      </c>
      <c r="AA782" s="24">
        <f t="shared" si="50"/>
        <v>298.25</v>
      </c>
      <c r="AB782" s="3" t="s">
        <v>65</v>
      </c>
      <c r="AC782" s="3" t="str">
        <f t="shared" si="51"/>
        <v>Not Cash Payment</v>
      </c>
    </row>
    <row r="783" spans="1:29" ht="17" hidden="1" x14ac:dyDescent="0.2">
      <c r="A783" s="3">
        <v>75917</v>
      </c>
      <c r="B783" s="6">
        <v>43113</v>
      </c>
      <c r="C783" s="3">
        <f>VLOOKUP(B783,Dates!$A$2:$B$1462, 2,FALSE)</f>
        <v>7</v>
      </c>
      <c r="D783" s="3">
        <v>2</v>
      </c>
      <c r="E783" s="12">
        <f t="shared" si="48"/>
        <v>43116</v>
      </c>
      <c r="F783" s="3">
        <v>0</v>
      </c>
      <c r="G783" s="3" t="s">
        <v>22</v>
      </c>
      <c r="H783" s="3" t="str">
        <f t="shared" si="49"/>
        <v>Other</v>
      </c>
      <c r="I783" s="3">
        <v>73</v>
      </c>
      <c r="J783" s="10">
        <v>19470</v>
      </c>
      <c r="K783" s="3">
        <v>2</v>
      </c>
      <c r="L783" s="3" t="s">
        <v>135</v>
      </c>
      <c r="M783" s="3" t="s">
        <v>682</v>
      </c>
      <c r="N783" s="3" t="s">
        <v>710</v>
      </c>
      <c r="O783" s="3" t="s">
        <v>711</v>
      </c>
      <c r="P783" s="3" t="s">
        <v>693</v>
      </c>
      <c r="Q783" s="3" t="s">
        <v>694</v>
      </c>
      <c r="R783" s="3">
        <v>73</v>
      </c>
      <c r="S783" s="3" t="s">
        <v>1127</v>
      </c>
      <c r="T783" s="3">
        <v>1360</v>
      </c>
      <c r="U783" s="3" t="s">
        <v>1126</v>
      </c>
      <c r="V783" s="15">
        <v>327.75</v>
      </c>
      <c r="W783" s="15">
        <v>297.07027734645828</v>
      </c>
      <c r="X783" s="3">
        <v>1</v>
      </c>
      <c r="Y783" s="15">
        <v>32.77999878</v>
      </c>
      <c r="Z783" s="15">
        <v>327.75</v>
      </c>
      <c r="AA783" s="24">
        <f t="shared" si="50"/>
        <v>294.97000121999997</v>
      </c>
      <c r="AB783" s="3" t="s">
        <v>65</v>
      </c>
      <c r="AC783" s="3" t="str">
        <f t="shared" si="51"/>
        <v>Not Cash Payment</v>
      </c>
    </row>
    <row r="784" spans="1:29" ht="17" hidden="1" x14ac:dyDescent="0.2">
      <c r="A784" s="3">
        <v>75916</v>
      </c>
      <c r="B784" s="6">
        <v>43113</v>
      </c>
      <c r="C784" s="3">
        <f>VLOOKUP(B784,Dates!$A$2:$B$1462, 2,FALSE)</f>
        <v>7</v>
      </c>
      <c r="D784" s="3">
        <v>2</v>
      </c>
      <c r="E784" s="12">
        <f t="shared" si="48"/>
        <v>43116</v>
      </c>
      <c r="F784" s="3">
        <v>0</v>
      </c>
      <c r="G784" s="3" t="s">
        <v>22</v>
      </c>
      <c r="H784" s="3" t="str">
        <f t="shared" si="49"/>
        <v>Other</v>
      </c>
      <c r="I784" s="3">
        <v>73</v>
      </c>
      <c r="J784" s="10">
        <v>19469</v>
      </c>
      <c r="K784" s="3">
        <v>2</v>
      </c>
      <c r="L784" s="3" t="s">
        <v>135</v>
      </c>
      <c r="M784" s="3" t="s">
        <v>682</v>
      </c>
      <c r="N784" s="3" t="s">
        <v>712</v>
      </c>
      <c r="O784" s="3" t="s">
        <v>692</v>
      </c>
      <c r="P784" s="3" t="s">
        <v>693</v>
      </c>
      <c r="Q784" s="3" t="s">
        <v>694</v>
      </c>
      <c r="R784" s="3">
        <v>73</v>
      </c>
      <c r="S784" s="3" t="s">
        <v>1127</v>
      </c>
      <c r="T784" s="3">
        <v>1360</v>
      </c>
      <c r="U784" s="3" t="s">
        <v>1126</v>
      </c>
      <c r="V784" s="15">
        <v>327.75</v>
      </c>
      <c r="W784" s="15">
        <v>297.07027734645828</v>
      </c>
      <c r="X784" s="3">
        <v>1</v>
      </c>
      <c r="Y784" s="15">
        <v>39.33000183</v>
      </c>
      <c r="Z784" s="15">
        <v>327.75</v>
      </c>
      <c r="AA784" s="24">
        <f t="shared" si="50"/>
        <v>288.41999816999999</v>
      </c>
      <c r="AB784" s="3" t="s">
        <v>65</v>
      </c>
      <c r="AC784" s="3" t="str">
        <f t="shared" si="51"/>
        <v>Not Cash Payment</v>
      </c>
    </row>
    <row r="785" spans="1:29" ht="17" hidden="1" x14ac:dyDescent="0.2">
      <c r="A785" s="3">
        <v>75915</v>
      </c>
      <c r="B785" s="6">
        <v>43113</v>
      </c>
      <c r="C785" s="3">
        <f>VLOOKUP(B785,Dates!$A$2:$B$1462, 2,FALSE)</f>
        <v>7</v>
      </c>
      <c r="D785" s="3">
        <v>2</v>
      </c>
      <c r="E785" s="12">
        <f t="shared" si="48"/>
        <v>43116</v>
      </c>
      <c r="F785" s="3">
        <v>1</v>
      </c>
      <c r="G785" s="3" t="s">
        <v>22</v>
      </c>
      <c r="H785" s="3" t="str">
        <f t="shared" si="49"/>
        <v>Other</v>
      </c>
      <c r="I785" s="3">
        <v>73</v>
      </c>
      <c r="J785" s="10">
        <v>19468</v>
      </c>
      <c r="K785" s="3">
        <v>2</v>
      </c>
      <c r="L785" s="3" t="s">
        <v>135</v>
      </c>
      <c r="M785" s="3" t="s">
        <v>682</v>
      </c>
      <c r="N785" s="3" t="s">
        <v>713</v>
      </c>
      <c r="O785" s="3" t="s">
        <v>714</v>
      </c>
      <c r="P785" s="3" t="s">
        <v>693</v>
      </c>
      <c r="Q785" s="3" t="s">
        <v>694</v>
      </c>
      <c r="R785" s="3">
        <v>73</v>
      </c>
      <c r="S785" s="3" t="s">
        <v>1127</v>
      </c>
      <c r="T785" s="3">
        <v>1360</v>
      </c>
      <c r="U785" s="3" t="s">
        <v>1126</v>
      </c>
      <c r="V785" s="15">
        <v>327.75</v>
      </c>
      <c r="W785" s="15">
        <v>297.07027734645828</v>
      </c>
      <c r="X785" s="3">
        <v>1</v>
      </c>
      <c r="Y785" s="15">
        <v>42.61000061</v>
      </c>
      <c r="Z785" s="15">
        <v>327.75</v>
      </c>
      <c r="AA785" s="24">
        <f t="shared" si="50"/>
        <v>285.13999939000001</v>
      </c>
      <c r="AB785" s="3" t="s">
        <v>44</v>
      </c>
      <c r="AC785" s="3" t="str">
        <f t="shared" si="51"/>
        <v>Not Cash Payment</v>
      </c>
    </row>
    <row r="786" spans="1:29" ht="17" hidden="1" x14ac:dyDescent="0.2">
      <c r="A786" s="3">
        <v>75914</v>
      </c>
      <c r="B786" s="6">
        <v>43113</v>
      </c>
      <c r="C786" s="3">
        <f>VLOOKUP(B786,Dates!$A$2:$B$1462, 2,FALSE)</f>
        <v>7</v>
      </c>
      <c r="D786" s="3">
        <v>2</v>
      </c>
      <c r="E786" s="12">
        <f t="shared" si="48"/>
        <v>43116</v>
      </c>
      <c r="F786" s="3">
        <v>1</v>
      </c>
      <c r="G786" s="3" t="s">
        <v>22</v>
      </c>
      <c r="H786" s="3" t="str">
        <f t="shared" si="49"/>
        <v>Other</v>
      </c>
      <c r="I786" s="3">
        <v>73</v>
      </c>
      <c r="J786" s="10">
        <v>19467</v>
      </c>
      <c r="K786" s="3">
        <v>2</v>
      </c>
      <c r="L786" s="3" t="s">
        <v>135</v>
      </c>
      <c r="M786" s="3" t="s">
        <v>682</v>
      </c>
      <c r="N786" s="3" t="s">
        <v>713</v>
      </c>
      <c r="O786" s="3" t="s">
        <v>714</v>
      </c>
      <c r="P786" s="3" t="s">
        <v>693</v>
      </c>
      <c r="Q786" s="3" t="s">
        <v>694</v>
      </c>
      <c r="R786" s="3">
        <v>73</v>
      </c>
      <c r="S786" s="3" t="s">
        <v>1127</v>
      </c>
      <c r="T786" s="3">
        <v>1360</v>
      </c>
      <c r="U786" s="3" t="s">
        <v>1126</v>
      </c>
      <c r="V786" s="15">
        <v>327.75</v>
      </c>
      <c r="W786" s="15">
        <v>297.07027734645828</v>
      </c>
      <c r="X786" s="3">
        <v>1</v>
      </c>
      <c r="Y786" s="15">
        <v>49.159999849999998</v>
      </c>
      <c r="Z786" s="15">
        <v>327.75</v>
      </c>
      <c r="AA786" s="24">
        <f t="shared" si="50"/>
        <v>278.59000014999998</v>
      </c>
      <c r="AB786" s="3" t="s">
        <v>65</v>
      </c>
      <c r="AC786" s="3" t="str">
        <f t="shared" si="51"/>
        <v>Not Cash Payment</v>
      </c>
    </row>
    <row r="787" spans="1:29" ht="17" hidden="1" x14ac:dyDescent="0.2">
      <c r="A787" s="3">
        <v>75913</v>
      </c>
      <c r="B787" s="6">
        <v>43113</v>
      </c>
      <c r="C787" s="3">
        <f>VLOOKUP(B787,Dates!$A$2:$B$1462, 2,FALSE)</f>
        <v>7</v>
      </c>
      <c r="D787" s="3">
        <v>4</v>
      </c>
      <c r="E787" s="12">
        <f t="shared" si="48"/>
        <v>43118</v>
      </c>
      <c r="F787" s="3">
        <v>0</v>
      </c>
      <c r="G787" s="3" t="s">
        <v>61</v>
      </c>
      <c r="H787" s="3" t="str">
        <f t="shared" si="49"/>
        <v>Other</v>
      </c>
      <c r="I787" s="3">
        <v>73</v>
      </c>
      <c r="J787" s="10">
        <v>19466</v>
      </c>
      <c r="K787" s="3">
        <v>2</v>
      </c>
      <c r="L787" s="3" t="s">
        <v>135</v>
      </c>
      <c r="M787" s="3" t="s">
        <v>682</v>
      </c>
      <c r="N787" s="3" t="s">
        <v>715</v>
      </c>
      <c r="O787" s="3" t="s">
        <v>716</v>
      </c>
      <c r="P787" s="3" t="s">
        <v>698</v>
      </c>
      <c r="Q787" s="3" t="s">
        <v>699</v>
      </c>
      <c r="R787" s="3">
        <v>73</v>
      </c>
      <c r="S787" s="3" t="s">
        <v>1127</v>
      </c>
      <c r="T787" s="3">
        <v>1360</v>
      </c>
      <c r="U787" s="3" t="s">
        <v>1126</v>
      </c>
      <c r="V787" s="15">
        <v>327.75</v>
      </c>
      <c r="W787" s="15">
        <v>297.07027734645828</v>
      </c>
      <c r="X787" s="3">
        <v>1</v>
      </c>
      <c r="Y787" s="15">
        <v>52.439998629999998</v>
      </c>
      <c r="Z787" s="15">
        <v>327.75</v>
      </c>
      <c r="AA787" s="24">
        <f t="shared" si="50"/>
        <v>275.31000137000001</v>
      </c>
      <c r="AB787" s="3" t="s">
        <v>29</v>
      </c>
      <c r="AC787" s="3" t="str">
        <f t="shared" si="51"/>
        <v>Cash Over 200</v>
      </c>
    </row>
    <row r="788" spans="1:29" ht="17" hidden="1" x14ac:dyDescent="0.2">
      <c r="A788" s="3">
        <v>75912</v>
      </c>
      <c r="B788" s="6">
        <v>43113</v>
      </c>
      <c r="C788" s="3">
        <f>VLOOKUP(B788,Dates!$A$2:$B$1462, 2,FALSE)</f>
        <v>7</v>
      </c>
      <c r="D788" s="3">
        <v>4</v>
      </c>
      <c r="E788" s="12">
        <f t="shared" si="48"/>
        <v>43118</v>
      </c>
      <c r="F788" s="3">
        <v>0</v>
      </c>
      <c r="G788" s="3" t="s">
        <v>61</v>
      </c>
      <c r="H788" s="3" t="str">
        <f t="shared" si="49"/>
        <v>Other</v>
      </c>
      <c r="I788" s="3">
        <v>73</v>
      </c>
      <c r="J788" s="10">
        <v>19465</v>
      </c>
      <c r="K788" s="3">
        <v>2</v>
      </c>
      <c r="L788" s="3" t="s">
        <v>135</v>
      </c>
      <c r="M788" s="3" t="s">
        <v>682</v>
      </c>
      <c r="N788" s="3" t="s">
        <v>715</v>
      </c>
      <c r="O788" s="3" t="s">
        <v>716</v>
      </c>
      <c r="P788" s="3" t="s">
        <v>698</v>
      </c>
      <c r="Q788" s="3" t="s">
        <v>699</v>
      </c>
      <c r="R788" s="3">
        <v>73</v>
      </c>
      <c r="S788" s="3" t="s">
        <v>1127</v>
      </c>
      <c r="T788" s="3">
        <v>1360</v>
      </c>
      <c r="U788" s="3" t="s">
        <v>1126</v>
      </c>
      <c r="V788" s="15">
        <v>327.75</v>
      </c>
      <c r="W788" s="15">
        <v>297.07027734645828</v>
      </c>
      <c r="X788" s="3">
        <v>1</v>
      </c>
      <c r="Y788" s="15">
        <v>55.72000122</v>
      </c>
      <c r="Z788" s="15">
        <v>327.75</v>
      </c>
      <c r="AA788" s="24">
        <f t="shared" si="50"/>
        <v>272.02999878000003</v>
      </c>
      <c r="AB788" s="3" t="s">
        <v>44</v>
      </c>
      <c r="AC788" s="3" t="str">
        <f t="shared" si="51"/>
        <v>Not Cash Payment</v>
      </c>
    </row>
    <row r="789" spans="1:29" ht="17" hidden="1" x14ac:dyDescent="0.2">
      <c r="A789" s="3">
        <v>75911</v>
      </c>
      <c r="B789" s="6">
        <v>43113</v>
      </c>
      <c r="C789" s="3">
        <f>VLOOKUP(B789,Dates!$A$2:$B$1462, 2,FALSE)</f>
        <v>7</v>
      </c>
      <c r="D789" s="3">
        <v>4</v>
      </c>
      <c r="E789" s="12">
        <f t="shared" si="48"/>
        <v>43118</v>
      </c>
      <c r="F789" s="3">
        <v>0</v>
      </c>
      <c r="G789" s="3" t="s">
        <v>61</v>
      </c>
      <c r="H789" s="3" t="str">
        <f t="shared" si="49"/>
        <v>Other</v>
      </c>
      <c r="I789" s="3">
        <v>73</v>
      </c>
      <c r="J789" s="10">
        <v>19464</v>
      </c>
      <c r="K789" s="3">
        <v>2</v>
      </c>
      <c r="L789" s="3" t="s">
        <v>135</v>
      </c>
      <c r="M789" s="3" t="s">
        <v>682</v>
      </c>
      <c r="N789" s="3" t="s">
        <v>715</v>
      </c>
      <c r="O789" s="3" t="s">
        <v>716</v>
      </c>
      <c r="P789" s="3" t="s">
        <v>698</v>
      </c>
      <c r="Q789" s="3" t="s">
        <v>699</v>
      </c>
      <c r="R789" s="3">
        <v>73</v>
      </c>
      <c r="S789" s="3" t="s">
        <v>1127</v>
      </c>
      <c r="T789" s="3">
        <v>1360</v>
      </c>
      <c r="U789" s="3" t="s">
        <v>1126</v>
      </c>
      <c r="V789" s="15">
        <v>327.75</v>
      </c>
      <c r="W789" s="15">
        <v>297.07027734645828</v>
      </c>
      <c r="X789" s="3">
        <v>1</v>
      </c>
      <c r="Y789" s="15">
        <v>59</v>
      </c>
      <c r="Z789" s="15">
        <v>327.75</v>
      </c>
      <c r="AA789" s="24">
        <f t="shared" si="50"/>
        <v>268.75</v>
      </c>
      <c r="AB789" s="3" t="s">
        <v>65</v>
      </c>
      <c r="AC789" s="3" t="str">
        <f t="shared" si="51"/>
        <v>Not Cash Payment</v>
      </c>
    </row>
    <row r="790" spans="1:29" ht="17" hidden="1" x14ac:dyDescent="0.2">
      <c r="A790" s="3">
        <v>75910</v>
      </c>
      <c r="B790" s="6">
        <v>43113</v>
      </c>
      <c r="C790" s="3">
        <f>VLOOKUP(B790,Dates!$A$2:$B$1462, 2,FALSE)</f>
        <v>7</v>
      </c>
      <c r="D790" s="3">
        <v>4</v>
      </c>
      <c r="E790" s="12">
        <f t="shared" si="48"/>
        <v>43118</v>
      </c>
      <c r="F790" s="3">
        <v>1</v>
      </c>
      <c r="G790" s="3" t="s">
        <v>61</v>
      </c>
      <c r="H790" s="3" t="str">
        <f t="shared" si="49"/>
        <v>Other</v>
      </c>
      <c r="I790" s="3">
        <v>73</v>
      </c>
      <c r="J790" s="10">
        <v>19463</v>
      </c>
      <c r="K790" s="3">
        <v>2</v>
      </c>
      <c r="L790" s="3" t="s">
        <v>135</v>
      </c>
      <c r="M790" s="3" t="s">
        <v>682</v>
      </c>
      <c r="N790" s="3" t="s">
        <v>715</v>
      </c>
      <c r="O790" s="3" t="s">
        <v>716</v>
      </c>
      <c r="P790" s="3" t="s">
        <v>698</v>
      </c>
      <c r="Q790" s="3" t="s">
        <v>699</v>
      </c>
      <c r="R790" s="3">
        <v>73</v>
      </c>
      <c r="S790" s="3" t="s">
        <v>1127</v>
      </c>
      <c r="T790" s="3">
        <v>1360</v>
      </c>
      <c r="U790" s="3" t="s">
        <v>1126</v>
      </c>
      <c r="V790" s="15">
        <v>327.75</v>
      </c>
      <c r="W790" s="15">
        <v>297.07027734645828</v>
      </c>
      <c r="X790" s="3">
        <v>1</v>
      </c>
      <c r="Y790" s="15">
        <v>65.550003050000001</v>
      </c>
      <c r="Z790" s="15">
        <v>327.75</v>
      </c>
      <c r="AA790" s="24">
        <f t="shared" si="50"/>
        <v>262.19999695000001</v>
      </c>
      <c r="AB790" s="3" t="s">
        <v>44</v>
      </c>
      <c r="AC790" s="3" t="str">
        <f t="shared" si="51"/>
        <v>Not Cash Payment</v>
      </c>
    </row>
    <row r="791" spans="1:29" ht="17" hidden="1" x14ac:dyDescent="0.2">
      <c r="A791" s="3">
        <v>75909</v>
      </c>
      <c r="B791" s="6">
        <v>43113</v>
      </c>
      <c r="C791" s="3">
        <f>VLOOKUP(B791,Dates!$A$2:$B$1462, 2,FALSE)</f>
        <v>7</v>
      </c>
      <c r="D791" s="3">
        <v>4</v>
      </c>
      <c r="E791" s="12">
        <f t="shared" si="48"/>
        <v>43118</v>
      </c>
      <c r="F791" s="3">
        <v>1</v>
      </c>
      <c r="G791" s="3" t="s">
        <v>61</v>
      </c>
      <c r="H791" s="3" t="str">
        <f t="shared" si="49"/>
        <v>Other</v>
      </c>
      <c r="I791" s="3">
        <v>73</v>
      </c>
      <c r="J791" s="10">
        <v>19462</v>
      </c>
      <c r="K791" s="3">
        <v>2</v>
      </c>
      <c r="L791" s="3" t="s">
        <v>135</v>
      </c>
      <c r="M791" s="3" t="s">
        <v>682</v>
      </c>
      <c r="N791" s="3" t="s">
        <v>717</v>
      </c>
      <c r="O791" s="3" t="s">
        <v>717</v>
      </c>
      <c r="P791" s="3" t="s">
        <v>689</v>
      </c>
      <c r="Q791" s="3" t="s">
        <v>690</v>
      </c>
      <c r="R791" s="3">
        <v>73</v>
      </c>
      <c r="S791" s="3" t="s">
        <v>1127</v>
      </c>
      <c r="T791" s="3">
        <v>1360</v>
      </c>
      <c r="U791" s="3" t="s">
        <v>1126</v>
      </c>
      <c r="V791" s="15">
        <v>327.75</v>
      </c>
      <c r="W791" s="15">
        <v>297.07027734645828</v>
      </c>
      <c r="X791" s="3">
        <v>1</v>
      </c>
      <c r="Y791" s="15">
        <v>81.940002440000001</v>
      </c>
      <c r="Z791" s="15">
        <v>327.75</v>
      </c>
      <c r="AA791" s="24">
        <f t="shared" si="50"/>
        <v>245.80999756</v>
      </c>
      <c r="AB791" s="3" t="s">
        <v>44</v>
      </c>
      <c r="AC791" s="3" t="str">
        <f t="shared" si="51"/>
        <v>Not Cash Payment</v>
      </c>
    </row>
    <row r="792" spans="1:29" ht="17" hidden="1" x14ac:dyDescent="0.2">
      <c r="A792" s="3">
        <v>75908</v>
      </c>
      <c r="B792" s="6">
        <v>43113</v>
      </c>
      <c r="C792" s="3">
        <f>VLOOKUP(B792,Dates!$A$2:$B$1462, 2,FALSE)</f>
        <v>7</v>
      </c>
      <c r="D792" s="3">
        <v>4</v>
      </c>
      <c r="E792" s="12">
        <f t="shared" si="48"/>
        <v>43118</v>
      </c>
      <c r="F792" s="3">
        <v>0</v>
      </c>
      <c r="G792" s="3" t="s">
        <v>61</v>
      </c>
      <c r="H792" s="3" t="str">
        <f t="shared" si="49"/>
        <v>Other</v>
      </c>
      <c r="I792" s="3">
        <v>73</v>
      </c>
      <c r="J792" s="10">
        <v>19461</v>
      </c>
      <c r="K792" s="3">
        <v>2</v>
      </c>
      <c r="L792" s="3" t="s">
        <v>135</v>
      </c>
      <c r="M792" s="3" t="s">
        <v>682</v>
      </c>
      <c r="N792" s="3" t="s">
        <v>717</v>
      </c>
      <c r="O792" s="3" t="s">
        <v>717</v>
      </c>
      <c r="P792" s="3" t="s">
        <v>689</v>
      </c>
      <c r="Q792" s="3" t="s">
        <v>690</v>
      </c>
      <c r="R792" s="3">
        <v>73</v>
      </c>
      <c r="S792" s="3" t="s">
        <v>1127</v>
      </c>
      <c r="T792" s="3">
        <v>1360</v>
      </c>
      <c r="U792" s="3" t="s">
        <v>1126</v>
      </c>
      <c r="V792" s="15">
        <v>327.75</v>
      </c>
      <c r="W792" s="15">
        <v>297.07027734645828</v>
      </c>
      <c r="X792" s="3">
        <v>1</v>
      </c>
      <c r="Y792" s="15">
        <v>0</v>
      </c>
      <c r="Z792" s="15">
        <v>327.75</v>
      </c>
      <c r="AA792" s="24">
        <f t="shared" si="50"/>
        <v>327.75</v>
      </c>
      <c r="AB792" s="3" t="s">
        <v>29</v>
      </c>
      <c r="AC792" s="3" t="str">
        <f t="shared" si="51"/>
        <v>Cash Over 200</v>
      </c>
    </row>
    <row r="793" spans="1:29" ht="17" hidden="1" x14ac:dyDescent="0.2">
      <c r="A793" s="3">
        <v>75907</v>
      </c>
      <c r="B793" s="6">
        <v>43113</v>
      </c>
      <c r="C793" s="3">
        <f>VLOOKUP(B793,Dates!$A$2:$B$1462, 2,FALSE)</f>
        <v>7</v>
      </c>
      <c r="D793" s="3">
        <v>1</v>
      </c>
      <c r="E793" s="12">
        <f t="shared" si="48"/>
        <v>43115</v>
      </c>
      <c r="F793" s="3">
        <v>1</v>
      </c>
      <c r="G793" s="3" t="s">
        <v>186</v>
      </c>
      <c r="H793" s="3" t="str">
        <f t="shared" si="49"/>
        <v>Other</v>
      </c>
      <c r="I793" s="3">
        <v>73</v>
      </c>
      <c r="J793" s="10">
        <v>19460</v>
      </c>
      <c r="K793" s="3">
        <v>2</v>
      </c>
      <c r="L793" s="3" t="s">
        <v>135</v>
      </c>
      <c r="M793" s="3" t="s">
        <v>682</v>
      </c>
      <c r="N793" s="3" t="s">
        <v>718</v>
      </c>
      <c r="O793" s="3" t="s">
        <v>719</v>
      </c>
      <c r="P793" s="3" t="s">
        <v>698</v>
      </c>
      <c r="Q793" s="3" t="s">
        <v>699</v>
      </c>
      <c r="R793" s="3">
        <v>73</v>
      </c>
      <c r="S793" s="3" t="s">
        <v>1127</v>
      </c>
      <c r="T793" s="3">
        <v>1360</v>
      </c>
      <c r="U793" s="3" t="s">
        <v>1126</v>
      </c>
      <c r="V793" s="15">
        <v>327.75</v>
      </c>
      <c r="W793" s="15">
        <v>297.07027734645828</v>
      </c>
      <c r="X793" s="3">
        <v>1</v>
      </c>
      <c r="Y793" s="15">
        <v>3.2799999710000001</v>
      </c>
      <c r="Z793" s="15">
        <v>327.75</v>
      </c>
      <c r="AA793" s="24">
        <f t="shared" si="50"/>
        <v>324.470000029</v>
      </c>
      <c r="AB793" s="3" t="s">
        <v>44</v>
      </c>
      <c r="AC793" s="3" t="str">
        <f t="shared" si="51"/>
        <v>Not Cash Payment</v>
      </c>
    </row>
    <row r="794" spans="1:29" ht="17" hidden="1" x14ac:dyDescent="0.2">
      <c r="A794" s="3">
        <v>75906</v>
      </c>
      <c r="B794" s="6">
        <v>43113</v>
      </c>
      <c r="C794" s="3">
        <f>VLOOKUP(B794,Dates!$A$2:$B$1462, 2,FALSE)</f>
        <v>7</v>
      </c>
      <c r="D794" s="3">
        <v>1</v>
      </c>
      <c r="E794" s="12">
        <f t="shared" si="48"/>
        <v>43115</v>
      </c>
      <c r="F794" s="3">
        <v>1</v>
      </c>
      <c r="G794" s="3" t="s">
        <v>186</v>
      </c>
      <c r="H794" s="3" t="str">
        <f t="shared" si="49"/>
        <v>Other</v>
      </c>
      <c r="I794" s="3">
        <v>73</v>
      </c>
      <c r="J794" s="10">
        <v>19459</v>
      </c>
      <c r="K794" s="3">
        <v>2</v>
      </c>
      <c r="L794" s="3" t="s">
        <v>135</v>
      </c>
      <c r="M794" s="3" t="s">
        <v>682</v>
      </c>
      <c r="N794" s="3" t="s">
        <v>718</v>
      </c>
      <c r="O794" s="3" t="s">
        <v>719</v>
      </c>
      <c r="P794" s="3" t="s">
        <v>698</v>
      </c>
      <c r="Q794" s="3" t="s">
        <v>699</v>
      </c>
      <c r="R794" s="3">
        <v>73</v>
      </c>
      <c r="S794" s="3" t="s">
        <v>1127</v>
      </c>
      <c r="T794" s="3">
        <v>1360</v>
      </c>
      <c r="U794" s="3" t="s">
        <v>1126</v>
      </c>
      <c r="V794" s="15">
        <v>327.75</v>
      </c>
      <c r="W794" s="15">
        <v>297.07027734645828</v>
      </c>
      <c r="X794" s="3">
        <v>1</v>
      </c>
      <c r="Y794" s="15">
        <v>6.5599999430000002</v>
      </c>
      <c r="Z794" s="15">
        <v>327.75</v>
      </c>
      <c r="AA794" s="24">
        <f t="shared" si="50"/>
        <v>321.19000005700002</v>
      </c>
      <c r="AB794" s="3" t="s">
        <v>29</v>
      </c>
      <c r="AC794" s="3" t="str">
        <f t="shared" si="51"/>
        <v>Cash Over 200</v>
      </c>
    </row>
    <row r="795" spans="1:29" ht="17" hidden="1" x14ac:dyDescent="0.2">
      <c r="A795" s="3">
        <v>75905</v>
      </c>
      <c r="B795" s="6">
        <v>43113</v>
      </c>
      <c r="C795" s="3">
        <f>VLOOKUP(B795,Dates!$A$2:$B$1462, 2,FALSE)</f>
        <v>7</v>
      </c>
      <c r="D795" s="3">
        <v>1</v>
      </c>
      <c r="E795" s="12">
        <f t="shared" si="48"/>
        <v>43115</v>
      </c>
      <c r="F795" s="3">
        <v>1</v>
      </c>
      <c r="G795" s="3" t="s">
        <v>186</v>
      </c>
      <c r="H795" s="3" t="str">
        <f t="shared" si="49"/>
        <v>Other</v>
      </c>
      <c r="I795" s="3">
        <v>73</v>
      </c>
      <c r="J795" s="10">
        <v>19458</v>
      </c>
      <c r="K795" s="3">
        <v>2</v>
      </c>
      <c r="L795" s="3" t="s">
        <v>135</v>
      </c>
      <c r="M795" s="3" t="s">
        <v>682</v>
      </c>
      <c r="N795" s="3" t="s">
        <v>720</v>
      </c>
      <c r="O795" s="3" t="s">
        <v>720</v>
      </c>
      <c r="P795" s="3" t="s">
        <v>720</v>
      </c>
      <c r="Q795" s="3" t="s">
        <v>686</v>
      </c>
      <c r="R795" s="3">
        <v>73</v>
      </c>
      <c r="S795" s="3" t="s">
        <v>1127</v>
      </c>
      <c r="T795" s="3">
        <v>1360</v>
      </c>
      <c r="U795" s="3" t="s">
        <v>1126</v>
      </c>
      <c r="V795" s="15">
        <v>327.75</v>
      </c>
      <c r="W795" s="15">
        <v>297.07027734645828</v>
      </c>
      <c r="X795" s="3">
        <v>1</v>
      </c>
      <c r="Y795" s="15">
        <v>9.8299999239999991</v>
      </c>
      <c r="Z795" s="15">
        <v>327.75</v>
      </c>
      <c r="AA795" s="24">
        <f t="shared" si="50"/>
        <v>317.92000007600001</v>
      </c>
      <c r="AB795" s="3" t="s">
        <v>29</v>
      </c>
      <c r="AC795" s="3" t="str">
        <f t="shared" si="51"/>
        <v>Cash Over 200</v>
      </c>
    </row>
    <row r="796" spans="1:29" ht="17" hidden="1" x14ac:dyDescent="0.2">
      <c r="A796" s="3">
        <v>75904</v>
      </c>
      <c r="B796" s="6">
        <v>43113</v>
      </c>
      <c r="C796" s="3">
        <f>VLOOKUP(B796,Dates!$A$2:$B$1462, 2,FALSE)</f>
        <v>7</v>
      </c>
      <c r="D796" s="3">
        <v>1</v>
      </c>
      <c r="E796" s="12">
        <f t="shared" si="48"/>
        <v>43115</v>
      </c>
      <c r="F796" s="3">
        <v>1</v>
      </c>
      <c r="G796" s="3" t="s">
        <v>186</v>
      </c>
      <c r="H796" s="3" t="str">
        <f t="shared" si="49"/>
        <v>Other</v>
      </c>
      <c r="I796" s="3">
        <v>73</v>
      </c>
      <c r="J796" s="10">
        <v>19457</v>
      </c>
      <c r="K796" s="3">
        <v>2</v>
      </c>
      <c r="L796" s="3" t="s">
        <v>135</v>
      </c>
      <c r="M796" s="3" t="s">
        <v>682</v>
      </c>
      <c r="N796" s="3" t="s">
        <v>721</v>
      </c>
      <c r="O796" s="3" t="s">
        <v>722</v>
      </c>
      <c r="P796" s="3" t="s">
        <v>689</v>
      </c>
      <c r="Q796" s="3" t="s">
        <v>690</v>
      </c>
      <c r="R796" s="3">
        <v>73</v>
      </c>
      <c r="S796" s="3" t="s">
        <v>1127</v>
      </c>
      <c r="T796" s="3">
        <v>1360</v>
      </c>
      <c r="U796" s="3" t="s">
        <v>1126</v>
      </c>
      <c r="V796" s="15">
        <v>327.75</v>
      </c>
      <c r="W796" s="15">
        <v>297.07027734645828</v>
      </c>
      <c r="X796" s="3">
        <v>1</v>
      </c>
      <c r="Y796" s="15">
        <v>13.10999966</v>
      </c>
      <c r="Z796" s="15">
        <v>327.75</v>
      </c>
      <c r="AA796" s="24">
        <f t="shared" si="50"/>
        <v>314.64000034000003</v>
      </c>
      <c r="AB796" s="3" t="s">
        <v>29</v>
      </c>
      <c r="AC796" s="3" t="str">
        <f t="shared" si="51"/>
        <v>Cash Over 200</v>
      </c>
    </row>
    <row r="797" spans="1:29" ht="17" hidden="1" x14ac:dyDescent="0.2">
      <c r="A797" s="3">
        <v>75903</v>
      </c>
      <c r="B797" s="6">
        <v>43435</v>
      </c>
      <c r="C797" s="3">
        <f>VLOOKUP(B797,Dates!$A$2:$B$1462, 2,FALSE)</f>
        <v>7</v>
      </c>
      <c r="D797" s="3">
        <v>1</v>
      </c>
      <c r="E797" s="12">
        <f t="shared" si="48"/>
        <v>43437</v>
      </c>
      <c r="F797" s="3">
        <v>1</v>
      </c>
      <c r="G797" s="3" t="s">
        <v>186</v>
      </c>
      <c r="H797" s="3" t="str">
        <f t="shared" si="49"/>
        <v>Other</v>
      </c>
      <c r="I797" s="3">
        <v>73</v>
      </c>
      <c r="J797" s="10">
        <v>19456</v>
      </c>
      <c r="K797" s="3">
        <v>2</v>
      </c>
      <c r="L797" s="3" t="s">
        <v>135</v>
      </c>
      <c r="M797" s="3" t="s">
        <v>682</v>
      </c>
      <c r="N797" s="3" t="s">
        <v>723</v>
      </c>
      <c r="O797" s="3" t="s">
        <v>724</v>
      </c>
      <c r="P797" s="3" t="s">
        <v>693</v>
      </c>
      <c r="Q797" s="3" t="s">
        <v>694</v>
      </c>
      <c r="R797" s="3">
        <v>73</v>
      </c>
      <c r="S797" s="3" t="s">
        <v>1127</v>
      </c>
      <c r="T797" s="3">
        <v>1360</v>
      </c>
      <c r="U797" s="3" t="s">
        <v>1126</v>
      </c>
      <c r="V797" s="15">
        <v>327.75</v>
      </c>
      <c r="W797" s="15">
        <v>297.07027734645828</v>
      </c>
      <c r="X797" s="3">
        <v>1</v>
      </c>
      <c r="Y797" s="15">
        <v>16.38999939</v>
      </c>
      <c r="Z797" s="15">
        <v>327.75</v>
      </c>
      <c r="AA797" s="24">
        <f t="shared" si="50"/>
        <v>311.36000060999999</v>
      </c>
      <c r="AB797" s="3" t="s">
        <v>44</v>
      </c>
      <c r="AC797" s="3" t="str">
        <f t="shared" si="51"/>
        <v>Not Cash Payment</v>
      </c>
    </row>
    <row r="798" spans="1:29" ht="17" x14ac:dyDescent="0.2">
      <c r="A798" s="3">
        <v>75902</v>
      </c>
      <c r="B798" s="6">
        <v>43435</v>
      </c>
      <c r="C798" s="3">
        <f>VLOOKUP(B798,Dates!$A$2:$B$1462, 2,FALSE)</f>
        <v>7</v>
      </c>
      <c r="D798" s="3">
        <v>0</v>
      </c>
      <c r="E798" s="12">
        <f t="shared" si="48"/>
        <v>43435</v>
      </c>
      <c r="F798" s="3">
        <v>1</v>
      </c>
      <c r="G798" s="3" t="s">
        <v>213</v>
      </c>
      <c r="H798" s="3" t="str">
        <f t="shared" si="49"/>
        <v>Other</v>
      </c>
      <c r="I798" s="3">
        <v>73</v>
      </c>
      <c r="J798" s="10">
        <v>19455</v>
      </c>
      <c r="K798" s="3">
        <v>2</v>
      </c>
      <c r="L798" s="3" t="s">
        <v>135</v>
      </c>
      <c r="M798" s="3" t="s">
        <v>682</v>
      </c>
      <c r="N798" s="3" t="s">
        <v>723</v>
      </c>
      <c r="O798" s="3" t="s">
        <v>724</v>
      </c>
      <c r="P798" s="3" t="s">
        <v>693</v>
      </c>
      <c r="Q798" s="3" t="s">
        <v>694</v>
      </c>
      <c r="R798" s="3">
        <v>73</v>
      </c>
      <c r="S798" s="3" t="s">
        <v>1127</v>
      </c>
      <c r="T798" s="3">
        <v>1360</v>
      </c>
      <c r="U798" s="3" t="s">
        <v>1126</v>
      </c>
      <c r="V798" s="15">
        <v>327.75</v>
      </c>
      <c r="W798" s="15">
        <v>297.07027734645828</v>
      </c>
      <c r="X798" s="3">
        <v>1</v>
      </c>
      <c r="Y798" s="15">
        <v>18.030000690000001</v>
      </c>
      <c r="Z798" s="15">
        <v>327.75</v>
      </c>
      <c r="AA798" s="24">
        <f t="shared" si="50"/>
        <v>309.71999930999999</v>
      </c>
      <c r="AB798" s="3" t="s">
        <v>44</v>
      </c>
      <c r="AC798" s="3" t="str">
        <f t="shared" si="51"/>
        <v>Not Cash Payment</v>
      </c>
    </row>
    <row r="799" spans="1:29" ht="34" hidden="1" x14ac:dyDescent="0.2">
      <c r="A799" s="3">
        <v>75901</v>
      </c>
      <c r="B799" s="6">
        <v>43435</v>
      </c>
      <c r="C799" s="3">
        <f>VLOOKUP(B799,Dates!$A$2:$B$1462, 2,FALSE)</f>
        <v>7</v>
      </c>
      <c r="D799" s="3">
        <v>0</v>
      </c>
      <c r="E799" s="12">
        <f t="shared" si="48"/>
        <v>43435</v>
      </c>
      <c r="F799" s="3">
        <v>0</v>
      </c>
      <c r="G799" s="3" t="s">
        <v>213</v>
      </c>
      <c r="H799" s="3" t="str">
        <f t="shared" si="49"/>
        <v>Same day - on time</v>
      </c>
      <c r="I799" s="3">
        <v>73</v>
      </c>
      <c r="J799" s="10">
        <v>19454</v>
      </c>
      <c r="K799" s="3">
        <v>2</v>
      </c>
      <c r="L799" s="3" t="s">
        <v>135</v>
      </c>
      <c r="M799" s="3" t="s">
        <v>682</v>
      </c>
      <c r="N799" s="3" t="s">
        <v>723</v>
      </c>
      <c r="O799" s="3" t="s">
        <v>724</v>
      </c>
      <c r="P799" s="3" t="s">
        <v>693</v>
      </c>
      <c r="Q799" s="3" t="s">
        <v>694</v>
      </c>
      <c r="R799" s="3">
        <v>73</v>
      </c>
      <c r="S799" s="3" t="s">
        <v>1127</v>
      </c>
      <c r="T799" s="3">
        <v>1360</v>
      </c>
      <c r="U799" s="3" t="s">
        <v>1126</v>
      </c>
      <c r="V799" s="15">
        <v>327.75</v>
      </c>
      <c r="W799" s="15">
        <v>297.07027734645828</v>
      </c>
      <c r="X799" s="3">
        <v>1</v>
      </c>
      <c r="Y799" s="15">
        <v>22.940000529999999</v>
      </c>
      <c r="Z799" s="15">
        <v>327.75</v>
      </c>
      <c r="AA799" s="24">
        <f t="shared" si="50"/>
        <v>304.80999946999998</v>
      </c>
      <c r="AB799" s="3" t="s">
        <v>65</v>
      </c>
      <c r="AC799" s="3" t="str">
        <f t="shared" si="51"/>
        <v>Not Cash Payment</v>
      </c>
    </row>
    <row r="800" spans="1:29" ht="17" x14ac:dyDescent="0.2">
      <c r="A800" s="3">
        <v>75900</v>
      </c>
      <c r="B800" s="6">
        <v>43435</v>
      </c>
      <c r="C800" s="3">
        <f>VLOOKUP(B800,Dates!$A$2:$B$1462, 2,FALSE)</f>
        <v>7</v>
      </c>
      <c r="D800" s="3">
        <v>0</v>
      </c>
      <c r="E800" s="12">
        <f t="shared" si="48"/>
        <v>43435</v>
      </c>
      <c r="F800" s="3">
        <v>1</v>
      </c>
      <c r="G800" s="3" t="s">
        <v>213</v>
      </c>
      <c r="H800" s="3" t="str">
        <f t="shared" si="49"/>
        <v>Other</v>
      </c>
      <c r="I800" s="3">
        <v>73</v>
      </c>
      <c r="J800" s="10">
        <v>19453</v>
      </c>
      <c r="K800" s="3">
        <v>2</v>
      </c>
      <c r="L800" s="3" t="s">
        <v>135</v>
      </c>
      <c r="M800" s="3" t="s">
        <v>682</v>
      </c>
      <c r="N800" s="3" t="s">
        <v>720</v>
      </c>
      <c r="O800" s="3" t="s">
        <v>720</v>
      </c>
      <c r="P800" s="3" t="s">
        <v>720</v>
      </c>
      <c r="Q800" s="3" t="s">
        <v>686</v>
      </c>
      <c r="R800" s="3">
        <v>73</v>
      </c>
      <c r="S800" s="3" t="s">
        <v>1127</v>
      </c>
      <c r="T800" s="3">
        <v>1360</v>
      </c>
      <c r="U800" s="3" t="s">
        <v>1126</v>
      </c>
      <c r="V800" s="15">
        <v>327.75</v>
      </c>
      <c r="W800" s="15">
        <v>297.07027734645828</v>
      </c>
      <c r="X800" s="3">
        <v>1</v>
      </c>
      <c r="Y800" s="15">
        <v>29.5</v>
      </c>
      <c r="Z800" s="15">
        <v>327.75</v>
      </c>
      <c r="AA800" s="24">
        <f t="shared" si="50"/>
        <v>298.25</v>
      </c>
      <c r="AB800" s="3" t="s">
        <v>29</v>
      </c>
      <c r="AC800" s="3" t="str">
        <f t="shared" si="51"/>
        <v>Cash Over 200</v>
      </c>
    </row>
    <row r="801" spans="1:29" ht="17" x14ac:dyDescent="0.2">
      <c r="A801" s="3">
        <v>75899</v>
      </c>
      <c r="B801" s="6">
        <v>43435</v>
      </c>
      <c r="C801" s="3">
        <f>VLOOKUP(B801,Dates!$A$2:$B$1462, 2,FALSE)</f>
        <v>7</v>
      </c>
      <c r="D801" s="3">
        <v>0</v>
      </c>
      <c r="E801" s="12">
        <f t="shared" si="48"/>
        <v>43435</v>
      </c>
      <c r="F801" s="3">
        <v>1</v>
      </c>
      <c r="G801" s="3" t="s">
        <v>213</v>
      </c>
      <c r="H801" s="3" t="str">
        <f t="shared" si="49"/>
        <v>Other</v>
      </c>
      <c r="I801" s="3">
        <v>73</v>
      </c>
      <c r="J801" s="10">
        <v>19452</v>
      </c>
      <c r="K801" s="3">
        <v>2</v>
      </c>
      <c r="L801" s="3" t="s">
        <v>135</v>
      </c>
      <c r="M801" s="3" t="s">
        <v>682</v>
      </c>
      <c r="N801" s="3" t="s">
        <v>720</v>
      </c>
      <c r="O801" s="3" t="s">
        <v>720</v>
      </c>
      <c r="P801" s="3" t="s">
        <v>720</v>
      </c>
      <c r="Q801" s="3" t="s">
        <v>686</v>
      </c>
      <c r="R801" s="3">
        <v>73</v>
      </c>
      <c r="S801" s="3" t="s">
        <v>1127</v>
      </c>
      <c r="T801" s="3">
        <v>1360</v>
      </c>
      <c r="U801" s="3" t="s">
        <v>1126</v>
      </c>
      <c r="V801" s="15">
        <v>327.75</v>
      </c>
      <c r="W801" s="15">
        <v>297.07027734645828</v>
      </c>
      <c r="X801" s="3">
        <v>1</v>
      </c>
      <c r="Y801" s="15">
        <v>32.77999878</v>
      </c>
      <c r="Z801" s="15">
        <v>327.75</v>
      </c>
      <c r="AA801" s="24">
        <f t="shared" si="50"/>
        <v>294.97000121999997</v>
      </c>
      <c r="AB801" s="3" t="s">
        <v>44</v>
      </c>
      <c r="AC801" s="3" t="str">
        <f t="shared" si="51"/>
        <v>Not Cash Payment</v>
      </c>
    </row>
    <row r="802" spans="1:29" ht="17" hidden="1" x14ac:dyDescent="0.2">
      <c r="A802" s="3">
        <v>75898</v>
      </c>
      <c r="B802" s="6">
        <v>43435</v>
      </c>
      <c r="C802" s="3">
        <f>VLOOKUP(B802,Dates!$A$2:$B$1462, 2,FALSE)</f>
        <v>7</v>
      </c>
      <c r="D802" s="3">
        <v>4</v>
      </c>
      <c r="E802" s="12">
        <f t="shared" si="48"/>
        <v>43440</v>
      </c>
      <c r="F802" s="3">
        <v>0</v>
      </c>
      <c r="G802" s="3" t="s">
        <v>61</v>
      </c>
      <c r="H802" s="3" t="str">
        <f t="shared" si="49"/>
        <v>Other</v>
      </c>
      <c r="I802" s="3">
        <v>73</v>
      </c>
      <c r="J802" s="10">
        <v>19451</v>
      </c>
      <c r="K802" s="3">
        <v>2</v>
      </c>
      <c r="L802" s="3" t="s">
        <v>135</v>
      </c>
      <c r="M802" s="3" t="s">
        <v>682</v>
      </c>
      <c r="N802" s="3" t="s">
        <v>725</v>
      </c>
      <c r="O802" s="3" t="s">
        <v>726</v>
      </c>
      <c r="P802" s="3" t="s">
        <v>685</v>
      </c>
      <c r="Q802" s="3" t="s">
        <v>686</v>
      </c>
      <c r="R802" s="3">
        <v>73</v>
      </c>
      <c r="S802" s="3" t="s">
        <v>1127</v>
      </c>
      <c r="T802" s="3">
        <v>1360</v>
      </c>
      <c r="U802" s="3" t="s">
        <v>1126</v>
      </c>
      <c r="V802" s="15">
        <v>327.75</v>
      </c>
      <c r="W802" s="15">
        <v>297.07027734645828</v>
      </c>
      <c r="X802" s="3">
        <v>1</v>
      </c>
      <c r="Y802" s="15">
        <v>39.33000183</v>
      </c>
      <c r="Z802" s="15">
        <v>327.75</v>
      </c>
      <c r="AA802" s="24">
        <f t="shared" si="50"/>
        <v>288.41999816999999</v>
      </c>
      <c r="AB802" s="3" t="s">
        <v>29</v>
      </c>
      <c r="AC802" s="3" t="str">
        <f t="shared" si="51"/>
        <v>Cash Over 200</v>
      </c>
    </row>
    <row r="803" spans="1:29" ht="17" hidden="1" x14ac:dyDescent="0.2">
      <c r="A803" s="3">
        <v>75897</v>
      </c>
      <c r="B803" s="6">
        <v>43435</v>
      </c>
      <c r="C803" s="3">
        <f>VLOOKUP(B803,Dates!$A$2:$B$1462, 2,FALSE)</f>
        <v>7</v>
      </c>
      <c r="D803" s="3">
        <v>4</v>
      </c>
      <c r="E803" s="12">
        <f t="shared" si="48"/>
        <v>43440</v>
      </c>
      <c r="F803" s="3">
        <v>0</v>
      </c>
      <c r="G803" s="3" t="s">
        <v>61</v>
      </c>
      <c r="H803" s="3" t="str">
        <f t="shared" si="49"/>
        <v>Other</v>
      </c>
      <c r="I803" s="3">
        <v>73</v>
      </c>
      <c r="J803" s="10">
        <v>19450</v>
      </c>
      <c r="K803" s="3">
        <v>2</v>
      </c>
      <c r="L803" s="3" t="s">
        <v>135</v>
      </c>
      <c r="M803" s="3" t="s">
        <v>682</v>
      </c>
      <c r="N803" s="3" t="s">
        <v>725</v>
      </c>
      <c r="O803" s="3" t="s">
        <v>726</v>
      </c>
      <c r="P803" s="3" t="s">
        <v>685</v>
      </c>
      <c r="Q803" s="3" t="s">
        <v>686</v>
      </c>
      <c r="R803" s="3">
        <v>73</v>
      </c>
      <c r="S803" s="3" t="s">
        <v>1127</v>
      </c>
      <c r="T803" s="3">
        <v>1360</v>
      </c>
      <c r="U803" s="3" t="s">
        <v>1126</v>
      </c>
      <c r="V803" s="15">
        <v>327.75</v>
      </c>
      <c r="W803" s="15">
        <v>297.07027734645828</v>
      </c>
      <c r="X803" s="3">
        <v>1</v>
      </c>
      <c r="Y803" s="15">
        <v>42.61000061</v>
      </c>
      <c r="Z803" s="15">
        <v>327.75</v>
      </c>
      <c r="AA803" s="24">
        <f t="shared" si="50"/>
        <v>285.13999939000001</v>
      </c>
      <c r="AB803" s="3" t="s">
        <v>29</v>
      </c>
      <c r="AC803" s="3" t="str">
        <f t="shared" si="51"/>
        <v>Cash Over 200</v>
      </c>
    </row>
    <row r="804" spans="1:29" ht="34" hidden="1" x14ac:dyDescent="0.2">
      <c r="A804" s="3">
        <v>75896</v>
      </c>
      <c r="B804" s="6">
        <v>43435</v>
      </c>
      <c r="C804" s="3">
        <f>VLOOKUP(B804,Dates!$A$2:$B$1462, 2,FALSE)</f>
        <v>7</v>
      </c>
      <c r="D804" s="3">
        <v>4</v>
      </c>
      <c r="E804" s="12">
        <f t="shared" si="48"/>
        <v>43440</v>
      </c>
      <c r="F804" s="3">
        <v>0</v>
      </c>
      <c r="G804" s="3" t="s">
        <v>61</v>
      </c>
      <c r="H804" s="3" t="str">
        <f t="shared" si="49"/>
        <v>Other</v>
      </c>
      <c r="I804" s="3">
        <v>73</v>
      </c>
      <c r="J804" s="10">
        <v>19449</v>
      </c>
      <c r="K804" s="3">
        <v>2</v>
      </c>
      <c r="L804" s="3" t="s">
        <v>135</v>
      </c>
      <c r="M804" s="3" t="s">
        <v>682</v>
      </c>
      <c r="N804" s="3" t="s">
        <v>727</v>
      </c>
      <c r="O804" s="3" t="s">
        <v>728</v>
      </c>
      <c r="P804" s="3" t="s">
        <v>693</v>
      </c>
      <c r="Q804" s="3" t="s">
        <v>694</v>
      </c>
      <c r="R804" s="3">
        <v>73</v>
      </c>
      <c r="S804" s="3" t="s">
        <v>1127</v>
      </c>
      <c r="T804" s="3">
        <v>1360</v>
      </c>
      <c r="U804" s="3" t="s">
        <v>1126</v>
      </c>
      <c r="V804" s="15">
        <v>327.75</v>
      </c>
      <c r="W804" s="15">
        <v>297.07027734645828</v>
      </c>
      <c r="X804" s="3">
        <v>1</v>
      </c>
      <c r="Y804" s="15">
        <v>49.159999849999998</v>
      </c>
      <c r="Z804" s="15">
        <v>327.75</v>
      </c>
      <c r="AA804" s="24">
        <f t="shared" si="50"/>
        <v>278.59000014999998</v>
      </c>
      <c r="AB804" s="3" t="s">
        <v>44</v>
      </c>
      <c r="AC804" s="3" t="str">
        <f t="shared" si="51"/>
        <v>Not Cash Payment</v>
      </c>
    </row>
    <row r="805" spans="1:29" ht="17" hidden="1" x14ac:dyDescent="0.2">
      <c r="A805" s="3">
        <v>75895</v>
      </c>
      <c r="B805" s="6">
        <v>43435</v>
      </c>
      <c r="C805" s="3">
        <f>VLOOKUP(B805,Dates!$A$2:$B$1462, 2,FALSE)</f>
        <v>7</v>
      </c>
      <c r="D805" s="3">
        <v>4</v>
      </c>
      <c r="E805" s="12">
        <f t="shared" si="48"/>
        <v>43440</v>
      </c>
      <c r="F805" s="3">
        <v>1</v>
      </c>
      <c r="G805" s="3" t="s">
        <v>61</v>
      </c>
      <c r="H805" s="3" t="str">
        <f t="shared" si="49"/>
        <v>Other</v>
      </c>
      <c r="I805" s="3">
        <v>73</v>
      </c>
      <c r="J805" s="10">
        <v>19448</v>
      </c>
      <c r="K805" s="3">
        <v>2</v>
      </c>
      <c r="L805" s="3" t="s">
        <v>135</v>
      </c>
      <c r="M805" s="3" t="s">
        <v>682</v>
      </c>
      <c r="N805" s="3" t="s">
        <v>729</v>
      </c>
      <c r="O805" s="3" t="s">
        <v>722</v>
      </c>
      <c r="P805" s="3" t="s">
        <v>689</v>
      </c>
      <c r="Q805" s="3" t="s">
        <v>690</v>
      </c>
      <c r="R805" s="3">
        <v>73</v>
      </c>
      <c r="S805" s="3" t="s">
        <v>1127</v>
      </c>
      <c r="T805" s="3">
        <v>1360</v>
      </c>
      <c r="U805" s="3" t="s">
        <v>1126</v>
      </c>
      <c r="V805" s="15">
        <v>327.75</v>
      </c>
      <c r="W805" s="15">
        <v>297.07027734645828</v>
      </c>
      <c r="X805" s="3">
        <v>1</v>
      </c>
      <c r="Y805" s="15">
        <v>52.439998629999998</v>
      </c>
      <c r="Z805" s="15">
        <v>327.75</v>
      </c>
      <c r="AA805" s="24">
        <f t="shared" si="50"/>
        <v>275.31000137000001</v>
      </c>
      <c r="AB805" s="3" t="s">
        <v>65</v>
      </c>
      <c r="AC805" s="3" t="str">
        <f t="shared" si="51"/>
        <v>Not Cash Payment</v>
      </c>
    </row>
    <row r="806" spans="1:29" ht="17" hidden="1" x14ac:dyDescent="0.2">
      <c r="A806" s="3">
        <v>75894</v>
      </c>
      <c r="B806" s="6">
        <v>43435</v>
      </c>
      <c r="C806" s="3">
        <f>VLOOKUP(B806,Dates!$A$2:$B$1462, 2,FALSE)</f>
        <v>7</v>
      </c>
      <c r="D806" s="3">
        <v>2</v>
      </c>
      <c r="E806" s="12">
        <f t="shared" si="48"/>
        <v>43438</v>
      </c>
      <c r="F806" s="3">
        <v>1</v>
      </c>
      <c r="G806" s="3" t="s">
        <v>22</v>
      </c>
      <c r="H806" s="3" t="str">
        <f t="shared" si="49"/>
        <v>Other</v>
      </c>
      <c r="I806" s="3">
        <v>73</v>
      </c>
      <c r="J806" s="10">
        <v>19447</v>
      </c>
      <c r="K806" s="3">
        <v>2</v>
      </c>
      <c r="L806" s="3" t="s">
        <v>135</v>
      </c>
      <c r="M806" s="3" t="s">
        <v>682</v>
      </c>
      <c r="N806" s="3" t="s">
        <v>729</v>
      </c>
      <c r="O806" s="3" t="s">
        <v>722</v>
      </c>
      <c r="P806" s="3" t="s">
        <v>689</v>
      </c>
      <c r="Q806" s="3" t="s">
        <v>690</v>
      </c>
      <c r="R806" s="3">
        <v>73</v>
      </c>
      <c r="S806" s="3" t="s">
        <v>1127</v>
      </c>
      <c r="T806" s="3">
        <v>1360</v>
      </c>
      <c r="U806" s="3" t="s">
        <v>1126</v>
      </c>
      <c r="V806" s="15">
        <v>327.75</v>
      </c>
      <c r="W806" s="15">
        <v>297.07027734645828</v>
      </c>
      <c r="X806" s="3">
        <v>1</v>
      </c>
      <c r="Y806" s="15">
        <v>55.72000122</v>
      </c>
      <c r="Z806" s="15">
        <v>327.75</v>
      </c>
      <c r="AA806" s="24">
        <f t="shared" si="50"/>
        <v>272.02999878000003</v>
      </c>
      <c r="AB806" s="3" t="s">
        <v>65</v>
      </c>
      <c r="AC806" s="3" t="str">
        <f t="shared" si="51"/>
        <v>Not Cash Payment</v>
      </c>
    </row>
    <row r="807" spans="1:29" ht="17" hidden="1" x14ac:dyDescent="0.2">
      <c r="A807" s="3">
        <v>75893</v>
      </c>
      <c r="B807" s="6">
        <v>43435</v>
      </c>
      <c r="C807" s="3">
        <f>VLOOKUP(B807,Dates!$A$2:$B$1462, 2,FALSE)</f>
        <v>7</v>
      </c>
      <c r="D807" s="3">
        <v>4</v>
      </c>
      <c r="E807" s="12">
        <f t="shared" si="48"/>
        <v>43440</v>
      </c>
      <c r="F807" s="3">
        <v>0</v>
      </c>
      <c r="G807" s="3" t="s">
        <v>61</v>
      </c>
      <c r="H807" s="3" t="str">
        <f t="shared" si="49"/>
        <v>Other</v>
      </c>
      <c r="I807" s="3">
        <v>73</v>
      </c>
      <c r="J807" s="10">
        <v>19446</v>
      </c>
      <c r="K807" s="3">
        <v>2</v>
      </c>
      <c r="L807" s="3" t="s">
        <v>135</v>
      </c>
      <c r="M807" s="3" t="s">
        <v>682</v>
      </c>
      <c r="N807" s="3" t="s">
        <v>730</v>
      </c>
      <c r="O807" s="3" t="s">
        <v>731</v>
      </c>
      <c r="P807" s="3" t="s">
        <v>698</v>
      </c>
      <c r="Q807" s="3" t="s">
        <v>699</v>
      </c>
      <c r="R807" s="3">
        <v>73</v>
      </c>
      <c r="S807" s="3" t="s">
        <v>1127</v>
      </c>
      <c r="T807" s="3">
        <v>1360</v>
      </c>
      <c r="U807" s="3" t="s">
        <v>1126</v>
      </c>
      <c r="V807" s="15">
        <v>327.75</v>
      </c>
      <c r="W807" s="15">
        <v>297.07027734645828</v>
      </c>
      <c r="X807" s="3">
        <v>1</v>
      </c>
      <c r="Y807" s="15">
        <v>59</v>
      </c>
      <c r="Z807" s="15">
        <v>327.75</v>
      </c>
      <c r="AA807" s="24">
        <f t="shared" si="50"/>
        <v>268.75</v>
      </c>
      <c r="AB807" s="3" t="s">
        <v>65</v>
      </c>
      <c r="AC807" s="3" t="str">
        <f t="shared" si="51"/>
        <v>Not Cash Payment</v>
      </c>
    </row>
    <row r="808" spans="1:29" ht="34" hidden="1" x14ac:dyDescent="0.2">
      <c r="A808" s="3">
        <v>28744</v>
      </c>
      <c r="B808" s="6">
        <v>42424</v>
      </c>
      <c r="C808" s="3">
        <f>VLOOKUP(B808,Dates!$A$2:$B$1462, 2,FALSE)</f>
        <v>4</v>
      </c>
      <c r="D808" s="3">
        <v>2</v>
      </c>
      <c r="E808" s="12">
        <f t="shared" si="48"/>
        <v>42426</v>
      </c>
      <c r="F808" s="3">
        <v>1</v>
      </c>
      <c r="G808" s="3" t="s">
        <v>22</v>
      </c>
      <c r="H808" s="3" t="str">
        <f t="shared" si="49"/>
        <v>Other</v>
      </c>
      <c r="I808" s="3">
        <v>17</v>
      </c>
      <c r="J808" s="10">
        <v>9083</v>
      </c>
      <c r="K808" s="3">
        <v>4</v>
      </c>
      <c r="L808" s="3" t="s">
        <v>45</v>
      </c>
      <c r="M808" s="3" t="s">
        <v>682</v>
      </c>
      <c r="N808" s="3" t="s">
        <v>732</v>
      </c>
      <c r="O808" s="3" t="s">
        <v>733</v>
      </c>
      <c r="P808" s="3" t="s">
        <v>689</v>
      </c>
      <c r="Q808" s="3" t="s">
        <v>690</v>
      </c>
      <c r="R808" s="3">
        <v>17</v>
      </c>
      <c r="S808" s="3" t="s">
        <v>1043</v>
      </c>
      <c r="T808" s="3">
        <v>365</v>
      </c>
      <c r="U808" s="3" t="s">
        <v>1062</v>
      </c>
      <c r="V808" s="15">
        <v>59.990001679999999</v>
      </c>
      <c r="W808" s="15">
        <v>54.488929209402009</v>
      </c>
      <c r="X808" s="3">
        <v>2</v>
      </c>
      <c r="Y808" s="15">
        <v>4.8000001909999996</v>
      </c>
      <c r="Z808" s="15">
        <v>119.98000336</v>
      </c>
      <c r="AA808" s="24">
        <f t="shared" si="50"/>
        <v>115.180003169</v>
      </c>
      <c r="AB808" s="3" t="s">
        <v>29</v>
      </c>
      <c r="AC808" s="3" t="str">
        <f t="shared" si="51"/>
        <v>Cash Not Over 200</v>
      </c>
    </row>
    <row r="809" spans="1:29" ht="51" hidden="1" x14ac:dyDescent="0.2">
      <c r="A809" s="3">
        <v>45461</v>
      </c>
      <c r="B809" s="6">
        <v>42668</v>
      </c>
      <c r="C809" s="3">
        <f>VLOOKUP(B809,Dates!$A$2:$B$1462, 2,FALSE)</f>
        <v>3</v>
      </c>
      <c r="D809" s="3">
        <v>2</v>
      </c>
      <c r="E809" s="12">
        <f t="shared" si="48"/>
        <v>42670</v>
      </c>
      <c r="F809" s="3">
        <v>0</v>
      </c>
      <c r="G809" s="3" t="s">
        <v>22</v>
      </c>
      <c r="H809" s="3" t="str">
        <f t="shared" si="49"/>
        <v>Other</v>
      </c>
      <c r="I809" s="3">
        <v>29</v>
      </c>
      <c r="J809" s="10">
        <v>4741</v>
      </c>
      <c r="K809" s="3">
        <v>5</v>
      </c>
      <c r="L809" s="3" t="s">
        <v>30</v>
      </c>
      <c r="M809" s="3" t="s">
        <v>682</v>
      </c>
      <c r="N809" s="3" t="s">
        <v>734</v>
      </c>
      <c r="O809" s="3" t="s">
        <v>734</v>
      </c>
      <c r="P809" s="3" t="s">
        <v>735</v>
      </c>
      <c r="Q809" s="3" t="s">
        <v>736</v>
      </c>
      <c r="R809" s="3">
        <v>29</v>
      </c>
      <c r="S809" s="3" t="s">
        <v>1057</v>
      </c>
      <c r="T809" s="3">
        <v>627</v>
      </c>
      <c r="U809" s="3" t="s">
        <v>1056</v>
      </c>
      <c r="V809" s="15">
        <v>39.990001679999999</v>
      </c>
      <c r="W809" s="15">
        <v>34.198098313835338</v>
      </c>
      <c r="X809" s="3">
        <v>2</v>
      </c>
      <c r="Y809" s="15">
        <v>0.80000001200000004</v>
      </c>
      <c r="Z809" s="15">
        <v>79.980003359999998</v>
      </c>
      <c r="AA809" s="24">
        <f t="shared" si="50"/>
        <v>79.180003348</v>
      </c>
      <c r="AB809" s="3" t="s">
        <v>29</v>
      </c>
      <c r="AC809" s="3" t="str">
        <f t="shared" si="51"/>
        <v>Cash Not Over 200</v>
      </c>
    </row>
    <row r="810" spans="1:29" ht="34" hidden="1" x14ac:dyDescent="0.2">
      <c r="A810" s="3">
        <v>31115</v>
      </c>
      <c r="B810" s="6">
        <v>42459</v>
      </c>
      <c r="C810" s="3">
        <f>VLOOKUP(B810,Dates!$A$2:$B$1462, 2,FALSE)</f>
        <v>4</v>
      </c>
      <c r="D810" s="3">
        <v>2</v>
      </c>
      <c r="E810" s="12">
        <f t="shared" si="48"/>
        <v>42461</v>
      </c>
      <c r="F810" s="3">
        <v>1</v>
      </c>
      <c r="G810" s="3" t="s">
        <v>22</v>
      </c>
      <c r="H810" s="3" t="str">
        <f t="shared" si="49"/>
        <v>Other</v>
      </c>
      <c r="I810" s="3">
        <v>24</v>
      </c>
      <c r="J810" s="10">
        <v>639</v>
      </c>
      <c r="K810" s="3">
        <v>5</v>
      </c>
      <c r="L810" s="3" t="s">
        <v>30</v>
      </c>
      <c r="M810" s="3" t="s">
        <v>682</v>
      </c>
      <c r="N810" s="3" t="s">
        <v>737</v>
      </c>
      <c r="O810" s="3" t="s">
        <v>738</v>
      </c>
      <c r="P810" s="3" t="s">
        <v>693</v>
      </c>
      <c r="Q810" s="3" t="s">
        <v>694</v>
      </c>
      <c r="R810" s="3">
        <v>24</v>
      </c>
      <c r="S810" s="3" t="s">
        <v>1066</v>
      </c>
      <c r="T810" s="3">
        <v>502</v>
      </c>
      <c r="U810" s="3" t="s">
        <v>1065</v>
      </c>
      <c r="V810" s="15">
        <v>50</v>
      </c>
      <c r="W810" s="15">
        <v>43.678035218757444</v>
      </c>
      <c r="X810" s="3">
        <v>2</v>
      </c>
      <c r="Y810" s="15">
        <v>4</v>
      </c>
      <c r="Z810" s="15">
        <v>100</v>
      </c>
      <c r="AA810" s="24">
        <f t="shared" si="50"/>
        <v>96</v>
      </c>
      <c r="AB810" s="3" t="s">
        <v>29</v>
      </c>
      <c r="AC810" s="3" t="str">
        <f t="shared" si="51"/>
        <v>Cash Not Over 200</v>
      </c>
    </row>
    <row r="811" spans="1:29" ht="51" hidden="1" x14ac:dyDescent="0.2">
      <c r="A811" s="3">
        <v>45766</v>
      </c>
      <c r="B811" s="6">
        <v>42673</v>
      </c>
      <c r="C811" s="3">
        <f>VLOOKUP(B811,Dates!$A$2:$B$1462, 2,FALSE)</f>
        <v>1</v>
      </c>
      <c r="D811" s="3">
        <v>2</v>
      </c>
      <c r="E811" s="12">
        <f t="shared" si="48"/>
        <v>42675</v>
      </c>
      <c r="F811" s="3">
        <v>0</v>
      </c>
      <c r="G811" s="3" t="s">
        <v>22</v>
      </c>
      <c r="H811" s="3" t="str">
        <f t="shared" si="49"/>
        <v>Other</v>
      </c>
      <c r="I811" s="3">
        <v>29</v>
      </c>
      <c r="J811" s="10">
        <v>9702</v>
      </c>
      <c r="K811" s="3">
        <v>5</v>
      </c>
      <c r="L811" s="3" t="s">
        <v>30</v>
      </c>
      <c r="M811" s="3" t="s">
        <v>682</v>
      </c>
      <c r="N811" s="3" t="s">
        <v>739</v>
      </c>
      <c r="O811" s="3" t="s">
        <v>740</v>
      </c>
      <c r="P811" s="3" t="s">
        <v>735</v>
      </c>
      <c r="Q811" s="3" t="s">
        <v>736</v>
      </c>
      <c r="R811" s="3">
        <v>29</v>
      </c>
      <c r="S811" s="3" t="s">
        <v>1057</v>
      </c>
      <c r="T811" s="3">
        <v>627</v>
      </c>
      <c r="U811" s="3" t="s">
        <v>1056</v>
      </c>
      <c r="V811" s="15">
        <v>39.990001679999999</v>
      </c>
      <c r="W811" s="15">
        <v>34.198098313835338</v>
      </c>
      <c r="X811" s="3">
        <v>2</v>
      </c>
      <c r="Y811" s="15">
        <v>4</v>
      </c>
      <c r="Z811" s="15">
        <v>79.980003359999998</v>
      </c>
      <c r="AA811" s="24">
        <f t="shared" si="50"/>
        <v>75.980003359999998</v>
      </c>
      <c r="AB811" s="3" t="s">
        <v>29</v>
      </c>
      <c r="AC811" s="3" t="str">
        <f t="shared" si="51"/>
        <v>Cash Not Over 200</v>
      </c>
    </row>
    <row r="812" spans="1:29" ht="34" hidden="1" x14ac:dyDescent="0.2">
      <c r="A812" s="3">
        <v>47752</v>
      </c>
      <c r="B812" s="6">
        <v>42702</v>
      </c>
      <c r="C812" s="3">
        <f>VLOOKUP(B812,Dates!$A$2:$B$1462, 2,FALSE)</f>
        <v>2</v>
      </c>
      <c r="D812" s="3">
        <v>2</v>
      </c>
      <c r="E812" s="12">
        <f t="shared" si="48"/>
        <v>42704</v>
      </c>
      <c r="F812" s="3">
        <v>1</v>
      </c>
      <c r="G812" s="3" t="s">
        <v>22</v>
      </c>
      <c r="H812" s="3" t="str">
        <f t="shared" si="49"/>
        <v>Other</v>
      </c>
      <c r="I812" s="3">
        <v>24</v>
      </c>
      <c r="J812" s="10">
        <v>9114</v>
      </c>
      <c r="K812" s="3">
        <v>5</v>
      </c>
      <c r="L812" s="3" t="s">
        <v>30</v>
      </c>
      <c r="M812" s="3" t="s">
        <v>682</v>
      </c>
      <c r="N812" s="3" t="s">
        <v>741</v>
      </c>
      <c r="O812" s="3" t="s">
        <v>742</v>
      </c>
      <c r="P812" s="3" t="s">
        <v>743</v>
      </c>
      <c r="Q812" s="3" t="s">
        <v>699</v>
      </c>
      <c r="R812" s="3">
        <v>24</v>
      </c>
      <c r="S812" s="3" t="s">
        <v>1066</v>
      </c>
      <c r="T812" s="3">
        <v>502</v>
      </c>
      <c r="U812" s="3" t="s">
        <v>1065</v>
      </c>
      <c r="V812" s="15">
        <v>50</v>
      </c>
      <c r="W812" s="15">
        <v>43.678035218757444</v>
      </c>
      <c r="X812" s="3">
        <v>2</v>
      </c>
      <c r="Y812" s="15">
        <v>9</v>
      </c>
      <c r="Z812" s="15">
        <v>100</v>
      </c>
      <c r="AA812" s="24">
        <f t="shared" si="50"/>
        <v>91</v>
      </c>
      <c r="AB812" s="3" t="s">
        <v>29</v>
      </c>
      <c r="AC812" s="3" t="str">
        <f t="shared" si="51"/>
        <v>Cash Not Over 200</v>
      </c>
    </row>
    <row r="813" spans="1:29" ht="34" hidden="1" x14ac:dyDescent="0.2">
      <c r="A813" s="3">
        <v>50054</v>
      </c>
      <c r="B813" s="6">
        <v>42735</v>
      </c>
      <c r="C813" s="3">
        <f>VLOOKUP(B813,Dates!$A$2:$B$1462, 2,FALSE)</f>
        <v>7</v>
      </c>
      <c r="D813" s="3">
        <v>2</v>
      </c>
      <c r="E813" s="12">
        <f t="shared" si="48"/>
        <v>42738</v>
      </c>
      <c r="F813" s="3">
        <v>1</v>
      </c>
      <c r="G813" s="3" t="s">
        <v>22</v>
      </c>
      <c r="H813" s="3" t="str">
        <f t="shared" si="49"/>
        <v>Other</v>
      </c>
      <c r="I813" s="3">
        <v>24</v>
      </c>
      <c r="J813" s="10">
        <v>1362</v>
      </c>
      <c r="K813" s="3">
        <v>5</v>
      </c>
      <c r="L813" s="3" t="s">
        <v>30</v>
      </c>
      <c r="M813" s="3" t="s">
        <v>682</v>
      </c>
      <c r="N813" s="3" t="s">
        <v>740</v>
      </c>
      <c r="O813" s="3" t="s">
        <v>740</v>
      </c>
      <c r="P813" s="3" t="s">
        <v>735</v>
      </c>
      <c r="Q813" s="3" t="s">
        <v>736</v>
      </c>
      <c r="R813" s="3">
        <v>24</v>
      </c>
      <c r="S813" s="3" t="s">
        <v>1066</v>
      </c>
      <c r="T813" s="3">
        <v>502</v>
      </c>
      <c r="U813" s="3" t="s">
        <v>1065</v>
      </c>
      <c r="V813" s="15">
        <v>50</v>
      </c>
      <c r="W813" s="15">
        <v>43.678035218757444</v>
      </c>
      <c r="X813" s="3">
        <v>2</v>
      </c>
      <c r="Y813" s="15">
        <v>13</v>
      </c>
      <c r="Z813" s="15">
        <v>100</v>
      </c>
      <c r="AA813" s="24">
        <f t="shared" si="50"/>
        <v>87</v>
      </c>
      <c r="AB813" s="3" t="s">
        <v>29</v>
      </c>
      <c r="AC813" s="3" t="str">
        <f t="shared" si="51"/>
        <v>Cash Not Over 200</v>
      </c>
    </row>
    <row r="814" spans="1:29" ht="34" hidden="1" x14ac:dyDescent="0.2">
      <c r="A814" s="3">
        <v>20365</v>
      </c>
      <c r="B814" s="6">
        <v>42302</v>
      </c>
      <c r="C814" s="3">
        <f>VLOOKUP(B814,Dates!$A$2:$B$1462, 2,FALSE)</f>
        <v>1</v>
      </c>
      <c r="D814" s="3">
        <v>2</v>
      </c>
      <c r="E814" s="12">
        <f t="shared" si="48"/>
        <v>42304</v>
      </c>
      <c r="F814" s="3">
        <v>1</v>
      </c>
      <c r="G814" s="3" t="s">
        <v>22</v>
      </c>
      <c r="H814" s="3" t="str">
        <f t="shared" si="49"/>
        <v>Other</v>
      </c>
      <c r="I814" s="3">
        <v>24</v>
      </c>
      <c r="J814" s="10">
        <v>8011</v>
      </c>
      <c r="K814" s="3">
        <v>5</v>
      </c>
      <c r="L814" s="3" t="s">
        <v>30</v>
      </c>
      <c r="M814" s="3" t="s">
        <v>682</v>
      </c>
      <c r="N814" s="3" t="s">
        <v>744</v>
      </c>
      <c r="O814" s="3" t="s">
        <v>688</v>
      </c>
      <c r="P814" s="3" t="s">
        <v>689</v>
      </c>
      <c r="Q814" s="3" t="s">
        <v>690</v>
      </c>
      <c r="R814" s="3">
        <v>24</v>
      </c>
      <c r="S814" s="3" t="s">
        <v>1066</v>
      </c>
      <c r="T814" s="3">
        <v>502</v>
      </c>
      <c r="U814" s="3" t="s">
        <v>1065</v>
      </c>
      <c r="V814" s="15">
        <v>50</v>
      </c>
      <c r="W814" s="15">
        <v>43.678035218757444</v>
      </c>
      <c r="X814" s="3">
        <v>2</v>
      </c>
      <c r="Y814" s="15">
        <v>18</v>
      </c>
      <c r="Z814" s="15">
        <v>100</v>
      </c>
      <c r="AA814" s="24">
        <f t="shared" si="50"/>
        <v>82</v>
      </c>
      <c r="AB814" s="3" t="s">
        <v>29</v>
      </c>
      <c r="AC814" s="3" t="str">
        <f t="shared" si="51"/>
        <v>Cash Not Over 200</v>
      </c>
    </row>
    <row r="815" spans="1:29" ht="51" hidden="1" x14ac:dyDescent="0.2">
      <c r="A815" s="3">
        <v>41686</v>
      </c>
      <c r="B815" s="6">
        <v>42613</v>
      </c>
      <c r="C815" s="3">
        <f>VLOOKUP(B815,Dates!$A$2:$B$1462, 2,FALSE)</f>
        <v>4</v>
      </c>
      <c r="D815" s="3">
        <v>4</v>
      </c>
      <c r="E815" s="12">
        <f t="shared" si="48"/>
        <v>42619</v>
      </c>
      <c r="F815" s="3">
        <v>0</v>
      </c>
      <c r="G815" s="3" t="s">
        <v>61</v>
      </c>
      <c r="H815" s="3" t="str">
        <f t="shared" si="49"/>
        <v>Other</v>
      </c>
      <c r="I815" s="3">
        <v>18</v>
      </c>
      <c r="J815" s="10">
        <v>7884</v>
      </c>
      <c r="K815" s="3">
        <v>4</v>
      </c>
      <c r="L815" s="3" t="s">
        <v>45</v>
      </c>
      <c r="M815" s="3" t="s">
        <v>682</v>
      </c>
      <c r="N815" s="3" t="s">
        <v>740</v>
      </c>
      <c r="O815" s="3" t="s">
        <v>740</v>
      </c>
      <c r="P815" s="3" t="s">
        <v>735</v>
      </c>
      <c r="Q815" s="3" t="s">
        <v>736</v>
      </c>
      <c r="R815" s="3">
        <v>18</v>
      </c>
      <c r="S815" s="3" t="s">
        <v>1061</v>
      </c>
      <c r="T815" s="3">
        <v>403</v>
      </c>
      <c r="U815" s="3" t="s">
        <v>1060</v>
      </c>
      <c r="V815" s="15">
        <v>129.9900055</v>
      </c>
      <c r="W815" s="15">
        <v>110.80340837177086</v>
      </c>
      <c r="X815" s="3">
        <v>1</v>
      </c>
      <c r="Y815" s="15">
        <v>5.1999998090000004</v>
      </c>
      <c r="Z815" s="15">
        <v>129.9900055</v>
      </c>
      <c r="AA815" s="24">
        <f t="shared" si="50"/>
        <v>124.79000569099999</v>
      </c>
      <c r="AB815" s="3" t="s">
        <v>44</v>
      </c>
      <c r="AC815" s="3" t="str">
        <f t="shared" si="51"/>
        <v>Not Cash Payment</v>
      </c>
    </row>
    <row r="816" spans="1:29" ht="51" hidden="1" x14ac:dyDescent="0.2">
      <c r="A816" s="3">
        <v>41896</v>
      </c>
      <c r="B816" s="6">
        <v>42438</v>
      </c>
      <c r="C816" s="3">
        <f>VLOOKUP(B816,Dates!$A$2:$B$1462, 2,FALSE)</f>
        <v>4</v>
      </c>
      <c r="D816" s="3">
        <v>4</v>
      </c>
      <c r="E816" s="12">
        <f t="shared" si="48"/>
        <v>42444</v>
      </c>
      <c r="F816" s="3">
        <v>0</v>
      </c>
      <c r="G816" s="3" t="s">
        <v>61</v>
      </c>
      <c r="H816" s="3" t="str">
        <f t="shared" si="49"/>
        <v>Other</v>
      </c>
      <c r="I816" s="3">
        <v>18</v>
      </c>
      <c r="J816" s="10">
        <v>289</v>
      </c>
      <c r="K816" s="3">
        <v>4</v>
      </c>
      <c r="L816" s="3" t="s">
        <v>45</v>
      </c>
      <c r="M816" s="3" t="s">
        <v>682</v>
      </c>
      <c r="N816" s="3" t="s">
        <v>745</v>
      </c>
      <c r="O816" s="3" t="s">
        <v>745</v>
      </c>
      <c r="P816" s="3" t="s">
        <v>746</v>
      </c>
      <c r="Q816" s="3" t="s">
        <v>736</v>
      </c>
      <c r="R816" s="3">
        <v>18</v>
      </c>
      <c r="S816" s="3" t="s">
        <v>1061</v>
      </c>
      <c r="T816" s="3">
        <v>403</v>
      </c>
      <c r="U816" s="3" t="s">
        <v>1060</v>
      </c>
      <c r="V816" s="15">
        <v>129.9900055</v>
      </c>
      <c r="W816" s="15">
        <v>110.80340837177086</v>
      </c>
      <c r="X816" s="3">
        <v>1</v>
      </c>
      <c r="Y816" s="15">
        <v>5.1999998090000004</v>
      </c>
      <c r="Z816" s="15">
        <v>129.9900055</v>
      </c>
      <c r="AA816" s="24">
        <f t="shared" si="50"/>
        <v>124.79000569099999</v>
      </c>
      <c r="AB816" s="3" t="s">
        <v>44</v>
      </c>
      <c r="AC816" s="3" t="str">
        <f t="shared" si="51"/>
        <v>Not Cash Payment</v>
      </c>
    </row>
    <row r="817" spans="1:29" ht="34" hidden="1" x14ac:dyDescent="0.2">
      <c r="A817" s="3">
        <v>28168</v>
      </c>
      <c r="B817" s="6">
        <v>42416</v>
      </c>
      <c r="C817" s="3">
        <f>VLOOKUP(B817,Dates!$A$2:$B$1462, 2,FALSE)</f>
        <v>3</v>
      </c>
      <c r="D817" s="3">
        <v>4</v>
      </c>
      <c r="E817" s="12">
        <f t="shared" si="48"/>
        <v>42422</v>
      </c>
      <c r="F817" s="3">
        <v>0</v>
      </c>
      <c r="G817" s="3" t="s">
        <v>61</v>
      </c>
      <c r="H817" s="3" t="str">
        <f t="shared" si="49"/>
        <v>Other</v>
      </c>
      <c r="I817" s="3">
        <v>17</v>
      </c>
      <c r="J817" s="10">
        <v>10081</v>
      </c>
      <c r="K817" s="3">
        <v>4</v>
      </c>
      <c r="L817" s="3" t="s">
        <v>45</v>
      </c>
      <c r="M817" s="3" t="s">
        <v>682</v>
      </c>
      <c r="N817" s="3" t="s">
        <v>747</v>
      </c>
      <c r="O817" s="3" t="s">
        <v>692</v>
      </c>
      <c r="P817" s="3" t="s">
        <v>693</v>
      </c>
      <c r="Q817" s="3" t="s">
        <v>694</v>
      </c>
      <c r="R817" s="3">
        <v>17</v>
      </c>
      <c r="S817" s="3" t="s">
        <v>1043</v>
      </c>
      <c r="T817" s="3">
        <v>365</v>
      </c>
      <c r="U817" s="3" t="s">
        <v>1062</v>
      </c>
      <c r="V817" s="15">
        <v>59.990001679999999</v>
      </c>
      <c r="W817" s="15">
        <v>54.488929209402009</v>
      </c>
      <c r="X817" s="3">
        <v>1</v>
      </c>
      <c r="Y817" s="15">
        <v>3</v>
      </c>
      <c r="Z817" s="15">
        <v>59.990001679999999</v>
      </c>
      <c r="AA817" s="24">
        <f t="shared" si="50"/>
        <v>56.990001679999999</v>
      </c>
      <c r="AB817" s="3" t="s">
        <v>44</v>
      </c>
      <c r="AC817" s="3" t="str">
        <f t="shared" si="51"/>
        <v>Not Cash Payment</v>
      </c>
    </row>
    <row r="818" spans="1:29" ht="51" hidden="1" x14ac:dyDescent="0.2">
      <c r="A818" s="3">
        <v>24992</v>
      </c>
      <c r="B818" s="6">
        <v>42369</v>
      </c>
      <c r="C818" s="3">
        <f>VLOOKUP(B818,Dates!$A$2:$B$1462, 2,FALSE)</f>
        <v>5</v>
      </c>
      <c r="D818" s="3">
        <v>4</v>
      </c>
      <c r="E818" s="12">
        <f t="shared" si="48"/>
        <v>42375</v>
      </c>
      <c r="F818" s="3">
        <v>0</v>
      </c>
      <c r="G818" s="3" t="s">
        <v>61</v>
      </c>
      <c r="H818" s="3" t="str">
        <f t="shared" si="49"/>
        <v>Other</v>
      </c>
      <c r="I818" s="3">
        <v>18</v>
      </c>
      <c r="J818" s="10">
        <v>1169</v>
      </c>
      <c r="K818" s="3">
        <v>4</v>
      </c>
      <c r="L818" s="3" t="s">
        <v>45</v>
      </c>
      <c r="M818" s="3" t="s">
        <v>682</v>
      </c>
      <c r="N818" s="3" t="s">
        <v>104</v>
      </c>
      <c r="O818" s="3" t="s">
        <v>724</v>
      </c>
      <c r="P818" s="3" t="s">
        <v>693</v>
      </c>
      <c r="Q818" s="3" t="s">
        <v>694</v>
      </c>
      <c r="R818" s="3">
        <v>18</v>
      </c>
      <c r="S818" s="3" t="s">
        <v>1061</v>
      </c>
      <c r="T818" s="3">
        <v>403</v>
      </c>
      <c r="U818" s="3" t="s">
        <v>1060</v>
      </c>
      <c r="V818" s="15">
        <v>129.9900055</v>
      </c>
      <c r="W818" s="15">
        <v>110.80340837177086</v>
      </c>
      <c r="X818" s="3">
        <v>1</v>
      </c>
      <c r="Y818" s="15">
        <v>6.5</v>
      </c>
      <c r="Z818" s="15">
        <v>129.9900055</v>
      </c>
      <c r="AA818" s="24">
        <f t="shared" si="50"/>
        <v>123.4900055</v>
      </c>
      <c r="AB818" s="3" t="s">
        <v>44</v>
      </c>
      <c r="AC818" s="3" t="str">
        <f t="shared" si="51"/>
        <v>Not Cash Payment</v>
      </c>
    </row>
    <row r="819" spans="1:29" ht="51" hidden="1" x14ac:dyDescent="0.2">
      <c r="A819" s="3">
        <v>30851</v>
      </c>
      <c r="B819" s="6">
        <v>42455</v>
      </c>
      <c r="C819" s="3">
        <f>VLOOKUP(B819,Dates!$A$2:$B$1462, 2,FALSE)</f>
        <v>7</v>
      </c>
      <c r="D819" s="3">
        <v>4</v>
      </c>
      <c r="E819" s="12">
        <f t="shared" si="48"/>
        <v>42460</v>
      </c>
      <c r="F819" s="3">
        <v>0</v>
      </c>
      <c r="G819" s="3" t="s">
        <v>61</v>
      </c>
      <c r="H819" s="3" t="str">
        <f t="shared" si="49"/>
        <v>Other</v>
      </c>
      <c r="I819" s="3">
        <v>18</v>
      </c>
      <c r="J819" s="10">
        <v>1182</v>
      </c>
      <c r="K819" s="3">
        <v>4</v>
      </c>
      <c r="L819" s="3" t="s">
        <v>45</v>
      </c>
      <c r="M819" s="3" t="s">
        <v>682</v>
      </c>
      <c r="N819" s="3" t="s">
        <v>748</v>
      </c>
      <c r="O819" s="3" t="s">
        <v>749</v>
      </c>
      <c r="P819" s="3" t="s">
        <v>750</v>
      </c>
      <c r="Q819" s="3" t="s">
        <v>694</v>
      </c>
      <c r="R819" s="3">
        <v>18</v>
      </c>
      <c r="S819" s="3" t="s">
        <v>1061</v>
      </c>
      <c r="T819" s="3">
        <v>403</v>
      </c>
      <c r="U819" s="3" t="s">
        <v>1060</v>
      </c>
      <c r="V819" s="15">
        <v>129.9900055</v>
      </c>
      <c r="W819" s="15">
        <v>110.80340837177086</v>
      </c>
      <c r="X819" s="3">
        <v>1</v>
      </c>
      <c r="Y819" s="15">
        <v>6.5</v>
      </c>
      <c r="Z819" s="15">
        <v>129.9900055</v>
      </c>
      <c r="AA819" s="24">
        <f t="shared" si="50"/>
        <v>123.4900055</v>
      </c>
      <c r="AB819" s="3" t="s">
        <v>44</v>
      </c>
      <c r="AC819" s="3" t="str">
        <f t="shared" si="51"/>
        <v>Not Cash Payment</v>
      </c>
    </row>
    <row r="820" spans="1:29" ht="51" hidden="1" x14ac:dyDescent="0.2">
      <c r="A820" s="3">
        <v>25074</v>
      </c>
      <c r="B820" s="6">
        <v>42401</v>
      </c>
      <c r="C820" s="3">
        <f>VLOOKUP(B820,Dates!$A$2:$B$1462, 2,FALSE)</f>
        <v>2</v>
      </c>
      <c r="D820" s="3">
        <v>4</v>
      </c>
      <c r="E820" s="12">
        <f t="shared" si="48"/>
        <v>42405</v>
      </c>
      <c r="F820" s="3">
        <v>1</v>
      </c>
      <c r="G820" s="3" t="s">
        <v>61</v>
      </c>
      <c r="H820" s="3" t="str">
        <f t="shared" si="49"/>
        <v>Other</v>
      </c>
      <c r="I820" s="3">
        <v>18</v>
      </c>
      <c r="J820" s="10">
        <v>717</v>
      </c>
      <c r="K820" s="3">
        <v>4</v>
      </c>
      <c r="L820" s="3" t="s">
        <v>45</v>
      </c>
      <c r="M820" s="3" t="s">
        <v>682</v>
      </c>
      <c r="N820" s="3" t="s">
        <v>751</v>
      </c>
      <c r="O820" s="3" t="s">
        <v>711</v>
      </c>
      <c r="P820" s="3" t="s">
        <v>693</v>
      </c>
      <c r="Q820" s="3" t="s">
        <v>694</v>
      </c>
      <c r="R820" s="3">
        <v>18</v>
      </c>
      <c r="S820" s="3" t="s">
        <v>1061</v>
      </c>
      <c r="T820" s="3">
        <v>403</v>
      </c>
      <c r="U820" s="3" t="s">
        <v>1060</v>
      </c>
      <c r="V820" s="15">
        <v>129.9900055</v>
      </c>
      <c r="W820" s="15">
        <v>110.80340837177086</v>
      </c>
      <c r="X820" s="3">
        <v>1</v>
      </c>
      <c r="Y820" s="15">
        <v>6.5</v>
      </c>
      <c r="Z820" s="15">
        <v>129.9900055</v>
      </c>
      <c r="AA820" s="24">
        <f t="shared" si="50"/>
        <v>123.4900055</v>
      </c>
      <c r="AB820" s="3" t="s">
        <v>44</v>
      </c>
      <c r="AC820" s="3" t="str">
        <f t="shared" si="51"/>
        <v>Not Cash Payment</v>
      </c>
    </row>
    <row r="821" spans="1:29" ht="17" hidden="1" x14ac:dyDescent="0.2">
      <c r="A821" s="3">
        <v>76870</v>
      </c>
      <c r="B821" s="6">
        <v>43127</v>
      </c>
      <c r="C821" s="3">
        <f>VLOOKUP(B821,Dates!$A$2:$B$1462, 2,FALSE)</f>
        <v>7</v>
      </c>
      <c r="D821" s="3">
        <v>4</v>
      </c>
      <c r="E821" s="12">
        <f t="shared" si="48"/>
        <v>43132</v>
      </c>
      <c r="F821" s="3">
        <v>1</v>
      </c>
      <c r="G821" s="3" t="s">
        <v>61</v>
      </c>
      <c r="H821" s="3" t="str">
        <f t="shared" si="49"/>
        <v>Other</v>
      </c>
      <c r="I821" s="3">
        <v>76</v>
      </c>
      <c r="J821" s="10">
        <v>20423</v>
      </c>
      <c r="K821" s="3">
        <v>4</v>
      </c>
      <c r="L821" s="3" t="s">
        <v>45</v>
      </c>
      <c r="M821" s="3" t="s">
        <v>682</v>
      </c>
      <c r="N821" s="3" t="s">
        <v>712</v>
      </c>
      <c r="O821" s="3" t="s">
        <v>692</v>
      </c>
      <c r="P821" s="3" t="s">
        <v>693</v>
      </c>
      <c r="Q821" s="3" t="s">
        <v>694</v>
      </c>
      <c r="R821" s="3">
        <v>76</v>
      </c>
      <c r="S821" s="3" t="s">
        <v>1129</v>
      </c>
      <c r="T821" s="3">
        <v>1363</v>
      </c>
      <c r="U821" s="3" t="s">
        <v>1128</v>
      </c>
      <c r="V821" s="15">
        <v>215.82000729999999</v>
      </c>
      <c r="W821" s="15">
        <v>186.82667412499998</v>
      </c>
      <c r="X821" s="3">
        <v>1</v>
      </c>
      <c r="Y821" s="15">
        <v>10.789999959999999</v>
      </c>
      <c r="Z821" s="15">
        <v>215.82000729999999</v>
      </c>
      <c r="AA821" s="24">
        <f t="shared" si="50"/>
        <v>205.03000734</v>
      </c>
      <c r="AB821" s="3" t="s">
        <v>44</v>
      </c>
      <c r="AC821" s="3" t="str">
        <f t="shared" si="51"/>
        <v>Not Cash Payment</v>
      </c>
    </row>
    <row r="822" spans="1:29" ht="51" hidden="1" x14ac:dyDescent="0.2">
      <c r="A822" s="3">
        <v>25163</v>
      </c>
      <c r="B822" s="6">
        <v>42430</v>
      </c>
      <c r="C822" s="3">
        <f>VLOOKUP(B822,Dates!$A$2:$B$1462, 2,FALSE)</f>
        <v>3</v>
      </c>
      <c r="D822" s="3">
        <v>4</v>
      </c>
      <c r="E822" s="12">
        <f t="shared" si="48"/>
        <v>42436</v>
      </c>
      <c r="F822" s="3">
        <v>0</v>
      </c>
      <c r="G822" s="3" t="s">
        <v>61</v>
      </c>
      <c r="H822" s="3" t="str">
        <f t="shared" si="49"/>
        <v>Other</v>
      </c>
      <c r="I822" s="3">
        <v>18</v>
      </c>
      <c r="J822" s="10">
        <v>5801</v>
      </c>
      <c r="K822" s="3">
        <v>4</v>
      </c>
      <c r="L822" s="3" t="s">
        <v>45</v>
      </c>
      <c r="M822" s="3" t="s">
        <v>682</v>
      </c>
      <c r="N822" s="3" t="s">
        <v>752</v>
      </c>
      <c r="O822" s="3" t="s">
        <v>752</v>
      </c>
      <c r="P822" s="3" t="s">
        <v>753</v>
      </c>
      <c r="Q822" s="3" t="s">
        <v>690</v>
      </c>
      <c r="R822" s="3">
        <v>18</v>
      </c>
      <c r="S822" s="3" t="s">
        <v>1061</v>
      </c>
      <c r="T822" s="3">
        <v>403</v>
      </c>
      <c r="U822" s="3" t="s">
        <v>1060</v>
      </c>
      <c r="V822" s="15">
        <v>129.9900055</v>
      </c>
      <c r="W822" s="15">
        <v>110.80340837177086</v>
      </c>
      <c r="X822" s="3">
        <v>1</v>
      </c>
      <c r="Y822" s="15">
        <v>6.5</v>
      </c>
      <c r="Z822" s="15">
        <v>129.9900055</v>
      </c>
      <c r="AA822" s="24">
        <f t="shared" si="50"/>
        <v>123.4900055</v>
      </c>
      <c r="AB822" s="3" t="s">
        <v>44</v>
      </c>
      <c r="AC822" s="3" t="str">
        <f t="shared" si="51"/>
        <v>Not Cash Payment</v>
      </c>
    </row>
    <row r="823" spans="1:29" ht="51" hidden="1" x14ac:dyDescent="0.2">
      <c r="A823" s="3">
        <v>28036</v>
      </c>
      <c r="B823" s="6">
        <v>42414</v>
      </c>
      <c r="C823" s="3">
        <f>VLOOKUP(B823,Dates!$A$2:$B$1462, 2,FALSE)</f>
        <v>1</v>
      </c>
      <c r="D823" s="3">
        <v>4</v>
      </c>
      <c r="E823" s="12">
        <f t="shared" si="48"/>
        <v>42418</v>
      </c>
      <c r="F823" s="3">
        <v>0</v>
      </c>
      <c r="G823" s="3" t="s">
        <v>61</v>
      </c>
      <c r="H823" s="3" t="str">
        <f t="shared" si="49"/>
        <v>Other</v>
      </c>
      <c r="I823" s="3">
        <v>18</v>
      </c>
      <c r="J823" s="10">
        <v>702</v>
      </c>
      <c r="K823" s="3">
        <v>4</v>
      </c>
      <c r="L823" s="3" t="s">
        <v>45</v>
      </c>
      <c r="M823" s="3" t="s">
        <v>682</v>
      </c>
      <c r="N823" s="3" t="s">
        <v>754</v>
      </c>
      <c r="O823" s="3" t="s">
        <v>733</v>
      </c>
      <c r="P823" s="3" t="s">
        <v>689</v>
      </c>
      <c r="Q823" s="3" t="s">
        <v>690</v>
      </c>
      <c r="R823" s="3">
        <v>18</v>
      </c>
      <c r="S823" s="3" t="s">
        <v>1061</v>
      </c>
      <c r="T823" s="3">
        <v>403</v>
      </c>
      <c r="U823" s="3" t="s">
        <v>1060</v>
      </c>
      <c r="V823" s="15">
        <v>129.9900055</v>
      </c>
      <c r="W823" s="15">
        <v>110.80340837177086</v>
      </c>
      <c r="X823" s="3">
        <v>1</v>
      </c>
      <c r="Y823" s="15">
        <v>6.5</v>
      </c>
      <c r="Z823" s="15">
        <v>129.9900055</v>
      </c>
      <c r="AA823" s="24">
        <f t="shared" si="50"/>
        <v>123.4900055</v>
      </c>
      <c r="AB823" s="3" t="s">
        <v>44</v>
      </c>
      <c r="AC823" s="3" t="str">
        <f t="shared" si="51"/>
        <v>Not Cash Payment</v>
      </c>
    </row>
    <row r="824" spans="1:29" ht="51" hidden="1" x14ac:dyDescent="0.2">
      <c r="A824" s="3">
        <v>22679</v>
      </c>
      <c r="B824" s="6">
        <v>42336</v>
      </c>
      <c r="C824" s="3">
        <f>VLOOKUP(B824,Dates!$A$2:$B$1462, 2,FALSE)</f>
        <v>7</v>
      </c>
      <c r="D824" s="3">
        <v>4</v>
      </c>
      <c r="E824" s="12">
        <f t="shared" si="48"/>
        <v>42341</v>
      </c>
      <c r="F824" s="3">
        <v>1</v>
      </c>
      <c r="G824" s="3" t="s">
        <v>61</v>
      </c>
      <c r="H824" s="3" t="str">
        <f t="shared" si="49"/>
        <v>Other</v>
      </c>
      <c r="I824" s="3">
        <v>18</v>
      </c>
      <c r="J824" s="10">
        <v>6951</v>
      </c>
      <c r="K824" s="3">
        <v>4</v>
      </c>
      <c r="L824" s="3" t="s">
        <v>45</v>
      </c>
      <c r="M824" s="3" t="s">
        <v>682</v>
      </c>
      <c r="N824" s="3" t="s">
        <v>755</v>
      </c>
      <c r="O824" s="3" t="s">
        <v>755</v>
      </c>
      <c r="P824" s="3" t="s">
        <v>756</v>
      </c>
      <c r="Q824" s="3" t="s">
        <v>686</v>
      </c>
      <c r="R824" s="3">
        <v>18</v>
      </c>
      <c r="S824" s="3" t="s">
        <v>1061</v>
      </c>
      <c r="T824" s="3">
        <v>403</v>
      </c>
      <c r="U824" s="3" t="s">
        <v>1060</v>
      </c>
      <c r="V824" s="15">
        <v>129.9900055</v>
      </c>
      <c r="W824" s="15">
        <v>110.80340837177086</v>
      </c>
      <c r="X824" s="3">
        <v>1</v>
      </c>
      <c r="Y824" s="15">
        <v>6.5</v>
      </c>
      <c r="Z824" s="15">
        <v>129.9900055</v>
      </c>
      <c r="AA824" s="24">
        <f t="shared" si="50"/>
        <v>123.4900055</v>
      </c>
      <c r="AB824" s="3" t="s">
        <v>44</v>
      </c>
      <c r="AC824" s="3" t="str">
        <f t="shared" si="51"/>
        <v>Not Cash Payment</v>
      </c>
    </row>
    <row r="825" spans="1:29" ht="51" hidden="1" x14ac:dyDescent="0.2">
      <c r="A825" s="3">
        <v>23610</v>
      </c>
      <c r="B825" s="6">
        <v>42320</v>
      </c>
      <c r="C825" s="3">
        <f>VLOOKUP(B825,Dates!$A$2:$B$1462, 2,FALSE)</f>
        <v>5</v>
      </c>
      <c r="D825" s="3">
        <v>4</v>
      </c>
      <c r="E825" s="12">
        <f t="shared" si="48"/>
        <v>42326</v>
      </c>
      <c r="F825" s="3">
        <v>1</v>
      </c>
      <c r="G825" s="3" t="s">
        <v>61</v>
      </c>
      <c r="H825" s="3" t="str">
        <f t="shared" si="49"/>
        <v>Other</v>
      </c>
      <c r="I825" s="3">
        <v>18</v>
      </c>
      <c r="J825" s="10">
        <v>6780</v>
      </c>
      <c r="K825" s="3">
        <v>4</v>
      </c>
      <c r="L825" s="3" t="s">
        <v>45</v>
      </c>
      <c r="M825" s="3" t="s">
        <v>682</v>
      </c>
      <c r="N825" s="3" t="s">
        <v>755</v>
      </c>
      <c r="O825" s="3" t="s">
        <v>755</v>
      </c>
      <c r="P825" s="3" t="s">
        <v>756</v>
      </c>
      <c r="Q825" s="3" t="s">
        <v>686</v>
      </c>
      <c r="R825" s="3">
        <v>18</v>
      </c>
      <c r="S825" s="3" t="s">
        <v>1061</v>
      </c>
      <c r="T825" s="3">
        <v>403</v>
      </c>
      <c r="U825" s="3" t="s">
        <v>1060</v>
      </c>
      <c r="V825" s="15">
        <v>129.9900055</v>
      </c>
      <c r="W825" s="15">
        <v>110.80340837177086</v>
      </c>
      <c r="X825" s="3">
        <v>1</v>
      </c>
      <c r="Y825" s="15">
        <v>6.5</v>
      </c>
      <c r="Z825" s="15">
        <v>129.9900055</v>
      </c>
      <c r="AA825" s="24">
        <f t="shared" si="50"/>
        <v>123.4900055</v>
      </c>
      <c r="AB825" s="3" t="s">
        <v>44</v>
      </c>
      <c r="AC825" s="3" t="str">
        <f t="shared" si="51"/>
        <v>Not Cash Payment</v>
      </c>
    </row>
    <row r="826" spans="1:29" ht="34" hidden="1" x14ac:dyDescent="0.2">
      <c r="A826" s="3">
        <v>42828</v>
      </c>
      <c r="B826" s="6">
        <v>42630</v>
      </c>
      <c r="C826" s="3">
        <f>VLOOKUP(B826,Dates!$A$2:$B$1462, 2,FALSE)</f>
        <v>7</v>
      </c>
      <c r="D826" s="3">
        <v>4</v>
      </c>
      <c r="E826" s="12">
        <f t="shared" si="48"/>
        <v>42635</v>
      </c>
      <c r="F826" s="3">
        <v>0</v>
      </c>
      <c r="G826" s="3" t="s">
        <v>61</v>
      </c>
      <c r="H826" s="3" t="str">
        <f t="shared" si="49"/>
        <v>Other</v>
      </c>
      <c r="I826" s="3">
        <v>17</v>
      </c>
      <c r="J826" s="10">
        <v>6422</v>
      </c>
      <c r="K826" s="3">
        <v>4</v>
      </c>
      <c r="L826" s="3" t="s">
        <v>45</v>
      </c>
      <c r="M826" s="3" t="s">
        <v>682</v>
      </c>
      <c r="N826" s="3" t="s">
        <v>757</v>
      </c>
      <c r="O826" s="3" t="s">
        <v>757</v>
      </c>
      <c r="P826" s="3" t="s">
        <v>758</v>
      </c>
      <c r="Q826" s="3" t="s">
        <v>736</v>
      </c>
      <c r="R826" s="3">
        <v>17</v>
      </c>
      <c r="S826" s="3" t="s">
        <v>1043</v>
      </c>
      <c r="T826" s="3">
        <v>365</v>
      </c>
      <c r="U826" s="3" t="s">
        <v>1062</v>
      </c>
      <c r="V826" s="15">
        <v>59.990001679999999</v>
      </c>
      <c r="W826" s="15">
        <v>54.488929209402009</v>
      </c>
      <c r="X826" s="3">
        <v>1</v>
      </c>
      <c r="Y826" s="15">
        <v>3</v>
      </c>
      <c r="Z826" s="15">
        <v>59.990001679999999</v>
      </c>
      <c r="AA826" s="24">
        <f t="shared" si="50"/>
        <v>56.990001679999999</v>
      </c>
      <c r="AB826" s="3" t="s">
        <v>44</v>
      </c>
      <c r="AC826" s="3" t="str">
        <f t="shared" si="51"/>
        <v>Not Cash Payment</v>
      </c>
    </row>
    <row r="827" spans="1:29" ht="51" hidden="1" x14ac:dyDescent="0.2">
      <c r="A827" s="3">
        <v>41896</v>
      </c>
      <c r="B827" s="6">
        <v>42438</v>
      </c>
      <c r="C827" s="3">
        <f>VLOOKUP(B827,Dates!$A$2:$B$1462, 2,FALSE)</f>
        <v>4</v>
      </c>
      <c r="D827" s="3">
        <v>4</v>
      </c>
      <c r="E827" s="12">
        <f t="shared" si="48"/>
        <v>42444</v>
      </c>
      <c r="F827" s="3">
        <v>0</v>
      </c>
      <c r="G827" s="3" t="s">
        <v>61</v>
      </c>
      <c r="H827" s="3" t="str">
        <f t="shared" si="49"/>
        <v>Other</v>
      </c>
      <c r="I827" s="3">
        <v>18</v>
      </c>
      <c r="J827" s="10">
        <v>289</v>
      </c>
      <c r="K827" s="3">
        <v>4</v>
      </c>
      <c r="L827" s="3" t="s">
        <v>45</v>
      </c>
      <c r="M827" s="3" t="s">
        <v>682</v>
      </c>
      <c r="N827" s="3" t="s">
        <v>745</v>
      </c>
      <c r="O827" s="3" t="s">
        <v>745</v>
      </c>
      <c r="P827" s="3" t="s">
        <v>746</v>
      </c>
      <c r="Q827" s="3" t="s">
        <v>736</v>
      </c>
      <c r="R827" s="3">
        <v>18</v>
      </c>
      <c r="S827" s="3" t="s">
        <v>1061</v>
      </c>
      <c r="T827" s="3">
        <v>403</v>
      </c>
      <c r="U827" s="3" t="s">
        <v>1060</v>
      </c>
      <c r="V827" s="15">
        <v>129.9900055</v>
      </c>
      <c r="W827" s="15">
        <v>110.80340837177086</v>
      </c>
      <c r="X827" s="3">
        <v>1</v>
      </c>
      <c r="Y827" s="15">
        <v>6.5</v>
      </c>
      <c r="Z827" s="15">
        <v>129.9900055</v>
      </c>
      <c r="AA827" s="24">
        <f t="shared" si="50"/>
        <v>123.4900055</v>
      </c>
      <c r="AB827" s="3" t="s">
        <v>44</v>
      </c>
      <c r="AC827" s="3" t="str">
        <f t="shared" si="51"/>
        <v>Not Cash Payment</v>
      </c>
    </row>
    <row r="828" spans="1:29" ht="51" hidden="1" x14ac:dyDescent="0.2">
      <c r="A828" s="3">
        <v>48713</v>
      </c>
      <c r="B828" s="6">
        <v>42716</v>
      </c>
      <c r="C828" s="3">
        <f>VLOOKUP(B828,Dates!$A$2:$B$1462, 2,FALSE)</f>
        <v>2</v>
      </c>
      <c r="D828" s="3">
        <v>4</v>
      </c>
      <c r="E828" s="12">
        <f t="shared" si="48"/>
        <v>42720</v>
      </c>
      <c r="F828" s="3">
        <v>0</v>
      </c>
      <c r="G828" s="3" t="s">
        <v>61</v>
      </c>
      <c r="H828" s="3" t="str">
        <f t="shared" si="49"/>
        <v>Other</v>
      </c>
      <c r="I828" s="3">
        <v>18</v>
      </c>
      <c r="J828" s="10">
        <v>5384</v>
      </c>
      <c r="K828" s="3">
        <v>4</v>
      </c>
      <c r="L828" s="3" t="s">
        <v>45</v>
      </c>
      <c r="M828" s="3" t="s">
        <v>682</v>
      </c>
      <c r="N828" s="3" t="s">
        <v>759</v>
      </c>
      <c r="O828" s="3" t="s">
        <v>759</v>
      </c>
      <c r="P828" s="3" t="s">
        <v>735</v>
      </c>
      <c r="Q828" s="3" t="s">
        <v>736</v>
      </c>
      <c r="R828" s="3">
        <v>18</v>
      </c>
      <c r="S828" s="3" t="s">
        <v>1061</v>
      </c>
      <c r="T828" s="3">
        <v>403</v>
      </c>
      <c r="U828" s="3" t="s">
        <v>1060</v>
      </c>
      <c r="V828" s="15">
        <v>129.9900055</v>
      </c>
      <c r="W828" s="15">
        <v>110.80340837177086</v>
      </c>
      <c r="X828" s="3">
        <v>1</v>
      </c>
      <c r="Y828" s="15">
        <v>6.5</v>
      </c>
      <c r="Z828" s="15">
        <v>129.9900055</v>
      </c>
      <c r="AA828" s="24">
        <f t="shared" si="50"/>
        <v>123.4900055</v>
      </c>
      <c r="AB828" s="3" t="s">
        <v>44</v>
      </c>
      <c r="AC828" s="3" t="str">
        <f t="shared" si="51"/>
        <v>Not Cash Payment</v>
      </c>
    </row>
    <row r="829" spans="1:29" ht="51" hidden="1" x14ac:dyDescent="0.2">
      <c r="A829" s="3">
        <v>45668</v>
      </c>
      <c r="B829" s="6">
        <v>42671</v>
      </c>
      <c r="C829" s="3">
        <f>VLOOKUP(B829,Dates!$A$2:$B$1462, 2,FALSE)</f>
        <v>6</v>
      </c>
      <c r="D829" s="3">
        <v>4</v>
      </c>
      <c r="E829" s="12">
        <f t="shared" si="48"/>
        <v>42677</v>
      </c>
      <c r="F829" s="3">
        <v>0</v>
      </c>
      <c r="G829" s="3" t="s">
        <v>61</v>
      </c>
      <c r="H829" s="3" t="str">
        <f t="shared" si="49"/>
        <v>Other</v>
      </c>
      <c r="I829" s="3">
        <v>18</v>
      </c>
      <c r="J829" s="10">
        <v>2985</v>
      </c>
      <c r="K829" s="3">
        <v>4</v>
      </c>
      <c r="L829" s="3" t="s">
        <v>45</v>
      </c>
      <c r="M829" s="3" t="s">
        <v>682</v>
      </c>
      <c r="N829" s="3" t="s">
        <v>760</v>
      </c>
      <c r="O829" s="3" t="s">
        <v>760</v>
      </c>
      <c r="P829" s="3" t="s">
        <v>761</v>
      </c>
      <c r="Q829" s="3" t="s">
        <v>736</v>
      </c>
      <c r="R829" s="3">
        <v>18</v>
      </c>
      <c r="S829" s="3" t="s">
        <v>1061</v>
      </c>
      <c r="T829" s="3">
        <v>403</v>
      </c>
      <c r="U829" s="3" t="s">
        <v>1060</v>
      </c>
      <c r="V829" s="15">
        <v>129.9900055</v>
      </c>
      <c r="W829" s="15">
        <v>110.80340837177086</v>
      </c>
      <c r="X829" s="3">
        <v>1</v>
      </c>
      <c r="Y829" s="15">
        <v>6.5</v>
      </c>
      <c r="Z829" s="15">
        <v>129.9900055</v>
      </c>
      <c r="AA829" s="24">
        <f t="shared" si="50"/>
        <v>123.4900055</v>
      </c>
      <c r="AB829" s="3" t="s">
        <v>44</v>
      </c>
      <c r="AC829" s="3" t="str">
        <f t="shared" si="51"/>
        <v>Not Cash Payment</v>
      </c>
    </row>
    <row r="830" spans="1:29" ht="17" hidden="1" x14ac:dyDescent="0.2">
      <c r="A830" s="3">
        <v>74796</v>
      </c>
      <c r="B830" s="6">
        <v>43096</v>
      </c>
      <c r="C830" s="3">
        <f>VLOOKUP(B830,Dates!$A$2:$B$1462, 2,FALSE)</f>
        <v>4</v>
      </c>
      <c r="D830" s="3">
        <v>4</v>
      </c>
      <c r="E830" s="12">
        <f t="shared" si="48"/>
        <v>43102</v>
      </c>
      <c r="F830" s="3">
        <v>0</v>
      </c>
      <c r="G830" s="3" t="s">
        <v>61</v>
      </c>
      <c r="H830" s="3" t="str">
        <f t="shared" si="49"/>
        <v>Other</v>
      </c>
      <c r="I830" s="3">
        <v>66</v>
      </c>
      <c r="J830" s="10">
        <v>18349</v>
      </c>
      <c r="K830" s="3">
        <v>4</v>
      </c>
      <c r="L830" s="3" t="s">
        <v>45</v>
      </c>
      <c r="M830" s="3" t="s">
        <v>682</v>
      </c>
      <c r="N830" s="3" t="s">
        <v>762</v>
      </c>
      <c r="O830" s="3" t="s">
        <v>697</v>
      </c>
      <c r="P830" s="3" t="s">
        <v>698</v>
      </c>
      <c r="Q830" s="3" t="s">
        <v>699</v>
      </c>
      <c r="R830" s="3">
        <v>66</v>
      </c>
      <c r="S830" s="3" t="s">
        <v>1050</v>
      </c>
      <c r="T830" s="3">
        <v>1353</v>
      </c>
      <c r="U830" s="3" t="s">
        <v>1116</v>
      </c>
      <c r="V830" s="15">
        <v>461.48001099999999</v>
      </c>
      <c r="W830" s="15">
        <v>376.77167767999998</v>
      </c>
      <c r="X830" s="3">
        <v>1</v>
      </c>
      <c r="Y830" s="15">
        <v>25.379999160000001</v>
      </c>
      <c r="Z830" s="15">
        <v>461.48001099999999</v>
      </c>
      <c r="AA830" s="24">
        <f t="shared" si="50"/>
        <v>436.10001183999998</v>
      </c>
      <c r="AB830" s="3" t="s">
        <v>44</v>
      </c>
      <c r="AC830" s="3" t="str">
        <f t="shared" si="51"/>
        <v>Not Cash Payment</v>
      </c>
    </row>
    <row r="831" spans="1:29" ht="51" hidden="1" x14ac:dyDescent="0.2">
      <c r="A831" s="3">
        <v>27918</v>
      </c>
      <c r="B831" s="6">
        <v>42706</v>
      </c>
      <c r="C831" s="3">
        <f>VLOOKUP(B831,Dates!$A$2:$B$1462, 2,FALSE)</f>
        <v>6</v>
      </c>
      <c r="D831" s="3">
        <v>4</v>
      </c>
      <c r="E831" s="12">
        <f t="shared" si="48"/>
        <v>42712</v>
      </c>
      <c r="F831" s="3">
        <v>0</v>
      </c>
      <c r="G831" s="3" t="s">
        <v>61</v>
      </c>
      <c r="H831" s="3" t="str">
        <f t="shared" si="49"/>
        <v>Other</v>
      </c>
      <c r="I831" s="3">
        <v>18</v>
      </c>
      <c r="J831" s="10">
        <v>11286</v>
      </c>
      <c r="K831" s="3">
        <v>4</v>
      </c>
      <c r="L831" s="3" t="s">
        <v>45</v>
      </c>
      <c r="M831" s="3" t="s">
        <v>682</v>
      </c>
      <c r="N831" s="3" t="s">
        <v>763</v>
      </c>
      <c r="O831" s="3" t="s">
        <v>763</v>
      </c>
      <c r="P831" s="3" t="s">
        <v>698</v>
      </c>
      <c r="Q831" s="3" t="s">
        <v>699</v>
      </c>
      <c r="R831" s="3">
        <v>18</v>
      </c>
      <c r="S831" s="3" t="s">
        <v>1061</v>
      </c>
      <c r="T831" s="3">
        <v>403</v>
      </c>
      <c r="U831" s="3" t="s">
        <v>1060</v>
      </c>
      <c r="V831" s="15">
        <v>129.9900055</v>
      </c>
      <c r="W831" s="15">
        <v>110.80340837177086</v>
      </c>
      <c r="X831" s="3">
        <v>1</v>
      </c>
      <c r="Y831" s="15">
        <v>7.1500000950000002</v>
      </c>
      <c r="Z831" s="15">
        <v>129.9900055</v>
      </c>
      <c r="AA831" s="24">
        <f t="shared" si="50"/>
        <v>122.840005405</v>
      </c>
      <c r="AB831" s="3" t="s">
        <v>44</v>
      </c>
      <c r="AC831" s="3" t="str">
        <f t="shared" si="51"/>
        <v>Not Cash Payment</v>
      </c>
    </row>
    <row r="832" spans="1:29" ht="34" hidden="1" x14ac:dyDescent="0.2">
      <c r="A832" s="3">
        <v>30097</v>
      </c>
      <c r="B832" s="6">
        <v>42444</v>
      </c>
      <c r="C832" s="3">
        <f>VLOOKUP(B832,Dates!$A$2:$B$1462, 2,FALSE)</f>
        <v>3</v>
      </c>
      <c r="D832" s="3">
        <v>4</v>
      </c>
      <c r="E832" s="12">
        <f t="shared" si="48"/>
        <v>42450</v>
      </c>
      <c r="F832" s="3">
        <v>0</v>
      </c>
      <c r="G832" s="3" t="s">
        <v>61</v>
      </c>
      <c r="H832" s="3" t="str">
        <f t="shared" si="49"/>
        <v>Other</v>
      </c>
      <c r="I832" s="3">
        <v>17</v>
      </c>
      <c r="J832" s="10">
        <v>489</v>
      </c>
      <c r="K832" s="3">
        <v>4</v>
      </c>
      <c r="L832" s="3" t="s">
        <v>45</v>
      </c>
      <c r="M832" s="3" t="s">
        <v>682</v>
      </c>
      <c r="N832" s="3" t="s">
        <v>764</v>
      </c>
      <c r="O832" s="3" t="s">
        <v>714</v>
      </c>
      <c r="P832" s="3" t="s">
        <v>693</v>
      </c>
      <c r="Q832" s="3" t="s">
        <v>694</v>
      </c>
      <c r="R832" s="3">
        <v>17</v>
      </c>
      <c r="S832" s="3" t="s">
        <v>1043</v>
      </c>
      <c r="T832" s="3">
        <v>365</v>
      </c>
      <c r="U832" s="3" t="s">
        <v>1062</v>
      </c>
      <c r="V832" s="15">
        <v>59.990001679999999</v>
      </c>
      <c r="W832" s="15">
        <v>54.488929209402009</v>
      </c>
      <c r="X832" s="3">
        <v>1</v>
      </c>
      <c r="Y832" s="15">
        <v>3.2999999519999998</v>
      </c>
      <c r="Z832" s="15">
        <v>59.990001679999999</v>
      </c>
      <c r="AA832" s="24">
        <f t="shared" si="50"/>
        <v>56.690001727999999</v>
      </c>
      <c r="AB832" s="3" t="s">
        <v>44</v>
      </c>
      <c r="AC832" s="3" t="str">
        <f t="shared" si="51"/>
        <v>Not Cash Payment</v>
      </c>
    </row>
    <row r="833" spans="1:29" ht="51" hidden="1" x14ac:dyDescent="0.2">
      <c r="A833" s="3">
        <v>30966</v>
      </c>
      <c r="B833" s="6">
        <v>42457</v>
      </c>
      <c r="C833" s="3">
        <f>VLOOKUP(B833,Dates!$A$2:$B$1462, 2,FALSE)</f>
        <v>2</v>
      </c>
      <c r="D833" s="3">
        <v>4</v>
      </c>
      <c r="E833" s="12">
        <f t="shared" si="48"/>
        <v>42461</v>
      </c>
      <c r="F833" s="3">
        <v>0</v>
      </c>
      <c r="G833" s="3" t="s">
        <v>61</v>
      </c>
      <c r="H833" s="3" t="str">
        <f t="shared" si="49"/>
        <v>Other</v>
      </c>
      <c r="I833" s="3">
        <v>18</v>
      </c>
      <c r="J833" s="10">
        <v>4510</v>
      </c>
      <c r="K833" s="3">
        <v>4</v>
      </c>
      <c r="L833" s="3" t="s">
        <v>45</v>
      </c>
      <c r="M833" s="3" t="s">
        <v>682</v>
      </c>
      <c r="N833" s="3" t="s">
        <v>765</v>
      </c>
      <c r="O833" s="3" t="s">
        <v>766</v>
      </c>
      <c r="P833" s="3" t="s">
        <v>750</v>
      </c>
      <c r="Q833" s="3" t="s">
        <v>694</v>
      </c>
      <c r="R833" s="3">
        <v>18</v>
      </c>
      <c r="S833" s="3" t="s">
        <v>1061</v>
      </c>
      <c r="T833" s="3">
        <v>403</v>
      </c>
      <c r="U833" s="3" t="s">
        <v>1060</v>
      </c>
      <c r="V833" s="15">
        <v>129.9900055</v>
      </c>
      <c r="W833" s="15">
        <v>110.80340837177086</v>
      </c>
      <c r="X833" s="3">
        <v>1</v>
      </c>
      <c r="Y833" s="15">
        <v>7.1500000950000002</v>
      </c>
      <c r="Z833" s="15">
        <v>129.9900055</v>
      </c>
      <c r="AA833" s="24">
        <f t="shared" si="50"/>
        <v>122.840005405</v>
      </c>
      <c r="AB833" s="3" t="s">
        <v>44</v>
      </c>
      <c r="AC833" s="3" t="str">
        <f t="shared" si="51"/>
        <v>Not Cash Payment</v>
      </c>
    </row>
    <row r="834" spans="1:29" ht="51" hidden="1" x14ac:dyDescent="0.2">
      <c r="A834" s="3">
        <v>30063</v>
      </c>
      <c r="B834" s="6">
        <v>42443</v>
      </c>
      <c r="C834" s="3">
        <f>VLOOKUP(B834,Dates!$A$2:$B$1462, 2,FALSE)</f>
        <v>2</v>
      </c>
      <c r="D834" s="3">
        <v>4</v>
      </c>
      <c r="E834" s="12">
        <f t="shared" si="48"/>
        <v>42447</v>
      </c>
      <c r="F834" s="3">
        <v>0</v>
      </c>
      <c r="G834" s="3" t="s">
        <v>61</v>
      </c>
      <c r="H834" s="3" t="str">
        <f t="shared" si="49"/>
        <v>Other</v>
      </c>
      <c r="I834" s="3">
        <v>18</v>
      </c>
      <c r="J834" s="10">
        <v>9626</v>
      </c>
      <c r="K834" s="3">
        <v>4</v>
      </c>
      <c r="L834" s="3" t="s">
        <v>45</v>
      </c>
      <c r="M834" s="3" t="s">
        <v>682</v>
      </c>
      <c r="N834" s="3" t="s">
        <v>767</v>
      </c>
      <c r="O834" s="3" t="s">
        <v>711</v>
      </c>
      <c r="P834" s="3" t="s">
        <v>693</v>
      </c>
      <c r="Q834" s="3" t="s">
        <v>694</v>
      </c>
      <c r="R834" s="3">
        <v>18</v>
      </c>
      <c r="S834" s="3" t="s">
        <v>1061</v>
      </c>
      <c r="T834" s="3">
        <v>403</v>
      </c>
      <c r="U834" s="3" t="s">
        <v>1060</v>
      </c>
      <c r="V834" s="15">
        <v>129.9900055</v>
      </c>
      <c r="W834" s="15">
        <v>110.80340837177086</v>
      </c>
      <c r="X834" s="3">
        <v>1</v>
      </c>
      <c r="Y834" s="15">
        <v>7.1500000950000002</v>
      </c>
      <c r="Z834" s="15">
        <v>129.9900055</v>
      </c>
      <c r="AA834" s="24">
        <f t="shared" si="50"/>
        <v>122.840005405</v>
      </c>
      <c r="AB834" s="3" t="s">
        <v>44</v>
      </c>
      <c r="AC834" s="3" t="str">
        <f t="shared" si="51"/>
        <v>Not Cash Payment</v>
      </c>
    </row>
    <row r="835" spans="1:29" ht="51" hidden="1" x14ac:dyDescent="0.2">
      <c r="A835" s="3">
        <v>22019</v>
      </c>
      <c r="B835" s="6">
        <v>42326</v>
      </c>
      <c r="C835" s="3">
        <f>VLOOKUP(B835,Dates!$A$2:$B$1462, 2,FALSE)</f>
        <v>4</v>
      </c>
      <c r="D835" s="3">
        <v>4</v>
      </c>
      <c r="E835" s="12">
        <f t="shared" ref="E835:E898" si="52">WORKDAY(B835, D835 )</f>
        <v>42332</v>
      </c>
      <c r="F835" s="3">
        <v>1</v>
      </c>
      <c r="G835" s="3" t="s">
        <v>61</v>
      </c>
      <c r="H835" s="3" t="str">
        <f t="shared" ref="H835:H898" si="53">IF(AND(D835&lt;=1,F835=0),"Same day - on time","Other")</f>
        <v>Other</v>
      </c>
      <c r="I835" s="3">
        <v>18</v>
      </c>
      <c r="J835" s="10">
        <v>9494</v>
      </c>
      <c r="K835" s="3">
        <v>4</v>
      </c>
      <c r="L835" s="3" t="s">
        <v>45</v>
      </c>
      <c r="M835" s="3" t="s">
        <v>682</v>
      </c>
      <c r="N835" s="3" t="s">
        <v>768</v>
      </c>
      <c r="O835" s="3" t="s">
        <v>705</v>
      </c>
      <c r="P835" s="3" t="s">
        <v>689</v>
      </c>
      <c r="Q835" s="3" t="s">
        <v>690</v>
      </c>
      <c r="R835" s="3">
        <v>18</v>
      </c>
      <c r="S835" s="3" t="s">
        <v>1061</v>
      </c>
      <c r="T835" s="3">
        <v>403</v>
      </c>
      <c r="U835" s="3" t="s">
        <v>1060</v>
      </c>
      <c r="V835" s="15">
        <v>129.9900055</v>
      </c>
      <c r="W835" s="15">
        <v>110.80340837177086</v>
      </c>
      <c r="X835" s="3">
        <v>1</v>
      </c>
      <c r="Y835" s="15">
        <v>7.1500000950000002</v>
      </c>
      <c r="Z835" s="15">
        <v>129.9900055</v>
      </c>
      <c r="AA835" s="24">
        <f t="shared" ref="AA835:AA898" si="54">Z835-Y835</f>
        <v>122.840005405</v>
      </c>
      <c r="AB835" s="3" t="s">
        <v>44</v>
      </c>
      <c r="AC835" s="3" t="str">
        <f t="shared" ref="AC835:AC898" si="55">IF(AND(AB835="CASH",AA835&gt;200),"Cash Over 200",IF(AND(AB835="CASH",AA835&lt;=200),"Cash Not Over 200","Not Cash Payment"))</f>
        <v>Not Cash Payment</v>
      </c>
    </row>
    <row r="836" spans="1:29" ht="51" hidden="1" x14ac:dyDescent="0.2">
      <c r="A836" s="3">
        <v>24230</v>
      </c>
      <c r="B836" s="6">
        <v>42358</v>
      </c>
      <c r="C836" s="3">
        <f>VLOOKUP(B836,Dates!$A$2:$B$1462, 2,FALSE)</f>
        <v>1</v>
      </c>
      <c r="D836" s="3">
        <v>4</v>
      </c>
      <c r="E836" s="12">
        <f t="shared" si="52"/>
        <v>42362</v>
      </c>
      <c r="F836" s="3">
        <v>1</v>
      </c>
      <c r="G836" s="3" t="s">
        <v>61</v>
      </c>
      <c r="H836" s="3" t="str">
        <f t="shared" si="53"/>
        <v>Other</v>
      </c>
      <c r="I836" s="3">
        <v>18</v>
      </c>
      <c r="J836" s="10">
        <v>1718</v>
      </c>
      <c r="K836" s="3">
        <v>4</v>
      </c>
      <c r="L836" s="3" t="s">
        <v>45</v>
      </c>
      <c r="M836" s="3" t="s">
        <v>682</v>
      </c>
      <c r="N836" s="3" t="s">
        <v>769</v>
      </c>
      <c r="O836" s="3" t="s">
        <v>770</v>
      </c>
      <c r="P836" s="3" t="s">
        <v>771</v>
      </c>
      <c r="Q836" s="3" t="s">
        <v>686</v>
      </c>
      <c r="R836" s="3">
        <v>18</v>
      </c>
      <c r="S836" s="3" t="s">
        <v>1061</v>
      </c>
      <c r="T836" s="3">
        <v>403</v>
      </c>
      <c r="U836" s="3" t="s">
        <v>1060</v>
      </c>
      <c r="V836" s="15">
        <v>129.9900055</v>
      </c>
      <c r="W836" s="15">
        <v>110.80340837177086</v>
      </c>
      <c r="X836" s="3">
        <v>1</v>
      </c>
      <c r="Y836" s="15">
        <v>7.1500000950000002</v>
      </c>
      <c r="Z836" s="15">
        <v>129.9900055</v>
      </c>
      <c r="AA836" s="24">
        <f t="shared" si="54"/>
        <v>122.840005405</v>
      </c>
      <c r="AB836" s="3" t="s">
        <v>44</v>
      </c>
      <c r="AC836" s="3" t="str">
        <f t="shared" si="55"/>
        <v>Not Cash Payment</v>
      </c>
    </row>
    <row r="837" spans="1:29" ht="51" hidden="1" x14ac:dyDescent="0.2">
      <c r="A837" s="3">
        <v>48713</v>
      </c>
      <c r="B837" s="6">
        <v>42716</v>
      </c>
      <c r="C837" s="3">
        <f>VLOOKUP(B837,Dates!$A$2:$B$1462, 2,FALSE)</f>
        <v>2</v>
      </c>
      <c r="D837" s="3">
        <v>4</v>
      </c>
      <c r="E837" s="12">
        <f t="shared" si="52"/>
        <v>42720</v>
      </c>
      <c r="F837" s="3">
        <v>0</v>
      </c>
      <c r="G837" s="3" t="s">
        <v>61</v>
      </c>
      <c r="H837" s="3" t="str">
        <f t="shared" si="53"/>
        <v>Other</v>
      </c>
      <c r="I837" s="3">
        <v>18</v>
      </c>
      <c r="J837" s="10">
        <v>5384</v>
      </c>
      <c r="K837" s="3">
        <v>4</v>
      </c>
      <c r="L837" s="3" t="s">
        <v>45</v>
      </c>
      <c r="M837" s="3" t="s">
        <v>682</v>
      </c>
      <c r="N837" s="3" t="s">
        <v>759</v>
      </c>
      <c r="O837" s="3" t="s">
        <v>759</v>
      </c>
      <c r="P837" s="3" t="s">
        <v>735</v>
      </c>
      <c r="Q837" s="3" t="s">
        <v>736</v>
      </c>
      <c r="R837" s="3">
        <v>18</v>
      </c>
      <c r="S837" s="3" t="s">
        <v>1061</v>
      </c>
      <c r="T837" s="3">
        <v>403</v>
      </c>
      <c r="U837" s="3" t="s">
        <v>1060</v>
      </c>
      <c r="V837" s="15">
        <v>129.9900055</v>
      </c>
      <c r="W837" s="15">
        <v>110.80340837177086</v>
      </c>
      <c r="X837" s="3">
        <v>1</v>
      </c>
      <c r="Y837" s="15">
        <v>7.1500000950000002</v>
      </c>
      <c r="Z837" s="15">
        <v>129.9900055</v>
      </c>
      <c r="AA837" s="24">
        <f t="shared" si="54"/>
        <v>122.840005405</v>
      </c>
      <c r="AB837" s="3" t="s">
        <v>44</v>
      </c>
      <c r="AC837" s="3" t="str">
        <f t="shared" si="55"/>
        <v>Not Cash Payment</v>
      </c>
    </row>
    <row r="838" spans="1:29" ht="51" hidden="1" x14ac:dyDescent="0.2">
      <c r="A838" s="3">
        <v>42353</v>
      </c>
      <c r="B838" s="6">
        <v>42652</v>
      </c>
      <c r="C838" s="3">
        <f>VLOOKUP(B838,Dates!$A$2:$B$1462, 2,FALSE)</f>
        <v>1</v>
      </c>
      <c r="D838" s="3">
        <v>4</v>
      </c>
      <c r="E838" s="12">
        <f t="shared" si="52"/>
        <v>42656</v>
      </c>
      <c r="F838" s="3">
        <v>0</v>
      </c>
      <c r="G838" s="3" t="s">
        <v>61</v>
      </c>
      <c r="H838" s="3" t="str">
        <f t="shared" si="53"/>
        <v>Other</v>
      </c>
      <c r="I838" s="3">
        <v>18</v>
      </c>
      <c r="J838" s="10">
        <v>5295</v>
      </c>
      <c r="K838" s="3">
        <v>4</v>
      </c>
      <c r="L838" s="3" t="s">
        <v>45</v>
      </c>
      <c r="M838" s="3" t="s">
        <v>682</v>
      </c>
      <c r="N838" s="3" t="s">
        <v>772</v>
      </c>
      <c r="O838" s="3" t="s">
        <v>772</v>
      </c>
      <c r="P838" s="3" t="s">
        <v>735</v>
      </c>
      <c r="Q838" s="3" t="s">
        <v>736</v>
      </c>
      <c r="R838" s="3">
        <v>18</v>
      </c>
      <c r="S838" s="3" t="s">
        <v>1061</v>
      </c>
      <c r="T838" s="3">
        <v>403</v>
      </c>
      <c r="U838" s="3" t="s">
        <v>1060</v>
      </c>
      <c r="V838" s="15">
        <v>129.9900055</v>
      </c>
      <c r="W838" s="15">
        <v>110.80340837177086</v>
      </c>
      <c r="X838" s="3">
        <v>1</v>
      </c>
      <c r="Y838" s="15">
        <v>7.1500000950000002</v>
      </c>
      <c r="Z838" s="15">
        <v>129.9900055</v>
      </c>
      <c r="AA838" s="24">
        <f t="shared" si="54"/>
        <v>122.840005405</v>
      </c>
      <c r="AB838" s="3" t="s">
        <v>44</v>
      </c>
      <c r="AC838" s="3" t="str">
        <f t="shared" si="55"/>
        <v>Not Cash Payment</v>
      </c>
    </row>
    <row r="839" spans="1:29" ht="51" hidden="1" x14ac:dyDescent="0.2">
      <c r="A839" s="3">
        <v>45668</v>
      </c>
      <c r="B839" s="6">
        <v>42671</v>
      </c>
      <c r="C839" s="3">
        <f>VLOOKUP(B839,Dates!$A$2:$B$1462, 2,FALSE)</f>
        <v>6</v>
      </c>
      <c r="D839" s="3">
        <v>4</v>
      </c>
      <c r="E839" s="12">
        <f t="shared" si="52"/>
        <v>42677</v>
      </c>
      <c r="F839" s="3">
        <v>0</v>
      </c>
      <c r="G839" s="3" t="s">
        <v>61</v>
      </c>
      <c r="H839" s="3" t="str">
        <f t="shared" si="53"/>
        <v>Other</v>
      </c>
      <c r="I839" s="3">
        <v>18</v>
      </c>
      <c r="J839" s="10">
        <v>2985</v>
      </c>
      <c r="K839" s="3">
        <v>4</v>
      </c>
      <c r="L839" s="3" t="s">
        <v>45</v>
      </c>
      <c r="M839" s="3" t="s">
        <v>682</v>
      </c>
      <c r="N839" s="3" t="s">
        <v>760</v>
      </c>
      <c r="O839" s="3" t="s">
        <v>760</v>
      </c>
      <c r="P839" s="3" t="s">
        <v>761</v>
      </c>
      <c r="Q839" s="3" t="s">
        <v>736</v>
      </c>
      <c r="R839" s="3">
        <v>18</v>
      </c>
      <c r="S839" s="3" t="s">
        <v>1061</v>
      </c>
      <c r="T839" s="3">
        <v>403</v>
      </c>
      <c r="U839" s="3" t="s">
        <v>1060</v>
      </c>
      <c r="V839" s="15">
        <v>129.9900055</v>
      </c>
      <c r="W839" s="15">
        <v>110.80340837177086</v>
      </c>
      <c r="X839" s="3">
        <v>1</v>
      </c>
      <c r="Y839" s="15">
        <v>7.1500000950000002</v>
      </c>
      <c r="Z839" s="15">
        <v>129.9900055</v>
      </c>
      <c r="AA839" s="24">
        <f t="shared" si="54"/>
        <v>122.840005405</v>
      </c>
      <c r="AB839" s="3" t="s">
        <v>44</v>
      </c>
      <c r="AC839" s="3" t="str">
        <f t="shared" si="55"/>
        <v>Not Cash Payment</v>
      </c>
    </row>
    <row r="840" spans="1:29" ht="51" hidden="1" x14ac:dyDescent="0.2">
      <c r="A840" s="3">
        <v>42134</v>
      </c>
      <c r="B840" s="6">
        <v>42560</v>
      </c>
      <c r="C840" s="3">
        <f>VLOOKUP(B840,Dates!$A$2:$B$1462, 2,FALSE)</f>
        <v>7</v>
      </c>
      <c r="D840" s="3">
        <v>4</v>
      </c>
      <c r="E840" s="12">
        <f t="shared" si="52"/>
        <v>42565</v>
      </c>
      <c r="F840" s="3">
        <v>1</v>
      </c>
      <c r="G840" s="3" t="s">
        <v>61</v>
      </c>
      <c r="H840" s="3" t="str">
        <f t="shared" si="53"/>
        <v>Other</v>
      </c>
      <c r="I840" s="3">
        <v>18</v>
      </c>
      <c r="J840" s="10">
        <v>3984</v>
      </c>
      <c r="K840" s="3">
        <v>4</v>
      </c>
      <c r="L840" s="3" t="s">
        <v>45</v>
      </c>
      <c r="M840" s="3" t="s">
        <v>682</v>
      </c>
      <c r="N840" s="3" t="s">
        <v>773</v>
      </c>
      <c r="O840" s="3" t="s">
        <v>774</v>
      </c>
      <c r="P840" s="3" t="s">
        <v>775</v>
      </c>
      <c r="Q840" s="3" t="s">
        <v>776</v>
      </c>
      <c r="R840" s="3">
        <v>18</v>
      </c>
      <c r="S840" s="3" t="s">
        <v>1061</v>
      </c>
      <c r="T840" s="3">
        <v>403</v>
      </c>
      <c r="U840" s="3" t="s">
        <v>1060</v>
      </c>
      <c r="V840" s="15">
        <v>129.9900055</v>
      </c>
      <c r="W840" s="15">
        <v>110.80340837177086</v>
      </c>
      <c r="X840" s="3">
        <v>1</v>
      </c>
      <c r="Y840" s="15">
        <v>9.1000003809999992</v>
      </c>
      <c r="Z840" s="15">
        <v>129.9900055</v>
      </c>
      <c r="AA840" s="24">
        <f t="shared" si="54"/>
        <v>120.89000511899999</v>
      </c>
      <c r="AB840" s="3" t="s">
        <v>44</v>
      </c>
      <c r="AC840" s="3" t="str">
        <f t="shared" si="55"/>
        <v>Not Cash Payment</v>
      </c>
    </row>
    <row r="841" spans="1:29" ht="51" hidden="1" x14ac:dyDescent="0.2">
      <c r="A841" s="3">
        <v>21522</v>
      </c>
      <c r="B841" s="6">
        <v>42319</v>
      </c>
      <c r="C841" s="3">
        <f>VLOOKUP(B841,Dates!$A$2:$B$1462, 2,FALSE)</f>
        <v>4</v>
      </c>
      <c r="D841" s="3">
        <v>4</v>
      </c>
      <c r="E841" s="12">
        <f t="shared" si="52"/>
        <v>42325</v>
      </c>
      <c r="F841" s="3">
        <v>0</v>
      </c>
      <c r="G841" s="3" t="s">
        <v>61</v>
      </c>
      <c r="H841" s="3" t="str">
        <f t="shared" si="53"/>
        <v>Other</v>
      </c>
      <c r="I841" s="3">
        <v>18</v>
      </c>
      <c r="J841" s="10">
        <v>5270</v>
      </c>
      <c r="K841" s="3">
        <v>4</v>
      </c>
      <c r="L841" s="3" t="s">
        <v>45</v>
      </c>
      <c r="M841" s="3" t="s">
        <v>682</v>
      </c>
      <c r="N841" s="3" t="s">
        <v>777</v>
      </c>
      <c r="O841" s="3" t="s">
        <v>778</v>
      </c>
      <c r="P841" s="3" t="s">
        <v>698</v>
      </c>
      <c r="Q841" s="3" t="s">
        <v>699</v>
      </c>
      <c r="R841" s="3">
        <v>18</v>
      </c>
      <c r="S841" s="3" t="s">
        <v>1061</v>
      </c>
      <c r="T841" s="3">
        <v>403</v>
      </c>
      <c r="U841" s="3" t="s">
        <v>1060</v>
      </c>
      <c r="V841" s="15">
        <v>129.9900055</v>
      </c>
      <c r="W841" s="15">
        <v>110.80340837177086</v>
      </c>
      <c r="X841" s="3">
        <v>1</v>
      </c>
      <c r="Y841" s="15">
        <v>9.1000003809999992</v>
      </c>
      <c r="Z841" s="15">
        <v>129.9900055</v>
      </c>
      <c r="AA841" s="24">
        <f t="shared" si="54"/>
        <v>120.89000511899999</v>
      </c>
      <c r="AB841" s="3" t="s">
        <v>44</v>
      </c>
      <c r="AC841" s="3" t="str">
        <f t="shared" si="55"/>
        <v>Not Cash Payment</v>
      </c>
    </row>
    <row r="842" spans="1:29" ht="51" hidden="1" x14ac:dyDescent="0.2">
      <c r="A842" s="3">
        <v>23767</v>
      </c>
      <c r="B842" s="6">
        <v>42351</v>
      </c>
      <c r="C842" s="3">
        <f>VLOOKUP(B842,Dates!$A$2:$B$1462, 2,FALSE)</f>
        <v>1</v>
      </c>
      <c r="D842" s="3">
        <v>4</v>
      </c>
      <c r="E842" s="12">
        <f t="shared" si="52"/>
        <v>42355</v>
      </c>
      <c r="F842" s="3">
        <v>0</v>
      </c>
      <c r="G842" s="3" t="s">
        <v>61</v>
      </c>
      <c r="H842" s="3" t="str">
        <f t="shared" si="53"/>
        <v>Other</v>
      </c>
      <c r="I842" s="3">
        <v>18</v>
      </c>
      <c r="J842" s="10">
        <v>10966</v>
      </c>
      <c r="K842" s="3">
        <v>4</v>
      </c>
      <c r="L842" s="3" t="s">
        <v>45</v>
      </c>
      <c r="M842" s="3" t="s">
        <v>682</v>
      </c>
      <c r="N842" s="3" t="s">
        <v>779</v>
      </c>
      <c r="O842" s="3" t="s">
        <v>780</v>
      </c>
      <c r="P842" s="3" t="s">
        <v>698</v>
      </c>
      <c r="Q842" s="3" t="s">
        <v>699</v>
      </c>
      <c r="R842" s="3">
        <v>18</v>
      </c>
      <c r="S842" s="3" t="s">
        <v>1061</v>
      </c>
      <c r="T842" s="3">
        <v>403</v>
      </c>
      <c r="U842" s="3" t="s">
        <v>1060</v>
      </c>
      <c r="V842" s="15">
        <v>129.9900055</v>
      </c>
      <c r="W842" s="15">
        <v>110.80340837177086</v>
      </c>
      <c r="X842" s="3">
        <v>1</v>
      </c>
      <c r="Y842" s="15">
        <v>9.1000003809999992</v>
      </c>
      <c r="Z842" s="15">
        <v>129.9900055</v>
      </c>
      <c r="AA842" s="24">
        <f t="shared" si="54"/>
        <v>120.89000511899999</v>
      </c>
      <c r="AB842" s="3" t="s">
        <v>44</v>
      </c>
      <c r="AC842" s="3" t="str">
        <f t="shared" si="55"/>
        <v>Not Cash Payment</v>
      </c>
    </row>
    <row r="843" spans="1:29" ht="51" hidden="1" x14ac:dyDescent="0.2">
      <c r="A843" s="3">
        <v>25433</v>
      </c>
      <c r="B843" s="6">
        <v>42552</v>
      </c>
      <c r="C843" s="3">
        <f>VLOOKUP(B843,Dates!$A$2:$B$1462, 2,FALSE)</f>
        <v>6</v>
      </c>
      <c r="D843" s="3">
        <v>4</v>
      </c>
      <c r="E843" s="12">
        <f t="shared" si="52"/>
        <v>42558</v>
      </c>
      <c r="F843" s="3">
        <v>0</v>
      </c>
      <c r="G843" s="3" t="s">
        <v>61</v>
      </c>
      <c r="H843" s="3" t="str">
        <f t="shared" si="53"/>
        <v>Other</v>
      </c>
      <c r="I843" s="3">
        <v>18</v>
      </c>
      <c r="J843" s="10">
        <v>1868</v>
      </c>
      <c r="K843" s="3">
        <v>4</v>
      </c>
      <c r="L843" s="3" t="s">
        <v>45</v>
      </c>
      <c r="M843" s="3" t="s">
        <v>682</v>
      </c>
      <c r="N843" s="3" t="s">
        <v>781</v>
      </c>
      <c r="O843" s="3" t="s">
        <v>782</v>
      </c>
      <c r="P843" s="3" t="s">
        <v>698</v>
      </c>
      <c r="Q843" s="3" t="s">
        <v>699</v>
      </c>
      <c r="R843" s="3">
        <v>18</v>
      </c>
      <c r="S843" s="3" t="s">
        <v>1061</v>
      </c>
      <c r="T843" s="3">
        <v>403</v>
      </c>
      <c r="U843" s="3" t="s">
        <v>1060</v>
      </c>
      <c r="V843" s="15">
        <v>129.9900055</v>
      </c>
      <c r="W843" s="15">
        <v>110.80340837177086</v>
      </c>
      <c r="X843" s="3">
        <v>1</v>
      </c>
      <c r="Y843" s="15">
        <v>9.1000003809999992</v>
      </c>
      <c r="Z843" s="15">
        <v>129.9900055</v>
      </c>
      <c r="AA843" s="24">
        <f t="shared" si="54"/>
        <v>120.89000511899999</v>
      </c>
      <c r="AB843" s="3" t="s">
        <v>44</v>
      </c>
      <c r="AC843" s="3" t="str">
        <f t="shared" si="55"/>
        <v>Not Cash Payment</v>
      </c>
    </row>
    <row r="844" spans="1:29" ht="17" hidden="1" x14ac:dyDescent="0.2">
      <c r="A844" s="3">
        <v>73893</v>
      </c>
      <c r="B844" s="6">
        <v>43083</v>
      </c>
      <c r="C844" s="3">
        <f>VLOOKUP(B844,Dates!$A$2:$B$1462, 2,FALSE)</f>
        <v>5</v>
      </c>
      <c r="D844" s="3">
        <v>4</v>
      </c>
      <c r="E844" s="12">
        <f t="shared" si="52"/>
        <v>43089</v>
      </c>
      <c r="F844" s="3">
        <v>0</v>
      </c>
      <c r="G844" s="3" t="s">
        <v>61</v>
      </c>
      <c r="H844" s="3" t="str">
        <f t="shared" si="53"/>
        <v>Other</v>
      </c>
      <c r="I844" s="3">
        <v>76</v>
      </c>
      <c r="J844" s="10">
        <v>17446</v>
      </c>
      <c r="K844" s="3">
        <v>4</v>
      </c>
      <c r="L844" s="3" t="s">
        <v>45</v>
      </c>
      <c r="M844" s="3" t="s">
        <v>682</v>
      </c>
      <c r="N844" s="3" t="s">
        <v>783</v>
      </c>
      <c r="O844" s="3" t="s">
        <v>784</v>
      </c>
      <c r="P844" s="3" t="s">
        <v>698</v>
      </c>
      <c r="Q844" s="3" t="s">
        <v>699</v>
      </c>
      <c r="R844" s="3">
        <v>76</v>
      </c>
      <c r="S844" s="3" t="s">
        <v>1129</v>
      </c>
      <c r="T844" s="3">
        <v>1363</v>
      </c>
      <c r="U844" s="3" t="s">
        <v>1128</v>
      </c>
      <c r="V844" s="15">
        <v>215.82000729999999</v>
      </c>
      <c r="W844" s="15">
        <v>186.82667412499998</v>
      </c>
      <c r="X844" s="3">
        <v>1</v>
      </c>
      <c r="Y844" s="15">
        <v>15.10999966</v>
      </c>
      <c r="Z844" s="15">
        <v>215.82000729999999</v>
      </c>
      <c r="AA844" s="24">
        <f t="shared" si="54"/>
        <v>200.71000763999999</v>
      </c>
      <c r="AB844" s="3" t="s">
        <v>44</v>
      </c>
      <c r="AC844" s="3" t="str">
        <f t="shared" si="55"/>
        <v>Not Cash Payment</v>
      </c>
    </row>
    <row r="845" spans="1:29" ht="34" hidden="1" x14ac:dyDescent="0.2">
      <c r="A845" s="3">
        <v>30085</v>
      </c>
      <c r="B845" s="6">
        <v>42444</v>
      </c>
      <c r="C845" s="3">
        <f>VLOOKUP(B845,Dates!$A$2:$B$1462, 2,FALSE)</f>
        <v>3</v>
      </c>
      <c r="D845" s="3">
        <v>4</v>
      </c>
      <c r="E845" s="12">
        <f t="shared" si="52"/>
        <v>42450</v>
      </c>
      <c r="F845" s="3">
        <v>1</v>
      </c>
      <c r="G845" s="3" t="s">
        <v>61</v>
      </c>
      <c r="H845" s="3" t="str">
        <f t="shared" si="53"/>
        <v>Other</v>
      </c>
      <c r="I845" s="3">
        <v>17</v>
      </c>
      <c r="J845" s="10">
        <v>10071</v>
      </c>
      <c r="K845" s="3">
        <v>4</v>
      </c>
      <c r="L845" s="3" t="s">
        <v>45</v>
      </c>
      <c r="M845" s="3" t="s">
        <v>682</v>
      </c>
      <c r="N845" s="3" t="s">
        <v>785</v>
      </c>
      <c r="O845" s="3" t="s">
        <v>692</v>
      </c>
      <c r="P845" s="3" t="s">
        <v>693</v>
      </c>
      <c r="Q845" s="3" t="s">
        <v>694</v>
      </c>
      <c r="R845" s="3">
        <v>17</v>
      </c>
      <c r="S845" s="3" t="s">
        <v>1043</v>
      </c>
      <c r="T845" s="3">
        <v>365</v>
      </c>
      <c r="U845" s="3" t="s">
        <v>1062</v>
      </c>
      <c r="V845" s="15">
        <v>59.990001679999999</v>
      </c>
      <c r="W845" s="15">
        <v>54.488929209402009</v>
      </c>
      <c r="X845" s="3">
        <v>1</v>
      </c>
      <c r="Y845" s="15">
        <v>4.1999998090000004</v>
      </c>
      <c r="Z845" s="15">
        <v>59.990001679999999</v>
      </c>
      <c r="AA845" s="24">
        <f t="shared" si="54"/>
        <v>55.790001871000001</v>
      </c>
      <c r="AB845" s="3" t="s">
        <v>44</v>
      </c>
      <c r="AC845" s="3" t="str">
        <f t="shared" si="55"/>
        <v>Not Cash Payment</v>
      </c>
    </row>
    <row r="846" spans="1:29" ht="51" hidden="1" x14ac:dyDescent="0.2">
      <c r="A846" s="3">
        <v>30172</v>
      </c>
      <c r="B846" s="6">
        <v>42445</v>
      </c>
      <c r="C846" s="3">
        <f>VLOOKUP(B846,Dates!$A$2:$B$1462, 2,FALSE)</f>
        <v>4</v>
      </c>
      <c r="D846" s="3">
        <v>4</v>
      </c>
      <c r="E846" s="12">
        <f t="shared" si="52"/>
        <v>42451</v>
      </c>
      <c r="F846" s="3">
        <v>0</v>
      </c>
      <c r="G846" s="3" t="s">
        <v>61</v>
      </c>
      <c r="H846" s="3" t="str">
        <f t="shared" si="53"/>
        <v>Other</v>
      </c>
      <c r="I846" s="3">
        <v>18</v>
      </c>
      <c r="J846" s="10">
        <v>1271</v>
      </c>
      <c r="K846" s="3">
        <v>4</v>
      </c>
      <c r="L846" s="3" t="s">
        <v>45</v>
      </c>
      <c r="M846" s="3" t="s">
        <v>682</v>
      </c>
      <c r="N846" s="3" t="s">
        <v>767</v>
      </c>
      <c r="O846" s="3" t="s">
        <v>711</v>
      </c>
      <c r="P846" s="3" t="s">
        <v>693</v>
      </c>
      <c r="Q846" s="3" t="s">
        <v>694</v>
      </c>
      <c r="R846" s="3">
        <v>18</v>
      </c>
      <c r="S846" s="3" t="s">
        <v>1061</v>
      </c>
      <c r="T846" s="3">
        <v>403</v>
      </c>
      <c r="U846" s="3" t="s">
        <v>1060</v>
      </c>
      <c r="V846" s="15">
        <v>129.9900055</v>
      </c>
      <c r="W846" s="15">
        <v>110.80340837177086</v>
      </c>
      <c r="X846" s="3">
        <v>1</v>
      </c>
      <c r="Y846" s="15">
        <v>9.1000003809999992</v>
      </c>
      <c r="Z846" s="15">
        <v>129.9900055</v>
      </c>
      <c r="AA846" s="24">
        <f t="shared" si="54"/>
        <v>120.89000511899999</v>
      </c>
      <c r="AB846" s="3" t="s">
        <v>44</v>
      </c>
      <c r="AC846" s="3" t="str">
        <f t="shared" si="55"/>
        <v>Not Cash Payment</v>
      </c>
    </row>
    <row r="847" spans="1:29" ht="51" hidden="1" x14ac:dyDescent="0.2">
      <c r="A847" s="3">
        <v>27478</v>
      </c>
      <c r="B847" s="6">
        <v>42523</v>
      </c>
      <c r="C847" s="3">
        <f>VLOOKUP(B847,Dates!$A$2:$B$1462, 2,FALSE)</f>
        <v>5</v>
      </c>
      <c r="D847" s="3">
        <v>4</v>
      </c>
      <c r="E847" s="12">
        <f t="shared" si="52"/>
        <v>42529</v>
      </c>
      <c r="F847" s="3">
        <v>0</v>
      </c>
      <c r="G847" s="3" t="s">
        <v>61</v>
      </c>
      <c r="H847" s="3" t="str">
        <f t="shared" si="53"/>
        <v>Other</v>
      </c>
      <c r="I847" s="3">
        <v>18</v>
      </c>
      <c r="J847" s="10">
        <v>11930</v>
      </c>
      <c r="K847" s="3">
        <v>4</v>
      </c>
      <c r="L847" s="3" t="s">
        <v>45</v>
      </c>
      <c r="M847" s="3" t="s">
        <v>682</v>
      </c>
      <c r="N847" s="3" t="s">
        <v>786</v>
      </c>
      <c r="O847" s="3" t="s">
        <v>711</v>
      </c>
      <c r="P847" s="3" t="s">
        <v>693</v>
      </c>
      <c r="Q847" s="3" t="s">
        <v>694</v>
      </c>
      <c r="R847" s="3">
        <v>18</v>
      </c>
      <c r="S847" s="3" t="s">
        <v>1061</v>
      </c>
      <c r="T847" s="3">
        <v>403</v>
      </c>
      <c r="U847" s="3" t="s">
        <v>1060</v>
      </c>
      <c r="V847" s="15">
        <v>129.9900055</v>
      </c>
      <c r="W847" s="15">
        <v>110.80340837177086</v>
      </c>
      <c r="X847" s="3">
        <v>1</v>
      </c>
      <c r="Y847" s="15">
        <v>9.1000003809999992</v>
      </c>
      <c r="Z847" s="15">
        <v>129.9900055</v>
      </c>
      <c r="AA847" s="24">
        <f t="shared" si="54"/>
        <v>120.89000511899999</v>
      </c>
      <c r="AB847" s="3" t="s">
        <v>44</v>
      </c>
      <c r="AC847" s="3" t="str">
        <f t="shared" si="55"/>
        <v>Not Cash Payment</v>
      </c>
    </row>
    <row r="848" spans="1:29" ht="17" hidden="1" x14ac:dyDescent="0.2">
      <c r="A848" s="3">
        <v>76976</v>
      </c>
      <c r="B848" s="6">
        <v>43128</v>
      </c>
      <c r="C848" s="3">
        <f>VLOOKUP(B848,Dates!$A$2:$B$1462, 2,FALSE)</f>
        <v>1</v>
      </c>
      <c r="D848" s="3">
        <v>4</v>
      </c>
      <c r="E848" s="12">
        <f t="shared" si="52"/>
        <v>43132</v>
      </c>
      <c r="F848" s="3">
        <v>0</v>
      </c>
      <c r="G848" s="3" t="s">
        <v>61</v>
      </c>
      <c r="H848" s="3" t="str">
        <f t="shared" si="53"/>
        <v>Other</v>
      </c>
      <c r="I848" s="3">
        <v>76</v>
      </c>
      <c r="J848" s="10">
        <v>20529</v>
      </c>
      <c r="K848" s="3">
        <v>4</v>
      </c>
      <c r="L848" s="3" t="s">
        <v>45</v>
      </c>
      <c r="M848" s="3" t="s">
        <v>682</v>
      </c>
      <c r="N848" s="3" t="s">
        <v>787</v>
      </c>
      <c r="O848" s="3" t="s">
        <v>738</v>
      </c>
      <c r="P848" s="3" t="s">
        <v>693</v>
      </c>
      <c r="Q848" s="3" t="s">
        <v>694</v>
      </c>
      <c r="R848" s="3">
        <v>76</v>
      </c>
      <c r="S848" s="3" t="s">
        <v>1129</v>
      </c>
      <c r="T848" s="3">
        <v>1363</v>
      </c>
      <c r="U848" s="3" t="s">
        <v>1128</v>
      </c>
      <c r="V848" s="15">
        <v>215.82000729999999</v>
      </c>
      <c r="W848" s="15">
        <v>186.82667412499998</v>
      </c>
      <c r="X848" s="3">
        <v>1</v>
      </c>
      <c r="Y848" s="15">
        <v>15.10999966</v>
      </c>
      <c r="Z848" s="15">
        <v>215.82000729999999</v>
      </c>
      <c r="AA848" s="24">
        <f t="shared" si="54"/>
        <v>200.71000763999999</v>
      </c>
      <c r="AB848" s="3" t="s">
        <v>44</v>
      </c>
      <c r="AC848" s="3" t="str">
        <f t="shared" si="55"/>
        <v>Not Cash Payment</v>
      </c>
    </row>
    <row r="849" spans="1:29" ht="51" hidden="1" x14ac:dyDescent="0.2">
      <c r="A849" s="3">
        <v>24063</v>
      </c>
      <c r="B849" s="6">
        <v>42356</v>
      </c>
      <c r="C849" s="3">
        <f>VLOOKUP(B849,Dates!$A$2:$B$1462, 2,FALSE)</f>
        <v>6</v>
      </c>
      <c r="D849" s="3">
        <v>4</v>
      </c>
      <c r="E849" s="12">
        <f t="shared" si="52"/>
        <v>42362</v>
      </c>
      <c r="F849" s="3">
        <v>0</v>
      </c>
      <c r="G849" s="3" t="s">
        <v>61</v>
      </c>
      <c r="H849" s="3" t="str">
        <f t="shared" si="53"/>
        <v>Other</v>
      </c>
      <c r="I849" s="3">
        <v>18</v>
      </c>
      <c r="J849" s="10">
        <v>8358</v>
      </c>
      <c r="K849" s="3">
        <v>4</v>
      </c>
      <c r="L849" s="3" t="s">
        <v>45</v>
      </c>
      <c r="M849" s="3" t="s">
        <v>682</v>
      </c>
      <c r="N849" s="3" t="s">
        <v>788</v>
      </c>
      <c r="O849" s="3" t="s">
        <v>688</v>
      </c>
      <c r="P849" s="3" t="s">
        <v>689</v>
      </c>
      <c r="Q849" s="3" t="s">
        <v>690</v>
      </c>
      <c r="R849" s="3">
        <v>18</v>
      </c>
      <c r="S849" s="3" t="s">
        <v>1061</v>
      </c>
      <c r="T849" s="3">
        <v>403</v>
      </c>
      <c r="U849" s="3" t="s">
        <v>1060</v>
      </c>
      <c r="V849" s="15">
        <v>129.9900055</v>
      </c>
      <c r="W849" s="15">
        <v>110.80340837177086</v>
      </c>
      <c r="X849" s="3">
        <v>1</v>
      </c>
      <c r="Y849" s="15">
        <v>9.1000003809999992</v>
      </c>
      <c r="Z849" s="15">
        <v>129.9900055</v>
      </c>
      <c r="AA849" s="24">
        <f t="shared" si="54"/>
        <v>120.89000511899999</v>
      </c>
      <c r="AB849" s="3" t="s">
        <v>44</v>
      </c>
      <c r="AC849" s="3" t="str">
        <f t="shared" si="55"/>
        <v>Not Cash Payment</v>
      </c>
    </row>
    <row r="850" spans="1:29" ht="51" hidden="1" x14ac:dyDescent="0.2">
      <c r="A850" s="3">
        <v>51209</v>
      </c>
      <c r="B850" s="6">
        <v>42752</v>
      </c>
      <c r="C850" s="3">
        <f>VLOOKUP(B850,Dates!$A$2:$B$1462, 2,FALSE)</f>
        <v>3</v>
      </c>
      <c r="D850" s="3">
        <v>4</v>
      </c>
      <c r="E850" s="12">
        <f t="shared" si="52"/>
        <v>42758</v>
      </c>
      <c r="F850" s="3">
        <v>1</v>
      </c>
      <c r="G850" s="3" t="s">
        <v>61</v>
      </c>
      <c r="H850" s="3" t="str">
        <f t="shared" si="53"/>
        <v>Other</v>
      </c>
      <c r="I850" s="3">
        <v>18</v>
      </c>
      <c r="J850" s="10">
        <v>7705</v>
      </c>
      <c r="K850" s="3">
        <v>4</v>
      </c>
      <c r="L850" s="3" t="s">
        <v>45</v>
      </c>
      <c r="M850" s="3" t="s">
        <v>682</v>
      </c>
      <c r="N850" s="3" t="s">
        <v>789</v>
      </c>
      <c r="O850" s="3" t="s">
        <v>789</v>
      </c>
      <c r="P850" s="3" t="s">
        <v>790</v>
      </c>
      <c r="Q850" s="3" t="s">
        <v>690</v>
      </c>
      <c r="R850" s="3">
        <v>18</v>
      </c>
      <c r="S850" s="3" t="s">
        <v>1061</v>
      </c>
      <c r="T850" s="3">
        <v>403</v>
      </c>
      <c r="U850" s="3" t="s">
        <v>1060</v>
      </c>
      <c r="V850" s="15">
        <v>129.9900055</v>
      </c>
      <c r="W850" s="15">
        <v>110.80340837177086</v>
      </c>
      <c r="X850" s="3">
        <v>1</v>
      </c>
      <c r="Y850" s="15">
        <v>9.1000003809999992</v>
      </c>
      <c r="Z850" s="15">
        <v>129.9900055</v>
      </c>
      <c r="AA850" s="24">
        <f t="shared" si="54"/>
        <v>120.89000511899999</v>
      </c>
      <c r="AB850" s="3" t="s">
        <v>44</v>
      </c>
      <c r="AC850" s="3" t="str">
        <f t="shared" si="55"/>
        <v>Not Cash Payment</v>
      </c>
    </row>
    <row r="851" spans="1:29" ht="17" hidden="1" x14ac:dyDescent="0.2">
      <c r="A851" s="3">
        <v>73839</v>
      </c>
      <c r="B851" s="6">
        <v>43082</v>
      </c>
      <c r="C851" s="3">
        <f>VLOOKUP(B851,Dates!$A$2:$B$1462, 2,FALSE)</f>
        <v>4</v>
      </c>
      <c r="D851" s="3">
        <v>4</v>
      </c>
      <c r="E851" s="12">
        <f t="shared" si="52"/>
        <v>43088</v>
      </c>
      <c r="F851" s="3">
        <v>1</v>
      </c>
      <c r="G851" s="3" t="s">
        <v>61</v>
      </c>
      <c r="H851" s="3" t="str">
        <f t="shared" si="53"/>
        <v>Other</v>
      </c>
      <c r="I851" s="3">
        <v>76</v>
      </c>
      <c r="J851" s="10">
        <v>17392</v>
      </c>
      <c r="K851" s="3">
        <v>4</v>
      </c>
      <c r="L851" s="3" t="s">
        <v>45</v>
      </c>
      <c r="M851" s="3" t="s">
        <v>682</v>
      </c>
      <c r="N851" s="3" t="s">
        <v>791</v>
      </c>
      <c r="O851" s="3" t="s">
        <v>792</v>
      </c>
      <c r="P851" s="3" t="s">
        <v>689</v>
      </c>
      <c r="Q851" s="3" t="s">
        <v>690</v>
      </c>
      <c r="R851" s="3">
        <v>76</v>
      </c>
      <c r="S851" s="3" t="s">
        <v>1129</v>
      </c>
      <c r="T851" s="3">
        <v>1363</v>
      </c>
      <c r="U851" s="3" t="s">
        <v>1128</v>
      </c>
      <c r="V851" s="15">
        <v>215.82000729999999</v>
      </c>
      <c r="W851" s="15">
        <v>186.82667412499998</v>
      </c>
      <c r="X851" s="3">
        <v>1</v>
      </c>
      <c r="Y851" s="15">
        <v>15.10999966</v>
      </c>
      <c r="Z851" s="15">
        <v>215.82000729999999</v>
      </c>
      <c r="AA851" s="24">
        <f t="shared" si="54"/>
        <v>200.71000763999999</v>
      </c>
      <c r="AB851" s="3" t="s">
        <v>44</v>
      </c>
      <c r="AC851" s="3" t="str">
        <f t="shared" si="55"/>
        <v>Not Cash Payment</v>
      </c>
    </row>
    <row r="852" spans="1:29" ht="17" hidden="1" x14ac:dyDescent="0.2">
      <c r="A852" s="3">
        <v>74723</v>
      </c>
      <c r="B852" s="6">
        <v>43095</v>
      </c>
      <c r="C852" s="3">
        <f>VLOOKUP(B852,Dates!$A$2:$B$1462, 2,FALSE)</f>
        <v>3</v>
      </c>
      <c r="D852" s="3">
        <v>4</v>
      </c>
      <c r="E852" s="12">
        <f t="shared" si="52"/>
        <v>43101</v>
      </c>
      <c r="F852" s="3">
        <v>0</v>
      </c>
      <c r="G852" s="3" t="s">
        <v>61</v>
      </c>
      <c r="H852" s="3" t="str">
        <f t="shared" si="53"/>
        <v>Other</v>
      </c>
      <c r="I852" s="3">
        <v>66</v>
      </c>
      <c r="J852" s="10">
        <v>18276</v>
      </c>
      <c r="K852" s="3">
        <v>4</v>
      </c>
      <c r="L852" s="3" t="s">
        <v>45</v>
      </c>
      <c r="M852" s="3" t="s">
        <v>682</v>
      </c>
      <c r="N852" s="3" t="s">
        <v>793</v>
      </c>
      <c r="O852" s="3" t="s">
        <v>794</v>
      </c>
      <c r="P852" s="3" t="s">
        <v>685</v>
      </c>
      <c r="Q852" s="3" t="s">
        <v>686</v>
      </c>
      <c r="R852" s="3">
        <v>66</v>
      </c>
      <c r="S852" s="3" t="s">
        <v>1050</v>
      </c>
      <c r="T852" s="3">
        <v>1353</v>
      </c>
      <c r="U852" s="3" t="s">
        <v>1116</v>
      </c>
      <c r="V852" s="15">
        <v>461.48001099999999</v>
      </c>
      <c r="W852" s="15">
        <v>376.77167767999998</v>
      </c>
      <c r="X852" s="3">
        <v>1</v>
      </c>
      <c r="Y852" s="15">
        <v>32.299999239999998</v>
      </c>
      <c r="Z852" s="15">
        <v>461.48001099999999</v>
      </c>
      <c r="AA852" s="24">
        <f t="shared" si="54"/>
        <v>429.18001176000001</v>
      </c>
      <c r="AB852" s="3" t="s">
        <v>44</v>
      </c>
      <c r="AC852" s="3" t="str">
        <f t="shared" si="55"/>
        <v>Not Cash Payment</v>
      </c>
    </row>
    <row r="853" spans="1:29" ht="51" hidden="1" x14ac:dyDescent="0.2">
      <c r="A853" s="3">
        <v>26821</v>
      </c>
      <c r="B853" s="6">
        <v>42396</v>
      </c>
      <c r="C853" s="3">
        <f>VLOOKUP(B853,Dates!$A$2:$B$1462, 2,FALSE)</f>
        <v>4</v>
      </c>
      <c r="D853" s="3">
        <v>4</v>
      </c>
      <c r="E853" s="12">
        <f t="shared" si="52"/>
        <v>42402</v>
      </c>
      <c r="F853" s="3">
        <v>0</v>
      </c>
      <c r="G853" s="3" t="s">
        <v>61</v>
      </c>
      <c r="H853" s="3" t="str">
        <f t="shared" si="53"/>
        <v>Other</v>
      </c>
      <c r="I853" s="3">
        <v>18</v>
      </c>
      <c r="J853" s="10">
        <v>7795</v>
      </c>
      <c r="K853" s="3">
        <v>4</v>
      </c>
      <c r="L853" s="3" t="s">
        <v>45</v>
      </c>
      <c r="M853" s="3" t="s">
        <v>682</v>
      </c>
      <c r="N853" s="3" t="s">
        <v>795</v>
      </c>
      <c r="O853" s="3" t="s">
        <v>684</v>
      </c>
      <c r="P853" s="3" t="s">
        <v>685</v>
      </c>
      <c r="Q853" s="3" t="s">
        <v>686</v>
      </c>
      <c r="R853" s="3">
        <v>18</v>
      </c>
      <c r="S853" s="3" t="s">
        <v>1061</v>
      </c>
      <c r="T853" s="3">
        <v>403</v>
      </c>
      <c r="U853" s="3" t="s">
        <v>1060</v>
      </c>
      <c r="V853" s="15">
        <v>129.9900055</v>
      </c>
      <c r="W853" s="15">
        <v>110.80340837177086</v>
      </c>
      <c r="X853" s="3">
        <v>1</v>
      </c>
      <c r="Y853" s="15">
        <v>9.1000003809999992</v>
      </c>
      <c r="Z853" s="15">
        <v>129.9900055</v>
      </c>
      <c r="AA853" s="24">
        <f t="shared" si="54"/>
        <v>120.89000511899999</v>
      </c>
      <c r="AB853" s="3" t="s">
        <v>44</v>
      </c>
      <c r="AC853" s="3" t="str">
        <f t="shared" si="55"/>
        <v>Not Cash Payment</v>
      </c>
    </row>
    <row r="854" spans="1:29" ht="34" hidden="1" x14ac:dyDescent="0.2">
      <c r="A854" s="3">
        <v>77102</v>
      </c>
      <c r="B854" s="6">
        <v>43130</v>
      </c>
      <c r="C854" s="3">
        <f>VLOOKUP(B854,Dates!$A$2:$B$1462, 2,FALSE)</f>
        <v>3</v>
      </c>
      <c r="D854" s="3">
        <v>4</v>
      </c>
      <c r="E854" s="12">
        <f t="shared" si="52"/>
        <v>43136</v>
      </c>
      <c r="F854" s="3">
        <v>0</v>
      </c>
      <c r="G854" s="3" t="s">
        <v>61</v>
      </c>
      <c r="H854" s="3" t="str">
        <f t="shared" si="53"/>
        <v>Other</v>
      </c>
      <c r="I854" s="3">
        <v>76</v>
      </c>
      <c r="J854" s="10">
        <v>20655</v>
      </c>
      <c r="K854" s="3">
        <v>4</v>
      </c>
      <c r="L854" s="3" t="s">
        <v>45</v>
      </c>
      <c r="M854" s="3" t="s">
        <v>682</v>
      </c>
      <c r="N854" s="3" t="s">
        <v>796</v>
      </c>
      <c r="O854" s="3" t="s">
        <v>796</v>
      </c>
      <c r="P854" s="3" t="s">
        <v>797</v>
      </c>
      <c r="Q854" s="3" t="s">
        <v>686</v>
      </c>
      <c r="R854" s="3">
        <v>76</v>
      </c>
      <c r="S854" s="3" t="s">
        <v>1129</v>
      </c>
      <c r="T854" s="3">
        <v>1363</v>
      </c>
      <c r="U854" s="3" t="s">
        <v>1128</v>
      </c>
      <c r="V854" s="15">
        <v>215.82000729999999</v>
      </c>
      <c r="W854" s="15">
        <v>186.82667412499998</v>
      </c>
      <c r="X854" s="3">
        <v>1</v>
      </c>
      <c r="Y854" s="15">
        <v>15.10999966</v>
      </c>
      <c r="Z854" s="15">
        <v>215.82000729999999</v>
      </c>
      <c r="AA854" s="24">
        <f t="shared" si="54"/>
        <v>200.71000763999999</v>
      </c>
      <c r="AB854" s="3" t="s">
        <v>44</v>
      </c>
      <c r="AC854" s="3" t="str">
        <f t="shared" si="55"/>
        <v>Not Cash Payment</v>
      </c>
    </row>
    <row r="855" spans="1:29" ht="51" hidden="1" x14ac:dyDescent="0.2">
      <c r="A855" s="3">
        <v>41608</v>
      </c>
      <c r="B855" s="6">
        <v>42612</v>
      </c>
      <c r="C855" s="3">
        <f>VLOOKUP(B855,Dates!$A$2:$B$1462, 2,FALSE)</f>
        <v>3</v>
      </c>
      <c r="D855" s="3">
        <v>4</v>
      </c>
      <c r="E855" s="12">
        <f t="shared" si="52"/>
        <v>42618</v>
      </c>
      <c r="F855" s="3">
        <v>0</v>
      </c>
      <c r="G855" s="3" t="s">
        <v>61</v>
      </c>
      <c r="H855" s="3" t="str">
        <f t="shared" si="53"/>
        <v>Other</v>
      </c>
      <c r="I855" s="3">
        <v>18</v>
      </c>
      <c r="J855" s="10">
        <v>2454</v>
      </c>
      <c r="K855" s="3">
        <v>4</v>
      </c>
      <c r="L855" s="3" t="s">
        <v>45</v>
      </c>
      <c r="M855" s="3" t="s">
        <v>682</v>
      </c>
      <c r="N855" s="3" t="s">
        <v>798</v>
      </c>
      <c r="O855" s="3" t="s">
        <v>798</v>
      </c>
      <c r="P855" s="3" t="s">
        <v>735</v>
      </c>
      <c r="Q855" s="3" t="s">
        <v>736</v>
      </c>
      <c r="R855" s="3">
        <v>18</v>
      </c>
      <c r="S855" s="3" t="s">
        <v>1061</v>
      </c>
      <c r="T855" s="3">
        <v>403</v>
      </c>
      <c r="U855" s="3" t="s">
        <v>1060</v>
      </c>
      <c r="V855" s="15">
        <v>129.9900055</v>
      </c>
      <c r="W855" s="15">
        <v>110.80340837177086</v>
      </c>
      <c r="X855" s="3">
        <v>1</v>
      </c>
      <c r="Y855" s="15">
        <v>9.1000003809999992</v>
      </c>
      <c r="Z855" s="15">
        <v>129.9900055</v>
      </c>
      <c r="AA855" s="24">
        <f t="shared" si="54"/>
        <v>120.89000511899999</v>
      </c>
      <c r="AB855" s="3" t="s">
        <v>44</v>
      </c>
      <c r="AC855" s="3" t="str">
        <f t="shared" si="55"/>
        <v>Not Cash Payment</v>
      </c>
    </row>
    <row r="856" spans="1:29" ht="51" hidden="1" x14ac:dyDescent="0.2">
      <c r="A856" s="3">
        <v>47009</v>
      </c>
      <c r="B856" s="6">
        <v>42691</v>
      </c>
      <c r="C856" s="3">
        <f>VLOOKUP(B856,Dates!$A$2:$B$1462, 2,FALSE)</f>
        <v>5</v>
      </c>
      <c r="D856" s="3">
        <v>4</v>
      </c>
      <c r="E856" s="12">
        <f t="shared" si="52"/>
        <v>42697</v>
      </c>
      <c r="F856" s="3">
        <v>1</v>
      </c>
      <c r="G856" s="3" t="s">
        <v>61</v>
      </c>
      <c r="H856" s="3" t="str">
        <f t="shared" si="53"/>
        <v>Other</v>
      </c>
      <c r="I856" s="3">
        <v>18</v>
      </c>
      <c r="J856" s="10">
        <v>150</v>
      </c>
      <c r="K856" s="3">
        <v>4</v>
      </c>
      <c r="L856" s="3" t="s">
        <v>45</v>
      </c>
      <c r="M856" s="3" t="s">
        <v>682</v>
      </c>
      <c r="N856" s="3" t="s">
        <v>757</v>
      </c>
      <c r="O856" s="3" t="s">
        <v>757</v>
      </c>
      <c r="P856" s="3" t="s">
        <v>758</v>
      </c>
      <c r="Q856" s="3" t="s">
        <v>736</v>
      </c>
      <c r="R856" s="3">
        <v>18</v>
      </c>
      <c r="S856" s="3" t="s">
        <v>1061</v>
      </c>
      <c r="T856" s="3">
        <v>403</v>
      </c>
      <c r="U856" s="3" t="s">
        <v>1060</v>
      </c>
      <c r="V856" s="15">
        <v>129.9900055</v>
      </c>
      <c r="W856" s="15">
        <v>110.80340837177086</v>
      </c>
      <c r="X856" s="3">
        <v>1</v>
      </c>
      <c r="Y856" s="15">
        <v>9.1000003809999992</v>
      </c>
      <c r="Z856" s="15">
        <v>129.9900055</v>
      </c>
      <c r="AA856" s="24">
        <f t="shared" si="54"/>
        <v>120.89000511899999</v>
      </c>
      <c r="AB856" s="3" t="s">
        <v>44</v>
      </c>
      <c r="AC856" s="3" t="str">
        <f t="shared" si="55"/>
        <v>Not Cash Payment</v>
      </c>
    </row>
    <row r="857" spans="1:29" ht="51" hidden="1" x14ac:dyDescent="0.2">
      <c r="A857" s="3">
        <v>49916</v>
      </c>
      <c r="B857" s="6">
        <v>42733</v>
      </c>
      <c r="C857" s="3">
        <f>VLOOKUP(B857,Dates!$A$2:$B$1462, 2,FALSE)</f>
        <v>5</v>
      </c>
      <c r="D857" s="3">
        <v>4</v>
      </c>
      <c r="E857" s="12">
        <f t="shared" si="52"/>
        <v>42739</v>
      </c>
      <c r="F857" s="3">
        <v>0</v>
      </c>
      <c r="G857" s="3" t="s">
        <v>61</v>
      </c>
      <c r="H857" s="3" t="str">
        <f t="shared" si="53"/>
        <v>Other</v>
      </c>
      <c r="I857" s="3">
        <v>18</v>
      </c>
      <c r="J857" s="10">
        <v>10671</v>
      </c>
      <c r="K857" s="3">
        <v>4</v>
      </c>
      <c r="L857" s="3" t="s">
        <v>45</v>
      </c>
      <c r="M857" s="3" t="s">
        <v>682</v>
      </c>
      <c r="N857" s="3" t="s">
        <v>799</v>
      </c>
      <c r="O857" s="3" t="s">
        <v>799</v>
      </c>
      <c r="P857" s="3" t="s">
        <v>800</v>
      </c>
      <c r="Q857" s="3" t="s">
        <v>776</v>
      </c>
      <c r="R857" s="3">
        <v>18</v>
      </c>
      <c r="S857" s="3" t="s">
        <v>1061</v>
      </c>
      <c r="T857" s="3">
        <v>403</v>
      </c>
      <c r="U857" s="3" t="s">
        <v>1060</v>
      </c>
      <c r="V857" s="15">
        <v>129.9900055</v>
      </c>
      <c r="W857" s="15">
        <v>110.80340837177086</v>
      </c>
      <c r="X857" s="3">
        <v>1</v>
      </c>
      <c r="Y857" s="15">
        <v>11.69999981</v>
      </c>
      <c r="Z857" s="15">
        <v>129.9900055</v>
      </c>
      <c r="AA857" s="24">
        <f t="shared" si="54"/>
        <v>118.29000569</v>
      </c>
      <c r="AB857" s="3" t="s">
        <v>44</v>
      </c>
      <c r="AC857" s="3" t="str">
        <f t="shared" si="55"/>
        <v>Not Cash Payment</v>
      </c>
    </row>
    <row r="858" spans="1:29" ht="34" hidden="1" x14ac:dyDescent="0.2">
      <c r="A858" s="3">
        <v>29746</v>
      </c>
      <c r="B858" s="6">
        <v>42646</v>
      </c>
      <c r="C858" s="3">
        <f>VLOOKUP(B858,Dates!$A$2:$B$1462, 2,FALSE)</f>
        <v>2</v>
      </c>
      <c r="D858" s="3">
        <v>4</v>
      </c>
      <c r="E858" s="12">
        <f t="shared" si="52"/>
        <v>42650</v>
      </c>
      <c r="F858" s="3">
        <v>0</v>
      </c>
      <c r="G858" s="3" t="s">
        <v>61</v>
      </c>
      <c r="H858" s="3" t="str">
        <f t="shared" si="53"/>
        <v>Other</v>
      </c>
      <c r="I858" s="3">
        <v>17</v>
      </c>
      <c r="J858" s="10">
        <v>11924</v>
      </c>
      <c r="K858" s="3">
        <v>4</v>
      </c>
      <c r="L858" s="3" t="s">
        <v>45</v>
      </c>
      <c r="M858" s="3" t="s">
        <v>682</v>
      </c>
      <c r="N858" s="3" t="s">
        <v>801</v>
      </c>
      <c r="O858" s="3" t="s">
        <v>802</v>
      </c>
      <c r="P858" s="3" t="s">
        <v>698</v>
      </c>
      <c r="Q858" s="3" t="s">
        <v>699</v>
      </c>
      <c r="R858" s="3">
        <v>17</v>
      </c>
      <c r="S858" s="3" t="s">
        <v>1043</v>
      </c>
      <c r="T858" s="3">
        <v>365</v>
      </c>
      <c r="U858" s="3" t="s">
        <v>1062</v>
      </c>
      <c r="V858" s="15">
        <v>59.990001679999999</v>
      </c>
      <c r="W858" s="15">
        <v>54.488929209402009</v>
      </c>
      <c r="X858" s="3">
        <v>1</v>
      </c>
      <c r="Y858" s="15">
        <v>5.4000000950000002</v>
      </c>
      <c r="Z858" s="15">
        <v>59.990001679999999</v>
      </c>
      <c r="AA858" s="24">
        <f t="shared" si="54"/>
        <v>54.590001584999996</v>
      </c>
      <c r="AB858" s="3" t="s">
        <v>44</v>
      </c>
      <c r="AC858" s="3" t="str">
        <f t="shared" si="55"/>
        <v>Not Cash Payment</v>
      </c>
    </row>
    <row r="859" spans="1:29" ht="17" hidden="1" x14ac:dyDescent="0.2">
      <c r="A859" s="3">
        <v>72533</v>
      </c>
      <c r="B859" s="6">
        <v>43063</v>
      </c>
      <c r="C859" s="3">
        <f>VLOOKUP(B859,Dates!$A$2:$B$1462, 2,FALSE)</f>
        <v>6</v>
      </c>
      <c r="D859" s="3">
        <v>4</v>
      </c>
      <c r="E859" s="12">
        <f t="shared" si="52"/>
        <v>43069</v>
      </c>
      <c r="F859" s="3">
        <v>0</v>
      </c>
      <c r="G859" s="3" t="s">
        <v>61</v>
      </c>
      <c r="H859" s="3" t="str">
        <f t="shared" si="53"/>
        <v>Other</v>
      </c>
      <c r="I859" s="3">
        <v>70</v>
      </c>
      <c r="J859" s="10">
        <v>16086</v>
      </c>
      <c r="K859" s="3">
        <v>4</v>
      </c>
      <c r="L859" s="3" t="s">
        <v>45</v>
      </c>
      <c r="M859" s="3" t="s">
        <v>682</v>
      </c>
      <c r="N859" s="3" t="s">
        <v>803</v>
      </c>
      <c r="O859" s="3" t="s">
        <v>804</v>
      </c>
      <c r="P859" s="3" t="s">
        <v>698</v>
      </c>
      <c r="Q859" s="3" t="s">
        <v>699</v>
      </c>
      <c r="R859" s="3">
        <v>70</v>
      </c>
      <c r="S859" s="3" t="s">
        <v>1131</v>
      </c>
      <c r="T859" s="3">
        <v>1357</v>
      </c>
      <c r="U859" s="3" t="s">
        <v>1130</v>
      </c>
      <c r="V859" s="15">
        <v>210.8500061</v>
      </c>
      <c r="W859" s="15">
        <v>116.83000946</v>
      </c>
      <c r="X859" s="3">
        <v>1</v>
      </c>
      <c r="Y859" s="15">
        <v>18.979999540000001</v>
      </c>
      <c r="Z859" s="15">
        <v>210.8500061</v>
      </c>
      <c r="AA859" s="24">
        <f t="shared" si="54"/>
        <v>191.87000656000001</v>
      </c>
      <c r="AB859" s="3" t="s">
        <v>44</v>
      </c>
      <c r="AC859" s="3" t="str">
        <f t="shared" si="55"/>
        <v>Not Cash Payment</v>
      </c>
    </row>
    <row r="860" spans="1:29" ht="17" hidden="1" x14ac:dyDescent="0.2">
      <c r="A860" s="3">
        <v>75892</v>
      </c>
      <c r="B860" s="6">
        <v>43435</v>
      </c>
      <c r="C860" s="3">
        <f>VLOOKUP(B860,Dates!$A$2:$B$1462, 2,FALSE)</f>
        <v>7</v>
      </c>
      <c r="D860" s="3">
        <v>4</v>
      </c>
      <c r="E860" s="12">
        <f t="shared" si="52"/>
        <v>43440</v>
      </c>
      <c r="F860" s="3">
        <v>0</v>
      </c>
      <c r="G860" s="3" t="s">
        <v>61</v>
      </c>
      <c r="H860" s="3" t="str">
        <f t="shared" si="53"/>
        <v>Other</v>
      </c>
      <c r="I860" s="3">
        <v>73</v>
      </c>
      <c r="J860" s="10">
        <v>19445</v>
      </c>
      <c r="K860" s="3">
        <v>2</v>
      </c>
      <c r="L860" s="3" t="s">
        <v>135</v>
      </c>
      <c r="M860" s="3" t="s">
        <v>682</v>
      </c>
      <c r="N860" s="3" t="s">
        <v>805</v>
      </c>
      <c r="O860" s="3" t="s">
        <v>806</v>
      </c>
      <c r="P860" s="3" t="s">
        <v>689</v>
      </c>
      <c r="Q860" s="3" t="s">
        <v>690</v>
      </c>
      <c r="R860" s="3">
        <v>73</v>
      </c>
      <c r="S860" s="3" t="s">
        <v>1127</v>
      </c>
      <c r="T860" s="3">
        <v>1360</v>
      </c>
      <c r="U860" s="3" t="s">
        <v>1126</v>
      </c>
      <c r="V860" s="15">
        <v>327.75</v>
      </c>
      <c r="W860" s="15">
        <v>297.07027734645828</v>
      </c>
      <c r="X860" s="3">
        <v>1</v>
      </c>
      <c r="Y860" s="15">
        <v>65.550003050000001</v>
      </c>
      <c r="Z860" s="15">
        <v>327.75</v>
      </c>
      <c r="AA860" s="24">
        <f t="shared" si="54"/>
        <v>262.19999695000001</v>
      </c>
      <c r="AB860" s="3" t="s">
        <v>65</v>
      </c>
      <c r="AC860" s="3" t="str">
        <f t="shared" si="55"/>
        <v>Not Cash Payment</v>
      </c>
    </row>
    <row r="861" spans="1:29" ht="17" hidden="1" x14ac:dyDescent="0.2">
      <c r="A861" s="3">
        <v>75891</v>
      </c>
      <c r="B861" s="6">
        <v>43435</v>
      </c>
      <c r="C861" s="3">
        <f>VLOOKUP(B861,Dates!$A$2:$B$1462, 2,FALSE)</f>
        <v>7</v>
      </c>
      <c r="D861" s="3">
        <v>4</v>
      </c>
      <c r="E861" s="12">
        <f t="shared" si="52"/>
        <v>43440</v>
      </c>
      <c r="F861" s="3">
        <v>0</v>
      </c>
      <c r="G861" s="3" t="s">
        <v>61</v>
      </c>
      <c r="H861" s="3" t="str">
        <f t="shared" si="53"/>
        <v>Other</v>
      </c>
      <c r="I861" s="3">
        <v>73</v>
      </c>
      <c r="J861" s="10">
        <v>19444</v>
      </c>
      <c r="K861" s="3">
        <v>2</v>
      </c>
      <c r="L861" s="3" t="s">
        <v>135</v>
      </c>
      <c r="M861" s="3" t="s">
        <v>682</v>
      </c>
      <c r="N861" s="3" t="s">
        <v>807</v>
      </c>
      <c r="O861" s="3" t="s">
        <v>778</v>
      </c>
      <c r="P861" s="3" t="s">
        <v>698</v>
      </c>
      <c r="Q861" s="3" t="s">
        <v>699</v>
      </c>
      <c r="R861" s="3">
        <v>73</v>
      </c>
      <c r="S861" s="3" t="s">
        <v>1127</v>
      </c>
      <c r="T861" s="3">
        <v>1360</v>
      </c>
      <c r="U861" s="3" t="s">
        <v>1126</v>
      </c>
      <c r="V861" s="15">
        <v>327.75</v>
      </c>
      <c r="W861" s="15">
        <v>297.07027734645828</v>
      </c>
      <c r="X861" s="3">
        <v>1</v>
      </c>
      <c r="Y861" s="15">
        <v>81.940002440000001</v>
      </c>
      <c r="Z861" s="15">
        <v>327.75</v>
      </c>
      <c r="AA861" s="24">
        <f t="shared" si="54"/>
        <v>245.80999756</v>
      </c>
      <c r="AB861" s="3" t="s">
        <v>44</v>
      </c>
      <c r="AC861" s="3" t="str">
        <f t="shared" si="55"/>
        <v>Not Cash Payment</v>
      </c>
    </row>
    <row r="862" spans="1:29" ht="17" hidden="1" x14ac:dyDescent="0.2">
      <c r="A862" s="3">
        <v>75890</v>
      </c>
      <c r="B862" s="6">
        <v>43435</v>
      </c>
      <c r="C862" s="3">
        <f>VLOOKUP(B862,Dates!$A$2:$B$1462, 2,FALSE)</f>
        <v>7</v>
      </c>
      <c r="D862" s="3">
        <v>2</v>
      </c>
      <c r="E862" s="12">
        <f t="shared" si="52"/>
        <v>43438</v>
      </c>
      <c r="F862" s="3">
        <v>1</v>
      </c>
      <c r="G862" s="3" t="s">
        <v>22</v>
      </c>
      <c r="H862" s="3" t="str">
        <f t="shared" si="53"/>
        <v>Other</v>
      </c>
      <c r="I862" s="3">
        <v>73</v>
      </c>
      <c r="J862" s="10">
        <v>19443</v>
      </c>
      <c r="K862" s="3">
        <v>2</v>
      </c>
      <c r="L862" s="3" t="s">
        <v>135</v>
      </c>
      <c r="M862" s="3" t="s">
        <v>682</v>
      </c>
      <c r="N862" s="3" t="s">
        <v>807</v>
      </c>
      <c r="O862" s="3" t="s">
        <v>778</v>
      </c>
      <c r="P862" s="3" t="s">
        <v>698</v>
      </c>
      <c r="Q862" s="3" t="s">
        <v>699</v>
      </c>
      <c r="R862" s="3">
        <v>73</v>
      </c>
      <c r="S862" s="3" t="s">
        <v>1127</v>
      </c>
      <c r="T862" s="3">
        <v>1360</v>
      </c>
      <c r="U862" s="3" t="s">
        <v>1126</v>
      </c>
      <c r="V862" s="15">
        <v>327.75</v>
      </c>
      <c r="W862" s="15">
        <v>297.07027734645828</v>
      </c>
      <c r="X862" s="3">
        <v>1</v>
      </c>
      <c r="Y862" s="15">
        <v>0</v>
      </c>
      <c r="Z862" s="15">
        <v>327.75</v>
      </c>
      <c r="AA862" s="24">
        <f t="shared" si="54"/>
        <v>327.75</v>
      </c>
      <c r="AB862" s="3" t="s">
        <v>44</v>
      </c>
      <c r="AC862" s="3" t="str">
        <f t="shared" si="55"/>
        <v>Not Cash Payment</v>
      </c>
    </row>
    <row r="863" spans="1:29" ht="17" hidden="1" x14ac:dyDescent="0.2">
      <c r="A863" s="3">
        <v>75889</v>
      </c>
      <c r="B863" s="6">
        <v>43435</v>
      </c>
      <c r="C863" s="3">
        <f>VLOOKUP(B863,Dates!$A$2:$B$1462, 2,FALSE)</f>
        <v>7</v>
      </c>
      <c r="D863" s="3">
        <v>4</v>
      </c>
      <c r="E863" s="12">
        <f t="shared" si="52"/>
        <v>43440</v>
      </c>
      <c r="F863" s="3">
        <v>1</v>
      </c>
      <c r="G863" s="3" t="s">
        <v>61</v>
      </c>
      <c r="H863" s="3" t="str">
        <f t="shared" si="53"/>
        <v>Other</v>
      </c>
      <c r="I863" s="3">
        <v>73</v>
      </c>
      <c r="J863" s="10">
        <v>19442</v>
      </c>
      <c r="K863" s="3">
        <v>2</v>
      </c>
      <c r="L863" s="3" t="s">
        <v>135</v>
      </c>
      <c r="M863" s="3" t="s">
        <v>682</v>
      </c>
      <c r="N863" s="3" t="s">
        <v>808</v>
      </c>
      <c r="O863" s="3" t="s">
        <v>808</v>
      </c>
      <c r="P863" s="3" t="s">
        <v>809</v>
      </c>
      <c r="Q863" s="3" t="s">
        <v>690</v>
      </c>
      <c r="R863" s="3">
        <v>73</v>
      </c>
      <c r="S863" s="3" t="s">
        <v>1127</v>
      </c>
      <c r="T863" s="3">
        <v>1360</v>
      </c>
      <c r="U863" s="3" t="s">
        <v>1126</v>
      </c>
      <c r="V863" s="15">
        <v>327.75</v>
      </c>
      <c r="W863" s="15">
        <v>297.07027734645828</v>
      </c>
      <c r="X863" s="3">
        <v>1</v>
      </c>
      <c r="Y863" s="15">
        <v>3.2799999710000001</v>
      </c>
      <c r="Z863" s="15">
        <v>327.75</v>
      </c>
      <c r="AA863" s="24">
        <f t="shared" si="54"/>
        <v>324.470000029</v>
      </c>
      <c r="AB863" s="3" t="s">
        <v>44</v>
      </c>
      <c r="AC863" s="3" t="str">
        <f t="shared" si="55"/>
        <v>Not Cash Payment</v>
      </c>
    </row>
    <row r="864" spans="1:29" ht="17" hidden="1" x14ac:dyDescent="0.2">
      <c r="A864" s="3">
        <v>75888</v>
      </c>
      <c r="B864" s="6">
        <v>43435</v>
      </c>
      <c r="C864" s="3">
        <f>VLOOKUP(B864,Dates!$A$2:$B$1462, 2,FALSE)</f>
        <v>7</v>
      </c>
      <c r="D864" s="3">
        <v>4</v>
      </c>
      <c r="E864" s="12">
        <f t="shared" si="52"/>
        <v>43440</v>
      </c>
      <c r="F864" s="3">
        <v>0</v>
      </c>
      <c r="G864" s="3" t="s">
        <v>61</v>
      </c>
      <c r="H864" s="3" t="str">
        <f t="shared" si="53"/>
        <v>Other</v>
      </c>
      <c r="I864" s="3">
        <v>73</v>
      </c>
      <c r="J864" s="10">
        <v>19441</v>
      </c>
      <c r="K864" s="3">
        <v>2</v>
      </c>
      <c r="L864" s="3" t="s">
        <v>135</v>
      </c>
      <c r="M864" s="3" t="s">
        <v>682</v>
      </c>
      <c r="N864" s="3" t="s">
        <v>808</v>
      </c>
      <c r="O864" s="3" t="s">
        <v>808</v>
      </c>
      <c r="P864" s="3" t="s">
        <v>809</v>
      </c>
      <c r="Q864" s="3" t="s">
        <v>690</v>
      </c>
      <c r="R864" s="3">
        <v>73</v>
      </c>
      <c r="S864" s="3" t="s">
        <v>1127</v>
      </c>
      <c r="T864" s="3">
        <v>1360</v>
      </c>
      <c r="U864" s="3" t="s">
        <v>1126</v>
      </c>
      <c r="V864" s="15">
        <v>327.75</v>
      </c>
      <c r="W864" s="15">
        <v>297.07027734645828</v>
      </c>
      <c r="X864" s="3">
        <v>1</v>
      </c>
      <c r="Y864" s="15">
        <v>6.5599999430000002</v>
      </c>
      <c r="Z864" s="15">
        <v>327.75</v>
      </c>
      <c r="AA864" s="24">
        <f t="shared" si="54"/>
        <v>321.19000005700002</v>
      </c>
      <c r="AB864" s="3" t="s">
        <v>29</v>
      </c>
      <c r="AC864" s="3" t="str">
        <f t="shared" si="55"/>
        <v>Cash Over 200</v>
      </c>
    </row>
    <row r="865" spans="1:29" ht="17" hidden="1" x14ac:dyDescent="0.2">
      <c r="A865" s="3">
        <v>75887</v>
      </c>
      <c r="B865" s="6">
        <v>43435</v>
      </c>
      <c r="C865" s="3">
        <f>VLOOKUP(B865,Dates!$A$2:$B$1462, 2,FALSE)</f>
        <v>7</v>
      </c>
      <c r="D865" s="3">
        <v>4</v>
      </c>
      <c r="E865" s="12">
        <f t="shared" si="52"/>
        <v>43440</v>
      </c>
      <c r="F865" s="3">
        <v>0</v>
      </c>
      <c r="G865" s="3" t="s">
        <v>61</v>
      </c>
      <c r="H865" s="3" t="str">
        <f t="shared" si="53"/>
        <v>Other</v>
      </c>
      <c r="I865" s="3">
        <v>73</v>
      </c>
      <c r="J865" s="10">
        <v>19440</v>
      </c>
      <c r="K865" s="3">
        <v>2</v>
      </c>
      <c r="L865" s="3" t="s">
        <v>135</v>
      </c>
      <c r="M865" s="3" t="s">
        <v>682</v>
      </c>
      <c r="N865" s="3" t="s">
        <v>808</v>
      </c>
      <c r="O865" s="3" t="s">
        <v>808</v>
      </c>
      <c r="P865" s="3" t="s">
        <v>809</v>
      </c>
      <c r="Q865" s="3" t="s">
        <v>690</v>
      </c>
      <c r="R865" s="3">
        <v>73</v>
      </c>
      <c r="S865" s="3" t="s">
        <v>1127</v>
      </c>
      <c r="T865" s="3">
        <v>1360</v>
      </c>
      <c r="U865" s="3" t="s">
        <v>1126</v>
      </c>
      <c r="V865" s="15">
        <v>327.75</v>
      </c>
      <c r="W865" s="15">
        <v>297.07027734645828</v>
      </c>
      <c r="X865" s="3">
        <v>1</v>
      </c>
      <c r="Y865" s="15">
        <v>9.8299999239999991</v>
      </c>
      <c r="Z865" s="15">
        <v>327.75</v>
      </c>
      <c r="AA865" s="24">
        <f t="shared" si="54"/>
        <v>317.92000007600001</v>
      </c>
      <c r="AB865" s="3" t="s">
        <v>44</v>
      </c>
      <c r="AC865" s="3" t="str">
        <f t="shared" si="55"/>
        <v>Not Cash Payment</v>
      </c>
    </row>
    <row r="866" spans="1:29" ht="17" hidden="1" x14ac:dyDescent="0.2">
      <c r="A866" s="3">
        <v>75886</v>
      </c>
      <c r="B866" s="6">
        <v>43435</v>
      </c>
      <c r="C866" s="3">
        <f>VLOOKUP(B866,Dates!$A$2:$B$1462, 2,FALSE)</f>
        <v>7</v>
      </c>
      <c r="D866" s="3">
        <v>4</v>
      </c>
      <c r="E866" s="12">
        <f t="shared" si="52"/>
        <v>43440</v>
      </c>
      <c r="F866" s="3">
        <v>0</v>
      </c>
      <c r="G866" s="3" t="s">
        <v>61</v>
      </c>
      <c r="H866" s="3" t="str">
        <f t="shared" si="53"/>
        <v>Other</v>
      </c>
      <c r="I866" s="3">
        <v>73</v>
      </c>
      <c r="J866" s="10">
        <v>19439</v>
      </c>
      <c r="K866" s="3">
        <v>2</v>
      </c>
      <c r="L866" s="3" t="s">
        <v>135</v>
      </c>
      <c r="M866" s="3" t="s">
        <v>682</v>
      </c>
      <c r="N866" s="3" t="s">
        <v>810</v>
      </c>
      <c r="O866" s="3" t="s">
        <v>724</v>
      </c>
      <c r="P866" s="3" t="s">
        <v>693</v>
      </c>
      <c r="Q866" s="3" t="s">
        <v>694</v>
      </c>
      <c r="R866" s="3">
        <v>73</v>
      </c>
      <c r="S866" s="3" t="s">
        <v>1127</v>
      </c>
      <c r="T866" s="3">
        <v>1360</v>
      </c>
      <c r="U866" s="3" t="s">
        <v>1126</v>
      </c>
      <c r="V866" s="15">
        <v>327.75</v>
      </c>
      <c r="W866" s="15">
        <v>297.07027734645828</v>
      </c>
      <c r="X866" s="3">
        <v>1</v>
      </c>
      <c r="Y866" s="15">
        <v>13.10999966</v>
      </c>
      <c r="Z866" s="15">
        <v>327.75</v>
      </c>
      <c r="AA866" s="24">
        <f t="shared" si="54"/>
        <v>314.64000034000003</v>
      </c>
      <c r="AB866" s="3" t="s">
        <v>65</v>
      </c>
      <c r="AC866" s="3" t="str">
        <f t="shared" si="55"/>
        <v>Not Cash Payment</v>
      </c>
    </row>
    <row r="867" spans="1:29" ht="17" hidden="1" x14ac:dyDescent="0.2">
      <c r="A867" s="3">
        <v>75885</v>
      </c>
      <c r="B867" s="6">
        <v>43435</v>
      </c>
      <c r="C867" s="3">
        <f>VLOOKUP(B867,Dates!$A$2:$B$1462, 2,FALSE)</f>
        <v>7</v>
      </c>
      <c r="D867" s="3">
        <v>2</v>
      </c>
      <c r="E867" s="12">
        <f t="shared" si="52"/>
        <v>43438</v>
      </c>
      <c r="F867" s="3">
        <v>1</v>
      </c>
      <c r="G867" s="3" t="s">
        <v>22</v>
      </c>
      <c r="H867" s="3" t="str">
        <f t="shared" si="53"/>
        <v>Other</v>
      </c>
      <c r="I867" s="3">
        <v>73</v>
      </c>
      <c r="J867" s="10">
        <v>19438</v>
      </c>
      <c r="K867" s="3">
        <v>2</v>
      </c>
      <c r="L867" s="3" t="s">
        <v>135</v>
      </c>
      <c r="M867" s="3" t="s">
        <v>682</v>
      </c>
      <c r="N867" s="3" t="s">
        <v>811</v>
      </c>
      <c r="O867" s="3" t="s">
        <v>684</v>
      </c>
      <c r="P867" s="3" t="s">
        <v>685</v>
      </c>
      <c r="Q867" s="3" t="s">
        <v>686</v>
      </c>
      <c r="R867" s="3">
        <v>73</v>
      </c>
      <c r="S867" s="3" t="s">
        <v>1127</v>
      </c>
      <c r="T867" s="3">
        <v>1360</v>
      </c>
      <c r="U867" s="3" t="s">
        <v>1126</v>
      </c>
      <c r="V867" s="15">
        <v>327.75</v>
      </c>
      <c r="W867" s="15">
        <v>297.07027734645828</v>
      </c>
      <c r="X867" s="3">
        <v>1</v>
      </c>
      <c r="Y867" s="15">
        <v>16.38999939</v>
      </c>
      <c r="Z867" s="15">
        <v>327.75</v>
      </c>
      <c r="AA867" s="24">
        <f t="shared" si="54"/>
        <v>311.36000060999999</v>
      </c>
      <c r="AB867" s="3" t="s">
        <v>29</v>
      </c>
      <c r="AC867" s="3" t="str">
        <f t="shared" si="55"/>
        <v>Cash Over 200</v>
      </c>
    </row>
    <row r="868" spans="1:29" ht="17" hidden="1" x14ac:dyDescent="0.2">
      <c r="A868" s="3">
        <v>75884</v>
      </c>
      <c r="B868" s="6">
        <v>43435</v>
      </c>
      <c r="C868" s="3">
        <f>VLOOKUP(B868,Dates!$A$2:$B$1462, 2,FALSE)</f>
        <v>7</v>
      </c>
      <c r="D868" s="3">
        <v>4</v>
      </c>
      <c r="E868" s="12">
        <f t="shared" si="52"/>
        <v>43440</v>
      </c>
      <c r="F868" s="3">
        <v>1</v>
      </c>
      <c r="G868" s="3" t="s">
        <v>61</v>
      </c>
      <c r="H868" s="3" t="str">
        <f t="shared" si="53"/>
        <v>Other</v>
      </c>
      <c r="I868" s="3">
        <v>73</v>
      </c>
      <c r="J868" s="10">
        <v>19437</v>
      </c>
      <c r="K868" s="3">
        <v>2</v>
      </c>
      <c r="L868" s="3" t="s">
        <v>135</v>
      </c>
      <c r="M868" s="3" t="s">
        <v>682</v>
      </c>
      <c r="N868" s="3" t="s">
        <v>104</v>
      </c>
      <c r="O868" s="3" t="s">
        <v>724</v>
      </c>
      <c r="P868" s="3" t="s">
        <v>693</v>
      </c>
      <c r="Q868" s="3" t="s">
        <v>694</v>
      </c>
      <c r="R868" s="3">
        <v>73</v>
      </c>
      <c r="S868" s="3" t="s">
        <v>1127</v>
      </c>
      <c r="T868" s="3">
        <v>1360</v>
      </c>
      <c r="U868" s="3" t="s">
        <v>1126</v>
      </c>
      <c r="V868" s="15">
        <v>327.75</v>
      </c>
      <c r="W868" s="15">
        <v>297.07027734645828</v>
      </c>
      <c r="X868" s="3">
        <v>1</v>
      </c>
      <c r="Y868" s="15">
        <v>18.030000690000001</v>
      </c>
      <c r="Z868" s="15">
        <v>327.75</v>
      </c>
      <c r="AA868" s="24">
        <f t="shared" si="54"/>
        <v>309.71999930999999</v>
      </c>
      <c r="AB868" s="3" t="s">
        <v>65</v>
      </c>
      <c r="AC868" s="3" t="str">
        <f t="shared" si="55"/>
        <v>Not Cash Payment</v>
      </c>
    </row>
    <row r="869" spans="1:29" ht="17" hidden="1" x14ac:dyDescent="0.2">
      <c r="A869" s="3">
        <v>75883</v>
      </c>
      <c r="B869" s="6">
        <v>43435</v>
      </c>
      <c r="C869" s="3">
        <f>VLOOKUP(B869,Dates!$A$2:$B$1462, 2,FALSE)</f>
        <v>7</v>
      </c>
      <c r="D869" s="3">
        <v>1</v>
      </c>
      <c r="E869" s="12">
        <f t="shared" si="52"/>
        <v>43437</v>
      </c>
      <c r="F869" s="3">
        <v>1</v>
      </c>
      <c r="G869" s="3" t="s">
        <v>186</v>
      </c>
      <c r="H869" s="3" t="str">
        <f t="shared" si="53"/>
        <v>Other</v>
      </c>
      <c r="I869" s="3">
        <v>73</v>
      </c>
      <c r="J869" s="10">
        <v>19436</v>
      </c>
      <c r="K869" s="3">
        <v>2</v>
      </c>
      <c r="L869" s="3" t="s">
        <v>135</v>
      </c>
      <c r="M869" s="3" t="s">
        <v>682</v>
      </c>
      <c r="N869" s="3" t="s">
        <v>812</v>
      </c>
      <c r="O869" s="3" t="s">
        <v>813</v>
      </c>
      <c r="P869" s="3" t="s">
        <v>698</v>
      </c>
      <c r="Q869" s="3" t="s">
        <v>699</v>
      </c>
      <c r="R869" s="3">
        <v>73</v>
      </c>
      <c r="S869" s="3" t="s">
        <v>1127</v>
      </c>
      <c r="T869" s="3">
        <v>1360</v>
      </c>
      <c r="U869" s="3" t="s">
        <v>1126</v>
      </c>
      <c r="V869" s="15">
        <v>327.75</v>
      </c>
      <c r="W869" s="15">
        <v>297.07027734645828</v>
      </c>
      <c r="X869" s="3">
        <v>1</v>
      </c>
      <c r="Y869" s="15">
        <v>22.940000529999999</v>
      </c>
      <c r="Z869" s="15">
        <v>327.75</v>
      </c>
      <c r="AA869" s="24">
        <f t="shared" si="54"/>
        <v>304.80999946999998</v>
      </c>
      <c r="AB869" s="3" t="s">
        <v>44</v>
      </c>
      <c r="AC869" s="3" t="str">
        <f t="shared" si="55"/>
        <v>Not Cash Payment</v>
      </c>
    </row>
    <row r="870" spans="1:29" ht="17" hidden="1" x14ac:dyDescent="0.2">
      <c r="A870" s="3">
        <v>75882</v>
      </c>
      <c r="B870" s="6">
        <v>43435</v>
      </c>
      <c r="C870" s="3">
        <f>VLOOKUP(B870,Dates!$A$2:$B$1462, 2,FALSE)</f>
        <v>7</v>
      </c>
      <c r="D870" s="3">
        <v>4</v>
      </c>
      <c r="E870" s="12">
        <f t="shared" si="52"/>
        <v>43440</v>
      </c>
      <c r="F870" s="3">
        <v>0</v>
      </c>
      <c r="G870" s="3" t="s">
        <v>61</v>
      </c>
      <c r="H870" s="3" t="str">
        <f t="shared" si="53"/>
        <v>Other</v>
      </c>
      <c r="I870" s="3">
        <v>73</v>
      </c>
      <c r="J870" s="10">
        <v>19435</v>
      </c>
      <c r="K870" s="3">
        <v>2</v>
      </c>
      <c r="L870" s="3" t="s">
        <v>135</v>
      </c>
      <c r="M870" s="3" t="s">
        <v>682</v>
      </c>
      <c r="N870" s="3" t="s">
        <v>812</v>
      </c>
      <c r="O870" s="3" t="s">
        <v>813</v>
      </c>
      <c r="P870" s="3" t="s">
        <v>698</v>
      </c>
      <c r="Q870" s="3" t="s">
        <v>699</v>
      </c>
      <c r="R870" s="3">
        <v>73</v>
      </c>
      <c r="S870" s="3" t="s">
        <v>1127</v>
      </c>
      <c r="T870" s="3">
        <v>1360</v>
      </c>
      <c r="U870" s="3" t="s">
        <v>1126</v>
      </c>
      <c r="V870" s="15">
        <v>327.75</v>
      </c>
      <c r="W870" s="15">
        <v>297.07027734645828</v>
      </c>
      <c r="X870" s="3">
        <v>1</v>
      </c>
      <c r="Y870" s="15">
        <v>29.5</v>
      </c>
      <c r="Z870" s="15">
        <v>327.75</v>
      </c>
      <c r="AA870" s="24">
        <f t="shared" si="54"/>
        <v>298.25</v>
      </c>
      <c r="AB870" s="3" t="s">
        <v>65</v>
      </c>
      <c r="AC870" s="3" t="str">
        <f t="shared" si="55"/>
        <v>Not Cash Payment</v>
      </c>
    </row>
    <row r="871" spans="1:29" ht="17" hidden="1" x14ac:dyDescent="0.2">
      <c r="A871" s="3">
        <v>75881</v>
      </c>
      <c r="B871" s="6">
        <v>43435</v>
      </c>
      <c r="C871" s="3">
        <f>VLOOKUP(B871,Dates!$A$2:$B$1462, 2,FALSE)</f>
        <v>7</v>
      </c>
      <c r="D871" s="3">
        <v>4</v>
      </c>
      <c r="E871" s="12">
        <f t="shared" si="52"/>
        <v>43440</v>
      </c>
      <c r="F871" s="3">
        <v>0</v>
      </c>
      <c r="G871" s="3" t="s">
        <v>61</v>
      </c>
      <c r="H871" s="3" t="str">
        <f t="shared" si="53"/>
        <v>Other</v>
      </c>
      <c r="I871" s="3">
        <v>73</v>
      </c>
      <c r="J871" s="10">
        <v>19434</v>
      </c>
      <c r="K871" s="3">
        <v>2</v>
      </c>
      <c r="L871" s="3" t="s">
        <v>135</v>
      </c>
      <c r="M871" s="3" t="s">
        <v>682</v>
      </c>
      <c r="N871" s="3" t="s">
        <v>812</v>
      </c>
      <c r="O871" s="3" t="s">
        <v>813</v>
      </c>
      <c r="P871" s="3" t="s">
        <v>698</v>
      </c>
      <c r="Q871" s="3" t="s">
        <v>699</v>
      </c>
      <c r="R871" s="3">
        <v>73</v>
      </c>
      <c r="S871" s="3" t="s">
        <v>1127</v>
      </c>
      <c r="T871" s="3">
        <v>1360</v>
      </c>
      <c r="U871" s="3" t="s">
        <v>1126</v>
      </c>
      <c r="V871" s="15">
        <v>327.75</v>
      </c>
      <c r="W871" s="15">
        <v>297.07027734645828</v>
      </c>
      <c r="X871" s="3">
        <v>1</v>
      </c>
      <c r="Y871" s="15">
        <v>32.77999878</v>
      </c>
      <c r="Z871" s="15">
        <v>327.75</v>
      </c>
      <c r="AA871" s="24">
        <f t="shared" si="54"/>
        <v>294.97000121999997</v>
      </c>
      <c r="AB871" s="3" t="s">
        <v>44</v>
      </c>
      <c r="AC871" s="3" t="str">
        <f t="shared" si="55"/>
        <v>Not Cash Payment</v>
      </c>
    </row>
    <row r="872" spans="1:29" ht="17" hidden="1" x14ac:dyDescent="0.2">
      <c r="A872" s="3">
        <v>75880</v>
      </c>
      <c r="B872" s="6">
        <v>43435</v>
      </c>
      <c r="C872" s="3">
        <f>VLOOKUP(B872,Dates!$A$2:$B$1462, 2,FALSE)</f>
        <v>7</v>
      </c>
      <c r="D872" s="3">
        <v>4</v>
      </c>
      <c r="E872" s="12">
        <f t="shared" si="52"/>
        <v>43440</v>
      </c>
      <c r="F872" s="3">
        <v>1</v>
      </c>
      <c r="G872" s="3" t="s">
        <v>61</v>
      </c>
      <c r="H872" s="3" t="str">
        <f t="shared" si="53"/>
        <v>Other</v>
      </c>
      <c r="I872" s="3">
        <v>73</v>
      </c>
      <c r="J872" s="10">
        <v>19433</v>
      </c>
      <c r="K872" s="3">
        <v>2</v>
      </c>
      <c r="L872" s="3" t="s">
        <v>135</v>
      </c>
      <c r="M872" s="3" t="s">
        <v>682</v>
      </c>
      <c r="N872" s="3" t="s">
        <v>812</v>
      </c>
      <c r="O872" s="3" t="s">
        <v>813</v>
      </c>
      <c r="P872" s="3" t="s">
        <v>698</v>
      </c>
      <c r="Q872" s="3" t="s">
        <v>699</v>
      </c>
      <c r="R872" s="3">
        <v>73</v>
      </c>
      <c r="S872" s="3" t="s">
        <v>1127</v>
      </c>
      <c r="T872" s="3">
        <v>1360</v>
      </c>
      <c r="U872" s="3" t="s">
        <v>1126</v>
      </c>
      <c r="V872" s="15">
        <v>327.75</v>
      </c>
      <c r="W872" s="15">
        <v>297.07027734645828</v>
      </c>
      <c r="X872" s="3">
        <v>1</v>
      </c>
      <c r="Y872" s="15">
        <v>39.33000183</v>
      </c>
      <c r="Z872" s="15">
        <v>327.75</v>
      </c>
      <c r="AA872" s="24">
        <f t="shared" si="54"/>
        <v>288.41999816999999</v>
      </c>
      <c r="AB872" s="3" t="s">
        <v>44</v>
      </c>
      <c r="AC872" s="3" t="str">
        <f t="shared" si="55"/>
        <v>Not Cash Payment</v>
      </c>
    </row>
    <row r="873" spans="1:29" ht="17" hidden="1" x14ac:dyDescent="0.2">
      <c r="A873" s="3">
        <v>75879</v>
      </c>
      <c r="B873" s="6">
        <v>43435</v>
      </c>
      <c r="C873" s="3">
        <f>VLOOKUP(B873,Dates!$A$2:$B$1462, 2,FALSE)</f>
        <v>7</v>
      </c>
      <c r="D873" s="3">
        <v>4</v>
      </c>
      <c r="E873" s="12">
        <f t="shared" si="52"/>
        <v>43440</v>
      </c>
      <c r="F873" s="3">
        <v>1</v>
      </c>
      <c r="G873" s="3" t="s">
        <v>61</v>
      </c>
      <c r="H873" s="3" t="str">
        <f t="shared" si="53"/>
        <v>Other</v>
      </c>
      <c r="I873" s="3">
        <v>73</v>
      </c>
      <c r="J873" s="10">
        <v>19432</v>
      </c>
      <c r="K873" s="3">
        <v>2</v>
      </c>
      <c r="L873" s="3" t="s">
        <v>135</v>
      </c>
      <c r="M873" s="3" t="s">
        <v>682</v>
      </c>
      <c r="N873" s="3" t="s">
        <v>814</v>
      </c>
      <c r="O873" s="3" t="s">
        <v>709</v>
      </c>
      <c r="P873" s="3" t="s">
        <v>689</v>
      </c>
      <c r="Q873" s="3" t="s">
        <v>690</v>
      </c>
      <c r="R873" s="3">
        <v>73</v>
      </c>
      <c r="S873" s="3" t="s">
        <v>1127</v>
      </c>
      <c r="T873" s="3">
        <v>1360</v>
      </c>
      <c r="U873" s="3" t="s">
        <v>1126</v>
      </c>
      <c r="V873" s="15">
        <v>327.75</v>
      </c>
      <c r="W873" s="15">
        <v>297.07027734645828</v>
      </c>
      <c r="X873" s="3">
        <v>1</v>
      </c>
      <c r="Y873" s="15">
        <v>42.61000061</v>
      </c>
      <c r="Z873" s="15">
        <v>327.75</v>
      </c>
      <c r="AA873" s="24">
        <f t="shared" si="54"/>
        <v>285.13999939000001</v>
      </c>
      <c r="AB873" s="3" t="s">
        <v>65</v>
      </c>
      <c r="AC873" s="3" t="str">
        <f t="shared" si="55"/>
        <v>Not Cash Payment</v>
      </c>
    </row>
    <row r="874" spans="1:29" ht="17" hidden="1" x14ac:dyDescent="0.2">
      <c r="A874" s="3">
        <v>75878</v>
      </c>
      <c r="B874" s="6">
        <v>43435</v>
      </c>
      <c r="C874" s="3">
        <f>VLOOKUP(B874,Dates!$A$2:$B$1462, 2,FALSE)</f>
        <v>7</v>
      </c>
      <c r="D874" s="3">
        <v>4</v>
      </c>
      <c r="E874" s="12">
        <f t="shared" si="52"/>
        <v>43440</v>
      </c>
      <c r="F874" s="3">
        <v>0</v>
      </c>
      <c r="G874" s="3" t="s">
        <v>61</v>
      </c>
      <c r="H874" s="3" t="str">
        <f t="shared" si="53"/>
        <v>Other</v>
      </c>
      <c r="I874" s="3">
        <v>73</v>
      </c>
      <c r="J874" s="10">
        <v>19431</v>
      </c>
      <c r="K874" s="3">
        <v>2</v>
      </c>
      <c r="L874" s="3" t="s">
        <v>135</v>
      </c>
      <c r="M874" s="3" t="s">
        <v>682</v>
      </c>
      <c r="N874" s="3" t="s">
        <v>814</v>
      </c>
      <c r="O874" s="3" t="s">
        <v>709</v>
      </c>
      <c r="P874" s="3" t="s">
        <v>689</v>
      </c>
      <c r="Q874" s="3" t="s">
        <v>690</v>
      </c>
      <c r="R874" s="3">
        <v>73</v>
      </c>
      <c r="S874" s="3" t="s">
        <v>1127</v>
      </c>
      <c r="T874" s="3">
        <v>1360</v>
      </c>
      <c r="U874" s="3" t="s">
        <v>1126</v>
      </c>
      <c r="V874" s="15">
        <v>327.75</v>
      </c>
      <c r="W874" s="15">
        <v>297.07027734645828</v>
      </c>
      <c r="X874" s="3">
        <v>1</v>
      </c>
      <c r="Y874" s="15">
        <v>49.159999849999998</v>
      </c>
      <c r="Z874" s="15">
        <v>327.75</v>
      </c>
      <c r="AA874" s="24">
        <f t="shared" si="54"/>
        <v>278.59000014999998</v>
      </c>
      <c r="AB874" s="3" t="s">
        <v>44</v>
      </c>
      <c r="AC874" s="3" t="str">
        <f t="shared" si="55"/>
        <v>Not Cash Payment</v>
      </c>
    </row>
    <row r="875" spans="1:29" ht="17" hidden="1" x14ac:dyDescent="0.2">
      <c r="A875" s="3">
        <v>75877</v>
      </c>
      <c r="B875" s="6">
        <v>43435</v>
      </c>
      <c r="C875" s="3">
        <f>VLOOKUP(B875,Dates!$A$2:$B$1462, 2,FALSE)</f>
        <v>7</v>
      </c>
      <c r="D875" s="3">
        <v>4</v>
      </c>
      <c r="E875" s="12">
        <f t="shared" si="52"/>
        <v>43440</v>
      </c>
      <c r="F875" s="3">
        <v>0</v>
      </c>
      <c r="G875" s="3" t="s">
        <v>61</v>
      </c>
      <c r="H875" s="3" t="str">
        <f t="shared" si="53"/>
        <v>Other</v>
      </c>
      <c r="I875" s="3">
        <v>73</v>
      </c>
      <c r="J875" s="10">
        <v>19430</v>
      </c>
      <c r="K875" s="3">
        <v>2</v>
      </c>
      <c r="L875" s="3" t="s">
        <v>135</v>
      </c>
      <c r="M875" s="3" t="s">
        <v>682</v>
      </c>
      <c r="N875" s="3" t="s">
        <v>815</v>
      </c>
      <c r="O875" s="3" t="s">
        <v>816</v>
      </c>
      <c r="P875" s="3" t="s">
        <v>685</v>
      </c>
      <c r="Q875" s="3" t="s">
        <v>686</v>
      </c>
      <c r="R875" s="3">
        <v>73</v>
      </c>
      <c r="S875" s="3" t="s">
        <v>1127</v>
      </c>
      <c r="T875" s="3">
        <v>1360</v>
      </c>
      <c r="U875" s="3" t="s">
        <v>1126</v>
      </c>
      <c r="V875" s="15">
        <v>327.75</v>
      </c>
      <c r="W875" s="15">
        <v>297.07027734645828</v>
      </c>
      <c r="X875" s="3">
        <v>1</v>
      </c>
      <c r="Y875" s="15">
        <v>52.439998629999998</v>
      </c>
      <c r="Z875" s="15">
        <v>327.75</v>
      </c>
      <c r="AA875" s="24">
        <f t="shared" si="54"/>
        <v>275.31000137000001</v>
      </c>
      <c r="AB875" s="3" t="s">
        <v>65</v>
      </c>
      <c r="AC875" s="3" t="str">
        <f t="shared" si="55"/>
        <v>Not Cash Payment</v>
      </c>
    </row>
    <row r="876" spans="1:29" ht="17" hidden="1" x14ac:dyDescent="0.2">
      <c r="A876" s="3">
        <v>75876</v>
      </c>
      <c r="B876" s="6">
        <v>43435</v>
      </c>
      <c r="C876" s="3">
        <f>VLOOKUP(B876,Dates!$A$2:$B$1462, 2,FALSE)</f>
        <v>7</v>
      </c>
      <c r="D876" s="3">
        <v>4</v>
      </c>
      <c r="E876" s="12">
        <f t="shared" si="52"/>
        <v>43440</v>
      </c>
      <c r="F876" s="3">
        <v>0</v>
      </c>
      <c r="G876" s="3" t="s">
        <v>61</v>
      </c>
      <c r="H876" s="3" t="str">
        <f t="shared" si="53"/>
        <v>Other</v>
      </c>
      <c r="I876" s="3">
        <v>73</v>
      </c>
      <c r="J876" s="10">
        <v>19429</v>
      </c>
      <c r="K876" s="3">
        <v>2</v>
      </c>
      <c r="L876" s="3" t="s">
        <v>135</v>
      </c>
      <c r="M876" s="3" t="s">
        <v>682</v>
      </c>
      <c r="N876" s="3" t="s">
        <v>815</v>
      </c>
      <c r="O876" s="3" t="s">
        <v>816</v>
      </c>
      <c r="P876" s="3" t="s">
        <v>685</v>
      </c>
      <c r="Q876" s="3" t="s">
        <v>686</v>
      </c>
      <c r="R876" s="3">
        <v>73</v>
      </c>
      <c r="S876" s="3" t="s">
        <v>1127</v>
      </c>
      <c r="T876" s="3">
        <v>1360</v>
      </c>
      <c r="U876" s="3" t="s">
        <v>1126</v>
      </c>
      <c r="V876" s="15">
        <v>327.75</v>
      </c>
      <c r="W876" s="15">
        <v>297.07027734645828</v>
      </c>
      <c r="X876" s="3">
        <v>1</v>
      </c>
      <c r="Y876" s="15">
        <v>55.72000122</v>
      </c>
      <c r="Z876" s="15">
        <v>327.75</v>
      </c>
      <c r="AA876" s="24">
        <f t="shared" si="54"/>
        <v>272.02999878000003</v>
      </c>
      <c r="AB876" s="3" t="s">
        <v>65</v>
      </c>
      <c r="AC876" s="3" t="str">
        <f t="shared" si="55"/>
        <v>Not Cash Payment</v>
      </c>
    </row>
    <row r="877" spans="1:29" ht="17" hidden="1" x14ac:dyDescent="0.2">
      <c r="A877" s="3">
        <v>75875</v>
      </c>
      <c r="B877" s="6">
        <v>43435</v>
      </c>
      <c r="C877" s="3">
        <f>VLOOKUP(B877,Dates!$A$2:$B$1462, 2,FALSE)</f>
        <v>7</v>
      </c>
      <c r="D877" s="3">
        <v>2</v>
      </c>
      <c r="E877" s="12">
        <f t="shared" si="52"/>
        <v>43438</v>
      </c>
      <c r="F877" s="3">
        <v>1</v>
      </c>
      <c r="G877" s="3" t="s">
        <v>22</v>
      </c>
      <c r="H877" s="3" t="str">
        <f t="shared" si="53"/>
        <v>Other</v>
      </c>
      <c r="I877" s="3">
        <v>73</v>
      </c>
      <c r="J877" s="10">
        <v>19428</v>
      </c>
      <c r="K877" s="3">
        <v>2</v>
      </c>
      <c r="L877" s="3" t="s">
        <v>135</v>
      </c>
      <c r="M877" s="3" t="s">
        <v>682</v>
      </c>
      <c r="N877" s="3" t="s">
        <v>815</v>
      </c>
      <c r="O877" s="3" t="s">
        <v>816</v>
      </c>
      <c r="P877" s="3" t="s">
        <v>685</v>
      </c>
      <c r="Q877" s="3" t="s">
        <v>686</v>
      </c>
      <c r="R877" s="3">
        <v>73</v>
      </c>
      <c r="S877" s="3" t="s">
        <v>1127</v>
      </c>
      <c r="T877" s="3">
        <v>1360</v>
      </c>
      <c r="U877" s="3" t="s">
        <v>1126</v>
      </c>
      <c r="V877" s="15">
        <v>327.75</v>
      </c>
      <c r="W877" s="15">
        <v>297.07027734645828</v>
      </c>
      <c r="X877" s="3">
        <v>1</v>
      </c>
      <c r="Y877" s="15">
        <v>59</v>
      </c>
      <c r="Z877" s="15">
        <v>327.75</v>
      </c>
      <c r="AA877" s="24">
        <f t="shared" si="54"/>
        <v>268.75</v>
      </c>
      <c r="AB877" s="3" t="s">
        <v>29</v>
      </c>
      <c r="AC877" s="3" t="str">
        <f t="shared" si="55"/>
        <v>Cash Over 200</v>
      </c>
    </row>
    <row r="878" spans="1:29" ht="17" hidden="1" x14ac:dyDescent="0.2">
      <c r="A878" s="3">
        <v>75874</v>
      </c>
      <c r="B878" s="6">
        <v>43435</v>
      </c>
      <c r="C878" s="3">
        <f>VLOOKUP(B878,Dates!$A$2:$B$1462, 2,FALSE)</f>
        <v>7</v>
      </c>
      <c r="D878" s="3">
        <v>4</v>
      </c>
      <c r="E878" s="12">
        <f t="shared" si="52"/>
        <v>43440</v>
      </c>
      <c r="F878" s="3">
        <v>1</v>
      </c>
      <c r="G878" s="3" t="s">
        <v>61</v>
      </c>
      <c r="H878" s="3" t="str">
        <f t="shared" si="53"/>
        <v>Other</v>
      </c>
      <c r="I878" s="3">
        <v>73</v>
      </c>
      <c r="J878" s="10">
        <v>19427</v>
      </c>
      <c r="K878" s="3">
        <v>2</v>
      </c>
      <c r="L878" s="3" t="s">
        <v>135</v>
      </c>
      <c r="M878" s="3" t="s">
        <v>682</v>
      </c>
      <c r="N878" s="3" t="s">
        <v>815</v>
      </c>
      <c r="O878" s="3" t="s">
        <v>816</v>
      </c>
      <c r="P878" s="3" t="s">
        <v>685</v>
      </c>
      <c r="Q878" s="3" t="s">
        <v>686</v>
      </c>
      <c r="R878" s="3">
        <v>73</v>
      </c>
      <c r="S878" s="3" t="s">
        <v>1127</v>
      </c>
      <c r="T878" s="3">
        <v>1360</v>
      </c>
      <c r="U878" s="3" t="s">
        <v>1126</v>
      </c>
      <c r="V878" s="15">
        <v>327.75</v>
      </c>
      <c r="W878" s="15">
        <v>297.07027734645828</v>
      </c>
      <c r="X878" s="3">
        <v>1</v>
      </c>
      <c r="Y878" s="15">
        <v>65.550003050000001</v>
      </c>
      <c r="Z878" s="15">
        <v>327.75</v>
      </c>
      <c r="AA878" s="24">
        <f t="shared" si="54"/>
        <v>262.19999695000001</v>
      </c>
      <c r="AB878" s="3" t="s">
        <v>29</v>
      </c>
      <c r="AC878" s="3" t="str">
        <f t="shared" si="55"/>
        <v>Cash Over 200</v>
      </c>
    </row>
    <row r="879" spans="1:29" ht="17" hidden="1" x14ac:dyDescent="0.2">
      <c r="A879" s="3">
        <v>75873</v>
      </c>
      <c r="B879" s="6">
        <v>43435</v>
      </c>
      <c r="C879" s="3">
        <f>VLOOKUP(B879,Dates!$A$2:$B$1462, 2,FALSE)</f>
        <v>7</v>
      </c>
      <c r="D879" s="3">
        <v>4</v>
      </c>
      <c r="E879" s="12">
        <f t="shared" si="52"/>
        <v>43440</v>
      </c>
      <c r="F879" s="3">
        <v>0</v>
      </c>
      <c r="G879" s="3" t="s">
        <v>61</v>
      </c>
      <c r="H879" s="3" t="str">
        <f t="shared" si="53"/>
        <v>Other</v>
      </c>
      <c r="I879" s="3">
        <v>73</v>
      </c>
      <c r="J879" s="10">
        <v>19426</v>
      </c>
      <c r="K879" s="3">
        <v>2</v>
      </c>
      <c r="L879" s="3" t="s">
        <v>135</v>
      </c>
      <c r="M879" s="3" t="s">
        <v>682</v>
      </c>
      <c r="N879" s="3" t="s">
        <v>817</v>
      </c>
      <c r="O879" s="3" t="s">
        <v>705</v>
      </c>
      <c r="P879" s="3" t="s">
        <v>689</v>
      </c>
      <c r="Q879" s="3" t="s">
        <v>690</v>
      </c>
      <c r="R879" s="3">
        <v>73</v>
      </c>
      <c r="S879" s="3" t="s">
        <v>1127</v>
      </c>
      <c r="T879" s="3">
        <v>1360</v>
      </c>
      <c r="U879" s="3" t="s">
        <v>1126</v>
      </c>
      <c r="V879" s="15">
        <v>327.75</v>
      </c>
      <c r="W879" s="15">
        <v>297.07027734645828</v>
      </c>
      <c r="X879" s="3">
        <v>1</v>
      </c>
      <c r="Y879" s="15">
        <v>81.940002440000001</v>
      </c>
      <c r="Z879" s="15">
        <v>327.75</v>
      </c>
      <c r="AA879" s="24">
        <f t="shared" si="54"/>
        <v>245.80999756</v>
      </c>
      <c r="AB879" s="3" t="s">
        <v>65</v>
      </c>
      <c r="AC879" s="3" t="str">
        <f t="shared" si="55"/>
        <v>Not Cash Payment</v>
      </c>
    </row>
    <row r="880" spans="1:29" ht="17" hidden="1" x14ac:dyDescent="0.2">
      <c r="A880" s="3">
        <v>75872</v>
      </c>
      <c r="B880" s="6">
        <v>43435</v>
      </c>
      <c r="C880" s="3">
        <f>VLOOKUP(B880,Dates!$A$2:$B$1462, 2,FALSE)</f>
        <v>7</v>
      </c>
      <c r="D880" s="3">
        <v>4</v>
      </c>
      <c r="E880" s="12">
        <f t="shared" si="52"/>
        <v>43440</v>
      </c>
      <c r="F880" s="3">
        <v>0</v>
      </c>
      <c r="G880" s="3" t="s">
        <v>61</v>
      </c>
      <c r="H880" s="3" t="str">
        <f t="shared" si="53"/>
        <v>Other</v>
      </c>
      <c r="I880" s="3">
        <v>73</v>
      </c>
      <c r="J880" s="10">
        <v>19425</v>
      </c>
      <c r="K880" s="3">
        <v>2</v>
      </c>
      <c r="L880" s="3" t="s">
        <v>135</v>
      </c>
      <c r="M880" s="3" t="s">
        <v>682</v>
      </c>
      <c r="N880" s="3" t="s">
        <v>817</v>
      </c>
      <c r="O880" s="3" t="s">
        <v>705</v>
      </c>
      <c r="P880" s="3" t="s">
        <v>689</v>
      </c>
      <c r="Q880" s="3" t="s">
        <v>690</v>
      </c>
      <c r="R880" s="3">
        <v>73</v>
      </c>
      <c r="S880" s="3" t="s">
        <v>1127</v>
      </c>
      <c r="T880" s="3">
        <v>1360</v>
      </c>
      <c r="U880" s="3" t="s">
        <v>1126</v>
      </c>
      <c r="V880" s="15">
        <v>327.75</v>
      </c>
      <c r="W880" s="15">
        <v>297.07027734645828</v>
      </c>
      <c r="X880" s="3">
        <v>1</v>
      </c>
      <c r="Y880" s="15">
        <v>0</v>
      </c>
      <c r="Z880" s="15">
        <v>327.75</v>
      </c>
      <c r="AA880" s="24">
        <f t="shared" si="54"/>
        <v>327.75</v>
      </c>
      <c r="AB880" s="3" t="s">
        <v>65</v>
      </c>
      <c r="AC880" s="3" t="str">
        <f t="shared" si="55"/>
        <v>Not Cash Payment</v>
      </c>
    </row>
    <row r="881" spans="1:29" ht="17" hidden="1" x14ac:dyDescent="0.2">
      <c r="A881" s="3">
        <v>75871</v>
      </c>
      <c r="B881" s="6">
        <v>43435</v>
      </c>
      <c r="C881" s="3">
        <f>VLOOKUP(B881,Dates!$A$2:$B$1462, 2,FALSE)</f>
        <v>7</v>
      </c>
      <c r="D881" s="3">
        <v>1</v>
      </c>
      <c r="E881" s="12">
        <f t="shared" si="52"/>
        <v>43437</v>
      </c>
      <c r="F881" s="3">
        <v>1</v>
      </c>
      <c r="G881" s="3" t="s">
        <v>186</v>
      </c>
      <c r="H881" s="3" t="str">
        <f t="shared" si="53"/>
        <v>Other</v>
      </c>
      <c r="I881" s="3">
        <v>73</v>
      </c>
      <c r="J881" s="10">
        <v>19424</v>
      </c>
      <c r="K881" s="3">
        <v>2</v>
      </c>
      <c r="L881" s="3" t="s">
        <v>135</v>
      </c>
      <c r="M881" s="3" t="s">
        <v>682</v>
      </c>
      <c r="N881" s="3" t="s">
        <v>817</v>
      </c>
      <c r="O881" s="3" t="s">
        <v>705</v>
      </c>
      <c r="P881" s="3" t="s">
        <v>689</v>
      </c>
      <c r="Q881" s="3" t="s">
        <v>690</v>
      </c>
      <c r="R881" s="3">
        <v>73</v>
      </c>
      <c r="S881" s="3" t="s">
        <v>1127</v>
      </c>
      <c r="T881" s="3">
        <v>1360</v>
      </c>
      <c r="U881" s="3" t="s">
        <v>1126</v>
      </c>
      <c r="V881" s="15">
        <v>327.75</v>
      </c>
      <c r="W881" s="15">
        <v>297.07027734645828</v>
      </c>
      <c r="X881" s="3">
        <v>1</v>
      </c>
      <c r="Y881" s="15">
        <v>3.2799999710000001</v>
      </c>
      <c r="Z881" s="15">
        <v>327.75</v>
      </c>
      <c r="AA881" s="24">
        <f t="shared" si="54"/>
        <v>324.470000029</v>
      </c>
      <c r="AB881" s="3" t="s">
        <v>44</v>
      </c>
      <c r="AC881" s="3" t="str">
        <f t="shared" si="55"/>
        <v>Not Cash Payment</v>
      </c>
    </row>
    <row r="882" spans="1:29" ht="17" hidden="1" x14ac:dyDescent="0.2">
      <c r="A882" s="3">
        <v>75870</v>
      </c>
      <c r="B882" s="6">
        <v>43435</v>
      </c>
      <c r="C882" s="3">
        <f>VLOOKUP(B882,Dates!$A$2:$B$1462, 2,FALSE)</f>
        <v>7</v>
      </c>
      <c r="D882" s="3">
        <v>1</v>
      </c>
      <c r="E882" s="12">
        <f t="shared" si="52"/>
        <v>43437</v>
      </c>
      <c r="F882" s="3">
        <v>1</v>
      </c>
      <c r="G882" s="3" t="s">
        <v>186</v>
      </c>
      <c r="H882" s="3" t="str">
        <f t="shared" si="53"/>
        <v>Other</v>
      </c>
      <c r="I882" s="3">
        <v>73</v>
      </c>
      <c r="J882" s="10">
        <v>19423</v>
      </c>
      <c r="K882" s="3">
        <v>2</v>
      </c>
      <c r="L882" s="3" t="s">
        <v>135</v>
      </c>
      <c r="M882" s="3" t="s">
        <v>682</v>
      </c>
      <c r="N882" s="3" t="s">
        <v>817</v>
      </c>
      <c r="O882" s="3" t="s">
        <v>705</v>
      </c>
      <c r="P882" s="3" t="s">
        <v>689</v>
      </c>
      <c r="Q882" s="3" t="s">
        <v>690</v>
      </c>
      <c r="R882" s="3">
        <v>73</v>
      </c>
      <c r="S882" s="3" t="s">
        <v>1127</v>
      </c>
      <c r="T882" s="3">
        <v>1360</v>
      </c>
      <c r="U882" s="3" t="s">
        <v>1126</v>
      </c>
      <c r="V882" s="15">
        <v>327.75</v>
      </c>
      <c r="W882" s="15">
        <v>297.07027734645828</v>
      </c>
      <c r="X882" s="3">
        <v>1</v>
      </c>
      <c r="Y882" s="15">
        <v>6.5599999430000002</v>
      </c>
      <c r="Z882" s="15">
        <v>327.75</v>
      </c>
      <c r="AA882" s="24">
        <f t="shared" si="54"/>
        <v>321.19000005700002</v>
      </c>
      <c r="AB882" s="3" t="s">
        <v>44</v>
      </c>
      <c r="AC882" s="3" t="str">
        <f t="shared" si="55"/>
        <v>Not Cash Payment</v>
      </c>
    </row>
    <row r="883" spans="1:29" ht="17" hidden="1" x14ac:dyDescent="0.2">
      <c r="A883" s="3">
        <v>75869</v>
      </c>
      <c r="B883" s="6">
        <v>43435</v>
      </c>
      <c r="C883" s="3">
        <f>VLOOKUP(B883,Dates!$A$2:$B$1462, 2,FALSE)</f>
        <v>7</v>
      </c>
      <c r="D883" s="3">
        <v>1</v>
      </c>
      <c r="E883" s="12">
        <f t="shared" si="52"/>
        <v>43437</v>
      </c>
      <c r="F883" s="3">
        <v>1</v>
      </c>
      <c r="G883" s="3" t="s">
        <v>186</v>
      </c>
      <c r="H883" s="3" t="str">
        <f t="shared" si="53"/>
        <v>Other</v>
      </c>
      <c r="I883" s="3">
        <v>73</v>
      </c>
      <c r="J883" s="10">
        <v>19422</v>
      </c>
      <c r="K883" s="3">
        <v>2</v>
      </c>
      <c r="L883" s="3" t="s">
        <v>135</v>
      </c>
      <c r="M883" s="3" t="s">
        <v>682</v>
      </c>
      <c r="N883" s="3" t="s">
        <v>817</v>
      </c>
      <c r="O883" s="3" t="s">
        <v>705</v>
      </c>
      <c r="P883" s="3" t="s">
        <v>689</v>
      </c>
      <c r="Q883" s="3" t="s">
        <v>690</v>
      </c>
      <c r="R883" s="3">
        <v>73</v>
      </c>
      <c r="S883" s="3" t="s">
        <v>1127</v>
      </c>
      <c r="T883" s="3">
        <v>1360</v>
      </c>
      <c r="U883" s="3" t="s">
        <v>1126</v>
      </c>
      <c r="V883" s="15">
        <v>327.75</v>
      </c>
      <c r="W883" s="15">
        <v>297.07027734645828</v>
      </c>
      <c r="X883" s="3">
        <v>1</v>
      </c>
      <c r="Y883" s="15">
        <v>9.8299999239999991</v>
      </c>
      <c r="Z883" s="15">
        <v>327.75</v>
      </c>
      <c r="AA883" s="24">
        <f t="shared" si="54"/>
        <v>317.92000007600001</v>
      </c>
      <c r="AB883" s="3" t="s">
        <v>44</v>
      </c>
      <c r="AC883" s="3" t="str">
        <f t="shared" si="55"/>
        <v>Not Cash Payment</v>
      </c>
    </row>
    <row r="884" spans="1:29" ht="17" hidden="1" x14ac:dyDescent="0.2">
      <c r="A884" s="3">
        <v>75868</v>
      </c>
      <c r="B884" s="6">
        <v>43435</v>
      </c>
      <c r="C884" s="3">
        <f>VLOOKUP(B884,Dates!$A$2:$B$1462, 2,FALSE)</f>
        <v>7</v>
      </c>
      <c r="D884" s="3">
        <v>1</v>
      </c>
      <c r="E884" s="12">
        <f t="shared" si="52"/>
        <v>43437</v>
      </c>
      <c r="F884" s="3">
        <v>1</v>
      </c>
      <c r="G884" s="3" t="s">
        <v>186</v>
      </c>
      <c r="H884" s="3" t="str">
        <f t="shared" si="53"/>
        <v>Other</v>
      </c>
      <c r="I884" s="3">
        <v>73</v>
      </c>
      <c r="J884" s="10">
        <v>19421</v>
      </c>
      <c r="K884" s="3">
        <v>2</v>
      </c>
      <c r="L884" s="3" t="s">
        <v>135</v>
      </c>
      <c r="M884" s="3" t="s">
        <v>682</v>
      </c>
      <c r="N884" s="3" t="s">
        <v>818</v>
      </c>
      <c r="O884" s="3" t="s">
        <v>778</v>
      </c>
      <c r="P884" s="3" t="s">
        <v>698</v>
      </c>
      <c r="Q884" s="3" t="s">
        <v>699</v>
      </c>
      <c r="R884" s="3">
        <v>73</v>
      </c>
      <c r="S884" s="3" t="s">
        <v>1127</v>
      </c>
      <c r="T884" s="3">
        <v>1360</v>
      </c>
      <c r="U884" s="3" t="s">
        <v>1126</v>
      </c>
      <c r="V884" s="15">
        <v>327.75</v>
      </c>
      <c r="W884" s="15">
        <v>297.07027734645828</v>
      </c>
      <c r="X884" s="3">
        <v>1</v>
      </c>
      <c r="Y884" s="15">
        <v>13.10999966</v>
      </c>
      <c r="Z884" s="15">
        <v>327.75</v>
      </c>
      <c r="AA884" s="24">
        <f t="shared" si="54"/>
        <v>314.64000034000003</v>
      </c>
      <c r="AB884" s="3" t="s">
        <v>65</v>
      </c>
      <c r="AC884" s="3" t="str">
        <f t="shared" si="55"/>
        <v>Not Cash Payment</v>
      </c>
    </row>
    <row r="885" spans="1:29" ht="34" hidden="1" x14ac:dyDescent="0.2">
      <c r="A885" s="3">
        <v>75867</v>
      </c>
      <c r="B885" s="6">
        <v>43435</v>
      </c>
      <c r="C885" s="3">
        <f>VLOOKUP(B885,Dates!$A$2:$B$1462, 2,FALSE)</f>
        <v>7</v>
      </c>
      <c r="D885" s="3">
        <v>0</v>
      </c>
      <c r="E885" s="12">
        <f t="shared" si="52"/>
        <v>43435</v>
      </c>
      <c r="F885" s="3">
        <v>0</v>
      </c>
      <c r="G885" s="3" t="s">
        <v>213</v>
      </c>
      <c r="H885" s="3" t="str">
        <f t="shared" si="53"/>
        <v>Same day - on time</v>
      </c>
      <c r="I885" s="3">
        <v>73</v>
      </c>
      <c r="J885" s="10">
        <v>19420</v>
      </c>
      <c r="K885" s="3">
        <v>2</v>
      </c>
      <c r="L885" s="3" t="s">
        <v>135</v>
      </c>
      <c r="M885" s="3" t="s">
        <v>682</v>
      </c>
      <c r="N885" s="3" t="s">
        <v>819</v>
      </c>
      <c r="O885" s="3" t="s">
        <v>819</v>
      </c>
      <c r="P885" s="3" t="s">
        <v>685</v>
      </c>
      <c r="Q885" s="3" t="s">
        <v>686</v>
      </c>
      <c r="R885" s="3">
        <v>73</v>
      </c>
      <c r="S885" s="3" t="s">
        <v>1127</v>
      </c>
      <c r="T885" s="3">
        <v>1360</v>
      </c>
      <c r="U885" s="3" t="s">
        <v>1126</v>
      </c>
      <c r="V885" s="15">
        <v>327.75</v>
      </c>
      <c r="W885" s="15">
        <v>297.07027734645828</v>
      </c>
      <c r="X885" s="3">
        <v>1</v>
      </c>
      <c r="Y885" s="15">
        <v>16.38999939</v>
      </c>
      <c r="Z885" s="15">
        <v>327.75</v>
      </c>
      <c r="AA885" s="24">
        <f t="shared" si="54"/>
        <v>311.36000060999999</v>
      </c>
      <c r="AB885" s="3" t="s">
        <v>65</v>
      </c>
      <c r="AC885" s="3" t="str">
        <f t="shared" si="55"/>
        <v>Not Cash Payment</v>
      </c>
    </row>
    <row r="886" spans="1:29" ht="34" hidden="1" x14ac:dyDescent="0.2">
      <c r="A886" s="3">
        <v>75866</v>
      </c>
      <c r="B886" s="6">
        <v>43435</v>
      </c>
      <c r="C886" s="3">
        <f>VLOOKUP(B886,Dates!$A$2:$B$1462, 2,FALSE)</f>
        <v>7</v>
      </c>
      <c r="D886" s="3">
        <v>0</v>
      </c>
      <c r="E886" s="12">
        <f t="shared" si="52"/>
        <v>43435</v>
      </c>
      <c r="F886" s="3">
        <v>0</v>
      </c>
      <c r="G886" s="3" t="s">
        <v>213</v>
      </c>
      <c r="H886" s="3" t="str">
        <f t="shared" si="53"/>
        <v>Same day - on time</v>
      </c>
      <c r="I886" s="3">
        <v>73</v>
      </c>
      <c r="J886" s="10">
        <v>19419</v>
      </c>
      <c r="K886" s="3">
        <v>2</v>
      </c>
      <c r="L886" s="3" t="s">
        <v>135</v>
      </c>
      <c r="M886" s="3" t="s">
        <v>682</v>
      </c>
      <c r="N886" s="3" t="s">
        <v>819</v>
      </c>
      <c r="O886" s="3" t="s">
        <v>819</v>
      </c>
      <c r="P886" s="3" t="s">
        <v>685</v>
      </c>
      <c r="Q886" s="3" t="s">
        <v>686</v>
      </c>
      <c r="R886" s="3">
        <v>73</v>
      </c>
      <c r="S886" s="3" t="s">
        <v>1127</v>
      </c>
      <c r="T886" s="3">
        <v>1360</v>
      </c>
      <c r="U886" s="3" t="s">
        <v>1126</v>
      </c>
      <c r="V886" s="15">
        <v>327.75</v>
      </c>
      <c r="W886" s="15">
        <v>297.07027734645828</v>
      </c>
      <c r="X886" s="3">
        <v>1</v>
      </c>
      <c r="Y886" s="15">
        <v>18.030000690000001</v>
      </c>
      <c r="Z886" s="15">
        <v>327.75</v>
      </c>
      <c r="AA886" s="24">
        <f t="shared" si="54"/>
        <v>309.71999930999999</v>
      </c>
      <c r="AB886" s="3" t="s">
        <v>29</v>
      </c>
      <c r="AC886" s="3" t="str">
        <f t="shared" si="55"/>
        <v>Cash Over 200</v>
      </c>
    </row>
    <row r="887" spans="1:29" ht="34" hidden="1" x14ac:dyDescent="0.2">
      <c r="A887" s="3">
        <v>75865</v>
      </c>
      <c r="B887" s="6">
        <v>43435</v>
      </c>
      <c r="C887" s="3">
        <f>VLOOKUP(B887,Dates!$A$2:$B$1462, 2,FALSE)</f>
        <v>7</v>
      </c>
      <c r="D887" s="3">
        <v>0</v>
      </c>
      <c r="E887" s="12">
        <f t="shared" si="52"/>
        <v>43435</v>
      </c>
      <c r="F887" s="3">
        <v>0</v>
      </c>
      <c r="G887" s="3" t="s">
        <v>213</v>
      </c>
      <c r="H887" s="3" t="str">
        <f t="shared" si="53"/>
        <v>Same day - on time</v>
      </c>
      <c r="I887" s="3">
        <v>73</v>
      </c>
      <c r="J887" s="10">
        <v>19418</v>
      </c>
      <c r="K887" s="3">
        <v>2</v>
      </c>
      <c r="L887" s="3" t="s">
        <v>135</v>
      </c>
      <c r="M887" s="3" t="s">
        <v>682</v>
      </c>
      <c r="N887" s="3" t="s">
        <v>695</v>
      </c>
      <c r="O887" s="3" t="s">
        <v>692</v>
      </c>
      <c r="P887" s="3" t="s">
        <v>693</v>
      </c>
      <c r="Q887" s="3" t="s">
        <v>694</v>
      </c>
      <c r="R887" s="3">
        <v>73</v>
      </c>
      <c r="S887" s="3" t="s">
        <v>1127</v>
      </c>
      <c r="T887" s="3">
        <v>1360</v>
      </c>
      <c r="U887" s="3" t="s">
        <v>1126</v>
      </c>
      <c r="V887" s="15">
        <v>327.75</v>
      </c>
      <c r="W887" s="15">
        <v>297.07027734645828</v>
      </c>
      <c r="X887" s="3">
        <v>1</v>
      </c>
      <c r="Y887" s="15">
        <v>22.940000529999999</v>
      </c>
      <c r="Z887" s="15">
        <v>327.75</v>
      </c>
      <c r="AA887" s="24">
        <f t="shared" si="54"/>
        <v>304.80999946999998</v>
      </c>
      <c r="AB887" s="3" t="s">
        <v>29</v>
      </c>
      <c r="AC887" s="3" t="str">
        <f t="shared" si="55"/>
        <v>Cash Over 200</v>
      </c>
    </row>
    <row r="888" spans="1:29" ht="17" hidden="1" x14ac:dyDescent="0.2">
      <c r="A888" s="3">
        <v>75864</v>
      </c>
      <c r="B888" s="6">
        <v>43435</v>
      </c>
      <c r="C888" s="3">
        <f>VLOOKUP(B888,Dates!$A$2:$B$1462, 2,FALSE)</f>
        <v>7</v>
      </c>
      <c r="D888" s="3">
        <v>4</v>
      </c>
      <c r="E888" s="12">
        <f t="shared" si="52"/>
        <v>43440</v>
      </c>
      <c r="F888" s="3">
        <v>1</v>
      </c>
      <c r="G888" s="3" t="s">
        <v>61</v>
      </c>
      <c r="H888" s="3" t="str">
        <f t="shared" si="53"/>
        <v>Other</v>
      </c>
      <c r="I888" s="3">
        <v>73</v>
      </c>
      <c r="J888" s="10">
        <v>19417</v>
      </c>
      <c r="K888" s="3">
        <v>2</v>
      </c>
      <c r="L888" s="3" t="s">
        <v>135</v>
      </c>
      <c r="M888" s="3" t="s">
        <v>682</v>
      </c>
      <c r="N888" s="3" t="s">
        <v>695</v>
      </c>
      <c r="O888" s="3" t="s">
        <v>692</v>
      </c>
      <c r="P888" s="3" t="s">
        <v>693</v>
      </c>
      <c r="Q888" s="3" t="s">
        <v>694</v>
      </c>
      <c r="R888" s="3">
        <v>73</v>
      </c>
      <c r="S888" s="3" t="s">
        <v>1127</v>
      </c>
      <c r="T888" s="3">
        <v>1360</v>
      </c>
      <c r="U888" s="3" t="s">
        <v>1126</v>
      </c>
      <c r="V888" s="15">
        <v>327.75</v>
      </c>
      <c r="W888" s="15">
        <v>297.07027734645828</v>
      </c>
      <c r="X888" s="3">
        <v>1</v>
      </c>
      <c r="Y888" s="15">
        <v>29.5</v>
      </c>
      <c r="Z888" s="15">
        <v>327.75</v>
      </c>
      <c r="AA888" s="24">
        <f t="shared" si="54"/>
        <v>298.25</v>
      </c>
      <c r="AB888" s="3" t="s">
        <v>65</v>
      </c>
      <c r="AC888" s="3" t="str">
        <f t="shared" si="55"/>
        <v>Not Cash Payment</v>
      </c>
    </row>
    <row r="889" spans="1:29" ht="17" hidden="1" x14ac:dyDescent="0.2">
      <c r="A889" s="3">
        <v>75863</v>
      </c>
      <c r="B889" s="6">
        <v>43435</v>
      </c>
      <c r="C889" s="3">
        <f>VLOOKUP(B889,Dates!$A$2:$B$1462, 2,FALSE)</f>
        <v>7</v>
      </c>
      <c r="D889" s="3">
        <v>4</v>
      </c>
      <c r="E889" s="12">
        <f t="shared" si="52"/>
        <v>43440</v>
      </c>
      <c r="F889" s="3">
        <v>0</v>
      </c>
      <c r="G889" s="3" t="s">
        <v>61</v>
      </c>
      <c r="H889" s="3" t="str">
        <f t="shared" si="53"/>
        <v>Other</v>
      </c>
      <c r="I889" s="3">
        <v>73</v>
      </c>
      <c r="J889" s="10">
        <v>19416</v>
      </c>
      <c r="K889" s="3">
        <v>2</v>
      </c>
      <c r="L889" s="3" t="s">
        <v>135</v>
      </c>
      <c r="M889" s="3" t="s">
        <v>682</v>
      </c>
      <c r="N889" s="3" t="s">
        <v>695</v>
      </c>
      <c r="O889" s="3" t="s">
        <v>692</v>
      </c>
      <c r="P889" s="3" t="s">
        <v>693</v>
      </c>
      <c r="Q889" s="3" t="s">
        <v>694</v>
      </c>
      <c r="R889" s="3">
        <v>73</v>
      </c>
      <c r="S889" s="3" t="s">
        <v>1127</v>
      </c>
      <c r="T889" s="3">
        <v>1360</v>
      </c>
      <c r="U889" s="3" t="s">
        <v>1126</v>
      </c>
      <c r="V889" s="15">
        <v>327.75</v>
      </c>
      <c r="W889" s="15">
        <v>297.07027734645828</v>
      </c>
      <c r="X889" s="3">
        <v>1</v>
      </c>
      <c r="Y889" s="15">
        <v>32.77999878</v>
      </c>
      <c r="Z889" s="15">
        <v>327.75</v>
      </c>
      <c r="AA889" s="24">
        <f t="shared" si="54"/>
        <v>294.97000121999997</v>
      </c>
      <c r="AB889" s="3" t="s">
        <v>29</v>
      </c>
      <c r="AC889" s="3" t="str">
        <f t="shared" si="55"/>
        <v>Cash Over 200</v>
      </c>
    </row>
    <row r="890" spans="1:29" ht="17" hidden="1" x14ac:dyDescent="0.2">
      <c r="A890" s="3">
        <v>75862</v>
      </c>
      <c r="B890" s="6">
        <v>43435</v>
      </c>
      <c r="C890" s="3">
        <f>VLOOKUP(B890,Dates!$A$2:$B$1462, 2,FALSE)</f>
        <v>7</v>
      </c>
      <c r="D890" s="3">
        <v>4</v>
      </c>
      <c r="E890" s="12">
        <f t="shared" si="52"/>
        <v>43440</v>
      </c>
      <c r="F890" s="3">
        <v>0</v>
      </c>
      <c r="G890" s="3" t="s">
        <v>61</v>
      </c>
      <c r="H890" s="3" t="str">
        <f t="shared" si="53"/>
        <v>Other</v>
      </c>
      <c r="I890" s="3">
        <v>73</v>
      </c>
      <c r="J890" s="10">
        <v>19415</v>
      </c>
      <c r="K890" s="3">
        <v>2</v>
      </c>
      <c r="L890" s="3" t="s">
        <v>135</v>
      </c>
      <c r="M890" s="3" t="s">
        <v>682</v>
      </c>
      <c r="N890" s="3" t="s">
        <v>820</v>
      </c>
      <c r="O890" s="3" t="s">
        <v>692</v>
      </c>
      <c r="P890" s="3" t="s">
        <v>693</v>
      </c>
      <c r="Q890" s="3" t="s">
        <v>694</v>
      </c>
      <c r="R890" s="3">
        <v>73</v>
      </c>
      <c r="S890" s="3" t="s">
        <v>1127</v>
      </c>
      <c r="T890" s="3">
        <v>1360</v>
      </c>
      <c r="U890" s="3" t="s">
        <v>1126</v>
      </c>
      <c r="V890" s="15">
        <v>327.75</v>
      </c>
      <c r="W890" s="15">
        <v>297.07027734645828</v>
      </c>
      <c r="X890" s="3">
        <v>1</v>
      </c>
      <c r="Y890" s="15">
        <v>39.33000183</v>
      </c>
      <c r="Z890" s="15">
        <v>327.75</v>
      </c>
      <c r="AA890" s="24">
        <f t="shared" si="54"/>
        <v>288.41999816999999</v>
      </c>
      <c r="AB890" s="3" t="s">
        <v>65</v>
      </c>
      <c r="AC890" s="3" t="str">
        <f t="shared" si="55"/>
        <v>Not Cash Payment</v>
      </c>
    </row>
    <row r="891" spans="1:29" ht="17" hidden="1" x14ac:dyDescent="0.2">
      <c r="A891" s="3">
        <v>75861</v>
      </c>
      <c r="B891" s="6">
        <v>43435</v>
      </c>
      <c r="C891" s="3">
        <f>VLOOKUP(B891,Dates!$A$2:$B$1462, 2,FALSE)</f>
        <v>7</v>
      </c>
      <c r="D891" s="3">
        <v>4</v>
      </c>
      <c r="E891" s="12">
        <f t="shared" si="52"/>
        <v>43440</v>
      </c>
      <c r="F891" s="3">
        <v>0</v>
      </c>
      <c r="G891" s="3" t="s">
        <v>61</v>
      </c>
      <c r="H891" s="3" t="str">
        <f t="shared" si="53"/>
        <v>Other</v>
      </c>
      <c r="I891" s="3">
        <v>73</v>
      </c>
      <c r="J891" s="10">
        <v>19414</v>
      </c>
      <c r="K891" s="3">
        <v>2</v>
      </c>
      <c r="L891" s="3" t="s">
        <v>135</v>
      </c>
      <c r="M891" s="3" t="s">
        <v>682</v>
      </c>
      <c r="N891" s="3" t="s">
        <v>820</v>
      </c>
      <c r="O891" s="3" t="s">
        <v>692</v>
      </c>
      <c r="P891" s="3" t="s">
        <v>693</v>
      </c>
      <c r="Q891" s="3" t="s">
        <v>694</v>
      </c>
      <c r="R891" s="3">
        <v>73</v>
      </c>
      <c r="S891" s="3" t="s">
        <v>1127</v>
      </c>
      <c r="T891" s="3">
        <v>1360</v>
      </c>
      <c r="U891" s="3" t="s">
        <v>1126</v>
      </c>
      <c r="V891" s="15">
        <v>327.75</v>
      </c>
      <c r="W891" s="15">
        <v>297.07027734645828</v>
      </c>
      <c r="X891" s="3">
        <v>1</v>
      </c>
      <c r="Y891" s="15">
        <v>42.61000061</v>
      </c>
      <c r="Z891" s="15">
        <v>327.75</v>
      </c>
      <c r="AA891" s="24">
        <f t="shared" si="54"/>
        <v>285.13999939000001</v>
      </c>
      <c r="AB891" s="3" t="s">
        <v>44</v>
      </c>
      <c r="AC891" s="3" t="str">
        <f t="shared" si="55"/>
        <v>Not Cash Payment</v>
      </c>
    </row>
    <row r="892" spans="1:29" ht="17" hidden="1" x14ac:dyDescent="0.2">
      <c r="A892" s="3">
        <v>75860</v>
      </c>
      <c r="B892" s="6">
        <v>43435</v>
      </c>
      <c r="C892" s="3">
        <f>VLOOKUP(B892,Dates!$A$2:$B$1462, 2,FALSE)</f>
        <v>7</v>
      </c>
      <c r="D892" s="3">
        <v>4</v>
      </c>
      <c r="E892" s="12">
        <f t="shared" si="52"/>
        <v>43440</v>
      </c>
      <c r="F892" s="3">
        <v>1</v>
      </c>
      <c r="G892" s="3" t="s">
        <v>61</v>
      </c>
      <c r="H892" s="3" t="str">
        <f t="shared" si="53"/>
        <v>Other</v>
      </c>
      <c r="I892" s="3">
        <v>73</v>
      </c>
      <c r="J892" s="10">
        <v>19413</v>
      </c>
      <c r="K892" s="3">
        <v>2</v>
      </c>
      <c r="L892" s="3" t="s">
        <v>135</v>
      </c>
      <c r="M892" s="3" t="s">
        <v>682</v>
      </c>
      <c r="N892" s="3" t="s">
        <v>820</v>
      </c>
      <c r="O892" s="3" t="s">
        <v>692</v>
      </c>
      <c r="P892" s="3" t="s">
        <v>693</v>
      </c>
      <c r="Q892" s="3" t="s">
        <v>694</v>
      </c>
      <c r="R892" s="3">
        <v>73</v>
      </c>
      <c r="S892" s="3" t="s">
        <v>1127</v>
      </c>
      <c r="T892" s="3">
        <v>1360</v>
      </c>
      <c r="U892" s="3" t="s">
        <v>1126</v>
      </c>
      <c r="V892" s="15">
        <v>327.75</v>
      </c>
      <c r="W892" s="15">
        <v>297.07027734645828</v>
      </c>
      <c r="X892" s="3">
        <v>1</v>
      </c>
      <c r="Y892" s="15">
        <v>49.159999849999998</v>
      </c>
      <c r="Z892" s="15">
        <v>327.75</v>
      </c>
      <c r="AA892" s="24">
        <f t="shared" si="54"/>
        <v>278.59000014999998</v>
      </c>
      <c r="AB892" s="3" t="s">
        <v>44</v>
      </c>
      <c r="AC892" s="3" t="str">
        <f t="shared" si="55"/>
        <v>Not Cash Payment</v>
      </c>
    </row>
    <row r="893" spans="1:29" ht="17" hidden="1" x14ac:dyDescent="0.2">
      <c r="A893" s="3">
        <v>75859</v>
      </c>
      <c r="B893" s="6">
        <v>43435</v>
      </c>
      <c r="C893" s="3">
        <f>VLOOKUP(B893,Dates!$A$2:$B$1462, 2,FALSE)</f>
        <v>7</v>
      </c>
      <c r="D893" s="3">
        <v>4</v>
      </c>
      <c r="E893" s="12">
        <f t="shared" si="52"/>
        <v>43440</v>
      </c>
      <c r="F893" s="3">
        <v>0</v>
      </c>
      <c r="G893" s="3" t="s">
        <v>61</v>
      </c>
      <c r="H893" s="3" t="str">
        <f t="shared" si="53"/>
        <v>Other</v>
      </c>
      <c r="I893" s="3">
        <v>73</v>
      </c>
      <c r="J893" s="10">
        <v>19412</v>
      </c>
      <c r="K893" s="3">
        <v>2</v>
      </c>
      <c r="L893" s="3" t="s">
        <v>135</v>
      </c>
      <c r="M893" s="3" t="s">
        <v>682</v>
      </c>
      <c r="N893" s="3" t="s">
        <v>821</v>
      </c>
      <c r="O893" s="3" t="s">
        <v>822</v>
      </c>
      <c r="P893" s="3" t="s">
        <v>698</v>
      </c>
      <c r="Q893" s="3" t="s">
        <v>699</v>
      </c>
      <c r="R893" s="3">
        <v>73</v>
      </c>
      <c r="S893" s="3" t="s">
        <v>1127</v>
      </c>
      <c r="T893" s="3">
        <v>1360</v>
      </c>
      <c r="U893" s="3" t="s">
        <v>1126</v>
      </c>
      <c r="V893" s="15">
        <v>327.75</v>
      </c>
      <c r="W893" s="15">
        <v>297.07027734645828</v>
      </c>
      <c r="X893" s="3">
        <v>1</v>
      </c>
      <c r="Y893" s="15">
        <v>52.439998629999998</v>
      </c>
      <c r="Z893" s="15">
        <v>327.75</v>
      </c>
      <c r="AA893" s="24">
        <f t="shared" si="54"/>
        <v>275.31000137000001</v>
      </c>
      <c r="AB893" s="3" t="s">
        <v>65</v>
      </c>
      <c r="AC893" s="3" t="str">
        <f t="shared" si="55"/>
        <v>Not Cash Payment</v>
      </c>
    </row>
    <row r="894" spans="1:29" ht="17" hidden="1" x14ac:dyDescent="0.2">
      <c r="A894" s="3">
        <v>75858</v>
      </c>
      <c r="B894" s="6">
        <v>43435</v>
      </c>
      <c r="C894" s="3">
        <f>VLOOKUP(B894,Dates!$A$2:$B$1462, 2,FALSE)</f>
        <v>7</v>
      </c>
      <c r="D894" s="3">
        <v>2</v>
      </c>
      <c r="E894" s="12">
        <f t="shared" si="52"/>
        <v>43438</v>
      </c>
      <c r="F894" s="3">
        <v>1</v>
      </c>
      <c r="G894" s="3" t="s">
        <v>22</v>
      </c>
      <c r="H894" s="3" t="str">
        <f t="shared" si="53"/>
        <v>Other</v>
      </c>
      <c r="I894" s="3">
        <v>73</v>
      </c>
      <c r="J894" s="10">
        <v>19411</v>
      </c>
      <c r="K894" s="3">
        <v>2</v>
      </c>
      <c r="L894" s="3" t="s">
        <v>135</v>
      </c>
      <c r="M894" s="3" t="s">
        <v>682</v>
      </c>
      <c r="N894" s="3" t="s">
        <v>764</v>
      </c>
      <c r="O894" s="3" t="s">
        <v>714</v>
      </c>
      <c r="P894" s="3" t="s">
        <v>693</v>
      </c>
      <c r="Q894" s="3" t="s">
        <v>694</v>
      </c>
      <c r="R894" s="3">
        <v>73</v>
      </c>
      <c r="S894" s="3" t="s">
        <v>1127</v>
      </c>
      <c r="T894" s="3">
        <v>1360</v>
      </c>
      <c r="U894" s="3" t="s">
        <v>1126</v>
      </c>
      <c r="V894" s="15">
        <v>327.75</v>
      </c>
      <c r="W894" s="15">
        <v>297.07027734645828</v>
      </c>
      <c r="X894" s="3">
        <v>1</v>
      </c>
      <c r="Y894" s="15">
        <v>55.72000122</v>
      </c>
      <c r="Z894" s="15">
        <v>327.75</v>
      </c>
      <c r="AA894" s="24">
        <f t="shared" si="54"/>
        <v>272.02999878000003</v>
      </c>
      <c r="AB894" s="3" t="s">
        <v>44</v>
      </c>
      <c r="AC894" s="3" t="str">
        <f t="shared" si="55"/>
        <v>Not Cash Payment</v>
      </c>
    </row>
    <row r="895" spans="1:29" ht="17" hidden="1" x14ac:dyDescent="0.2">
      <c r="A895" s="3">
        <v>75857</v>
      </c>
      <c r="B895" s="6">
        <v>43435</v>
      </c>
      <c r="C895" s="3">
        <f>VLOOKUP(B895,Dates!$A$2:$B$1462, 2,FALSE)</f>
        <v>7</v>
      </c>
      <c r="D895" s="3">
        <v>4</v>
      </c>
      <c r="E895" s="12">
        <f t="shared" si="52"/>
        <v>43440</v>
      </c>
      <c r="F895" s="3">
        <v>0</v>
      </c>
      <c r="G895" s="3" t="s">
        <v>61</v>
      </c>
      <c r="H895" s="3" t="str">
        <f t="shared" si="53"/>
        <v>Other</v>
      </c>
      <c r="I895" s="3">
        <v>73</v>
      </c>
      <c r="J895" s="10">
        <v>19410</v>
      </c>
      <c r="K895" s="3">
        <v>2</v>
      </c>
      <c r="L895" s="3" t="s">
        <v>135</v>
      </c>
      <c r="M895" s="3" t="s">
        <v>682</v>
      </c>
      <c r="N895" s="3" t="s">
        <v>764</v>
      </c>
      <c r="O895" s="3" t="s">
        <v>714</v>
      </c>
      <c r="P895" s="3" t="s">
        <v>693</v>
      </c>
      <c r="Q895" s="3" t="s">
        <v>694</v>
      </c>
      <c r="R895" s="3">
        <v>73</v>
      </c>
      <c r="S895" s="3" t="s">
        <v>1127</v>
      </c>
      <c r="T895" s="3">
        <v>1360</v>
      </c>
      <c r="U895" s="3" t="s">
        <v>1126</v>
      </c>
      <c r="V895" s="15">
        <v>327.75</v>
      </c>
      <c r="W895" s="15">
        <v>297.07027734645828</v>
      </c>
      <c r="X895" s="3">
        <v>1</v>
      </c>
      <c r="Y895" s="15">
        <v>59</v>
      </c>
      <c r="Z895" s="15">
        <v>327.75</v>
      </c>
      <c r="AA895" s="24">
        <f t="shared" si="54"/>
        <v>268.75</v>
      </c>
      <c r="AB895" s="3" t="s">
        <v>44</v>
      </c>
      <c r="AC895" s="3" t="str">
        <f t="shared" si="55"/>
        <v>Not Cash Payment</v>
      </c>
    </row>
    <row r="896" spans="1:29" ht="17" hidden="1" x14ac:dyDescent="0.2">
      <c r="A896" s="3">
        <v>75856</v>
      </c>
      <c r="B896" s="6">
        <v>43435</v>
      </c>
      <c r="C896" s="3">
        <f>VLOOKUP(B896,Dates!$A$2:$B$1462, 2,FALSE)</f>
        <v>7</v>
      </c>
      <c r="D896" s="3">
        <v>2</v>
      </c>
      <c r="E896" s="12">
        <f t="shared" si="52"/>
        <v>43438</v>
      </c>
      <c r="F896" s="3">
        <v>0</v>
      </c>
      <c r="G896" s="3" t="s">
        <v>22</v>
      </c>
      <c r="H896" s="3" t="str">
        <f t="shared" si="53"/>
        <v>Other</v>
      </c>
      <c r="I896" s="3">
        <v>73</v>
      </c>
      <c r="J896" s="10">
        <v>19409</v>
      </c>
      <c r="K896" s="3">
        <v>2</v>
      </c>
      <c r="L896" s="3" t="s">
        <v>135</v>
      </c>
      <c r="M896" s="3" t="s">
        <v>682</v>
      </c>
      <c r="N896" s="3" t="s">
        <v>823</v>
      </c>
      <c r="O896" s="3" t="s">
        <v>823</v>
      </c>
      <c r="P896" s="3" t="s">
        <v>698</v>
      </c>
      <c r="Q896" s="3" t="s">
        <v>699</v>
      </c>
      <c r="R896" s="3">
        <v>73</v>
      </c>
      <c r="S896" s="3" t="s">
        <v>1127</v>
      </c>
      <c r="T896" s="3">
        <v>1360</v>
      </c>
      <c r="U896" s="3" t="s">
        <v>1126</v>
      </c>
      <c r="V896" s="15">
        <v>327.75</v>
      </c>
      <c r="W896" s="15">
        <v>297.07027734645828</v>
      </c>
      <c r="X896" s="3">
        <v>1</v>
      </c>
      <c r="Y896" s="15">
        <v>65.550003050000001</v>
      </c>
      <c r="Z896" s="15">
        <v>327.75</v>
      </c>
      <c r="AA896" s="24">
        <f t="shared" si="54"/>
        <v>262.19999695000001</v>
      </c>
      <c r="AB896" s="3" t="s">
        <v>44</v>
      </c>
      <c r="AC896" s="3" t="str">
        <f t="shared" si="55"/>
        <v>Not Cash Payment</v>
      </c>
    </row>
    <row r="897" spans="1:29" ht="17" hidden="1" x14ac:dyDescent="0.2">
      <c r="A897" s="3">
        <v>75855</v>
      </c>
      <c r="B897" s="6">
        <v>43435</v>
      </c>
      <c r="C897" s="3">
        <f>VLOOKUP(B897,Dates!$A$2:$B$1462, 2,FALSE)</f>
        <v>7</v>
      </c>
      <c r="D897" s="3">
        <v>1</v>
      </c>
      <c r="E897" s="12">
        <f t="shared" si="52"/>
        <v>43437</v>
      </c>
      <c r="F897" s="3">
        <v>1</v>
      </c>
      <c r="G897" s="3" t="s">
        <v>186</v>
      </c>
      <c r="H897" s="3" t="str">
        <f t="shared" si="53"/>
        <v>Other</v>
      </c>
      <c r="I897" s="3">
        <v>73</v>
      </c>
      <c r="J897" s="10">
        <v>19408</v>
      </c>
      <c r="K897" s="3">
        <v>2</v>
      </c>
      <c r="L897" s="3" t="s">
        <v>135</v>
      </c>
      <c r="M897" s="3" t="s">
        <v>682</v>
      </c>
      <c r="N897" s="3" t="s">
        <v>824</v>
      </c>
      <c r="O897" s="3" t="s">
        <v>819</v>
      </c>
      <c r="P897" s="3" t="s">
        <v>685</v>
      </c>
      <c r="Q897" s="3" t="s">
        <v>686</v>
      </c>
      <c r="R897" s="3">
        <v>73</v>
      </c>
      <c r="S897" s="3" t="s">
        <v>1127</v>
      </c>
      <c r="T897" s="3">
        <v>1360</v>
      </c>
      <c r="U897" s="3" t="s">
        <v>1126</v>
      </c>
      <c r="V897" s="15">
        <v>327.75</v>
      </c>
      <c r="W897" s="15">
        <v>297.07027734645828</v>
      </c>
      <c r="X897" s="3">
        <v>1</v>
      </c>
      <c r="Y897" s="15">
        <v>81.940002440000001</v>
      </c>
      <c r="Z897" s="15">
        <v>327.75</v>
      </c>
      <c r="AA897" s="24">
        <f t="shared" si="54"/>
        <v>245.80999756</v>
      </c>
      <c r="AB897" s="3" t="s">
        <v>29</v>
      </c>
      <c r="AC897" s="3" t="str">
        <f t="shared" si="55"/>
        <v>Cash Over 200</v>
      </c>
    </row>
    <row r="898" spans="1:29" ht="17" hidden="1" x14ac:dyDescent="0.2">
      <c r="A898" s="3">
        <v>75854</v>
      </c>
      <c r="B898" s="6">
        <v>43435</v>
      </c>
      <c r="C898" s="3">
        <f>VLOOKUP(B898,Dates!$A$2:$B$1462, 2,FALSE)</f>
        <v>7</v>
      </c>
      <c r="D898" s="3">
        <v>2</v>
      </c>
      <c r="E898" s="12">
        <f t="shared" si="52"/>
        <v>43438</v>
      </c>
      <c r="F898" s="3">
        <v>1</v>
      </c>
      <c r="G898" s="3" t="s">
        <v>22</v>
      </c>
      <c r="H898" s="3" t="str">
        <f t="shared" si="53"/>
        <v>Other</v>
      </c>
      <c r="I898" s="3">
        <v>73</v>
      </c>
      <c r="J898" s="10">
        <v>19407</v>
      </c>
      <c r="K898" s="3">
        <v>2</v>
      </c>
      <c r="L898" s="3" t="s">
        <v>135</v>
      </c>
      <c r="M898" s="3" t="s">
        <v>682</v>
      </c>
      <c r="N898" s="3" t="s">
        <v>824</v>
      </c>
      <c r="O898" s="3" t="s">
        <v>819</v>
      </c>
      <c r="P898" s="3" t="s">
        <v>685</v>
      </c>
      <c r="Q898" s="3" t="s">
        <v>686</v>
      </c>
      <c r="R898" s="3">
        <v>73</v>
      </c>
      <c r="S898" s="3" t="s">
        <v>1127</v>
      </c>
      <c r="T898" s="3">
        <v>1360</v>
      </c>
      <c r="U898" s="3" t="s">
        <v>1126</v>
      </c>
      <c r="V898" s="15">
        <v>327.75</v>
      </c>
      <c r="W898" s="15">
        <v>297.07027734645828</v>
      </c>
      <c r="X898" s="3">
        <v>1</v>
      </c>
      <c r="Y898" s="15">
        <v>0</v>
      </c>
      <c r="Z898" s="15">
        <v>327.75</v>
      </c>
      <c r="AA898" s="24">
        <f t="shared" si="54"/>
        <v>327.75</v>
      </c>
      <c r="AB898" s="3" t="s">
        <v>44</v>
      </c>
      <c r="AC898" s="3" t="str">
        <f t="shared" si="55"/>
        <v>Not Cash Payment</v>
      </c>
    </row>
    <row r="899" spans="1:29" ht="17" hidden="1" x14ac:dyDescent="0.2">
      <c r="A899" s="3">
        <v>75853</v>
      </c>
      <c r="B899" s="6">
        <v>43435</v>
      </c>
      <c r="C899" s="3">
        <f>VLOOKUP(B899,Dates!$A$2:$B$1462, 2,FALSE)</f>
        <v>7</v>
      </c>
      <c r="D899" s="3">
        <v>2</v>
      </c>
      <c r="E899" s="12">
        <f t="shared" ref="E899:E962" si="56">WORKDAY(B899, D899 )</f>
        <v>43438</v>
      </c>
      <c r="F899" s="3">
        <v>1</v>
      </c>
      <c r="G899" s="3" t="s">
        <v>22</v>
      </c>
      <c r="H899" s="3" t="str">
        <f t="shared" ref="H899:H962" si="57">IF(AND(D899&lt;=1,F899=0),"Same day - on time","Other")</f>
        <v>Other</v>
      </c>
      <c r="I899" s="3">
        <v>73</v>
      </c>
      <c r="J899" s="10">
        <v>19406</v>
      </c>
      <c r="K899" s="3">
        <v>2</v>
      </c>
      <c r="L899" s="3" t="s">
        <v>135</v>
      </c>
      <c r="M899" s="3" t="s">
        <v>682</v>
      </c>
      <c r="N899" s="3" t="s">
        <v>825</v>
      </c>
      <c r="O899" s="3" t="s">
        <v>826</v>
      </c>
      <c r="P899" s="3" t="s">
        <v>701</v>
      </c>
      <c r="Q899" s="3" t="s">
        <v>699</v>
      </c>
      <c r="R899" s="3">
        <v>73</v>
      </c>
      <c r="S899" s="3" t="s">
        <v>1127</v>
      </c>
      <c r="T899" s="3">
        <v>1360</v>
      </c>
      <c r="U899" s="3" t="s">
        <v>1126</v>
      </c>
      <c r="V899" s="15">
        <v>327.75</v>
      </c>
      <c r="W899" s="15">
        <v>297.07027734645828</v>
      </c>
      <c r="X899" s="3">
        <v>1</v>
      </c>
      <c r="Y899" s="15">
        <v>3.2799999710000001</v>
      </c>
      <c r="Z899" s="15">
        <v>327.75</v>
      </c>
      <c r="AA899" s="24">
        <f t="shared" ref="AA899:AA962" si="58">Z899-Y899</f>
        <v>324.470000029</v>
      </c>
      <c r="AB899" s="3" t="s">
        <v>29</v>
      </c>
      <c r="AC899" s="3" t="str">
        <f t="shared" ref="AC899:AC962" si="59">IF(AND(AB899="CASH",AA899&gt;200),"Cash Over 200",IF(AND(AB899="CASH",AA899&lt;=200),"Cash Not Over 200","Not Cash Payment"))</f>
        <v>Cash Over 200</v>
      </c>
    </row>
    <row r="900" spans="1:29" ht="17" hidden="1" x14ac:dyDescent="0.2">
      <c r="A900" s="3">
        <v>75852</v>
      </c>
      <c r="B900" s="6">
        <v>43435</v>
      </c>
      <c r="C900" s="3">
        <f>VLOOKUP(B900,Dates!$A$2:$B$1462, 2,FALSE)</f>
        <v>7</v>
      </c>
      <c r="D900" s="3">
        <v>4</v>
      </c>
      <c r="E900" s="12">
        <f t="shared" si="56"/>
        <v>43440</v>
      </c>
      <c r="F900" s="3">
        <v>0</v>
      </c>
      <c r="G900" s="3" t="s">
        <v>61</v>
      </c>
      <c r="H900" s="3" t="str">
        <f t="shared" si="57"/>
        <v>Other</v>
      </c>
      <c r="I900" s="3">
        <v>73</v>
      </c>
      <c r="J900" s="10">
        <v>19405</v>
      </c>
      <c r="K900" s="3">
        <v>2</v>
      </c>
      <c r="L900" s="3" t="s">
        <v>135</v>
      </c>
      <c r="M900" s="3" t="s">
        <v>682</v>
      </c>
      <c r="N900" s="3" t="s">
        <v>827</v>
      </c>
      <c r="O900" s="3" t="s">
        <v>828</v>
      </c>
      <c r="P900" s="3" t="s">
        <v>829</v>
      </c>
      <c r="Q900" s="3" t="s">
        <v>690</v>
      </c>
      <c r="R900" s="3">
        <v>73</v>
      </c>
      <c r="S900" s="3" t="s">
        <v>1127</v>
      </c>
      <c r="T900" s="3">
        <v>1360</v>
      </c>
      <c r="U900" s="3" t="s">
        <v>1126</v>
      </c>
      <c r="V900" s="15">
        <v>327.75</v>
      </c>
      <c r="W900" s="15">
        <v>297.07027734645828</v>
      </c>
      <c r="X900" s="3">
        <v>1</v>
      </c>
      <c r="Y900" s="15">
        <v>6.5599999430000002</v>
      </c>
      <c r="Z900" s="15">
        <v>327.75</v>
      </c>
      <c r="AA900" s="24">
        <f t="shared" si="58"/>
        <v>321.19000005700002</v>
      </c>
      <c r="AB900" s="3" t="s">
        <v>44</v>
      </c>
      <c r="AC900" s="3" t="str">
        <f t="shared" si="59"/>
        <v>Not Cash Payment</v>
      </c>
    </row>
    <row r="901" spans="1:29" ht="17" hidden="1" x14ac:dyDescent="0.2">
      <c r="A901" s="3">
        <v>75851</v>
      </c>
      <c r="B901" s="6">
        <v>43435</v>
      </c>
      <c r="C901" s="3">
        <f>VLOOKUP(B901,Dates!$A$2:$B$1462, 2,FALSE)</f>
        <v>7</v>
      </c>
      <c r="D901" s="3">
        <v>4</v>
      </c>
      <c r="E901" s="12">
        <f t="shared" si="56"/>
        <v>43440</v>
      </c>
      <c r="F901" s="3">
        <v>0</v>
      </c>
      <c r="G901" s="3" t="s">
        <v>61</v>
      </c>
      <c r="H901" s="3" t="str">
        <f t="shared" si="57"/>
        <v>Other</v>
      </c>
      <c r="I901" s="3">
        <v>73</v>
      </c>
      <c r="J901" s="10">
        <v>19404</v>
      </c>
      <c r="K901" s="3">
        <v>2</v>
      </c>
      <c r="L901" s="3" t="s">
        <v>135</v>
      </c>
      <c r="M901" s="3" t="s">
        <v>682</v>
      </c>
      <c r="N901" s="3" t="s">
        <v>823</v>
      </c>
      <c r="O901" s="3" t="s">
        <v>823</v>
      </c>
      <c r="P901" s="3" t="s">
        <v>698</v>
      </c>
      <c r="Q901" s="3" t="s">
        <v>699</v>
      </c>
      <c r="R901" s="3">
        <v>73</v>
      </c>
      <c r="S901" s="3" t="s">
        <v>1127</v>
      </c>
      <c r="T901" s="3">
        <v>1360</v>
      </c>
      <c r="U901" s="3" t="s">
        <v>1126</v>
      </c>
      <c r="V901" s="15">
        <v>327.75</v>
      </c>
      <c r="W901" s="15">
        <v>297.07027734645828</v>
      </c>
      <c r="X901" s="3">
        <v>1</v>
      </c>
      <c r="Y901" s="15">
        <v>9.8299999239999991</v>
      </c>
      <c r="Z901" s="15">
        <v>327.75</v>
      </c>
      <c r="AA901" s="24">
        <f t="shared" si="58"/>
        <v>317.92000007600001</v>
      </c>
      <c r="AB901" s="3" t="s">
        <v>65</v>
      </c>
      <c r="AC901" s="3" t="str">
        <f t="shared" si="59"/>
        <v>Not Cash Payment</v>
      </c>
    </row>
    <row r="902" spans="1:29" ht="17" hidden="1" x14ac:dyDescent="0.2">
      <c r="A902" s="3">
        <v>75850</v>
      </c>
      <c r="B902" s="6">
        <v>43435</v>
      </c>
      <c r="C902" s="3">
        <f>VLOOKUP(B902,Dates!$A$2:$B$1462, 2,FALSE)</f>
        <v>7</v>
      </c>
      <c r="D902" s="3">
        <v>4</v>
      </c>
      <c r="E902" s="12">
        <f t="shared" si="56"/>
        <v>43440</v>
      </c>
      <c r="F902" s="3">
        <v>1</v>
      </c>
      <c r="G902" s="3" t="s">
        <v>61</v>
      </c>
      <c r="H902" s="3" t="str">
        <f t="shared" si="57"/>
        <v>Other</v>
      </c>
      <c r="I902" s="3">
        <v>73</v>
      </c>
      <c r="J902" s="10">
        <v>19403</v>
      </c>
      <c r="K902" s="3">
        <v>2</v>
      </c>
      <c r="L902" s="3" t="s">
        <v>135</v>
      </c>
      <c r="M902" s="3" t="s">
        <v>682</v>
      </c>
      <c r="N902" s="3" t="s">
        <v>729</v>
      </c>
      <c r="O902" s="3" t="s">
        <v>722</v>
      </c>
      <c r="P902" s="3" t="s">
        <v>689</v>
      </c>
      <c r="Q902" s="3" t="s">
        <v>690</v>
      </c>
      <c r="R902" s="3">
        <v>73</v>
      </c>
      <c r="S902" s="3" t="s">
        <v>1127</v>
      </c>
      <c r="T902" s="3">
        <v>1360</v>
      </c>
      <c r="U902" s="3" t="s">
        <v>1126</v>
      </c>
      <c r="V902" s="15">
        <v>327.75</v>
      </c>
      <c r="W902" s="15">
        <v>297.07027734645828</v>
      </c>
      <c r="X902" s="3">
        <v>1</v>
      </c>
      <c r="Y902" s="15">
        <v>13.10999966</v>
      </c>
      <c r="Z902" s="15">
        <v>327.75</v>
      </c>
      <c r="AA902" s="24">
        <f t="shared" si="58"/>
        <v>314.64000034000003</v>
      </c>
      <c r="AB902" s="3" t="s">
        <v>44</v>
      </c>
      <c r="AC902" s="3" t="str">
        <f t="shared" si="59"/>
        <v>Not Cash Payment</v>
      </c>
    </row>
    <row r="903" spans="1:29" ht="17" hidden="1" x14ac:dyDescent="0.2">
      <c r="A903" s="3">
        <v>75849</v>
      </c>
      <c r="B903" s="6">
        <v>43435</v>
      </c>
      <c r="C903" s="3">
        <f>VLOOKUP(B903,Dates!$A$2:$B$1462, 2,FALSE)</f>
        <v>7</v>
      </c>
      <c r="D903" s="3">
        <v>4</v>
      </c>
      <c r="E903" s="12">
        <f t="shared" si="56"/>
        <v>43440</v>
      </c>
      <c r="F903" s="3">
        <v>1</v>
      </c>
      <c r="G903" s="3" t="s">
        <v>61</v>
      </c>
      <c r="H903" s="3" t="str">
        <f t="shared" si="57"/>
        <v>Other</v>
      </c>
      <c r="I903" s="3">
        <v>73</v>
      </c>
      <c r="J903" s="10">
        <v>19402</v>
      </c>
      <c r="K903" s="3">
        <v>2</v>
      </c>
      <c r="L903" s="3" t="s">
        <v>135</v>
      </c>
      <c r="M903" s="3" t="s">
        <v>682</v>
      </c>
      <c r="N903" s="3" t="s">
        <v>729</v>
      </c>
      <c r="O903" s="3" t="s">
        <v>722</v>
      </c>
      <c r="P903" s="3" t="s">
        <v>689</v>
      </c>
      <c r="Q903" s="3" t="s">
        <v>690</v>
      </c>
      <c r="R903" s="3">
        <v>73</v>
      </c>
      <c r="S903" s="3" t="s">
        <v>1127</v>
      </c>
      <c r="T903" s="3">
        <v>1360</v>
      </c>
      <c r="U903" s="3" t="s">
        <v>1126</v>
      </c>
      <c r="V903" s="15">
        <v>327.75</v>
      </c>
      <c r="W903" s="15">
        <v>297.07027734645828</v>
      </c>
      <c r="X903" s="3">
        <v>1</v>
      </c>
      <c r="Y903" s="15">
        <v>16.38999939</v>
      </c>
      <c r="Z903" s="15">
        <v>327.75</v>
      </c>
      <c r="AA903" s="24">
        <f t="shared" si="58"/>
        <v>311.36000060999999</v>
      </c>
      <c r="AB903" s="3" t="s">
        <v>29</v>
      </c>
      <c r="AC903" s="3" t="str">
        <f t="shared" si="59"/>
        <v>Cash Over 200</v>
      </c>
    </row>
    <row r="904" spans="1:29" ht="17" hidden="1" x14ac:dyDescent="0.2">
      <c r="A904" s="3">
        <v>75848</v>
      </c>
      <c r="B904" s="6">
        <v>43435</v>
      </c>
      <c r="C904" s="3">
        <f>VLOOKUP(B904,Dates!$A$2:$B$1462, 2,FALSE)</f>
        <v>7</v>
      </c>
      <c r="D904" s="3">
        <v>2</v>
      </c>
      <c r="E904" s="12">
        <f t="shared" si="56"/>
        <v>43438</v>
      </c>
      <c r="F904" s="3">
        <v>1</v>
      </c>
      <c r="G904" s="3" t="s">
        <v>22</v>
      </c>
      <c r="H904" s="3" t="str">
        <f t="shared" si="57"/>
        <v>Other</v>
      </c>
      <c r="I904" s="3">
        <v>73</v>
      </c>
      <c r="J904" s="10">
        <v>19401</v>
      </c>
      <c r="K904" s="3">
        <v>2</v>
      </c>
      <c r="L904" s="3" t="s">
        <v>135</v>
      </c>
      <c r="M904" s="3" t="s">
        <v>682</v>
      </c>
      <c r="N904" s="3" t="s">
        <v>729</v>
      </c>
      <c r="O904" s="3" t="s">
        <v>722</v>
      </c>
      <c r="P904" s="3" t="s">
        <v>689</v>
      </c>
      <c r="Q904" s="3" t="s">
        <v>690</v>
      </c>
      <c r="R904" s="3">
        <v>73</v>
      </c>
      <c r="S904" s="3" t="s">
        <v>1127</v>
      </c>
      <c r="T904" s="3">
        <v>1360</v>
      </c>
      <c r="U904" s="3" t="s">
        <v>1126</v>
      </c>
      <c r="V904" s="15">
        <v>327.75</v>
      </c>
      <c r="W904" s="15">
        <v>297.07027734645828</v>
      </c>
      <c r="X904" s="3">
        <v>1</v>
      </c>
      <c r="Y904" s="15">
        <v>18.030000690000001</v>
      </c>
      <c r="Z904" s="15">
        <v>327.75</v>
      </c>
      <c r="AA904" s="24">
        <f t="shared" si="58"/>
        <v>309.71999930999999</v>
      </c>
      <c r="AB904" s="3" t="s">
        <v>29</v>
      </c>
      <c r="AC904" s="3" t="str">
        <f t="shared" si="59"/>
        <v>Cash Over 200</v>
      </c>
    </row>
    <row r="905" spans="1:29" ht="17" hidden="1" x14ac:dyDescent="0.2">
      <c r="A905" s="3">
        <v>75847</v>
      </c>
      <c r="B905" s="6">
        <v>43435</v>
      </c>
      <c r="C905" s="3">
        <f>VLOOKUP(B905,Dates!$A$2:$B$1462, 2,FALSE)</f>
        <v>7</v>
      </c>
      <c r="D905" s="3">
        <v>2</v>
      </c>
      <c r="E905" s="12">
        <f t="shared" si="56"/>
        <v>43438</v>
      </c>
      <c r="F905" s="3">
        <v>0</v>
      </c>
      <c r="G905" s="3" t="s">
        <v>22</v>
      </c>
      <c r="H905" s="3" t="str">
        <f t="shared" si="57"/>
        <v>Other</v>
      </c>
      <c r="I905" s="3">
        <v>73</v>
      </c>
      <c r="J905" s="10">
        <v>19400</v>
      </c>
      <c r="K905" s="3">
        <v>2</v>
      </c>
      <c r="L905" s="3" t="s">
        <v>135</v>
      </c>
      <c r="M905" s="3" t="s">
        <v>682</v>
      </c>
      <c r="N905" s="3" t="s">
        <v>729</v>
      </c>
      <c r="O905" s="3" t="s">
        <v>722</v>
      </c>
      <c r="P905" s="3" t="s">
        <v>689</v>
      </c>
      <c r="Q905" s="3" t="s">
        <v>690</v>
      </c>
      <c r="R905" s="3">
        <v>73</v>
      </c>
      <c r="S905" s="3" t="s">
        <v>1127</v>
      </c>
      <c r="T905" s="3">
        <v>1360</v>
      </c>
      <c r="U905" s="3" t="s">
        <v>1126</v>
      </c>
      <c r="V905" s="15">
        <v>327.75</v>
      </c>
      <c r="W905" s="15">
        <v>297.07027734645828</v>
      </c>
      <c r="X905" s="3">
        <v>1</v>
      </c>
      <c r="Y905" s="15">
        <v>22.940000529999999</v>
      </c>
      <c r="Z905" s="15">
        <v>327.75</v>
      </c>
      <c r="AA905" s="24">
        <f t="shared" si="58"/>
        <v>304.80999946999998</v>
      </c>
      <c r="AB905" s="3" t="s">
        <v>65</v>
      </c>
      <c r="AC905" s="3" t="str">
        <f t="shared" si="59"/>
        <v>Not Cash Payment</v>
      </c>
    </row>
    <row r="906" spans="1:29" ht="17" hidden="1" x14ac:dyDescent="0.2">
      <c r="A906" s="3">
        <v>75846</v>
      </c>
      <c r="B906" s="6">
        <v>43435</v>
      </c>
      <c r="C906" s="3">
        <f>VLOOKUP(B906,Dates!$A$2:$B$1462, 2,FALSE)</f>
        <v>7</v>
      </c>
      <c r="D906" s="3">
        <v>4</v>
      </c>
      <c r="E906" s="12">
        <f t="shared" si="56"/>
        <v>43440</v>
      </c>
      <c r="F906" s="3">
        <v>0</v>
      </c>
      <c r="G906" s="3" t="s">
        <v>61</v>
      </c>
      <c r="H906" s="3" t="str">
        <f t="shared" si="57"/>
        <v>Other</v>
      </c>
      <c r="I906" s="3">
        <v>73</v>
      </c>
      <c r="J906" s="10">
        <v>19399</v>
      </c>
      <c r="K906" s="3">
        <v>2</v>
      </c>
      <c r="L906" s="3" t="s">
        <v>135</v>
      </c>
      <c r="M906" s="3" t="s">
        <v>682</v>
      </c>
      <c r="N906" s="3" t="s">
        <v>729</v>
      </c>
      <c r="O906" s="3" t="s">
        <v>722</v>
      </c>
      <c r="P906" s="3" t="s">
        <v>689</v>
      </c>
      <c r="Q906" s="3" t="s">
        <v>690</v>
      </c>
      <c r="R906" s="3">
        <v>73</v>
      </c>
      <c r="S906" s="3" t="s">
        <v>1127</v>
      </c>
      <c r="T906" s="3">
        <v>1360</v>
      </c>
      <c r="U906" s="3" t="s">
        <v>1126</v>
      </c>
      <c r="V906" s="15">
        <v>327.75</v>
      </c>
      <c r="W906" s="15">
        <v>297.07027734645828</v>
      </c>
      <c r="X906" s="3">
        <v>1</v>
      </c>
      <c r="Y906" s="15">
        <v>29.5</v>
      </c>
      <c r="Z906" s="15">
        <v>327.75</v>
      </c>
      <c r="AA906" s="24">
        <f t="shared" si="58"/>
        <v>298.25</v>
      </c>
      <c r="AB906" s="3" t="s">
        <v>65</v>
      </c>
      <c r="AC906" s="3" t="str">
        <f t="shared" si="59"/>
        <v>Not Cash Payment</v>
      </c>
    </row>
    <row r="907" spans="1:29" ht="17" hidden="1" x14ac:dyDescent="0.2">
      <c r="A907" s="3">
        <v>75845</v>
      </c>
      <c r="B907" s="6">
        <v>43435</v>
      </c>
      <c r="C907" s="3">
        <f>VLOOKUP(B907,Dates!$A$2:$B$1462, 2,FALSE)</f>
        <v>7</v>
      </c>
      <c r="D907" s="3">
        <v>4</v>
      </c>
      <c r="E907" s="12">
        <f t="shared" si="56"/>
        <v>43440</v>
      </c>
      <c r="F907" s="3">
        <v>1</v>
      </c>
      <c r="G907" s="3" t="s">
        <v>61</v>
      </c>
      <c r="H907" s="3" t="str">
        <f t="shared" si="57"/>
        <v>Other</v>
      </c>
      <c r="I907" s="3">
        <v>73</v>
      </c>
      <c r="J907" s="10">
        <v>19398</v>
      </c>
      <c r="K907" s="3">
        <v>2</v>
      </c>
      <c r="L907" s="3" t="s">
        <v>135</v>
      </c>
      <c r="M907" s="3" t="s">
        <v>682</v>
      </c>
      <c r="N907" s="3" t="s">
        <v>830</v>
      </c>
      <c r="O907" s="3" t="s">
        <v>831</v>
      </c>
      <c r="P907" s="3" t="s">
        <v>685</v>
      </c>
      <c r="Q907" s="3" t="s">
        <v>686</v>
      </c>
      <c r="R907" s="3">
        <v>73</v>
      </c>
      <c r="S907" s="3" t="s">
        <v>1127</v>
      </c>
      <c r="T907" s="3">
        <v>1360</v>
      </c>
      <c r="U907" s="3" t="s">
        <v>1126</v>
      </c>
      <c r="V907" s="15">
        <v>327.75</v>
      </c>
      <c r="W907" s="15">
        <v>297.07027734645828</v>
      </c>
      <c r="X907" s="3">
        <v>1</v>
      </c>
      <c r="Y907" s="15">
        <v>32.77999878</v>
      </c>
      <c r="Z907" s="15">
        <v>327.75</v>
      </c>
      <c r="AA907" s="24">
        <f t="shared" si="58"/>
        <v>294.97000121999997</v>
      </c>
      <c r="AB907" s="3" t="s">
        <v>29</v>
      </c>
      <c r="AC907" s="3" t="str">
        <f t="shared" si="59"/>
        <v>Cash Over 200</v>
      </c>
    </row>
    <row r="908" spans="1:29" ht="17" hidden="1" x14ac:dyDescent="0.2">
      <c r="A908" s="3">
        <v>75844</v>
      </c>
      <c r="B908" s="6">
        <v>43435</v>
      </c>
      <c r="C908" s="3">
        <f>VLOOKUP(B908,Dates!$A$2:$B$1462, 2,FALSE)</f>
        <v>7</v>
      </c>
      <c r="D908" s="3">
        <v>4</v>
      </c>
      <c r="E908" s="12">
        <f t="shared" si="56"/>
        <v>43440</v>
      </c>
      <c r="F908" s="3">
        <v>1</v>
      </c>
      <c r="G908" s="3" t="s">
        <v>61</v>
      </c>
      <c r="H908" s="3" t="str">
        <f t="shared" si="57"/>
        <v>Other</v>
      </c>
      <c r="I908" s="3">
        <v>73</v>
      </c>
      <c r="J908" s="10">
        <v>19397</v>
      </c>
      <c r="K908" s="3">
        <v>2</v>
      </c>
      <c r="L908" s="3" t="s">
        <v>135</v>
      </c>
      <c r="M908" s="3" t="s">
        <v>682</v>
      </c>
      <c r="N908" s="3" t="s">
        <v>832</v>
      </c>
      <c r="O908" s="3" t="s">
        <v>832</v>
      </c>
      <c r="P908" s="3" t="s">
        <v>833</v>
      </c>
      <c r="Q908" s="3" t="s">
        <v>686</v>
      </c>
      <c r="R908" s="3">
        <v>73</v>
      </c>
      <c r="S908" s="3" t="s">
        <v>1127</v>
      </c>
      <c r="T908" s="3">
        <v>1360</v>
      </c>
      <c r="U908" s="3" t="s">
        <v>1126</v>
      </c>
      <c r="V908" s="15">
        <v>327.75</v>
      </c>
      <c r="W908" s="15">
        <v>297.07027734645828</v>
      </c>
      <c r="X908" s="3">
        <v>1</v>
      </c>
      <c r="Y908" s="15">
        <v>39.33000183</v>
      </c>
      <c r="Z908" s="15">
        <v>327.75</v>
      </c>
      <c r="AA908" s="24">
        <f t="shared" si="58"/>
        <v>288.41999816999999</v>
      </c>
      <c r="AB908" s="3" t="s">
        <v>65</v>
      </c>
      <c r="AC908" s="3" t="str">
        <f t="shared" si="59"/>
        <v>Not Cash Payment</v>
      </c>
    </row>
    <row r="909" spans="1:29" ht="17" hidden="1" x14ac:dyDescent="0.2">
      <c r="A909" s="3">
        <v>75843</v>
      </c>
      <c r="B909" s="6">
        <v>43435</v>
      </c>
      <c r="C909" s="3">
        <f>VLOOKUP(B909,Dates!$A$2:$B$1462, 2,FALSE)</f>
        <v>7</v>
      </c>
      <c r="D909" s="3">
        <v>2</v>
      </c>
      <c r="E909" s="12">
        <f t="shared" si="56"/>
        <v>43438</v>
      </c>
      <c r="F909" s="3">
        <v>1</v>
      </c>
      <c r="G909" s="3" t="s">
        <v>22</v>
      </c>
      <c r="H909" s="3" t="str">
        <f t="shared" si="57"/>
        <v>Other</v>
      </c>
      <c r="I909" s="3">
        <v>73</v>
      </c>
      <c r="J909" s="10">
        <v>19396</v>
      </c>
      <c r="K909" s="3">
        <v>2</v>
      </c>
      <c r="L909" s="3" t="s">
        <v>135</v>
      </c>
      <c r="M909" s="3" t="s">
        <v>682</v>
      </c>
      <c r="N909" s="3" t="s">
        <v>832</v>
      </c>
      <c r="O909" s="3" t="s">
        <v>832</v>
      </c>
      <c r="P909" s="3" t="s">
        <v>833</v>
      </c>
      <c r="Q909" s="3" t="s">
        <v>686</v>
      </c>
      <c r="R909" s="3">
        <v>73</v>
      </c>
      <c r="S909" s="3" t="s">
        <v>1127</v>
      </c>
      <c r="T909" s="3">
        <v>1360</v>
      </c>
      <c r="U909" s="3" t="s">
        <v>1126</v>
      </c>
      <c r="V909" s="15">
        <v>327.75</v>
      </c>
      <c r="W909" s="15">
        <v>297.07027734645828</v>
      </c>
      <c r="X909" s="3">
        <v>1</v>
      </c>
      <c r="Y909" s="15">
        <v>42.61000061</v>
      </c>
      <c r="Z909" s="15">
        <v>327.75</v>
      </c>
      <c r="AA909" s="24">
        <f t="shared" si="58"/>
        <v>285.13999939000001</v>
      </c>
      <c r="AB909" s="3" t="s">
        <v>29</v>
      </c>
      <c r="AC909" s="3" t="str">
        <f t="shared" si="59"/>
        <v>Cash Over 200</v>
      </c>
    </row>
    <row r="910" spans="1:29" ht="17" hidden="1" x14ac:dyDescent="0.2">
      <c r="A910" s="3">
        <v>75842</v>
      </c>
      <c r="B910" s="6">
        <v>43435</v>
      </c>
      <c r="C910" s="3">
        <f>VLOOKUP(B910,Dates!$A$2:$B$1462, 2,FALSE)</f>
        <v>7</v>
      </c>
      <c r="D910" s="3">
        <v>4</v>
      </c>
      <c r="E910" s="12">
        <f t="shared" si="56"/>
        <v>43440</v>
      </c>
      <c r="F910" s="3">
        <v>0</v>
      </c>
      <c r="G910" s="3" t="s">
        <v>61</v>
      </c>
      <c r="H910" s="3" t="str">
        <f t="shared" si="57"/>
        <v>Other</v>
      </c>
      <c r="I910" s="3">
        <v>73</v>
      </c>
      <c r="J910" s="10">
        <v>19395</v>
      </c>
      <c r="K910" s="3">
        <v>2</v>
      </c>
      <c r="L910" s="3" t="s">
        <v>135</v>
      </c>
      <c r="M910" s="3" t="s">
        <v>682</v>
      </c>
      <c r="N910" s="3" t="s">
        <v>832</v>
      </c>
      <c r="O910" s="3" t="s">
        <v>832</v>
      </c>
      <c r="P910" s="3" t="s">
        <v>833</v>
      </c>
      <c r="Q910" s="3" t="s">
        <v>686</v>
      </c>
      <c r="R910" s="3">
        <v>73</v>
      </c>
      <c r="S910" s="3" t="s">
        <v>1127</v>
      </c>
      <c r="T910" s="3">
        <v>1360</v>
      </c>
      <c r="U910" s="3" t="s">
        <v>1126</v>
      </c>
      <c r="V910" s="15">
        <v>327.75</v>
      </c>
      <c r="W910" s="15">
        <v>297.07027734645828</v>
      </c>
      <c r="X910" s="3">
        <v>1</v>
      </c>
      <c r="Y910" s="15">
        <v>49.159999849999998</v>
      </c>
      <c r="Z910" s="15">
        <v>327.75</v>
      </c>
      <c r="AA910" s="24">
        <f t="shared" si="58"/>
        <v>278.59000014999998</v>
      </c>
      <c r="AB910" s="3" t="s">
        <v>65</v>
      </c>
      <c r="AC910" s="3" t="str">
        <f t="shared" si="59"/>
        <v>Not Cash Payment</v>
      </c>
    </row>
    <row r="911" spans="1:29" ht="17" hidden="1" x14ac:dyDescent="0.2">
      <c r="A911" s="3">
        <v>75841</v>
      </c>
      <c r="B911" s="6">
        <v>43435</v>
      </c>
      <c r="C911" s="3">
        <f>VLOOKUP(B911,Dates!$A$2:$B$1462, 2,FALSE)</f>
        <v>7</v>
      </c>
      <c r="D911" s="3">
        <v>4</v>
      </c>
      <c r="E911" s="12">
        <f t="shared" si="56"/>
        <v>43440</v>
      </c>
      <c r="F911" s="3">
        <v>0</v>
      </c>
      <c r="G911" s="3" t="s">
        <v>61</v>
      </c>
      <c r="H911" s="3" t="str">
        <f t="shared" si="57"/>
        <v>Other</v>
      </c>
      <c r="I911" s="3">
        <v>73</v>
      </c>
      <c r="J911" s="10">
        <v>19394</v>
      </c>
      <c r="K911" s="3">
        <v>2</v>
      </c>
      <c r="L911" s="3" t="s">
        <v>135</v>
      </c>
      <c r="M911" s="3" t="s">
        <v>682</v>
      </c>
      <c r="N911" s="3" t="s">
        <v>832</v>
      </c>
      <c r="O911" s="3" t="s">
        <v>832</v>
      </c>
      <c r="P911" s="3" t="s">
        <v>833</v>
      </c>
      <c r="Q911" s="3" t="s">
        <v>686</v>
      </c>
      <c r="R911" s="3">
        <v>73</v>
      </c>
      <c r="S911" s="3" t="s">
        <v>1127</v>
      </c>
      <c r="T911" s="3">
        <v>1360</v>
      </c>
      <c r="U911" s="3" t="s">
        <v>1126</v>
      </c>
      <c r="V911" s="15">
        <v>327.75</v>
      </c>
      <c r="W911" s="15">
        <v>297.07027734645828</v>
      </c>
      <c r="X911" s="3">
        <v>1</v>
      </c>
      <c r="Y911" s="15">
        <v>52.439998629999998</v>
      </c>
      <c r="Z911" s="15">
        <v>327.75</v>
      </c>
      <c r="AA911" s="24">
        <f t="shared" si="58"/>
        <v>275.31000137000001</v>
      </c>
      <c r="AB911" s="3" t="s">
        <v>44</v>
      </c>
      <c r="AC911" s="3" t="str">
        <f t="shared" si="59"/>
        <v>Not Cash Payment</v>
      </c>
    </row>
    <row r="912" spans="1:29" ht="17" hidden="1" x14ac:dyDescent="0.2">
      <c r="A912" s="3">
        <v>75840</v>
      </c>
      <c r="B912" s="6">
        <v>43435</v>
      </c>
      <c r="C912" s="3">
        <f>VLOOKUP(B912,Dates!$A$2:$B$1462, 2,FALSE)</f>
        <v>7</v>
      </c>
      <c r="D912" s="3">
        <v>2</v>
      </c>
      <c r="E912" s="12">
        <f t="shared" si="56"/>
        <v>43438</v>
      </c>
      <c r="F912" s="3">
        <v>1</v>
      </c>
      <c r="G912" s="3" t="s">
        <v>22</v>
      </c>
      <c r="H912" s="3" t="str">
        <f t="shared" si="57"/>
        <v>Other</v>
      </c>
      <c r="I912" s="3">
        <v>73</v>
      </c>
      <c r="J912" s="10">
        <v>19393</v>
      </c>
      <c r="K912" s="3">
        <v>2</v>
      </c>
      <c r="L912" s="3" t="s">
        <v>135</v>
      </c>
      <c r="M912" s="3" t="s">
        <v>682</v>
      </c>
      <c r="N912" s="3" t="s">
        <v>834</v>
      </c>
      <c r="O912" s="3" t="s">
        <v>782</v>
      </c>
      <c r="P912" s="3" t="s">
        <v>698</v>
      </c>
      <c r="Q912" s="3" t="s">
        <v>699</v>
      </c>
      <c r="R912" s="3">
        <v>73</v>
      </c>
      <c r="S912" s="3" t="s">
        <v>1127</v>
      </c>
      <c r="T912" s="3">
        <v>1360</v>
      </c>
      <c r="U912" s="3" t="s">
        <v>1126</v>
      </c>
      <c r="V912" s="15">
        <v>327.75</v>
      </c>
      <c r="W912" s="15">
        <v>297.07027734645828</v>
      </c>
      <c r="X912" s="3">
        <v>1</v>
      </c>
      <c r="Y912" s="15">
        <v>55.72000122</v>
      </c>
      <c r="Z912" s="15">
        <v>327.75</v>
      </c>
      <c r="AA912" s="24">
        <f t="shared" si="58"/>
        <v>272.02999878000003</v>
      </c>
      <c r="AB912" s="3" t="s">
        <v>29</v>
      </c>
      <c r="AC912" s="3" t="str">
        <f t="shared" si="59"/>
        <v>Cash Over 200</v>
      </c>
    </row>
    <row r="913" spans="1:29" ht="17" hidden="1" x14ac:dyDescent="0.2">
      <c r="A913" s="3">
        <v>75839</v>
      </c>
      <c r="B913" s="6">
        <v>43435</v>
      </c>
      <c r="C913" s="3">
        <f>VLOOKUP(B913,Dates!$A$2:$B$1462, 2,FALSE)</f>
        <v>7</v>
      </c>
      <c r="D913" s="3">
        <v>2</v>
      </c>
      <c r="E913" s="12">
        <f t="shared" si="56"/>
        <v>43438</v>
      </c>
      <c r="F913" s="3">
        <v>1</v>
      </c>
      <c r="G913" s="3" t="s">
        <v>22</v>
      </c>
      <c r="H913" s="3" t="str">
        <f t="shared" si="57"/>
        <v>Other</v>
      </c>
      <c r="I913" s="3">
        <v>73</v>
      </c>
      <c r="J913" s="10">
        <v>19392</v>
      </c>
      <c r="K913" s="3">
        <v>2</v>
      </c>
      <c r="L913" s="3" t="s">
        <v>135</v>
      </c>
      <c r="M913" s="3" t="s">
        <v>682</v>
      </c>
      <c r="N913" s="3" t="s">
        <v>834</v>
      </c>
      <c r="O913" s="3" t="s">
        <v>782</v>
      </c>
      <c r="P913" s="3" t="s">
        <v>698</v>
      </c>
      <c r="Q913" s="3" t="s">
        <v>699</v>
      </c>
      <c r="R913" s="3">
        <v>73</v>
      </c>
      <c r="S913" s="3" t="s">
        <v>1127</v>
      </c>
      <c r="T913" s="3">
        <v>1360</v>
      </c>
      <c r="U913" s="3" t="s">
        <v>1126</v>
      </c>
      <c r="V913" s="15">
        <v>327.75</v>
      </c>
      <c r="W913" s="15">
        <v>297.07027734645828</v>
      </c>
      <c r="X913" s="3">
        <v>1</v>
      </c>
      <c r="Y913" s="15">
        <v>59</v>
      </c>
      <c r="Z913" s="15">
        <v>327.75</v>
      </c>
      <c r="AA913" s="24">
        <f t="shared" si="58"/>
        <v>268.75</v>
      </c>
      <c r="AB913" s="3" t="s">
        <v>65</v>
      </c>
      <c r="AC913" s="3" t="str">
        <f t="shared" si="59"/>
        <v>Not Cash Payment</v>
      </c>
    </row>
    <row r="914" spans="1:29" ht="17" hidden="1" x14ac:dyDescent="0.2">
      <c r="A914" s="3">
        <v>75838</v>
      </c>
      <c r="B914" s="6">
        <v>43435</v>
      </c>
      <c r="C914" s="3">
        <f>VLOOKUP(B914,Dates!$A$2:$B$1462, 2,FALSE)</f>
        <v>7</v>
      </c>
      <c r="D914" s="3">
        <v>1</v>
      </c>
      <c r="E914" s="12">
        <f t="shared" si="56"/>
        <v>43437</v>
      </c>
      <c r="F914" s="3">
        <v>1</v>
      </c>
      <c r="G914" s="3" t="s">
        <v>186</v>
      </c>
      <c r="H914" s="3" t="str">
        <f t="shared" si="57"/>
        <v>Other</v>
      </c>
      <c r="I914" s="3">
        <v>73</v>
      </c>
      <c r="J914" s="10">
        <v>19391</v>
      </c>
      <c r="K914" s="3">
        <v>2</v>
      </c>
      <c r="L914" s="3" t="s">
        <v>135</v>
      </c>
      <c r="M914" s="3" t="s">
        <v>682</v>
      </c>
      <c r="N914" s="3" t="s">
        <v>835</v>
      </c>
      <c r="O914" s="3" t="s">
        <v>835</v>
      </c>
      <c r="P914" s="3" t="s">
        <v>707</v>
      </c>
      <c r="Q914" s="3" t="s">
        <v>699</v>
      </c>
      <c r="R914" s="3">
        <v>73</v>
      </c>
      <c r="S914" s="3" t="s">
        <v>1127</v>
      </c>
      <c r="T914" s="3">
        <v>1360</v>
      </c>
      <c r="U914" s="3" t="s">
        <v>1126</v>
      </c>
      <c r="V914" s="15">
        <v>327.75</v>
      </c>
      <c r="W914" s="15">
        <v>297.07027734645828</v>
      </c>
      <c r="X914" s="3">
        <v>1</v>
      </c>
      <c r="Y914" s="15">
        <v>65.550003050000001</v>
      </c>
      <c r="Z914" s="15">
        <v>327.75</v>
      </c>
      <c r="AA914" s="24">
        <f t="shared" si="58"/>
        <v>262.19999695000001</v>
      </c>
      <c r="AB914" s="3" t="s">
        <v>29</v>
      </c>
      <c r="AC914" s="3" t="str">
        <f t="shared" si="59"/>
        <v>Cash Over 200</v>
      </c>
    </row>
    <row r="915" spans="1:29" ht="34" hidden="1" x14ac:dyDescent="0.2">
      <c r="A915" s="3">
        <v>75837</v>
      </c>
      <c r="B915" s="6">
        <v>43435</v>
      </c>
      <c r="C915" s="3">
        <f>VLOOKUP(B915,Dates!$A$2:$B$1462, 2,FALSE)</f>
        <v>7</v>
      </c>
      <c r="D915" s="3">
        <v>1</v>
      </c>
      <c r="E915" s="12">
        <f t="shared" si="56"/>
        <v>43437</v>
      </c>
      <c r="F915" s="3">
        <v>1</v>
      </c>
      <c r="G915" s="3" t="s">
        <v>186</v>
      </c>
      <c r="H915" s="3" t="str">
        <f t="shared" si="57"/>
        <v>Other</v>
      </c>
      <c r="I915" s="3">
        <v>73</v>
      </c>
      <c r="J915" s="10">
        <v>19390</v>
      </c>
      <c r="K915" s="3">
        <v>2</v>
      </c>
      <c r="L915" s="3" t="s">
        <v>135</v>
      </c>
      <c r="M915" s="3" t="s">
        <v>682</v>
      </c>
      <c r="N915" s="3" t="s">
        <v>769</v>
      </c>
      <c r="O915" s="3" t="s">
        <v>770</v>
      </c>
      <c r="P915" s="3" t="s">
        <v>771</v>
      </c>
      <c r="Q915" s="3" t="s">
        <v>686</v>
      </c>
      <c r="R915" s="3">
        <v>73</v>
      </c>
      <c r="S915" s="3" t="s">
        <v>1127</v>
      </c>
      <c r="T915" s="3">
        <v>1360</v>
      </c>
      <c r="U915" s="3" t="s">
        <v>1126</v>
      </c>
      <c r="V915" s="15">
        <v>327.75</v>
      </c>
      <c r="W915" s="15">
        <v>297.07027734645828</v>
      </c>
      <c r="X915" s="3">
        <v>1</v>
      </c>
      <c r="Y915" s="15">
        <v>81.940002440000001</v>
      </c>
      <c r="Z915" s="15">
        <v>327.75</v>
      </c>
      <c r="AA915" s="24">
        <f t="shared" si="58"/>
        <v>245.80999756</v>
      </c>
      <c r="AB915" s="3" t="s">
        <v>29</v>
      </c>
      <c r="AC915" s="3" t="str">
        <f t="shared" si="59"/>
        <v>Cash Over 200</v>
      </c>
    </row>
    <row r="916" spans="1:29" ht="34" hidden="1" x14ac:dyDescent="0.2">
      <c r="A916" s="3">
        <v>75836</v>
      </c>
      <c r="B916" s="6">
        <v>43435</v>
      </c>
      <c r="C916" s="3">
        <f>VLOOKUP(B916,Dates!$A$2:$B$1462, 2,FALSE)</f>
        <v>7</v>
      </c>
      <c r="D916" s="3">
        <v>2</v>
      </c>
      <c r="E916" s="12">
        <f t="shared" si="56"/>
        <v>43438</v>
      </c>
      <c r="F916" s="3">
        <v>0</v>
      </c>
      <c r="G916" s="3" t="s">
        <v>22</v>
      </c>
      <c r="H916" s="3" t="str">
        <f t="shared" si="57"/>
        <v>Other</v>
      </c>
      <c r="I916" s="3">
        <v>73</v>
      </c>
      <c r="J916" s="10">
        <v>19389</v>
      </c>
      <c r="K916" s="3">
        <v>2</v>
      </c>
      <c r="L916" s="3" t="s">
        <v>135</v>
      </c>
      <c r="M916" s="3" t="s">
        <v>682</v>
      </c>
      <c r="N916" s="3" t="s">
        <v>769</v>
      </c>
      <c r="O916" s="3" t="s">
        <v>770</v>
      </c>
      <c r="P916" s="3" t="s">
        <v>771</v>
      </c>
      <c r="Q916" s="3" t="s">
        <v>686</v>
      </c>
      <c r="R916" s="3">
        <v>73</v>
      </c>
      <c r="S916" s="3" t="s">
        <v>1127</v>
      </c>
      <c r="T916" s="3">
        <v>1360</v>
      </c>
      <c r="U916" s="3" t="s">
        <v>1126</v>
      </c>
      <c r="V916" s="15">
        <v>327.75</v>
      </c>
      <c r="W916" s="15">
        <v>297.07027734645828</v>
      </c>
      <c r="X916" s="3">
        <v>1</v>
      </c>
      <c r="Y916" s="15">
        <v>0</v>
      </c>
      <c r="Z916" s="15">
        <v>327.75</v>
      </c>
      <c r="AA916" s="24">
        <f t="shared" si="58"/>
        <v>327.75</v>
      </c>
      <c r="AB916" s="3" t="s">
        <v>29</v>
      </c>
      <c r="AC916" s="3" t="str">
        <f t="shared" si="59"/>
        <v>Cash Over 200</v>
      </c>
    </row>
    <row r="917" spans="1:29" ht="17" hidden="1" x14ac:dyDescent="0.2">
      <c r="A917" s="3">
        <v>75835</v>
      </c>
      <c r="B917" s="6">
        <v>43435</v>
      </c>
      <c r="C917" s="3">
        <f>VLOOKUP(B917,Dates!$A$2:$B$1462, 2,FALSE)</f>
        <v>7</v>
      </c>
      <c r="D917" s="3">
        <v>2</v>
      </c>
      <c r="E917" s="12">
        <f t="shared" si="56"/>
        <v>43438</v>
      </c>
      <c r="F917" s="3">
        <v>1</v>
      </c>
      <c r="G917" s="3" t="s">
        <v>22</v>
      </c>
      <c r="H917" s="3" t="str">
        <f t="shared" si="57"/>
        <v>Other</v>
      </c>
      <c r="I917" s="3">
        <v>73</v>
      </c>
      <c r="J917" s="10">
        <v>19388</v>
      </c>
      <c r="K917" s="3">
        <v>2</v>
      </c>
      <c r="L917" s="3" t="s">
        <v>135</v>
      </c>
      <c r="M917" s="3" t="s">
        <v>682</v>
      </c>
      <c r="N917" s="3" t="s">
        <v>836</v>
      </c>
      <c r="O917" s="3" t="s">
        <v>792</v>
      </c>
      <c r="P917" s="3" t="s">
        <v>689</v>
      </c>
      <c r="Q917" s="3" t="s">
        <v>690</v>
      </c>
      <c r="R917" s="3">
        <v>73</v>
      </c>
      <c r="S917" s="3" t="s">
        <v>1127</v>
      </c>
      <c r="T917" s="3">
        <v>1360</v>
      </c>
      <c r="U917" s="3" t="s">
        <v>1126</v>
      </c>
      <c r="V917" s="15">
        <v>327.75</v>
      </c>
      <c r="W917" s="15">
        <v>297.07027734645828</v>
      </c>
      <c r="X917" s="3">
        <v>1</v>
      </c>
      <c r="Y917" s="15">
        <v>3.2799999710000001</v>
      </c>
      <c r="Z917" s="15">
        <v>327.75</v>
      </c>
      <c r="AA917" s="24">
        <f t="shared" si="58"/>
        <v>324.470000029</v>
      </c>
      <c r="AB917" s="3" t="s">
        <v>44</v>
      </c>
      <c r="AC917" s="3" t="str">
        <f t="shared" si="59"/>
        <v>Not Cash Payment</v>
      </c>
    </row>
    <row r="918" spans="1:29" ht="17" hidden="1" x14ac:dyDescent="0.2">
      <c r="A918" s="3">
        <v>75834</v>
      </c>
      <c r="B918" s="6">
        <v>43405</v>
      </c>
      <c r="C918" s="3">
        <f>VLOOKUP(B918,Dates!$A$2:$B$1462, 2,FALSE)</f>
        <v>5</v>
      </c>
      <c r="D918" s="3">
        <v>2</v>
      </c>
      <c r="E918" s="12">
        <f t="shared" si="56"/>
        <v>43409</v>
      </c>
      <c r="F918" s="3">
        <v>1</v>
      </c>
      <c r="G918" s="3" t="s">
        <v>22</v>
      </c>
      <c r="H918" s="3" t="str">
        <f t="shared" si="57"/>
        <v>Other</v>
      </c>
      <c r="I918" s="3">
        <v>73</v>
      </c>
      <c r="J918" s="10">
        <v>19387</v>
      </c>
      <c r="K918" s="3">
        <v>2</v>
      </c>
      <c r="L918" s="3" t="s">
        <v>135</v>
      </c>
      <c r="M918" s="3" t="s">
        <v>682</v>
      </c>
      <c r="N918" s="3" t="s">
        <v>836</v>
      </c>
      <c r="O918" s="3" t="s">
        <v>792</v>
      </c>
      <c r="P918" s="3" t="s">
        <v>689</v>
      </c>
      <c r="Q918" s="3" t="s">
        <v>690</v>
      </c>
      <c r="R918" s="3">
        <v>73</v>
      </c>
      <c r="S918" s="3" t="s">
        <v>1127</v>
      </c>
      <c r="T918" s="3">
        <v>1360</v>
      </c>
      <c r="U918" s="3" t="s">
        <v>1126</v>
      </c>
      <c r="V918" s="15">
        <v>327.75</v>
      </c>
      <c r="W918" s="15">
        <v>297.07027734645828</v>
      </c>
      <c r="X918" s="3">
        <v>1</v>
      </c>
      <c r="Y918" s="15">
        <v>6.5599999430000002</v>
      </c>
      <c r="Z918" s="15">
        <v>327.75</v>
      </c>
      <c r="AA918" s="24">
        <f t="shared" si="58"/>
        <v>321.19000005700002</v>
      </c>
      <c r="AB918" s="3" t="s">
        <v>29</v>
      </c>
      <c r="AC918" s="3" t="str">
        <f t="shared" si="59"/>
        <v>Cash Over 200</v>
      </c>
    </row>
    <row r="919" spans="1:29" ht="17" hidden="1" x14ac:dyDescent="0.2">
      <c r="A919" s="3">
        <v>75833</v>
      </c>
      <c r="B919" s="6">
        <v>43405</v>
      </c>
      <c r="C919" s="3">
        <f>VLOOKUP(B919,Dates!$A$2:$B$1462, 2,FALSE)</f>
        <v>5</v>
      </c>
      <c r="D919" s="3">
        <v>1</v>
      </c>
      <c r="E919" s="12">
        <f t="shared" si="56"/>
        <v>43406</v>
      </c>
      <c r="F919" s="3">
        <v>1</v>
      </c>
      <c r="G919" s="3" t="s">
        <v>186</v>
      </c>
      <c r="H919" s="3" t="str">
        <f t="shared" si="57"/>
        <v>Other</v>
      </c>
      <c r="I919" s="3">
        <v>73</v>
      </c>
      <c r="J919" s="10">
        <v>19386</v>
      </c>
      <c r="K919" s="3">
        <v>2</v>
      </c>
      <c r="L919" s="3" t="s">
        <v>135</v>
      </c>
      <c r="M919" s="3" t="s">
        <v>682</v>
      </c>
      <c r="N919" s="3" t="s">
        <v>836</v>
      </c>
      <c r="O919" s="3" t="s">
        <v>792</v>
      </c>
      <c r="P919" s="3" t="s">
        <v>689</v>
      </c>
      <c r="Q919" s="3" t="s">
        <v>690</v>
      </c>
      <c r="R919" s="3">
        <v>73</v>
      </c>
      <c r="S919" s="3" t="s">
        <v>1127</v>
      </c>
      <c r="T919" s="3">
        <v>1360</v>
      </c>
      <c r="U919" s="3" t="s">
        <v>1126</v>
      </c>
      <c r="V919" s="15">
        <v>327.75</v>
      </c>
      <c r="W919" s="15">
        <v>297.07027734645828</v>
      </c>
      <c r="X919" s="3">
        <v>1</v>
      </c>
      <c r="Y919" s="15">
        <v>9.8299999239999991</v>
      </c>
      <c r="Z919" s="15">
        <v>327.75</v>
      </c>
      <c r="AA919" s="24">
        <f t="shared" si="58"/>
        <v>317.92000007600001</v>
      </c>
      <c r="AB919" s="3" t="s">
        <v>44</v>
      </c>
      <c r="AC919" s="3" t="str">
        <f t="shared" si="59"/>
        <v>Not Cash Payment</v>
      </c>
    </row>
    <row r="920" spans="1:29" ht="17" hidden="1" x14ac:dyDescent="0.2">
      <c r="A920" s="3">
        <v>75832</v>
      </c>
      <c r="B920" s="6">
        <v>43405</v>
      </c>
      <c r="C920" s="3">
        <f>VLOOKUP(B920,Dates!$A$2:$B$1462, 2,FALSE)</f>
        <v>5</v>
      </c>
      <c r="D920" s="3">
        <v>1</v>
      </c>
      <c r="E920" s="12">
        <f t="shared" si="56"/>
        <v>43406</v>
      </c>
      <c r="F920" s="3">
        <v>1</v>
      </c>
      <c r="G920" s="3" t="s">
        <v>186</v>
      </c>
      <c r="H920" s="3" t="str">
        <f t="shared" si="57"/>
        <v>Other</v>
      </c>
      <c r="I920" s="3">
        <v>73</v>
      </c>
      <c r="J920" s="10">
        <v>19385</v>
      </c>
      <c r="K920" s="3">
        <v>2</v>
      </c>
      <c r="L920" s="3" t="s">
        <v>135</v>
      </c>
      <c r="M920" s="3" t="s">
        <v>682</v>
      </c>
      <c r="N920" s="3" t="s">
        <v>836</v>
      </c>
      <c r="O920" s="3" t="s">
        <v>792</v>
      </c>
      <c r="P920" s="3" t="s">
        <v>689</v>
      </c>
      <c r="Q920" s="3" t="s">
        <v>690</v>
      </c>
      <c r="R920" s="3">
        <v>73</v>
      </c>
      <c r="S920" s="3" t="s">
        <v>1127</v>
      </c>
      <c r="T920" s="3">
        <v>1360</v>
      </c>
      <c r="U920" s="3" t="s">
        <v>1126</v>
      </c>
      <c r="V920" s="15">
        <v>327.75</v>
      </c>
      <c r="W920" s="15">
        <v>297.07027734645828</v>
      </c>
      <c r="X920" s="3">
        <v>1</v>
      </c>
      <c r="Y920" s="15">
        <v>13.10999966</v>
      </c>
      <c r="Z920" s="15">
        <v>327.75</v>
      </c>
      <c r="AA920" s="24">
        <f t="shared" si="58"/>
        <v>314.64000034000003</v>
      </c>
      <c r="AB920" s="3" t="s">
        <v>29</v>
      </c>
      <c r="AC920" s="3" t="str">
        <f t="shared" si="59"/>
        <v>Cash Over 200</v>
      </c>
    </row>
    <row r="921" spans="1:29" ht="17" hidden="1" x14ac:dyDescent="0.2">
      <c r="A921" s="3">
        <v>75831</v>
      </c>
      <c r="B921" s="6">
        <v>43405</v>
      </c>
      <c r="C921" s="3">
        <f>VLOOKUP(B921,Dates!$A$2:$B$1462, 2,FALSE)</f>
        <v>5</v>
      </c>
      <c r="D921" s="3">
        <v>1</v>
      </c>
      <c r="E921" s="12">
        <f t="shared" si="56"/>
        <v>43406</v>
      </c>
      <c r="F921" s="3">
        <v>1</v>
      </c>
      <c r="G921" s="3" t="s">
        <v>186</v>
      </c>
      <c r="H921" s="3" t="str">
        <f t="shared" si="57"/>
        <v>Other</v>
      </c>
      <c r="I921" s="3">
        <v>73</v>
      </c>
      <c r="J921" s="10">
        <v>19384</v>
      </c>
      <c r="K921" s="3">
        <v>2</v>
      </c>
      <c r="L921" s="3" t="s">
        <v>135</v>
      </c>
      <c r="M921" s="3" t="s">
        <v>682</v>
      </c>
      <c r="N921" s="3" t="s">
        <v>837</v>
      </c>
      <c r="O921" s="3" t="s">
        <v>838</v>
      </c>
      <c r="P921" s="3" t="s">
        <v>689</v>
      </c>
      <c r="Q921" s="3" t="s">
        <v>690</v>
      </c>
      <c r="R921" s="3">
        <v>73</v>
      </c>
      <c r="S921" s="3" t="s">
        <v>1127</v>
      </c>
      <c r="T921" s="3">
        <v>1360</v>
      </c>
      <c r="U921" s="3" t="s">
        <v>1126</v>
      </c>
      <c r="V921" s="15">
        <v>327.75</v>
      </c>
      <c r="W921" s="15">
        <v>297.07027734645828</v>
      </c>
      <c r="X921" s="3">
        <v>1</v>
      </c>
      <c r="Y921" s="15">
        <v>16.38999939</v>
      </c>
      <c r="Z921" s="15">
        <v>327.75</v>
      </c>
      <c r="AA921" s="24">
        <f t="shared" si="58"/>
        <v>311.36000060999999</v>
      </c>
      <c r="AB921" s="3" t="s">
        <v>29</v>
      </c>
      <c r="AC921" s="3" t="str">
        <f t="shared" si="59"/>
        <v>Cash Over 200</v>
      </c>
    </row>
    <row r="922" spans="1:29" ht="17" hidden="1" x14ac:dyDescent="0.2">
      <c r="A922" s="3">
        <v>75830</v>
      </c>
      <c r="B922" s="6">
        <v>43405</v>
      </c>
      <c r="C922" s="3">
        <f>VLOOKUP(B922,Dates!$A$2:$B$1462, 2,FALSE)</f>
        <v>5</v>
      </c>
      <c r="D922" s="3">
        <v>4</v>
      </c>
      <c r="E922" s="12">
        <f t="shared" si="56"/>
        <v>43411</v>
      </c>
      <c r="F922" s="3">
        <v>1</v>
      </c>
      <c r="G922" s="3" t="s">
        <v>61</v>
      </c>
      <c r="H922" s="3" t="str">
        <f t="shared" si="57"/>
        <v>Other</v>
      </c>
      <c r="I922" s="3">
        <v>73</v>
      </c>
      <c r="J922" s="10">
        <v>19383</v>
      </c>
      <c r="K922" s="3">
        <v>2</v>
      </c>
      <c r="L922" s="3" t="s">
        <v>135</v>
      </c>
      <c r="M922" s="3" t="s">
        <v>682</v>
      </c>
      <c r="N922" s="3" t="s">
        <v>839</v>
      </c>
      <c r="O922" s="3" t="s">
        <v>831</v>
      </c>
      <c r="P922" s="3" t="s">
        <v>685</v>
      </c>
      <c r="Q922" s="3" t="s">
        <v>686</v>
      </c>
      <c r="R922" s="3">
        <v>73</v>
      </c>
      <c r="S922" s="3" t="s">
        <v>1127</v>
      </c>
      <c r="T922" s="3">
        <v>1360</v>
      </c>
      <c r="U922" s="3" t="s">
        <v>1126</v>
      </c>
      <c r="V922" s="15">
        <v>327.75</v>
      </c>
      <c r="W922" s="15">
        <v>297.07027734645828</v>
      </c>
      <c r="X922" s="3">
        <v>1</v>
      </c>
      <c r="Y922" s="15">
        <v>18.030000690000001</v>
      </c>
      <c r="Z922" s="15">
        <v>327.75</v>
      </c>
      <c r="AA922" s="24">
        <f t="shared" si="58"/>
        <v>309.71999930999999</v>
      </c>
      <c r="AB922" s="3" t="s">
        <v>29</v>
      </c>
      <c r="AC922" s="3" t="str">
        <f t="shared" si="59"/>
        <v>Cash Over 200</v>
      </c>
    </row>
    <row r="923" spans="1:29" ht="17" hidden="1" x14ac:dyDescent="0.2">
      <c r="A923" s="3">
        <v>75829</v>
      </c>
      <c r="B923" s="6">
        <v>43405</v>
      </c>
      <c r="C923" s="3">
        <f>VLOOKUP(B923,Dates!$A$2:$B$1462, 2,FALSE)</f>
        <v>5</v>
      </c>
      <c r="D923" s="3">
        <v>4</v>
      </c>
      <c r="E923" s="12">
        <f t="shared" si="56"/>
        <v>43411</v>
      </c>
      <c r="F923" s="3">
        <v>1</v>
      </c>
      <c r="G923" s="3" t="s">
        <v>61</v>
      </c>
      <c r="H923" s="3" t="str">
        <f t="shared" si="57"/>
        <v>Other</v>
      </c>
      <c r="I923" s="3">
        <v>73</v>
      </c>
      <c r="J923" s="10">
        <v>19382</v>
      </c>
      <c r="K923" s="3">
        <v>2</v>
      </c>
      <c r="L923" s="3" t="s">
        <v>135</v>
      </c>
      <c r="M923" s="3" t="s">
        <v>682</v>
      </c>
      <c r="N923" s="3" t="s">
        <v>839</v>
      </c>
      <c r="O923" s="3" t="s">
        <v>831</v>
      </c>
      <c r="P923" s="3" t="s">
        <v>685</v>
      </c>
      <c r="Q923" s="3" t="s">
        <v>686</v>
      </c>
      <c r="R923" s="3">
        <v>73</v>
      </c>
      <c r="S923" s="3" t="s">
        <v>1127</v>
      </c>
      <c r="T923" s="3">
        <v>1360</v>
      </c>
      <c r="U923" s="3" t="s">
        <v>1126</v>
      </c>
      <c r="V923" s="15">
        <v>327.75</v>
      </c>
      <c r="W923" s="15">
        <v>297.07027734645828</v>
      </c>
      <c r="X923" s="3">
        <v>1</v>
      </c>
      <c r="Y923" s="15">
        <v>22.940000529999999</v>
      </c>
      <c r="Z923" s="15">
        <v>327.75</v>
      </c>
      <c r="AA923" s="24">
        <f t="shared" si="58"/>
        <v>304.80999946999998</v>
      </c>
      <c r="AB923" s="3" t="s">
        <v>29</v>
      </c>
      <c r="AC923" s="3" t="str">
        <f t="shared" si="59"/>
        <v>Cash Over 200</v>
      </c>
    </row>
    <row r="924" spans="1:29" ht="17" hidden="1" x14ac:dyDescent="0.2">
      <c r="A924" s="3">
        <v>75828</v>
      </c>
      <c r="B924" s="6">
        <v>43405</v>
      </c>
      <c r="C924" s="3">
        <f>VLOOKUP(B924,Dates!$A$2:$B$1462, 2,FALSE)</f>
        <v>5</v>
      </c>
      <c r="D924" s="3">
        <v>4</v>
      </c>
      <c r="E924" s="12">
        <f t="shared" si="56"/>
        <v>43411</v>
      </c>
      <c r="F924" s="3">
        <v>0</v>
      </c>
      <c r="G924" s="3" t="s">
        <v>61</v>
      </c>
      <c r="H924" s="3" t="str">
        <f t="shared" si="57"/>
        <v>Other</v>
      </c>
      <c r="I924" s="3">
        <v>73</v>
      </c>
      <c r="J924" s="10">
        <v>19381</v>
      </c>
      <c r="K924" s="3">
        <v>2</v>
      </c>
      <c r="L924" s="3" t="s">
        <v>135</v>
      </c>
      <c r="M924" s="3" t="s">
        <v>682</v>
      </c>
      <c r="N924" s="3" t="s">
        <v>839</v>
      </c>
      <c r="O924" s="3" t="s">
        <v>831</v>
      </c>
      <c r="P924" s="3" t="s">
        <v>685</v>
      </c>
      <c r="Q924" s="3" t="s">
        <v>686</v>
      </c>
      <c r="R924" s="3">
        <v>73</v>
      </c>
      <c r="S924" s="3" t="s">
        <v>1127</v>
      </c>
      <c r="T924" s="3">
        <v>1360</v>
      </c>
      <c r="U924" s="3" t="s">
        <v>1126</v>
      </c>
      <c r="V924" s="15">
        <v>327.75</v>
      </c>
      <c r="W924" s="15">
        <v>297.07027734645828</v>
      </c>
      <c r="X924" s="3">
        <v>1</v>
      </c>
      <c r="Y924" s="15">
        <v>29.5</v>
      </c>
      <c r="Z924" s="15">
        <v>327.75</v>
      </c>
      <c r="AA924" s="24">
        <f t="shared" si="58"/>
        <v>298.25</v>
      </c>
      <c r="AB924" s="3" t="s">
        <v>44</v>
      </c>
      <c r="AC924" s="3" t="str">
        <f t="shared" si="59"/>
        <v>Not Cash Payment</v>
      </c>
    </row>
    <row r="925" spans="1:29" ht="17" hidden="1" x14ac:dyDescent="0.2">
      <c r="A925" s="3">
        <v>75827</v>
      </c>
      <c r="B925" s="6">
        <v>43405</v>
      </c>
      <c r="C925" s="3">
        <f>VLOOKUP(B925,Dates!$A$2:$B$1462, 2,FALSE)</f>
        <v>5</v>
      </c>
      <c r="D925" s="3">
        <v>4</v>
      </c>
      <c r="E925" s="12">
        <f t="shared" si="56"/>
        <v>43411</v>
      </c>
      <c r="F925" s="3">
        <v>0</v>
      </c>
      <c r="G925" s="3" t="s">
        <v>61</v>
      </c>
      <c r="H925" s="3" t="str">
        <f t="shared" si="57"/>
        <v>Other</v>
      </c>
      <c r="I925" s="3">
        <v>73</v>
      </c>
      <c r="J925" s="10">
        <v>19380</v>
      </c>
      <c r="K925" s="3">
        <v>2</v>
      </c>
      <c r="L925" s="3" t="s">
        <v>135</v>
      </c>
      <c r="M925" s="3" t="s">
        <v>682</v>
      </c>
      <c r="N925" s="3" t="s">
        <v>712</v>
      </c>
      <c r="O925" s="3" t="s">
        <v>692</v>
      </c>
      <c r="P925" s="3" t="s">
        <v>693</v>
      </c>
      <c r="Q925" s="3" t="s">
        <v>694</v>
      </c>
      <c r="R925" s="3">
        <v>73</v>
      </c>
      <c r="S925" s="3" t="s">
        <v>1127</v>
      </c>
      <c r="T925" s="3">
        <v>1360</v>
      </c>
      <c r="U925" s="3" t="s">
        <v>1126</v>
      </c>
      <c r="V925" s="15">
        <v>327.75</v>
      </c>
      <c r="W925" s="15">
        <v>297.07027734645828</v>
      </c>
      <c r="X925" s="3">
        <v>1</v>
      </c>
      <c r="Y925" s="15">
        <v>32.77999878</v>
      </c>
      <c r="Z925" s="15">
        <v>327.75</v>
      </c>
      <c r="AA925" s="24">
        <f t="shared" si="58"/>
        <v>294.97000121999997</v>
      </c>
      <c r="AB925" s="3" t="s">
        <v>44</v>
      </c>
      <c r="AC925" s="3" t="str">
        <f t="shared" si="59"/>
        <v>Not Cash Payment</v>
      </c>
    </row>
    <row r="926" spans="1:29" ht="17" hidden="1" x14ac:dyDescent="0.2">
      <c r="A926" s="3">
        <v>75826</v>
      </c>
      <c r="B926" s="6">
        <v>43405</v>
      </c>
      <c r="C926" s="3">
        <f>VLOOKUP(B926,Dates!$A$2:$B$1462, 2,FALSE)</f>
        <v>5</v>
      </c>
      <c r="D926" s="3">
        <v>4</v>
      </c>
      <c r="E926" s="12">
        <f t="shared" si="56"/>
        <v>43411</v>
      </c>
      <c r="F926" s="3">
        <v>0</v>
      </c>
      <c r="G926" s="3" t="s">
        <v>61</v>
      </c>
      <c r="H926" s="3" t="str">
        <f t="shared" si="57"/>
        <v>Other</v>
      </c>
      <c r="I926" s="3">
        <v>73</v>
      </c>
      <c r="J926" s="10">
        <v>19379</v>
      </c>
      <c r="K926" s="3">
        <v>2</v>
      </c>
      <c r="L926" s="3" t="s">
        <v>135</v>
      </c>
      <c r="M926" s="3" t="s">
        <v>682</v>
      </c>
      <c r="N926" s="3" t="s">
        <v>755</v>
      </c>
      <c r="O926" s="3" t="s">
        <v>755</v>
      </c>
      <c r="P926" s="3" t="s">
        <v>756</v>
      </c>
      <c r="Q926" s="3" t="s">
        <v>686</v>
      </c>
      <c r="R926" s="3">
        <v>73</v>
      </c>
      <c r="S926" s="3" t="s">
        <v>1127</v>
      </c>
      <c r="T926" s="3">
        <v>1360</v>
      </c>
      <c r="U926" s="3" t="s">
        <v>1126</v>
      </c>
      <c r="V926" s="15">
        <v>327.75</v>
      </c>
      <c r="W926" s="15">
        <v>297.07027734645828</v>
      </c>
      <c r="X926" s="3">
        <v>1</v>
      </c>
      <c r="Y926" s="15">
        <v>39.33000183</v>
      </c>
      <c r="Z926" s="15">
        <v>327.75</v>
      </c>
      <c r="AA926" s="24">
        <f t="shared" si="58"/>
        <v>288.41999816999999</v>
      </c>
      <c r="AB926" s="3" t="s">
        <v>29</v>
      </c>
      <c r="AC926" s="3" t="str">
        <f t="shared" si="59"/>
        <v>Cash Over 200</v>
      </c>
    </row>
    <row r="927" spans="1:29" ht="17" hidden="1" x14ac:dyDescent="0.2">
      <c r="A927" s="3">
        <v>75825</v>
      </c>
      <c r="B927" s="6">
        <v>43405</v>
      </c>
      <c r="C927" s="3">
        <f>VLOOKUP(B927,Dates!$A$2:$B$1462, 2,FALSE)</f>
        <v>5</v>
      </c>
      <c r="D927" s="3">
        <v>4</v>
      </c>
      <c r="E927" s="12">
        <f t="shared" si="56"/>
        <v>43411</v>
      </c>
      <c r="F927" s="3">
        <v>1</v>
      </c>
      <c r="G927" s="3" t="s">
        <v>61</v>
      </c>
      <c r="H927" s="3" t="str">
        <f t="shared" si="57"/>
        <v>Other</v>
      </c>
      <c r="I927" s="3">
        <v>73</v>
      </c>
      <c r="J927" s="10">
        <v>19378</v>
      </c>
      <c r="K927" s="3">
        <v>2</v>
      </c>
      <c r="L927" s="3" t="s">
        <v>135</v>
      </c>
      <c r="M927" s="3" t="s">
        <v>682</v>
      </c>
      <c r="N927" s="3" t="s">
        <v>755</v>
      </c>
      <c r="O927" s="3" t="s">
        <v>755</v>
      </c>
      <c r="P927" s="3" t="s">
        <v>756</v>
      </c>
      <c r="Q927" s="3" t="s">
        <v>686</v>
      </c>
      <c r="R927" s="3">
        <v>73</v>
      </c>
      <c r="S927" s="3" t="s">
        <v>1127</v>
      </c>
      <c r="T927" s="3">
        <v>1360</v>
      </c>
      <c r="U927" s="3" t="s">
        <v>1126</v>
      </c>
      <c r="V927" s="15">
        <v>327.75</v>
      </c>
      <c r="W927" s="15">
        <v>297.07027734645828</v>
      </c>
      <c r="X927" s="3">
        <v>1</v>
      </c>
      <c r="Y927" s="15">
        <v>42.61000061</v>
      </c>
      <c r="Z927" s="15">
        <v>327.75</v>
      </c>
      <c r="AA927" s="24">
        <f t="shared" si="58"/>
        <v>285.13999939000001</v>
      </c>
      <c r="AB927" s="3" t="s">
        <v>44</v>
      </c>
      <c r="AC927" s="3" t="str">
        <f t="shared" si="59"/>
        <v>Not Cash Payment</v>
      </c>
    </row>
    <row r="928" spans="1:29" ht="17" hidden="1" x14ac:dyDescent="0.2">
      <c r="A928" s="3">
        <v>75824</v>
      </c>
      <c r="B928" s="6">
        <v>43405</v>
      </c>
      <c r="C928" s="3">
        <f>VLOOKUP(B928,Dates!$A$2:$B$1462, 2,FALSE)</f>
        <v>5</v>
      </c>
      <c r="D928" s="3">
        <v>4</v>
      </c>
      <c r="E928" s="12">
        <f t="shared" si="56"/>
        <v>43411</v>
      </c>
      <c r="F928" s="3">
        <v>1</v>
      </c>
      <c r="G928" s="3" t="s">
        <v>61</v>
      </c>
      <c r="H928" s="3" t="str">
        <f t="shared" si="57"/>
        <v>Other</v>
      </c>
      <c r="I928" s="3">
        <v>73</v>
      </c>
      <c r="J928" s="10">
        <v>19377</v>
      </c>
      <c r="K928" s="3">
        <v>2</v>
      </c>
      <c r="L928" s="3" t="s">
        <v>135</v>
      </c>
      <c r="M928" s="3" t="s">
        <v>682</v>
      </c>
      <c r="N928" s="3" t="s">
        <v>752</v>
      </c>
      <c r="O928" s="3" t="s">
        <v>752</v>
      </c>
      <c r="P928" s="3" t="s">
        <v>753</v>
      </c>
      <c r="Q928" s="3" t="s">
        <v>690</v>
      </c>
      <c r="R928" s="3">
        <v>73</v>
      </c>
      <c r="S928" s="3" t="s">
        <v>1127</v>
      </c>
      <c r="T928" s="3">
        <v>1360</v>
      </c>
      <c r="U928" s="3" t="s">
        <v>1126</v>
      </c>
      <c r="V928" s="15">
        <v>327.75</v>
      </c>
      <c r="W928" s="15">
        <v>297.07027734645828</v>
      </c>
      <c r="X928" s="3">
        <v>1</v>
      </c>
      <c r="Y928" s="15">
        <v>49.159999849999998</v>
      </c>
      <c r="Z928" s="15">
        <v>327.75</v>
      </c>
      <c r="AA928" s="24">
        <f t="shared" si="58"/>
        <v>278.59000014999998</v>
      </c>
      <c r="AB928" s="3" t="s">
        <v>29</v>
      </c>
      <c r="AC928" s="3" t="str">
        <f t="shared" si="59"/>
        <v>Cash Over 200</v>
      </c>
    </row>
    <row r="929" spans="1:29" ht="17" hidden="1" x14ac:dyDescent="0.2">
      <c r="A929" s="3">
        <v>75823</v>
      </c>
      <c r="B929" s="6">
        <v>43405</v>
      </c>
      <c r="C929" s="3">
        <f>VLOOKUP(B929,Dates!$A$2:$B$1462, 2,FALSE)</f>
        <v>5</v>
      </c>
      <c r="D929" s="3">
        <v>4</v>
      </c>
      <c r="E929" s="12">
        <f t="shared" si="56"/>
        <v>43411</v>
      </c>
      <c r="F929" s="3">
        <v>0</v>
      </c>
      <c r="G929" s="3" t="s">
        <v>61</v>
      </c>
      <c r="H929" s="3" t="str">
        <f t="shared" si="57"/>
        <v>Other</v>
      </c>
      <c r="I929" s="3">
        <v>73</v>
      </c>
      <c r="J929" s="10">
        <v>19376</v>
      </c>
      <c r="K929" s="3">
        <v>2</v>
      </c>
      <c r="L929" s="3" t="s">
        <v>135</v>
      </c>
      <c r="M929" s="3" t="s">
        <v>682</v>
      </c>
      <c r="N929" s="3" t="s">
        <v>752</v>
      </c>
      <c r="O929" s="3" t="s">
        <v>752</v>
      </c>
      <c r="P929" s="3" t="s">
        <v>753</v>
      </c>
      <c r="Q929" s="3" t="s">
        <v>690</v>
      </c>
      <c r="R929" s="3">
        <v>73</v>
      </c>
      <c r="S929" s="3" t="s">
        <v>1127</v>
      </c>
      <c r="T929" s="3">
        <v>1360</v>
      </c>
      <c r="U929" s="3" t="s">
        <v>1126</v>
      </c>
      <c r="V929" s="15">
        <v>327.75</v>
      </c>
      <c r="W929" s="15">
        <v>297.07027734645828</v>
      </c>
      <c r="X929" s="3">
        <v>1</v>
      </c>
      <c r="Y929" s="15">
        <v>52.439998629999998</v>
      </c>
      <c r="Z929" s="15">
        <v>327.75</v>
      </c>
      <c r="AA929" s="24">
        <f t="shared" si="58"/>
        <v>275.31000137000001</v>
      </c>
      <c r="AB929" s="3" t="s">
        <v>65</v>
      </c>
      <c r="AC929" s="3" t="str">
        <f t="shared" si="59"/>
        <v>Not Cash Payment</v>
      </c>
    </row>
    <row r="930" spans="1:29" ht="17" hidden="1" x14ac:dyDescent="0.2">
      <c r="A930" s="3">
        <v>75822</v>
      </c>
      <c r="B930" s="6">
        <v>43405</v>
      </c>
      <c r="C930" s="3">
        <f>VLOOKUP(B930,Dates!$A$2:$B$1462, 2,FALSE)</f>
        <v>5</v>
      </c>
      <c r="D930" s="3">
        <v>4</v>
      </c>
      <c r="E930" s="12">
        <f t="shared" si="56"/>
        <v>43411</v>
      </c>
      <c r="F930" s="3">
        <v>0</v>
      </c>
      <c r="G930" s="3" t="s">
        <v>61</v>
      </c>
      <c r="H930" s="3" t="str">
        <f t="shared" si="57"/>
        <v>Other</v>
      </c>
      <c r="I930" s="3">
        <v>73</v>
      </c>
      <c r="J930" s="10">
        <v>19375</v>
      </c>
      <c r="K930" s="3">
        <v>2</v>
      </c>
      <c r="L930" s="3" t="s">
        <v>135</v>
      </c>
      <c r="M930" s="3" t="s">
        <v>682</v>
      </c>
      <c r="N930" s="3" t="s">
        <v>840</v>
      </c>
      <c r="O930" s="3" t="s">
        <v>705</v>
      </c>
      <c r="P930" s="3" t="s">
        <v>689</v>
      </c>
      <c r="Q930" s="3" t="s">
        <v>690</v>
      </c>
      <c r="R930" s="3">
        <v>73</v>
      </c>
      <c r="S930" s="3" t="s">
        <v>1127</v>
      </c>
      <c r="T930" s="3">
        <v>1360</v>
      </c>
      <c r="U930" s="3" t="s">
        <v>1126</v>
      </c>
      <c r="V930" s="15">
        <v>327.75</v>
      </c>
      <c r="W930" s="15">
        <v>297.07027734645828</v>
      </c>
      <c r="X930" s="3">
        <v>1</v>
      </c>
      <c r="Y930" s="15">
        <v>55.72000122</v>
      </c>
      <c r="Z930" s="15">
        <v>327.75</v>
      </c>
      <c r="AA930" s="24">
        <f t="shared" si="58"/>
        <v>272.02999878000003</v>
      </c>
      <c r="AB930" s="3" t="s">
        <v>44</v>
      </c>
      <c r="AC930" s="3" t="str">
        <f t="shared" si="59"/>
        <v>Not Cash Payment</v>
      </c>
    </row>
    <row r="931" spans="1:29" ht="17" hidden="1" x14ac:dyDescent="0.2">
      <c r="A931" s="3">
        <v>75821</v>
      </c>
      <c r="B931" s="6">
        <v>43405</v>
      </c>
      <c r="C931" s="3">
        <f>VLOOKUP(B931,Dates!$A$2:$B$1462, 2,FALSE)</f>
        <v>5</v>
      </c>
      <c r="D931" s="3">
        <v>4</v>
      </c>
      <c r="E931" s="12">
        <f t="shared" si="56"/>
        <v>43411</v>
      </c>
      <c r="F931" s="3">
        <v>0</v>
      </c>
      <c r="G931" s="3" t="s">
        <v>61</v>
      </c>
      <c r="H931" s="3" t="str">
        <f t="shared" si="57"/>
        <v>Other</v>
      </c>
      <c r="I931" s="3">
        <v>73</v>
      </c>
      <c r="J931" s="10">
        <v>19374</v>
      </c>
      <c r="K931" s="3">
        <v>2</v>
      </c>
      <c r="L931" s="3" t="s">
        <v>135</v>
      </c>
      <c r="M931" s="3" t="s">
        <v>682</v>
      </c>
      <c r="N931" s="3" t="s">
        <v>840</v>
      </c>
      <c r="O931" s="3" t="s">
        <v>705</v>
      </c>
      <c r="P931" s="3" t="s">
        <v>689</v>
      </c>
      <c r="Q931" s="3" t="s">
        <v>690</v>
      </c>
      <c r="R931" s="3">
        <v>73</v>
      </c>
      <c r="S931" s="3" t="s">
        <v>1127</v>
      </c>
      <c r="T931" s="3">
        <v>1360</v>
      </c>
      <c r="U931" s="3" t="s">
        <v>1126</v>
      </c>
      <c r="V931" s="15">
        <v>327.75</v>
      </c>
      <c r="W931" s="15">
        <v>297.07027734645828</v>
      </c>
      <c r="X931" s="3">
        <v>1</v>
      </c>
      <c r="Y931" s="15">
        <v>59</v>
      </c>
      <c r="Z931" s="15">
        <v>327.75</v>
      </c>
      <c r="AA931" s="24">
        <f t="shared" si="58"/>
        <v>268.75</v>
      </c>
      <c r="AB931" s="3" t="s">
        <v>44</v>
      </c>
      <c r="AC931" s="3" t="str">
        <f t="shared" si="59"/>
        <v>Not Cash Payment</v>
      </c>
    </row>
    <row r="932" spans="1:29" ht="17" hidden="1" x14ac:dyDescent="0.2">
      <c r="A932" s="3">
        <v>75820</v>
      </c>
      <c r="B932" s="6">
        <v>43405</v>
      </c>
      <c r="C932" s="3">
        <f>VLOOKUP(B932,Dates!$A$2:$B$1462, 2,FALSE)</f>
        <v>5</v>
      </c>
      <c r="D932" s="3">
        <v>4</v>
      </c>
      <c r="E932" s="12">
        <f t="shared" si="56"/>
        <v>43411</v>
      </c>
      <c r="F932" s="3">
        <v>1</v>
      </c>
      <c r="G932" s="3" t="s">
        <v>61</v>
      </c>
      <c r="H932" s="3" t="str">
        <f t="shared" si="57"/>
        <v>Other</v>
      </c>
      <c r="I932" s="3">
        <v>73</v>
      </c>
      <c r="J932" s="10">
        <v>19373</v>
      </c>
      <c r="K932" s="3">
        <v>2</v>
      </c>
      <c r="L932" s="3" t="s">
        <v>135</v>
      </c>
      <c r="M932" s="3" t="s">
        <v>682</v>
      </c>
      <c r="N932" s="3" t="s">
        <v>755</v>
      </c>
      <c r="O932" s="3" t="s">
        <v>755</v>
      </c>
      <c r="P932" s="3" t="s">
        <v>756</v>
      </c>
      <c r="Q932" s="3" t="s">
        <v>686</v>
      </c>
      <c r="R932" s="3">
        <v>73</v>
      </c>
      <c r="S932" s="3" t="s">
        <v>1127</v>
      </c>
      <c r="T932" s="3">
        <v>1360</v>
      </c>
      <c r="U932" s="3" t="s">
        <v>1126</v>
      </c>
      <c r="V932" s="15">
        <v>327.75</v>
      </c>
      <c r="W932" s="15">
        <v>297.07027734645828</v>
      </c>
      <c r="X932" s="3">
        <v>1</v>
      </c>
      <c r="Y932" s="15">
        <v>65.550003050000001</v>
      </c>
      <c r="Z932" s="15">
        <v>327.75</v>
      </c>
      <c r="AA932" s="24">
        <f t="shared" si="58"/>
        <v>262.19999695000001</v>
      </c>
      <c r="AB932" s="3" t="s">
        <v>44</v>
      </c>
      <c r="AC932" s="3" t="str">
        <f t="shared" si="59"/>
        <v>Not Cash Payment</v>
      </c>
    </row>
    <row r="933" spans="1:29" ht="34" hidden="1" x14ac:dyDescent="0.2">
      <c r="A933" s="3">
        <v>75819</v>
      </c>
      <c r="B933" s="6">
        <v>43405</v>
      </c>
      <c r="C933" s="3">
        <f>VLOOKUP(B933,Dates!$A$2:$B$1462, 2,FALSE)</f>
        <v>5</v>
      </c>
      <c r="D933" s="3">
        <v>4</v>
      </c>
      <c r="E933" s="12">
        <f t="shared" si="56"/>
        <v>43411</v>
      </c>
      <c r="F933" s="3">
        <v>1</v>
      </c>
      <c r="G933" s="3" t="s">
        <v>61</v>
      </c>
      <c r="H933" s="3" t="str">
        <f t="shared" si="57"/>
        <v>Other</v>
      </c>
      <c r="I933" s="3">
        <v>73</v>
      </c>
      <c r="J933" s="10">
        <v>19372</v>
      </c>
      <c r="K933" s="3">
        <v>2</v>
      </c>
      <c r="L933" s="3" t="s">
        <v>135</v>
      </c>
      <c r="M933" s="3" t="s">
        <v>682</v>
      </c>
      <c r="N933" s="3" t="s">
        <v>841</v>
      </c>
      <c r="O933" s="3" t="s">
        <v>841</v>
      </c>
      <c r="P933" s="3" t="s">
        <v>756</v>
      </c>
      <c r="Q933" s="3" t="s">
        <v>686</v>
      </c>
      <c r="R933" s="3">
        <v>73</v>
      </c>
      <c r="S933" s="3" t="s">
        <v>1127</v>
      </c>
      <c r="T933" s="3">
        <v>1360</v>
      </c>
      <c r="U933" s="3" t="s">
        <v>1126</v>
      </c>
      <c r="V933" s="15">
        <v>327.75</v>
      </c>
      <c r="W933" s="15">
        <v>297.07027734645828</v>
      </c>
      <c r="X933" s="3">
        <v>1</v>
      </c>
      <c r="Y933" s="15">
        <v>81.940002440000001</v>
      </c>
      <c r="Z933" s="15">
        <v>327.75</v>
      </c>
      <c r="AA933" s="24">
        <f t="shared" si="58"/>
        <v>245.80999756</v>
      </c>
      <c r="AB933" s="3" t="s">
        <v>44</v>
      </c>
      <c r="AC933" s="3" t="str">
        <f t="shared" si="59"/>
        <v>Not Cash Payment</v>
      </c>
    </row>
    <row r="934" spans="1:29" ht="17" hidden="1" x14ac:dyDescent="0.2">
      <c r="A934" s="3">
        <v>75818</v>
      </c>
      <c r="B934" s="6">
        <v>43405</v>
      </c>
      <c r="C934" s="3">
        <f>VLOOKUP(B934,Dates!$A$2:$B$1462, 2,FALSE)</f>
        <v>5</v>
      </c>
      <c r="D934" s="3">
        <v>4</v>
      </c>
      <c r="E934" s="12">
        <f t="shared" si="56"/>
        <v>43411</v>
      </c>
      <c r="F934" s="3">
        <v>0</v>
      </c>
      <c r="G934" s="3" t="s">
        <v>61</v>
      </c>
      <c r="H934" s="3" t="str">
        <f t="shared" si="57"/>
        <v>Other</v>
      </c>
      <c r="I934" s="3">
        <v>73</v>
      </c>
      <c r="J934" s="10">
        <v>19371</v>
      </c>
      <c r="K934" s="3">
        <v>2</v>
      </c>
      <c r="L934" s="3" t="s">
        <v>135</v>
      </c>
      <c r="M934" s="3" t="s">
        <v>682</v>
      </c>
      <c r="N934" s="3" t="s">
        <v>810</v>
      </c>
      <c r="O934" s="3" t="s">
        <v>724</v>
      </c>
      <c r="P934" s="3" t="s">
        <v>693</v>
      </c>
      <c r="Q934" s="3" t="s">
        <v>694</v>
      </c>
      <c r="R934" s="3">
        <v>73</v>
      </c>
      <c r="S934" s="3" t="s">
        <v>1127</v>
      </c>
      <c r="T934" s="3">
        <v>1360</v>
      </c>
      <c r="U934" s="3" t="s">
        <v>1126</v>
      </c>
      <c r="V934" s="15">
        <v>327.75</v>
      </c>
      <c r="W934" s="15">
        <v>297.07027734645828</v>
      </c>
      <c r="X934" s="3">
        <v>1</v>
      </c>
      <c r="Y934" s="15">
        <v>0</v>
      </c>
      <c r="Z934" s="15">
        <v>327.75</v>
      </c>
      <c r="AA934" s="24">
        <f t="shared" si="58"/>
        <v>327.75</v>
      </c>
      <c r="AB934" s="3" t="s">
        <v>65</v>
      </c>
      <c r="AC934" s="3" t="str">
        <f t="shared" si="59"/>
        <v>Not Cash Payment</v>
      </c>
    </row>
    <row r="935" spans="1:29" ht="17" hidden="1" x14ac:dyDescent="0.2">
      <c r="A935" s="3">
        <v>75817</v>
      </c>
      <c r="B935" s="6">
        <v>43405</v>
      </c>
      <c r="C935" s="3">
        <f>VLOOKUP(B935,Dates!$A$2:$B$1462, 2,FALSE)</f>
        <v>5</v>
      </c>
      <c r="D935" s="3">
        <v>4</v>
      </c>
      <c r="E935" s="12">
        <f t="shared" si="56"/>
        <v>43411</v>
      </c>
      <c r="F935" s="3">
        <v>0</v>
      </c>
      <c r="G935" s="3" t="s">
        <v>61</v>
      </c>
      <c r="H935" s="3" t="str">
        <f t="shared" si="57"/>
        <v>Other</v>
      </c>
      <c r="I935" s="3">
        <v>73</v>
      </c>
      <c r="J935" s="10">
        <v>19370</v>
      </c>
      <c r="K935" s="3">
        <v>2</v>
      </c>
      <c r="L935" s="3" t="s">
        <v>135</v>
      </c>
      <c r="M935" s="3" t="s">
        <v>682</v>
      </c>
      <c r="N935" s="3" t="s">
        <v>810</v>
      </c>
      <c r="O935" s="3" t="s">
        <v>724</v>
      </c>
      <c r="P935" s="3" t="s">
        <v>693</v>
      </c>
      <c r="Q935" s="3" t="s">
        <v>694</v>
      </c>
      <c r="R935" s="3">
        <v>73</v>
      </c>
      <c r="S935" s="3" t="s">
        <v>1127</v>
      </c>
      <c r="T935" s="3">
        <v>1360</v>
      </c>
      <c r="U935" s="3" t="s">
        <v>1126</v>
      </c>
      <c r="V935" s="15">
        <v>327.75</v>
      </c>
      <c r="W935" s="15">
        <v>297.07027734645828</v>
      </c>
      <c r="X935" s="3">
        <v>1</v>
      </c>
      <c r="Y935" s="15">
        <v>3.2799999710000001</v>
      </c>
      <c r="Z935" s="15">
        <v>327.75</v>
      </c>
      <c r="AA935" s="24">
        <f t="shared" si="58"/>
        <v>324.470000029</v>
      </c>
      <c r="AB935" s="3" t="s">
        <v>29</v>
      </c>
      <c r="AC935" s="3" t="str">
        <f t="shared" si="59"/>
        <v>Cash Over 200</v>
      </c>
    </row>
    <row r="936" spans="1:29" ht="17" hidden="1" x14ac:dyDescent="0.2">
      <c r="A936" s="3">
        <v>75816</v>
      </c>
      <c r="B936" s="6">
        <v>43405</v>
      </c>
      <c r="C936" s="3">
        <f>VLOOKUP(B936,Dates!$A$2:$B$1462, 2,FALSE)</f>
        <v>5</v>
      </c>
      <c r="D936" s="3">
        <v>4</v>
      </c>
      <c r="E936" s="12">
        <f t="shared" si="56"/>
        <v>43411</v>
      </c>
      <c r="F936" s="3">
        <v>0</v>
      </c>
      <c r="G936" s="3" t="s">
        <v>61</v>
      </c>
      <c r="H936" s="3" t="str">
        <f t="shared" si="57"/>
        <v>Other</v>
      </c>
      <c r="I936" s="3">
        <v>73</v>
      </c>
      <c r="J936" s="10">
        <v>19369</v>
      </c>
      <c r="K936" s="3">
        <v>2</v>
      </c>
      <c r="L936" s="3" t="s">
        <v>135</v>
      </c>
      <c r="M936" s="3" t="s">
        <v>682</v>
      </c>
      <c r="N936" s="3" t="s">
        <v>842</v>
      </c>
      <c r="O936" s="3" t="s">
        <v>843</v>
      </c>
      <c r="P936" s="3" t="s">
        <v>844</v>
      </c>
      <c r="Q936" s="3" t="s">
        <v>686</v>
      </c>
      <c r="R936" s="3">
        <v>73</v>
      </c>
      <c r="S936" s="3" t="s">
        <v>1127</v>
      </c>
      <c r="T936" s="3">
        <v>1360</v>
      </c>
      <c r="U936" s="3" t="s">
        <v>1126</v>
      </c>
      <c r="V936" s="15">
        <v>327.75</v>
      </c>
      <c r="W936" s="15">
        <v>297.07027734645828</v>
      </c>
      <c r="X936" s="3">
        <v>1</v>
      </c>
      <c r="Y936" s="15">
        <v>6.5599999430000002</v>
      </c>
      <c r="Z936" s="15">
        <v>327.75</v>
      </c>
      <c r="AA936" s="24">
        <f t="shared" si="58"/>
        <v>321.19000005700002</v>
      </c>
      <c r="AB936" s="3" t="s">
        <v>65</v>
      </c>
      <c r="AC936" s="3" t="str">
        <f t="shared" si="59"/>
        <v>Not Cash Payment</v>
      </c>
    </row>
    <row r="937" spans="1:29" ht="17" hidden="1" x14ac:dyDescent="0.2">
      <c r="A937" s="3">
        <v>75815</v>
      </c>
      <c r="B937" s="6">
        <v>43405</v>
      </c>
      <c r="C937" s="3">
        <f>VLOOKUP(B937,Dates!$A$2:$B$1462, 2,FALSE)</f>
        <v>5</v>
      </c>
      <c r="D937" s="3">
        <v>4</v>
      </c>
      <c r="E937" s="12">
        <f t="shared" si="56"/>
        <v>43411</v>
      </c>
      <c r="F937" s="3">
        <v>1</v>
      </c>
      <c r="G937" s="3" t="s">
        <v>61</v>
      </c>
      <c r="H937" s="3" t="str">
        <f t="shared" si="57"/>
        <v>Other</v>
      </c>
      <c r="I937" s="3">
        <v>73</v>
      </c>
      <c r="J937" s="10">
        <v>19368</v>
      </c>
      <c r="K937" s="3">
        <v>2</v>
      </c>
      <c r="L937" s="3" t="s">
        <v>135</v>
      </c>
      <c r="M937" s="3" t="s">
        <v>682</v>
      </c>
      <c r="N937" s="3" t="s">
        <v>845</v>
      </c>
      <c r="O937" s="3" t="s">
        <v>822</v>
      </c>
      <c r="P937" s="3" t="s">
        <v>698</v>
      </c>
      <c r="Q937" s="3" t="s">
        <v>699</v>
      </c>
      <c r="R937" s="3">
        <v>73</v>
      </c>
      <c r="S937" s="3" t="s">
        <v>1127</v>
      </c>
      <c r="T937" s="3">
        <v>1360</v>
      </c>
      <c r="U937" s="3" t="s">
        <v>1126</v>
      </c>
      <c r="V937" s="15">
        <v>327.75</v>
      </c>
      <c r="W937" s="15">
        <v>297.07027734645828</v>
      </c>
      <c r="X937" s="3">
        <v>1</v>
      </c>
      <c r="Y937" s="15">
        <v>9.8299999239999991</v>
      </c>
      <c r="Z937" s="15">
        <v>327.75</v>
      </c>
      <c r="AA937" s="24">
        <f t="shared" si="58"/>
        <v>317.92000007600001</v>
      </c>
      <c r="AB937" s="3" t="s">
        <v>44</v>
      </c>
      <c r="AC937" s="3" t="str">
        <f t="shared" si="59"/>
        <v>Not Cash Payment</v>
      </c>
    </row>
    <row r="938" spans="1:29" ht="17" hidden="1" x14ac:dyDescent="0.2">
      <c r="A938" s="3">
        <v>75814</v>
      </c>
      <c r="B938" s="6">
        <v>43405</v>
      </c>
      <c r="C938" s="3">
        <f>VLOOKUP(B938,Dates!$A$2:$B$1462, 2,FALSE)</f>
        <v>5</v>
      </c>
      <c r="D938" s="3">
        <v>4</v>
      </c>
      <c r="E938" s="12">
        <f t="shared" si="56"/>
        <v>43411</v>
      </c>
      <c r="F938" s="3">
        <v>1</v>
      </c>
      <c r="G938" s="3" t="s">
        <v>61</v>
      </c>
      <c r="H938" s="3" t="str">
        <f t="shared" si="57"/>
        <v>Other</v>
      </c>
      <c r="I938" s="3">
        <v>73</v>
      </c>
      <c r="J938" s="10">
        <v>19367</v>
      </c>
      <c r="K938" s="3">
        <v>2</v>
      </c>
      <c r="L938" s="3" t="s">
        <v>135</v>
      </c>
      <c r="M938" s="3" t="s">
        <v>682</v>
      </c>
      <c r="N938" s="3" t="s">
        <v>845</v>
      </c>
      <c r="O938" s="3" t="s">
        <v>822</v>
      </c>
      <c r="P938" s="3" t="s">
        <v>698</v>
      </c>
      <c r="Q938" s="3" t="s">
        <v>699</v>
      </c>
      <c r="R938" s="3">
        <v>73</v>
      </c>
      <c r="S938" s="3" t="s">
        <v>1127</v>
      </c>
      <c r="T938" s="3">
        <v>1360</v>
      </c>
      <c r="U938" s="3" t="s">
        <v>1126</v>
      </c>
      <c r="V938" s="15">
        <v>327.75</v>
      </c>
      <c r="W938" s="15">
        <v>297.07027734645828</v>
      </c>
      <c r="X938" s="3">
        <v>1</v>
      </c>
      <c r="Y938" s="15">
        <v>13.10999966</v>
      </c>
      <c r="Z938" s="15">
        <v>327.75</v>
      </c>
      <c r="AA938" s="24">
        <f t="shared" si="58"/>
        <v>314.64000034000003</v>
      </c>
      <c r="AB938" s="3" t="s">
        <v>29</v>
      </c>
      <c r="AC938" s="3" t="str">
        <f t="shared" si="59"/>
        <v>Cash Over 200</v>
      </c>
    </row>
    <row r="939" spans="1:29" ht="17" hidden="1" x14ac:dyDescent="0.2">
      <c r="A939" s="3">
        <v>75813</v>
      </c>
      <c r="B939" s="6">
        <v>43405</v>
      </c>
      <c r="C939" s="3">
        <f>VLOOKUP(B939,Dates!$A$2:$B$1462, 2,FALSE)</f>
        <v>5</v>
      </c>
      <c r="D939" s="3">
        <v>2</v>
      </c>
      <c r="E939" s="12">
        <f t="shared" si="56"/>
        <v>43409</v>
      </c>
      <c r="F939" s="3">
        <v>1</v>
      </c>
      <c r="G939" s="3" t="s">
        <v>22</v>
      </c>
      <c r="H939" s="3" t="str">
        <f t="shared" si="57"/>
        <v>Other</v>
      </c>
      <c r="I939" s="3">
        <v>73</v>
      </c>
      <c r="J939" s="10">
        <v>19366</v>
      </c>
      <c r="K939" s="3">
        <v>2</v>
      </c>
      <c r="L939" s="3" t="s">
        <v>135</v>
      </c>
      <c r="M939" s="3" t="s">
        <v>682</v>
      </c>
      <c r="N939" s="3" t="s">
        <v>720</v>
      </c>
      <c r="O939" s="3" t="s">
        <v>720</v>
      </c>
      <c r="P939" s="3" t="s">
        <v>720</v>
      </c>
      <c r="Q939" s="3" t="s">
        <v>686</v>
      </c>
      <c r="R939" s="3">
        <v>73</v>
      </c>
      <c r="S939" s="3" t="s">
        <v>1127</v>
      </c>
      <c r="T939" s="3">
        <v>1360</v>
      </c>
      <c r="U939" s="3" t="s">
        <v>1126</v>
      </c>
      <c r="V939" s="15">
        <v>327.75</v>
      </c>
      <c r="W939" s="15">
        <v>297.07027734645828</v>
      </c>
      <c r="X939" s="3">
        <v>1</v>
      </c>
      <c r="Y939" s="15">
        <v>16.38999939</v>
      </c>
      <c r="Z939" s="15">
        <v>327.75</v>
      </c>
      <c r="AA939" s="24">
        <f t="shared" si="58"/>
        <v>311.36000060999999</v>
      </c>
      <c r="AB939" s="3" t="s">
        <v>29</v>
      </c>
      <c r="AC939" s="3" t="str">
        <f t="shared" si="59"/>
        <v>Cash Over 200</v>
      </c>
    </row>
    <row r="940" spans="1:29" ht="17" hidden="1" x14ac:dyDescent="0.2">
      <c r="A940" s="3">
        <v>75812</v>
      </c>
      <c r="B940" s="6">
        <v>43405</v>
      </c>
      <c r="C940" s="3">
        <f>VLOOKUP(B940,Dates!$A$2:$B$1462, 2,FALSE)</f>
        <v>5</v>
      </c>
      <c r="D940" s="3">
        <v>2</v>
      </c>
      <c r="E940" s="12">
        <f t="shared" si="56"/>
        <v>43409</v>
      </c>
      <c r="F940" s="3">
        <v>1</v>
      </c>
      <c r="G940" s="3" t="s">
        <v>22</v>
      </c>
      <c r="H940" s="3" t="str">
        <f t="shared" si="57"/>
        <v>Other</v>
      </c>
      <c r="I940" s="3">
        <v>73</v>
      </c>
      <c r="J940" s="10">
        <v>19365</v>
      </c>
      <c r="K940" s="3">
        <v>2</v>
      </c>
      <c r="L940" s="3" t="s">
        <v>135</v>
      </c>
      <c r="M940" s="3" t="s">
        <v>682</v>
      </c>
      <c r="N940" s="3" t="s">
        <v>712</v>
      </c>
      <c r="O940" s="3" t="s">
        <v>692</v>
      </c>
      <c r="P940" s="3" t="s">
        <v>693</v>
      </c>
      <c r="Q940" s="3" t="s">
        <v>694</v>
      </c>
      <c r="R940" s="3">
        <v>73</v>
      </c>
      <c r="S940" s="3" t="s">
        <v>1127</v>
      </c>
      <c r="T940" s="3">
        <v>1360</v>
      </c>
      <c r="U940" s="3" t="s">
        <v>1126</v>
      </c>
      <c r="V940" s="15">
        <v>327.75</v>
      </c>
      <c r="W940" s="15">
        <v>297.07027734645828</v>
      </c>
      <c r="X940" s="3">
        <v>1</v>
      </c>
      <c r="Y940" s="15">
        <v>18.030000690000001</v>
      </c>
      <c r="Z940" s="15">
        <v>327.75</v>
      </c>
      <c r="AA940" s="24">
        <f t="shared" si="58"/>
        <v>309.71999930999999</v>
      </c>
      <c r="AB940" s="3" t="s">
        <v>29</v>
      </c>
      <c r="AC940" s="3" t="str">
        <f t="shared" si="59"/>
        <v>Cash Over 200</v>
      </c>
    </row>
    <row r="941" spans="1:29" ht="17" hidden="1" x14ac:dyDescent="0.2">
      <c r="A941" s="3">
        <v>75811</v>
      </c>
      <c r="B941" s="6">
        <v>43405</v>
      </c>
      <c r="C941" s="3">
        <f>VLOOKUP(B941,Dates!$A$2:$B$1462, 2,FALSE)</f>
        <v>5</v>
      </c>
      <c r="D941" s="3">
        <v>1</v>
      </c>
      <c r="E941" s="12">
        <f t="shared" si="56"/>
        <v>43406</v>
      </c>
      <c r="F941" s="3">
        <v>1</v>
      </c>
      <c r="G941" s="3" t="s">
        <v>186</v>
      </c>
      <c r="H941" s="3" t="str">
        <f t="shared" si="57"/>
        <v>Other</v>
      </c>
      <c r="I941" s="3">
        <v>73</v>
      </c>
      <c r="J941" s="10">
        <v>19364</v>
      </c>
      <c r="K941" s="3">
        <v>2</v>
      </c>
      <c r="L941" s="3" t="s">
        <v>135</v>
      </c>
      <c r="M941" s="3" t="s">
        <v>682</v>
      </c>
      <c r="N941" s="3" t="s">
        <v>846</v>
      </c>
      <c r="O941" s="3" t="s">
        <v>697</v>
      </c>
      <c r="P941" s="3" t="s">
        <v>698</v>
      </c>
      <c r="Q941" s="3" t="s">
        <v>699</v>
      </c>
      <c r="R941" s="3">
        <v>73</v>
      </c>
      <c r="S941" s="3" t="s">
        <v>1127</v>
      </c>
      <c r="T941" s="3">
        <v>1360</v>
      </c>
      <c r="U941" s="3" t="s">
        <v>1126</v>
      </c>
      <c r="V941" s="15">
        <v>327.75</v>
      </c>
      <c r="W941" s="15">
        <v>297.07027734645828</v>
      </c>
      <c r="X941" s="3">
        <v>1</v>
      </c>
      <c r="Y941" s="15">
        <v>22.940000529999999</v>
      </c>
      <c r="Z941" s="15">
        <v>327.75</v>
      </c>
      <c r="AA941" s="24">
        <f t="shared" si="58"/>
        <v>304.80999946999998</v>
      </c>
      <c r="AB941" s="3" t="s">
        <v>29</v>
      </c>
      <c r="AC941" s="3" t="str">
        <f t="shared" si="59"/>
        <v>Cash Over 200</v>
      </c>
    </row>
    <row r="942" spans="1:29" ht="17" hidden="1" x14ac:dyDescent="0.2">
      <c r="A942" s="3">
        <v>75810</v>
      </c>
      <c r="B942" s="6">
        <v>43405</v>
      </c>
      <c r="C942" s="3">
        <f>VLOOKUP(B942,Dates!$A$2:$B$1462, 2,FALSE)</f>
        <v>5</v>
      </c>
      <c r="D942" s="3">
        <v>2</v>
      </c>
      <c r="E942" s="12">
        <f t="shared" si="56"/>
        <v>43409</v>
      </c>
      <c r="F942" s="3">
        <v>1</v>
      </c>
      <c r="G942" s="3" t="s">
        <v>22</v>
      </c>
      <c r="H942" s="3" t="str">
        <f t="shared" si="57"/>
        <v>Other</v>
      </c>
      <c r="I942" s="3">
        <v>73</v>
      </c>
      <c r="J942" s="10">
        <v>19363</v>
      </c>
      <c r="K942" s="3">
        <v>2</v>
      </c>
      <c r="L942" s="3" t="s">
        <v>135</v>
      </c>
      <c r="M942" s="3" t="s">
        <v>682</v>
      </c>
      <c r="N942" s="3" t="s">
        <v>846</v>
      </c>
      <c r="O942" s="3" t="s">
        <v>697</v>
      </c>
      <c r="P942" s="3" t="s">
        <v>698</v>
      </c>
      <c r="Q942" s="3" t="s">
        <v>699</v>
      </c>
      <c r="R942" s="3">
        <v>73</v>
      </c>
      <c r="S942" s="3" t="s">
        <v>1127</v>
      </c>
      <c r="T942" s="3">
        <v>1360</v>
      </c>
      <c r="U942" s="3" t="s">
        <v>1126</v>
      </c>
      <c r="V942" s="15">
        <v>327.75</v>
      </c>
      <c r="W942" s="15">
        <v>297.07027734645828</v>
      </c>
      <c r="X942" s="3">
        <v>1</v>
      </c>
      <c r="Y942" s="15">
        <v>29.5</v>
      </c>
      <c r="Z942" s="15">
        <v>327.75</v>
      </c>
      <c r="AA942" s="24">
        <f t="shared" si="58"/>
        <v>298.25</v>
      </c>
      <c r="AB942" s="3" t="s">
        <v>44</v>
      </c>
      <c r="AC942" s="3" t="str">
        <f t="shared" si="59"/>
        <v>Not Cash Payment</v>
      </c>
    </row>
    <row r="943" spans="1:29" ht="17" hidden="1" x14ac:dyDescent="0.2">
      <c r="A943" s="3">
        <v>75809</v>
      </c>
      <c r="B943" s="6">
        <v>43405</v>
      </c>
      <c r="C943" s="3">
        <f>VLOOKUP(B943,Dates!$A$2:$B$1462, 2,FALSE)</f>
        <v>5</v>
      </c>
      <c r="D943" s="3">
        <v>2</v>
      </c>
      <c r="E943" s="12">
        <f t="shared" si="56"/>
        <v>43409</v>
      </c>
      <c r="F943" s="3">
        <v>1</v>
      </c>
      <c r="G943" s="3" t="s">
        <v>22</v>
      </c>
      <c r="H943" s="3" t="str">
        <f t="shared" si="57"/>
        <v>Other</v>
      </c>
      <c r="I943" s="3">
        <v>73</v>
      </c>
      <c r="J943" s="10">
        <v>19362</v>
      </c>
      <c r="K943" s="3">
        <v>2</v>
      </c>
      <c r="L943" s="3" t="s">
        <v>135</v>
      </c>
      <c r="M943" s="3" t="s">
        <v>682</v>
      </c>
      <c r="N943" s="3" t="s">
        <v>846</v>
      </c>
      <c r="O943" s="3" t="s">
        <v>697</v>
      </c>
      <c r="P943" s="3" t="s">
        <v>698</v>
      </c>
      <c r="Q943" s="3" t="s">
        <v>699</v>
      </c>
      <c r="R943" s="3">
        <v>73</v>
      </c>
      <c r="S943" s="3" t="s">
        <v>1127</v>
      </c>
      <c r="T943" s="3">
        <v>1360</v>
      </c>
      <c r="U943" s="3" t="s">
        <v>1126</v>
      </c>
      <c r="V943" s="15">
        <v>327.75</v>
      </c>
      <c r="W943" s="15">
        <v>297.07027734645828</v>
      </c>
      <c r="X943" s="3">
        <v>1</v>
      </c>
      <c r="Y943" s="15">
        <v>32.77999878</v>
      </c>
      <c r="Z943" s="15">
        <v>327.75</v>
      </c>
      <c r="AA943" s="24">
        <f t="shared" si="58"/>
        <v>294.97000121999997</v>
      </c>
      <c r="AB943" s="3" t="s">
        <v>44</v>
      </c>
      <c r="AC943" s="3" t="str">
        <f t="shared" si="59"/>
        <v>Not Cash Payment</v>
      </c>
    </row>
    <row r="944" spans="1:29" ht="17" hidden="1" x14ac:dyDescent="0.2">
      <c r="A944" s="3">
        <v>75808</v>
      </c>
      <c r="B944" s="6">
        <v>43405</v>
      </c>
      <c r="C944" s="3">
        <f>VLOOKUP(B944,Dates!$A$2:$B$1462, 2,FALSE)</f>
        <v>5</v>
      </c>
      <c r="D944" s="3">
        <v>2</v>
      </c>
      <c r="E944" s="12">
        <f t="shared" si="56"/>
        <v>43409</v>
      </c>
      <c r="F944" s="3">
        <v>1</v>
      </c>
      <c r="G944" s="3" t="s">
        <v>22</v>
      </c>
      <c r="H944" s="3" t="str">
        <f t="shared" si="57"/>
        <v>Other</v>
      </c>
      <c r="I944" s="3">
        <v>73</v>
      </c>
      <c r="J944" s="10">
        <v>19361</v>
      </c>
      <c r="K944" s="3">
        <v>2</v>
      </c>
      <c r="L944" s="3" t="s">
        <v>135</v>
      </c>
      <c r="M944" s="3" t="s">
        <v>682</v>
      </c>
      <c r="N944" s="3" t="s">
        <v>846</v>
      </c>
      <c r="O944" s="3" t="s">
        <v>697</v>
      </c>
      <c r="P944" s="3" t="s">
        <v>698</v>
      </c>
      <c r="Q944" s="3" t="s">
        <v>699</v>
      </c>
      <c r="R944" s="3">
        <v>73</v>
      </c>
      <c r="S944" s="3" t="s">
        <v>1127</v>
      </c>
      <c r="T944" s="3">
        <v>1360</v>
      </c>
      <c r="U944" s="3" t="s">
        <v>1126</v>
      </c>
      <c r="V944" s="15">
        <v>327.75</v>
      </c>
      <c r="W944" s="15">
        <v>297.07027734645828</v>
      </c>
      <c r="X944" s="3">
        <v>1</v>
      </c>
      <c r="Y944" s="15">
        <v>39.33000183</v>
      </c>
      <c r="Z944" s="15">
        <v>327.75</v>
      </c>
      <c r="AA944" s="24">
        <f t="shared" si="58"/>
        <v>288.41999816999999</v>
      </c>
      <c r="AB944" s="3" t="s">
        <v>44</v>
      </c>
      <c r="AC944" s="3" t="str">
        <f t="shared" si="59"/>
        <v>Not Cash Payment</v>
      </c>
    </row>
    <row r="945" spans="1:29" ht="17" x14ac:dyDescent="0.2">
      <c r="A945" s="3">
        <v>75807</v>
      </c>
      <c r="B945" s="6">
        <v>43405</v>
      </c>
      <c r="C945" s="3">
        <f>VLOOKUP(B945,Dates!$A$2:$B$1462, 2,FALSE)</f>
        <v>5</v>
      </c>
      <c r="D945" s="3">
        <v>0</v>
      </c>
      <c r="E945" s="12">
        <f t="shared" si="56"/>
        <v>43405</v>
      </c>
      <c r="F945" s="3">
        <v>1</v>
      </c>
      <c r="G945" s="3" t="s">
        <v>213</v>
      </c>
      <c r="H945" s="3" t="str">
        <f t="shared" si="57"/>
        <v>Other</v>
      </c>
      <c r="I945" s="3">
        <v>73</v>
      </c>
      <c r="J945" s="10">
        <v>19360</v>
      </c>
      <c r="K945" s="3">
        <v>2</v>
      </c>
      <c r="L945" s="3" t="s">
        <v>135</v>
      </c>
      <c r="M945" s="3" t="s">
        <v>682</v>
      </c>
      <c r="N945" s="3" t="s">
        <v>846</v>
      </c>
      <c r="O945" s="3" t="s">
        <v>697</v>
      </c>
      <c r="P945" s="3" t="s">
        <v>698</v>
      </c>
      <c r="Q945" s="3" t="s">
        <v>699</v>
      </c>
      <c r="R945" s="3">
        <v>73</v>
      </c>
      <c r="S945" s="3" t="s">
        <v>1127</v>
      </c>
      <c r="T945" s="3">
        <v>1360</v>
      </c>
      <c r="U945" s="3" t="s">
        <v>1126</v>
      </c>
      <c r="V945" s="15">
        <v>327.75</v>
      </c>
      <c r="W945" s="15">
        <v>297.07027734645828</v>
      </c>
      <c r="X945" s="3">
        <v>1</v>
      </c>
      <c r="Y945" s="15">
        <v>42.61000061</v>
      </c>
      <c r="Z945" s="15">
        <v>327.75</v>
      </c>
      <c r="AA945" s="24">
        <f t="shared" si="58"/>
        <v>285.13999939000001</v>
      </c>
      <c r="AB945" s="3" t="s">
        <v>29</v>
      </c>
      <c r="AC945" s="3" t="str">
        <f t="shared" si="59"/>
        <v>Cash Over 200</v>
      </c>
    </row>
    <row r="946" spans="1:29" ht="17" x14ac:dyDescent="0.2">
      <c r="A946" s="3">
        <v>75806</v>
      </c>
      <c r="B946" s="6">
        <v>43405</v>
      </c>
      <c r="C946" s="3">
        <f>VLOOKUP(B946,Dates!$A$2:$B$1462, 2,FALSE)</f>
        <v>5</v>
      </c>
      <c r="D946" s="3">
        <v>0</v>
      </c>
      <c r="E946" s="12">
        <f t="shared" si="56"/>
        <v>43405</v>
      </c>
      <c r="F946" s="3">
        <v>1</v>
      </c>
      <c r="G946" s="3" t="s">
        <v>213</v>
      </c>
      <c r="H946" s="3" t="str">
        <f t="shared" si="57"/>
        <v>Other</v>
      </c>
      <c r="I946" s="3">
        <v>73</v>
      </c>
      <c r="J946" s="10">
        <v>19359</v>
      </c>
      <c r="K946" s="3">
        <v>2</v>
      </c>
      <c r="L946" s="3" t="s">
        <v>135</v>
      </c>
      <c r="M946" s="3" t="s">
        <v>682</v>
      </c>
      <c r="N946" s="3" t="s">
        <v>846</v>
      </c>
      <c r="O946" s="3" t="s">
        <v>697</v>
      </c>
      <c r="P946" s="3" t="s">
        <v>698</v>
      </c>
      <c r="Q946" s="3" t="s">
        <v>699</v>
      </c>
      <c r="R946" s="3">
        <v>73</v>
      </c>
      <c r="S946" s="3" t="s">
        <v>1127</v>
      </c>
      <c r="T946" s="3">
        <v>1360</v>
      </c>
      <c r="U946" s="3" t="s">
        <v>1126</v>
      </c>
      <c r="V946" s="15">
        <v>327.75</v>
      </c>
      <c r="W946" s="15">
        <v>297.07027734645828</v>
      </c>
      <c r="X946" s="3">
        <v>1</v>
      </c>
      <c r="Y946" s="15">
        <v>49.159999849999998</v>
      </c>
      <c r="Z946" s="15">
        <v>327.75</v>
      </c>
      <c r="AA946" s="24">
        <f t="shared" si="58"/>
        <v>278.59000014999998</v>
      </c>
      <c r="AB946" s="3" t="s">
        <v>44</v>
      </c>
      <c r="AC946" s="3" t="str">
        <f t="shared" si="59"/>
        <v>Not Cash Payment</v>
      </c>
    </row>
    <row r="947" spans="1:29" ht="17" x14ac:dyDescent="0.2">
      <c r="A947" s="3">
        <v>75805</v>
      </c>
      <c r="B947" s="6">
        <v>43405</v>
      </c>
      <c r="C947" s="3">
        <f>VLOOKUP(B947,Dates!$A$2:$B$1462, 2,FALSE)</f>
        <v>5</v>
      </c>
      <c r="D947" s="3">
        <v>0</v>
      </c>
      <c r="E947" s="12">
        <f t="shared" si="56"/>
        <v>43405</v>
      </c>
      <c r="F947" s="3">
        <v>1</v>
      </c>
      <c r="G947" s="3" t="s">
        <v>213</v>
      </c>
      <c r="H947" s="3" t="str">
        <f t="shared" si="57"/>
        <v>Other</v>
      </c>
      <c r="I947" s="3">
        <v>73</v>
      </c>
      <c r="J947" s="10">
        <v>19358</v>
      </c>
      <c r="K947" s="3">
        <v>2</v>
      </c>
      <c r="L947" s="3" t="s">
        <v>135</v>
      </c>
      <c r="M947" s="3" t="s">
        <v>682</v>
      </c>
      <c r="N947" s="3" t="s">
        <v>847</v>
      </c>
      <c r="O947" s="3" t="s">
        <v>692</v>
      </c>
      <c r="P947" s="3" t="s">
        <v>693</v>
      </c>
      <c r="Q947" s="3" t="s">
        <v>694</v>
      </c>
      <c r="R947" s="3">
        <v>73</v>
      </c>
      <c r="S947" s="3" t="s">
        <v>1127</v>
      </c>
      <c r="T947" s="3">
        <v>1360</v>
      </c>
      <c r="U947" s="3" t="s">
        <v>1126</v>
      </c>
      <c r="V947" s="15">
        <v>327.75</v>
      </c>
      <c r="W947" s="15">
        <v>297.07027734645828</v>
      </c>
      <c r="X947" s="3">
        <v>1</v>
      </c>
      <c r="Y947" s="15">
        <v>52.439998629999998</v>
      </c>
      <c r="Z947" s="15">
        <v>327.75</v>
      </c>
      <c r="AA947" s="24">
        <f t="shared" si="58"/>
        <v>275.31000137000001</v>
      </c>
      <c r="AB947" s="3" t="s">
        <v>44</v>
      </c>
      <c r="AC947" s="3" t="str">
        <f t="shared" si="59"/>
        <v>Not Cash Payment</v>
      </c>
    </row>
    <row r="948" spans="1:29" ht="17" x14ac:dyDescent="0.2">
      <c r="A948" s="3">
        <v>75804</v>
      </c>
      <c r="B948" s="6">
        <v>43405</v>
      </c>
      <c r="C948" s="3">
        <f>VLOOKUP(B948,Dates!$A$2:$B$1462, 2,FALSE)</f>
        <v>5</v>
      </c>
      <c r="D948" s="3">
        <v>0</v>
      </c>
      <c r="E948" s="12">
        <f t="shared" si="56"/>
        <v>43405</v>
      </c>
      <c r="F948" s="3">
        <v>1</v>
      </c>
      <c r="G948" s="3" t="s">
        <v>213</v>
      </c>
      <c r="H948" s="3" t="str">
        <f t="shared" si="57"/>
        <v>Other</v>
      </c>
      <c r="I948" s="3">
        <v>73</v>
      </c>
      <c r="J948" s="10">
        <v>19357</v>
      </c>
      <c r="K948" s="3">
        <v>2</v>
      </c>
      <c r="L948" s="3" t="s">
        <v>135</v>
      </c>
      <c r="M948" s="3" t="s">
        <v>682</v>
      </c>
      <c r="N948" s="3" t="s">
        <v>847</v>
      </c>
      <c r="O948" s="3" t="s">
        <v>692</v>
      </c>
      <c r="P948" s="3" t="s">
        <v>693</v>
      </c>
      <c r="Q948" s="3" t="s">
        <v>694</v>
      </c>
      <c r="R948" s="3">
        <v>73</v>
      </c>
      <c r="S948" s="3" t="s">
        <v>1127</v>
      </c>
      <c r="T948" s="3">
        <v>1360</v>
      </c>
      <c r="U948" s="3" t="s">
        <v>1126</v>
      </c>
      <c r="V948" s="15">
        <v>327.75</v>
      </c>
      <c r="W948" s="15">
        <v>297.07027734645828</v>
      </c>
      <c r="X948" s="3">
        <v>1</v>
      </c>
      <c r="Y948" s="15">
        <v>55.72000122</v>
      </c>
      <c r="Z948" s="15">
        <v>327.75</v>
      </c>
      <c r="AA948" s="24">
        <f t="shared" si="58"/>
        <v>272.02999878000003</v>
      </c>
      <c r="AB948" s="3" t="s">
        <v>44</v>
      </c>
      <c r="AC948" s="3" t="str">
        <f t="shared" si="59"/>
        <v>Not Cash Payment</v>
      </c>
    </row>
    <row r="949" spans="1:29" ht="17" x14ac:dyDescent="0.2">
      <c r="A949" s="3">
        <v>75803</v>
      </c>
      <c r="B949" s="6">
        <v>43405</v>
      </c>
      <c r="C949" s="3">
        <f>VLOOKUP(B949,Dates!$A$2:$B$1462, 2,FALSE)</f>
        <v>5</v>
      </c>
      <c r="D949" s="3">
        <v>0</v>
      </c>
      <c r="E949" s="12">
        <f t="shared" si="56"/>
        <v>43405</v>
      </c>
      <c r="F949" s="3">
        <v>1</v>
      </c>
      <c r="G949" s="3" t="s">
        <v>213</v>
      </c>
      <c r="H949" s="3" t="str">
        <f t="shared" si="57"/>
        <v>Other</v>
      </c>
      <c r="I949" s="3">
        <v>73</v>
      </c>
      <c r="J949" s="10">
        <v>19356</v>
      </c>
      <c r="K949" s="3">
        <v>2</v>
      </c>
      <c r="L949" s="3" t="s">
        <v>135</v>
      </c>
      <c r="M949" s="3" t="s">
        <v>682</v>
      </c>
      <c r="N949" s="3" t="s">
        <v>712</v>
      </c>
      <c r="O949" s="3" t="s">
        <v>692</v>
      </c>
      <c r="P949" s="3" t="s">
        <v>693</v>
      </c>
      <c r="Q949" s="3" t="s">
        <v>694</v>
      </c>
      <c r="R949" s="3">
        <v>73</v>
      </c>
      <c r="S949" s="3" t="s">
        <v>1127</v>
      </c>
      <c r="T949" s="3">
        <v>1360</v>
      </c>
      <c r="U949" s="3" t="s">
        <v>1126</v>
      </c>
      <c r="V949" s="15">
        <v>327.75</v>
      </c>
      <c r="W949" s="15">
        <v>297.07027734645828</v>
      </c>
      <c r="X949" s="3">
        <v>1</v>
      </c>
      <c r="Y949" s="15">
        <v>59</v>
      </c>
      <c r="Z949" s="15">
        <v>327.75</v>
      </c>
      <c r="AA949" s="24">
        <f t="shared" si="58"/>
        <v>268.75</v>
      </c>
      <c r="AB949" s="3" t="s">
        <v>29</v>
      </c>
      <c r="AC949" s="3" t="str">
        <f t="shared" si="59"/>
        <v>Cash Over 200</v>
      </c>
    </row>
    <row r="950" spans="1:29" ht="34" hidden="1" x14ac:dyDescent="0.2">
      <c r="A950" s="3">
        <v>75802</v>
      </c>
      <c r="B950" s="6">
        <v>43405</v>
      </c>
      <c r="C950" s="3">
        <f>VLOOKUP(B950,Dates!$A$2:$B$1462, 2,FALSE)</f>
        <v>5</v>
      </c>
      <c r="D950" s="3">
        <v>0</v>
      </c>
      <c r="E950" s="12">
        <f t="shared" si="56"/>
        <v>43405</v>
      </c>
      <c r="F950" s="3">
        <v>0</v>
      </c>
      <c r="G950" s="3" t="s">
        <v>213</v>
      </c>
      <c r="H950" s="3" t="str">
        <f t="shared" si="57"/>
        <v>Same day - on time</v>
      </c>
      <c r="I950" s="3">
        <v>73</v>
      </c>
      <c r="J950" s="10">
        <v>19355</v>
      </c>
      <c r="K950" s="3">
        <v>2</v>
      </c>
      <c r="L950" s="3" t="s">
        <v>135</v>
      </c>
      <c r="M950" s="3" t="s">
        <v>682</v>
      </c>
      <c r="N950" s="3" t="s">
        <v>712</v>
      </c>
      <c r="O950" s="3" t="s">
        <v>692</v>
      </c>
      <c r="P950" s="3" t="s">
        <v>693</v>
      </c>
      <c r="Q950" s="3" t="s">
        <v>694</v>
      </c>
      <c r="R950" s="3">
        <v>73</v>
      </c>
      <c r="S950" s="3" t="s">
        <v>1127</v>
      </c>
      <c r="T950" s="3">
        <v>1360</v>
      </c>
      <c r="U950" s="3" t="s">
        <v>1126</v>
      </c>
      <c r="V950" s="15">
        <v>327.75</v>
      </c>
      <c r="W950" s="15">
        <v>297.07027734645828</v>
      </c>
      <c r="X950" s="3">
        <v>1</v>
      </c>
      <c r="Y950" s="15">
        <v>65.550003050000001</v>
      </c>
      <c r="Z950" s="15">
        <v>327.75</v>
      </c>
      <c r="AA950" s="24">
        <f t="shared" si="58"/>
        <v>262.19999695000001</v>
      </c>
      <c r="AB950" s="3" t="s">
        <v>65</v>
      </c>
      <c r="AC950" s="3" t="str">
        <f t="shared" si="59"/>
        <v>Not Cash Payment</v>
      </c>
    </row>
    <row r="951" spans="1:29" ht="17" x14ac:dyDescent="0.2">
      <c r="A951" s="3">
        <v>75801</v>
      </c>
      <c r="B951" s="6">
        <v>43405</v>
      </c>
      <c r="C951" s="3">
        <f>VLOOKUP(B951,Dates!$A$2:$B$1462, 2,FALSE)</f>
        <v>5</v>
      </c>
      <c r="D951" s="3">
        <v>0</v>
      </c>
      <c r="E951" s="12">
        <f t="shared" si="56"/>
        <v>43405</v>
      </c>
      <c r="F951" s="3">
        <v>1</v>
      </c>
      <c r="G951" s="3" t="s">
        <v>213</v>
      </c>
      <c r="H951" s="3" t="str">
        <f t="shared" si="57"/>
        <v>Other</v>
      </c>
      <c r="I951" s="3">
        <v>73</v>
      </c>
      <c r="J951" s="10">
        <v>19354</v>
      </c>
      <c r="K951" s="3">
        <v>2</v>
      </c>
      <c r="L951" s="3" t="s">
        <v>135</v>
      </c>
      <c r="M951" s="3" t="s">
        <v>682</v>
      </c>
      <c r="N951" s="3" t="s">
        <v>848</v>
      </c>
      <c r="O951" s="3" t="s">
        <v>688</v>
      </c>
      <c r="P951" s="3" t="s">
        <v>689</v>
      </c>
      <c r="Q951" s="3" t="s">
        <v>690</v>
      </c>
      <c r="R951" s="3">
        <v>73</v>
      </c>
      <c r="S951" s="3" t="s">
        <v>1127</v>
      </c>
      <c r="T951" s="3">
        <v>1360</v>
      </c>
      <c r="U951" s="3" t="s">
        <v>1126</v>
      </c>
      <c r="V951" s="15">
        <v>327.75</v>
      </c>
      <c r="W951" s="15">
        <v>297.07027734645828</v>
      </c>
      <c r="X951" s="3">
        <v>1</v>
      </c>
      <c r="Y951" s="15">
        <v>81.940002440000001</v>
      </c>
      <c r="Z951" s="15">
        <v>327.75</v>
      </c>
      <c r="AA951" s="24">
        <f t="shared" si="58"/>
        <v>245.80999756</v>
      </c>
      <c r="AB951" s="3" t="s">
        <v>44</v>
      </c>
      <c r="AC951" s="3" t="str">
        <f t="shared" si="59"/>
        <v>Not Cash Payment</v>
      </c>
    </row>
    <row r="952" spans="1:29" ht="17" hidden="1" x14ac:dyDescent="0.2">
      <c r="A952" s="3">
        <v>75800</v>
      </c>
      <c r="B952" s="6">
        <v>43405</v>
      </c>
      <c r="C952" s="3">
        <f>VLOOKUP(B952,Dates!$A$2:$B$1462, 2,FALSE)</f>
        <v>5</v>
      </c>
      <c r="D952" s="3">
        <v>4</v>
      </c>
      <c r="E952" s="12">
        <f t="shared" si="56"/>
        <v>43411</v>
      </c>
      <c r="F952" s="3">
        <v>1</v>
      </c>
      <c r="G952" s="3" t="s">
        <v>61</v>
      </c>
      <c r="H952" s="3" t="str">
        <f t="shared" si="57"/>
        <v>Other</v>
      </c>
      <c r="I952" s="3">
        <v>73</v>
      </c>
      <c r="J952" s="10">
        <v>19353</v>
      </c>
      <c r="K952" s="3">
        <v>2</v>
      </c>
      <c r="L952" s="3" t="s">
        <v>135</v>
      </c>
      <c r="M952" s="3" t="s">
        <v>682</v>
      </c>
      <c r="N952" s="3" t="s">
        <v>848</v>
      </c>
      <c r="O952" s="3" t="s">
        <v>688</v>
      </c>
      <c r="P952" s="3" t="s">
        <v>689</v>
      </c>
      <c r="Q952" s="3" t="s">
        <v>690</v>
      </c>
      <c r="R952" s="3">
        <v>73</v>
      </c>
      <c r="S952" s="3" t="s">
        <v>1127</v>
      </c>
      <c r="T952" s="3">
        <v>1360</v>
      </c>
      <c r="U952" s="3" t="s">
        <v>1126</v>
      </c>
      <c r="V952" s="15">
        <v>327.75</v>
      </c>
      <c r="W952" s="15">
        <v>297.07027734645828</v>
      </c>
      <c r="X952" s="3">
        <v>1</v>
      </c>
      <c r="Y952" s="15">
        <v>0</v>
      </c>
      <c r="Z952" s="15">
        <v>327.75</v>
      </c>
      <c r="AA952" s="24">
        <f t="shared" si="58"/>
        <v>327.75</v>
      </c>
      <c r="AB952" s="3" t="s">
        <v>44</v>
      </c>
      <c r="AC952" s="3" t="str">
        <f t="shared" si="59"/>
        <v>Not Cash Payment</v>
      </c>
    </row>
    <row r="953" spans="1:29" ht="17" hidden="1" x14ac:dyDescent="0.2">
      <c r="A953" s="3">
        <v>75799</v>
      </c>
      <c r="B953" s="6">
        <v>43405</v>
      </c>
      <c r="C953" s="3">
        <f>VLOOKUP(B953,Dates!$A$2:$B$1462, 2,FALSE)</f>
        <v>5</v>
      </c>
      <c r="D953" s="3">
        <v>4</v>
      </c>
      <c r="E953" s="12">
        <f t="shared" si="56"/>
        <v>43411</v>
      </c>
      <c r="F953" s="3">
        <v>1</v>
      </c>
      <c r="G953" s="3" t="s">
        <v>61</v>
      </c>
      <c r="H953" s="3" t="str">
        <f t="shared" si="57"/>
        <v>Other</v>
      </c>
      <c r="I953" s="3">
        <v>73</v>
      </c>
      <c r="J953" s="10">
        <v>19352</v>
      </c>
      <c r="K953" s="3">
        <v>2</v>
      </c>
      <c r="L953" s="3" t="s">
        <v>135</v>
      </c>
      <c r="M953" s="3" t="s">
        <v>682</v>
      </c>
      <c r="N953" s="3" t="s">
        <v>832</v>
      </c>
      <c r="O953" s="3" t="s">
        <v>832</v>
      </c>
      <c r="P953" s="3" t="s">
        <v>833</v>
      </c>
      <c r="Q953" s="3" t="s">
        <v>686</v>
      </c>
      <c r="R953" s="3">
        <v>73</v>
      </c>
      <c r="S953" s="3" t="s">
        <v>1127</v>
      </c>
      <c r="T953" s="3">
        <v>1360</v>
      </c>
      <c r="U953" s="3" t="s">
        <v>1126</v>
      </c>
      <c r="V953" s="15">
        <v>327.75</v>
      </c>
      <c r="W953" s="15">
        <v>297.07027734645828</v>
      </c>
      <c r="X953" s="3">
        <v>1</v>
      </c>
      <c r="Y953" s="15">
        <v>3.2799999710000001</v>
      </c>
      <c r="Z953" s="15">
        <v>327.75</v>
      </c>
      <c r="AA953" s="24">
        <f t="shared" si="58"/>
        <v>324.470000029</v>
      </c>
      <c r="AB953" s="3" t="s">
        <v>44</v>
      </c>
      <c r="AC953" s="3" t="str">
        <f t="shared" si="59"/>
        <v>Not Cash Payment</v>
      </c>
    </row>
    <row r="954" spans="1:29" ht="17" hidden="1" x14ac:dyDescent="0.2">
      <c r="A954" s="3">
        <v>75798</v>
      </c>
      <c r="B954" s="6">
        <v>43405</v>
      </c>
      <c r="C954" s="3">
        <f>VLOOKUP(B954,Dates!$A$2:$B$1462, 2,FALSE)</f>
        <v>5</v>
      </c>
      <c r="D954" s="3">
        <v>4</v>
      </c>
      <c r="E954" s="12">
        <f t="shared" si="56"/>
        <v>43411</v>
      </c>
      <c r="F954" s="3">
        <v>0</v>
      </c>
      <c r="G954" s="3" t="s">
        <v>61</v>
      </c>
      <c r="H954" s="3" t="str">
        <f t="shared" si="57"/>
        <v>Other</v>
      </c>
      <c r="I954" s="3">
        <v>73</v>
      </c>
      <c r="J954" s="10">
        <v>19351</v>
      </c>
      <c r="K954" s="3">
        <v>2</v>
      </c>
      <c r="L954" s="3" t="s">
        <v>135</v>
      </c>
      <c r="M954" s="3" t="s">
        <v>682</v>
      </c>
      <c r="N954" s="3" t="s">
        <v>744</v>
      </c>
      <c r="O954" s="3" t="s">
        <v>806</v>
      </c>
      <c r="P954" s="3" t="s">
        <v>689</v>
      </c>
      <c r="Q954" s="3" t="s">
        <v>690</v>
      </c>
      <c r="R954" s="3">
        <v>73</v>
      </c>
      <c r="S954" s="3" t="s">
        <v>1127</v>
      </c>
      <c r="T954" s="3">
        <v>1360</v>
      </c>
      <c r="U954" s="3" t="s">
        <v>1126</v>
      </c>
      <c r="V954" s="15">
        <v>327.75</v>
      </c>
      <c r="W954" s="15">
        <v>297.07027734645828</v>
      </c>
      <c r="X954" s="3">
        <v>1</v>
      </c>
      <c r="Y954" s="15">
        <v>6.5599999430000002</v>
      </c>
      <c r="Z954" s="15">
        <v>327.75</v>
      </c>
      <c r="AA954" s="24">
        <f t="shared" si="58"/>
        <v>321.19000005700002</v>
      </c>
      <c r="AB954" s="3" t="s">
        <v>65</v>
      </c>
      <c r="AC954" s="3" t="str">
        <f t="shared" si="59"/>
        <v>Not Cash Payment</v>
      </c>
    </row>
    <row r="955" spans="1:29" ht="17" hidden="1" x14ac:dyDescent="0.2">
      <c r="A955" s="3">
        <v>75797</v>
      </c>
      <c r="B955" s="6">
        <v>43405</v>
      </c>
      <c r="C955" s="3">
        <f>VLOOKUP(B955,Dates!$A$2:$B$1462, 2,FALSE)</f>
        <v>5</v>
      </c>
      <c r="D955" s="3">
        <v>4</v>
      </c>
      <c r="E955" s="12">
        <f t="shared" si="56"/>
        <v>43411</v>
      </c>
      <c r="F955" s="3">
        <v>0</v>
      </c>
      <c r="G955" s="3" t="s">
        <v>61</v>
      </c>
      <c r="H955" s="3" t="str">
        <f t="shared" si="57"/>
        <v>Other</v>
      </c>
      <c r="I955" s="3">
        <v>73</v>
      </c>
      <c r="J955" s="10">
        <v>19350</v>
      </c>
      <c r="K955" s="3">
        <v>2</v>
      </c>
      <c r="L955" s="3" t="s">
        <v>135</v>
      </c>
      <c r="M955" s="3" t="s">
        <v>682</v>
      </c>
      <c r="N955" s="3" t="s">
        <v>849</v>
      </c>
      <c r="O955" s="3" t="s">
        <v>784</v>
      </c>
      <c r="P955" s="3" t="s">
        <v>698</v>
      </c>
      <c r="Q955" s="3" t="s">
        <v>699</v>
      </c>
      <c r="R955" s="3">
        <v>73</v>
      </c>
      <c r="S955" s="3" t="s">
        <v>1127</v>
      </c>
      <c r="T955" s="3">
        <v>1360</v>
      </c>
      <c r="U955" s="3" t="s">
        <v>1126</v>
      </c>
      <c r="V955" s="15">
        <v>327.75</v>
      </c>
      <c r="W955" s="15">
        <v>297.07027734645828</v>
      </c>
      <c r="X955" s="3">
        <v>1</v>
      </c>
      <c r="Y955" s="15">
        <v>9.8299999239999991</v>
      </c>
      <c r="Z955" s="15">
        <v>327.75</v>
      </c>
      <c r="AA955" s="24">
        <f t="shared" si="58"/>
        <v>317.92000007600001</v>
      </c>
      <c r="AB955" s="3" t="s">
        <v>65</v>
      </c>
      <c r="AC955" s="3" t="str">
        <f t="shared" si="59"/>
        <v>Not Cash Payment</v>
      </c>
    </row>
    <row r="956" spans="1:29" ht="34" hidden="1" x14ac:dyDescent="0.2">
      <c r="A956" s="3">
        <v>49521</v>
      </c>
      <c r="B956" s="6">
        <v>42727</v>
      </c>
      <c r="C956" s="3">
        <f>VLOOKUP(B956,Dates!$A$2:$B$1462, 2,FALSE)</f>
        <v>6</v>
      </c>
      <c r="D956" s="3">
        <v>2</v>
      </c>
      <c r="E956" s="12">
        <f t="shared" si="56"/>
        <v>42731</v>
      </c>
      <c r="F956" s="3">
        <v>0</v>
      </c>
      <c r="G956" s="3" t="s">
        <v>22</v>
      </c>
      <c r="H956" s="3" t="str">
        <f t="shared" si="57"/>
        <v>Other</v>
      </c>
      <c r="I956" s="3">
        <v>9</v>
      </c>
      <c r="J956" s="10">
        <v>9597</v>
      </c>
      <c r="K956" s="3">
        <v>3</v>
      </c>
      <c r="L956" s="3" t="s">
        <v>23</v>
      </c>
      <c r="M956" s="3" t="s">
        <v>682</v>
      </c>
      <c r="N956" s="3" t="s">
        <v>850</v>
      </c>
      <c r="O956" s="3" t="s">
        <v>850</v>
      </c>
      <c r="P956" s="3" t="s">
        <v>761</v>
      </c>
      <c r="Q956" s="3" t="s">
        <v>736</v>
      </c>
      <c r="R956" s="3">
        <v>9</v>
      </c>
      <c r="S956" s="3" t="s">
        <v>1055</v>
      </c>
      <c r="T956" s="3">
        <v>191</v>
      </c>
      <c r="U956" s="3" t="s">
        <v>1054</v>
      </c>
      <c r="V956" s="15">
        <v>99.989997860000003</v>
      </c>
      <c r="W956" s="15">
        <v>95.114003926871064</v>
      </c>
      <c r="X956" s="3">
        <v>3</v>
      </c>
      <c r="Y956" s="15">
        <v>45</v>
      </c>
      <c r="Z956" s="15">
        <v>299.96999357999999</v>
      </c>
      <c r="AA956" s="24">
        <f t="shared" si="58"/>
        <v>254.96999357999999</v>
      </c>
      <c r="AB956" s="3" t="s">
        <v>29</v>
      </c>
      <c r="AC956" s="3" t="str">
        <f t="shared" si="59"/>
        <v>Cash Over 200</v>
      </c>
    </row>
    <row r="957" spans="1:29" ht="51" hidden="1" x14ac:dyDescent="0.2">
      <c r="A957" s="3">
        <v>30305</v>
      </c>
      <c r="B957" s="6">
        <v>42447</v>
      </c>
      <c r="C957" s="3">
        <f>VLOOKUP(B957,Dates!$A$2:$B$1462, 2,FALSE)</f>
        <v>6</v>
      </c>
      <c r="D957" s="3">
        <v>2</v>
      </c>
      <c r="E957" s="12">
        <f t="shared" si="56"/>
        <v>42451</v>
      </c>
      <c r="F957" s="3">
        <v>1</v>
      </c>
      <c r="G957" s="3" t="s">
        <v>22</v>
      </c>
      <c r="H957" s="3" t="str">
        <f t="shared" si="57"/>
        <v>Other</v>
      </c>
      <c r="I957" s="3">
        <v>29</v>
      </c>
      <c r="J957" s="10">
        <v>9702</v>
      </c>
      <c r="K957" s="3">
        <v>5</v>
      </c>
      <c r="L957" s="3" t="s">
        <v>30</v>
      </c>
      <c r="M957" s="3" t="s">
        <v>682</v>
      </c>
      <c r="N957" s="3" t="s">
        <v>851</v>
      </c>
      <c r="O957" s="3" t="s">
        <v>852</v>
      </c>
      <c r="P957" s="3" t="s">
        <v>750</v>
      </c>
      <c r="Q957" s="3" t="s">
        <v>694</v>
      </c>
      <c r="R957" s="3">
        <v>29</v>
      </c>
      <c r="S957" s="3" t="s">
        <v>1057</v>
      </c>
      <c r="T957" s="3">
        <v>627</v>
      </c>
      <c r="U957" s="3" t="s">
        <v>1056</v>
      </c>
      <c r="V957" s="15">
        <v>39.990001679999999</v>
      </c>
      <c r="W957" s="15">
        <v>34.198098313835338</v>
      </c>
      <c r="X957" s="3">
        <v>3</v>
      </c>
      <c r="Y957" s="15">
        <v>6</v>
      </c>
      <c r="Z957" s="15">
        <v>119.97000503999999</v>
      </c>
      <c r="AA957" s="24">
        <f t="shared" si="58"/>
        <v>113.97000503999999</v>
      </c>
      <c r="AB957" s="3" t="s">
        <v>29</v>
      </c>
      <c r="AC957" s="3" t="str">
        <f t="shared" si="59"/>
        <v>Cash Not Over 200</v>
      </c>
    </row>
    <row r="958" spans="1:29" ht="34" hidden="1" x14ac:dyDescent="0.2">
      <c r="A958" s="3">
        <v>50054</v>
      </c>
      <c r="B958" s="6">
        <v>42735</v>
      </c>
      <c r="C958" s="3">
        <f>VLOOKUP(B958,Dates!$A$2:$B$1462, 2,FALSE)</f>
        <v>7</v>
      </c>
      <c r="D958" s="3">
        <v>2</v>
      </c>
      <c r="E958" s="12">
        <f t="shared" si="56"/>
        <v>42738</v>
      </c>
      <c r="F958" s="3">
        <v>1</v>
      </c>
      <c r="G958" s="3" t="s">
        <v>22</v>
      </c>
      <c r="H958" s="3" t="str">
        <f t="shared" si="57"/>
        <v>Other</v>
      </c>
      <c r="I958" s="3">
        <v>9</v>
      </c>
      <c r="J958" s="10">
        <v>1362</v>
      </c>
      <c r="K958" s="3">
        <v>3</v>
      </c>
      <c r="L958" s="3" t="s">
        <v>23</v>
      </c>
      <c r="M958" s="3" t="s">
        <v>682</v>
      </c>
      <c r="N958" s="3" t="s">
        <v>740</v>
      </c>
      <c r="O958" s="3" t="s">
        <v>740</v>
      </c>
      <c r="P958" s="3" t="s">
        <v>735</v>
      </c>
      <c r="Q958" s="3" t="s">
        <v>736</v>
      </c>
      <c r="R958" s="3">
        <v>9</v>
      </c>
      <c r="S958" s="3" t="s">
        <v>1055</v>
      </c>
      <c r="T958" s="3">
        <v>191</v>
      </c>
      <c r="U958" s="3" t="s">
        <v>1054</v>
      </c>
      <c r="V958" s="15">
        <v>99.989997860000003</v>
      </c>
      <c r="W958" s="15">
        <v>95.114003926871064</v>
      </c>
      <c r="X958" s="3">
        <v>3</v>
      </c>
      <c r="Y958" s="15">
        <v>45</v>
      </c>
      <c r="Z958" s="15">
        <v>299.96999357999999</v>
      </c>
      <c r="AA958" s="24">
        <f t="shared" si="58"/>
        <v>254.96999357999999</v>
      </c>
      <c r="AB958" s="3" t="s">
        <v>29</v>
      </c>
      <c r="AC958" s="3" t="str">
        <f t="shared" si="59"/>
        <v>Cash Over 200</v>
      </c>
    </row>
    <row r="959" spans="1:29" ht="34" hidden="1" x14ac:dyDescent="0.2">
      <c r="A959" s="3">
        <v>27772</v>
      </c>
      <c r="B959" s="6">
        <v>42645</v>
      </c>
      <c r="C959" s="3">
        <f>VLOOKUP(B959,Dates!$A$2:$B$1462, 2,FALSE)</f>
        <v>1</v>
      </c>
      <c r="D959" s="3">
        <v>2</v>
      </c>
      <c r="E959" s="12">
        <f t="shared" si="56"/>
        <v>42647</v>
      </c>
      <c r="F959" s="3">
        <v>1</v>
      </c>
      <c r="G959" s="3" t="s">
        <v>22</v>
      </c>
      <c r="H959" s="3" t="str">
        <f t="shared" si="57"/>
        <v>Other</v>
      </c>
      <c r="I959" s="3">
        <v>17</v>
      </c>
      <c r="J959" s="10">
        <v>9467</v>
      </c>
      <c r="K959" s="3">
        <v>4</v>
      </c>
      <c r="L959" s="3" t="s">
        <v>45</v>
      </c>
      <c r="M959" s="3" t="s">
        <v>682</v>
      </c>
      <c r="N959" s="3" t="s">
        <v>853</v>
      </c>
      <c r="O959" s="3" t="s">
        <v>853</v>
      </c>
      <c r="P959" s="3" t="s">
        <v>685</v>
      </c>
      <c r="Q959" s="3" t="s">
        <v>686</v>
      </c>
      <c r="R959" s="3">
        <v>17</v>
      </c>
      <c r="S959" s="3" t="s">
        <v>1043</v>
      </c>
      <c r="T959" s="3">
        <v>365</v>
      </c>
      <c r="U959" s="3" t="s">
        <v>1062</v>
      </c>
      <c r="V959" s="15">
        <v>59.990001679999999</v>
      </c>
      <c r="W959" s="15">
        <v>54.488929209402009</v>
      </c>
      <c r="X959" s="3">
        <v>3</v>
      </c>
      <c r="Y959" s="15">
        <v>1.7999999520000001</v>
      </c>
      <c r="Z959" s="15">
        <v>179.97000503999999</v>
      </c>
      <c r="AA959" s="24">
        <f t="shared" si="58"/>
        <v>178.17000508799998</v>
      </c>
      <c r="AB959" s="3" t="s">
        <v>29</v>
      </c>
      <c r="AC959" s="3" t="str">
        <f t="shared" si="59"/>
        <v>Cash Not Over 200</v>
      </c>
    </row>
    <row r="960" spans="1:29" ht="34" hidden="1" x14ac:dyDescent="0.2">
      <c r="A960" s="3">
        <v>47752</v>
      </c>
      <c r="B960" s="6">
        <v>42702</v>
      </c>
      <c r="C960" s="3">
        <f>VLOOKUP(B960,Dates!$A$2:$B$1462, 2,FALSE)</f>
        <v>2</v>
      </c>
      <c r="D960" s="3">
        <v>2</v>
      </c>
      <c r="E960" s="12">
        <f t="shared" si="56"/>
        <v>42704</v>
      </c>
      <c r="F960" s="3">
        <v>1</v>
      </c>
      <c r="G960" s="3" t="s">
        <v>22</v>
      </c>
      <c r="H960" s="3" t="str">
        <f t="shared" si="57"/>
        <v>Other</v>
      </c>
      <c r="I960" s="3">
        <v>17</v>
      </c>
      <c r="J960" s="10">
        <v>9114</v>
      </c>
      <c r="K960" s="3">
        <v>4</v>
      </c>
      <c r="L960" s="3" t="s">
        <v>45</v>
      </c>
      <c r="M960" s="3" t="s">
        <v>682</v>
      </c>
      <c r="N960" s="3" t="s">
        <v>741</v>
      </c>
      <c r="O960" s="3" t="s">
        <v>742</v>
      </c>
      <c r="P960" s="3" t="s">
        <v>743</v>
      </c>
      <c r="Q960" s="3" t="s">
        <v>699</v>
      </c>
      <c r="R960" s="3">
        <v>17</v>
      </c>
      <c r="S960" s="3" t="s">
        <v>1043</v>
      </c>
      <c r="T960" s="3">
        <v>365</v>
      </c>
      <c r="U960" s="3" t="s">
        <v>1062</v>
      </c>
      <c r="V960" s="15">
        <v>59.990001679999999</v>
      </c>
      <c r="W960" s="15">
        <v>54.488929209402009</v>
      </c>
      <c r="X960" s="3">
        <v>3</v>
      </c>
      <c r="Y960" s="15">
        <v>7.1999998090000004</v>
      </c>
      <c r="Z960" s="15">
        <v>179.97000503999999</v>
      </c>
      <c r="AA960" s="24">
        <f t="shared" si="58"/>
        <v>172.770005231</v>
      </c>
      <c r="AB960" s="3" t="s">
        <v>29</v>
      </c>
      <c r="AC960" s="3" t="str">
        <f t="shared" si="59"/>
        <v>Cash Not Over 200</v>
      </c>
    </row>
    <row r="961" spans="1:29" ht="34" hidden="1" x14ac:dyDescent="0.2">
      <c r="A961" s="3">
        <v>31296</v>
      </c>
      <c r="B961" s="6">
        <v>42373</v>
      </c>
      <c r="C961" s="3">
        <f>VLOOKUP(B961,Dates!$A$2:$B$1462, 2,FALSE)</f>
        <v>2</v>
      </c>
      <c r="D961" s="3">
        <v>2</v>
      </c>
      <c r="E961" s="12">
        <f t="shared" si="56"/>
        <v>42375</v>
      </c>
      <c r="F961" s="3">
        <v>0</v>
      </c>
      <c r="G961" s="3" t="s">
        <v>22</v>
      </c>
      <c r="H961" s="3" t="str">
        <f t="shared" si="57"/>
        <v>Other</v>
      </c>
      <c r="I961" s="3">
        <v>17</v>
      </c>
      <c r="J961" s="10">
        <v>2546</v>
      </c>
      <c r="K961" s="3">
        <v>4</v>
      </c>
      <c r="L961" s="3" t="s">
        <v>45</v>
      </c>
      <c r="M961" s="3" t="s">
        <v>682</v>
      </c>
      <c r="N961" s="3" t="s">
        <v>854</v>
      </c>
      <c r="O961" s="3" t="s">
        <v>684</v>
      </c>
      <c r="P961" s="3" t="s">
        <v>685</v>
      </c>
      <c r="Q961" s="3" t="s">
        <v>686</v>
      </c>
      <c r="R961" s="3">
        <v>17</v>
      </c>
      <c r="S961" s="3" t="s">
        <v>1043</v>
      </c>
      <c r="T961" s="3">
        <v>365</v>
      </c>
      <c r="U961" s="3" t="s">
        <v>1062</v>
      </c>
      <c r="V961" s="15">
        <v>59.990001679999999</v>
      </c>
      <c r="W961" s="15">
        <v>54.488929209402009</v>
      </c>
      <c r="X961" s="3">
        <v>3</v>
      </c>
      <c r="Y961" s="15">
        <v>9.8999996190000008</v>
      </c>
      <c r="Z961" s="15">
        <v>179.97000503999999</v>
      </c>
      <c r="AA961" s="24">
        <f t="shared" si="58"/>
        <v>170.07000542099999</v>
      </c>
      <c r="AB961" s="3" t="s">
        <v>29</v>
      </c>
      <c r="AC961" s="3" t="str">
        <f t="shared" si="59"/>
        <v>Cash Not Over 200</v>
      </c>
    </row>
    <row r="962" spans="1:29" ht="34" hidden="1" x14ac:dyDescent="0.2">
      <c r="A962" s="3">
        <v>22076</v>
      </c>
      <c r="B962" s="6">
        <v>42327</v>
      </c>
      <c r="C962" s="3">
        <f>VLOOKUP(B962,Dates!$A$2:$B$1462, 2,FALSE)</f>
        <v>5</v>
      </c>
      <c r="D962" s="3">
        <v>2</v>
      </c>
      <c r="E962" s="12">
        <f t="shared" si="56"/>
        <v>42331</v>
      </c>
      <c r="F962" s="3">
        <v>0</v>
      </c>
      <c r="G962" s="3" t="s">
        <v>22</v>
      </c>
      <c r="H962" s="3" t="str">
        <f t="shared" si="57"/>
        <v>Other</v>
      </c>
      <c r="I962" s="3">
        <v>17</v>
      </c>
      <c r="J962" s="10">
        <v>2240</v>
      </c>
      <c r="K962" s="3">
        <v>4</v>
      </c>
      <c r="L962" s="3" t="s">
        <v>45</v>
      </c>
      <c r="M962" s="3" t="s">
        <v>682</v>
      </c>
      <c r="N962" s="3" t="s">
        <v>762</v>
      </c>
      <c r="O962" s="3" t="s">
        <v>697</v>
      </c>
      <c r="P962" s="3" t="s">
        <v>698</v>
      </c>
      <c r="Q962" s="3" t="s">
        <v>699</v>
      </c>
      <c r="R962" s="3">
        <v>17</v>
      </c>
      <c r="S962" s="3" t="s">
        <v>1043</v>
      </c>
      <c r="T962" s="3">
        <v>365</v>
      </c>
      <c r="U962" s="3" t="s">
        <v>1062</v>
      </c>
      <c r="V962" s="15">
        <v>59.990001679999999</v>
      </c>
      <c r="W962" s="15">
        <v>54.488929209402009</v>
      </c>
      <c r="X962" s="3">
        <v>3</v>
      </c>
      <c r="Y962" s="15">
        <v>16.200000760000002</v>
      </c>
      <c r="Z962" s="15">
        <v>179.97000503999999</v>
      </c>
      <c r="AA962" s="24">
        <f t="shared" si="58"/>
        <v>163.77000427999999</v>
      </c>
      <c r="AB962" s="3" t="s">
        <v>29</v>
      </c>
      <c r="AC962" s="3" t="str">
        <f t="shared" si="59"/>
        <v>Cash Not Over 200</v>
      </c>
    </row>
    <row r="963" spans="1:29" ht="34" hidden="1" x14ac:dyDescent="0.2">
      <c r="A963" s="3">
        <v>25665</v>
      </c>
      <c r="B963" s="6">
        <v>42644</v>
      </c>
      <c r="C963" s="3">
        <f>VLOOKUP(B963,Dates!$A$2:$B$1462, 2,FALSE)</f>
        <v>7</v>
      </c>
      <c r="D963" s="3">
        <v>2</v>
      </c>
      <c r="E963" s="12">
        <f t="shared" ref="E963:E1026" si="60">WORKDAY(B963, D963 )</f>
        <v>42647</v>
      </c>
      <c r="F963" s="3">
        <v>1</v>
      </c>
      <c r="G963" s="3" t="s">
        <v>22</v>
      </c>
      <c r="H963" s="3" t="str">
        <f t="shared" ref="H963:H1026" si="61">IF(AND(D963&lt;=1,F963=0),"Same day - on time","Other")</f>
        <v>Other</v>
      </c>
      <c r="I963" s="3">
        <v>17</v>
      </c>
      <c r="J963" s="10">
        <v>11650</v>
      </c>
      <c r="K963" s="3">
        <v>4</v>
      </c>
      <c r="L963" s="3" t="s">
        <v>45</v>
      </c>
      <c r="M963" s="3" t="s">
        <v>682</v>
      </c>
      <c r="N963" s="3" t="s">
        <v>712</v>
      </c>
      <c r="O963" s="3" t="s">
        <v>692</v>
      </c>
      <c r="P963" s="3" t="s">
        <v>693</v>
      </c>
      <c r="Q963" s="3" t="s">
        <v>694</v>
      </c>
      <c r="R963" s="3">
        <v>17</v>
      </c>
      <c r="S963" s="3" t="s">
        <v>1043</v>
      </c>
      <c r="T963" s="3">
        <v>365</v>
      </c>
      <c r="U963" s="3" t="s">
        <v>1062</v>
      </c>
      <c r="V963" s="15">
        <v>59.990001679999999</v>
      </c>
      <c r="W963" s="15">
        <v>54.488929209402009</v>
      </c>
      <c r="X963" s="3">
        <v>3</v>
      </c>
      <c r="Y963" s="15">
        <v>27</v>
      </c>
      <c r="Z963" s="15">
        <v>179.97000503999999</v>
      </c>
      <c r="AA963" s="24">
        <f t="shared" ref="AA963:AA1026" si="62">Z963-Y963</f>
        <v>152.97000503999999</v>
      </c>
      <c r="AB963" s="3" t="s">
        <v>29</v>
      </c>
      <c r="AC963" s="3" t="str">
        <f t="shared" ref="AC963:AC1026" si="63">IF(AND(AB963="CASH",AA963&gt;200),"Cash Over 200",IF(AND(AB963="CASH",AA963&lt;=200),"Cash Not Over 200","Not Cash Payment"))</f>
        <v>Cash Not Over 200</v>
      </c>
    </row>
    <row r="964" spans="1:29" ht="34" hidden="1" x14ac:dyDescent="0.2">
      <c r="A964" s="3">
        <v>31296</v>
      </c>
      <c r="B964" s="6">
        <v>42373</v>
      </c>
      <c r="C964" s="3">
        <f>VLOOKUP(B964,Dates!$A$2:$B$1462, 2,FALSE)</f>
        <v>2</v>
      </c>
      <c r="D964" s="3">
        <v>2</v>
      </c>
      <c r="E964" s="12">
        <f t="shared" si="60"/>
        <v>42375</v>
      </c>
      <c r="F964" s="3">
        <v>0</v>
      </c>
      <c r="G964" s="3" t="s">
        <v>22</v>
      </c>
      <c r="H964" s="3" t="str">
        <f t="shared" si="61"/>
        <v>Other</v>
      </c>
      <c r="I964" s="3">
        <v>24</v>
      </c>
      <c r="J964" s="10">
        <v>2546</v>
      </c>
      <c r="K964" s="3">
        <v>5</v>
      </c>
      <c r="L964" s="3" t="s">
        <v>30</v>
      </c>
      <c r="M964" s="3" t="s">
        <v>682</v>
      </c>
      <c r="N964" s="3" t="s">
        <v>854</v>
      </c>
      <c r="O964" s="3" t="s">
        <v>684</v>
      </c>
      <c r="P964" s="3" t="s">
        <v>685</v>
      </c>
      <c r="Q964" s="3" t="s">
        <v>686</v>
      </c>
      <c r="R964" s="3">
        <v>24</v>
      </c>
      <c r="S964" s="3" t="s">
        <v>1066</v>
      </c>
      <c r="T964" s="3">
        <v>502</v>
      </c>
      <c r="U964" s="3" t="s">
        <v>1065</v>
      </c>
      <c r="V964" s="15">
        <v>50</v>
      </c>
      <c r="W964" s="15">
        <v>43.678035218757444</v>
      </c>
      <c r="X964" s="3">
        <v>3</v>
      </c>
      <c r="Y964" s="15">
        <v>0</v>
      </c>
      <c r="Z964" s="15">
        <v>150</v>
      </c>
      <c r="AA964" s="24">
        <f t="shared" si="62"/>
        <v>150</v>
      </c>
      <c r="AB964" s="3" t="s">
        <v>29</v>
      </c>
      <c r="AC964" s="3" t="str">
        <f t="shared" si="63"/>
        <v>Cash Not Over 200</v>
      </c>
    </row>
    <row r="965" spans="1:29" ht="51" hidden="1" x14ac:dyDescent="0.2">
      <c r="A965" s="3">
        <v>22819</v>
      </c>
      <c r="B965" s="6">
        <v>42338</v>
      </c>
      <c r="C965" s="3">
        <f>VLOOKUP(B965,Dates!$A$2:$B$1462, 2,FALSE)</f>
        <v>2</v>
      </c>
      <c r="D965" s="3">
        <v>2</v>
      </c>
      <c r="E965" s="12">
        <f t="shared" si="60"/>
        <v>42340</v>
      </c>
      <c r="F965" s="3">
        <v>1</v>
      </c>
      <c r="G965" s="3" t="s">
        <v>22</v>
      </c>
      <c r="H965" s="3" t="str">
        <f t="shared" si="61"/>
        <v>Other</v>
      </c>
      <c r="I965" s="3">
        <v>29</v>
      </c>
      <c r="J965" s="10">
        <v>10368</v>
      </c>
      <c r="K965" s="3">
        <v>5</v>
      </c>
      <c r="L965" s="3" t="s">
        <v>30</v>
      </c>
      <c r="M965" s="3" t="s">
        <v>682</v>
      </c>
      <c r="N965" s="3" t="s">
        <v>810</v>
      </c>
      <c r="O965" s="3" t="s">
        <v>724</v>
      </c>
      <c r="P965" s="3" t="s">
        <v>693</v>
      </c>
      <c r="Q965" s="3" t="s">
        <v>694</v>
      </c>
      <c r="R965" s="3">
        <v>29</v>
      </c>
      <c r="S965" s="3" t="s">
        <v>1057</v>
      </c>
      <c r="T965" s="3">
        <v>627</v>
      </c>
      <c r="U965" s="3" t="s">
        <v>1056</v>
      </c>
      <c r="V965" s="15">
        <v>39.990001679999999</v>
      </c>
      <c r="W965" s="15">
        <v>34.198098313835338</v>
      </c>
      <c r="X965" s="3">
        <v>3</v>
      </c>
      <c r="Y965" s="15">
        <v>23.989999770000001</v>
      </c>
      <c r="Z965" s="15">
        <v>119.97000503999999</v>
      </c>
      <c r="AA965" s="24">
        <f t="shared" si="62"/>
        <v>95.980005269999992</v>
      </c>
      <c r="AB965" s="3" t="s">
        <v>29</v>
      </c>
      <c r="AC965" s="3" t="str">
        <f t="shared" si="63"/>
        <v>Cash Not Over 200</v>
      </c>
    </row>
    <row r="966" spans="1:29" ht="51" hidden="1" x14ac:dyDescent="0.2">
      <c r="A966" s="3">
        <v>27099</v>
      </c>
      <c r="B966" s="6">
        <v>42400</v>
      </c>
      <c r="C966" s="3">
        <f>VLOOKUP(B966,Dates!$A$2:$B$1462, 2,FALSE)</f>
        <v>1</v>
      </c>
      <c r="D966" s="3">
        <v>2</v>
      </c>
      <c r="E966" s="12">
        <f t="shared" si="60"/>
        <v>42402</v>
      </c>
      <c r="F966" s="3">
        <v>1</v>
      </c>
      <c r="G966" s="3" t="s">
        <v>22</v>
      </c>
      <c r="H966" s="3" t="str">
        <f t="shared" si="61"/>
        <v>Other</v>
      </c>
      <c r="I966" s="3">
        <v>41</v>
      </c>
      <c r="J966" s="10">
        <v>6489</v>
      </c>
      <c r="K966" s="3">
        <v>6</v>
      </c>
      <c r="L966" s="3" t="s">
        <v>34</v>
      </c>
      <c r="M966" s="3" t="s">
        <v>682</v>
      </c>
      <c r="N966" s="3" t="s">
        <v>104</v>
      </c>
      <c r="O966" s="3" t="s">
        <v>724</v>
      </c>
      <c r="P966" s="3" t="s">
        <v>693</v>
      </c>
      <c r="Q966" s="3" t="s">
        <v>694</v>
      </c>
      <c r="R966" s="3">
        <v>41</v>
      </c>
      <c r="S966" s="3" t="s">
        <v>1041</v>
      </c>
      <c r="T966" s="3">
        <v>917</v>
      </c>
      <c r="U966" s="3" t="s">
        <v>1058</v>
      </c>
      <c r="V966" s="15">
        <v>21.989999770000001</v>
      </c>
      <c r="W966" s="15">
        <v>20.391999720066668</v>
      </c>
      <c r="X966" s="3">
        <v>3</v>
      </c>
      <c r="Y966" s="15">
        <v>0.66000002599999996</v>
      </c>
      <c r="Z966" s="15">
        <v>65.969999310000006</v>
      </c>
      <c r="AA966" s="24">
        <f t="shared" si="62"/>
        <v>65.309999284</v>
      </c>
      <c r="AB966" s="3" t="s">
        <v>29</v>
      </c>
      <c r="AC966" s="3" t="str">
        <f t="shared" si="63"/>
        <v>Cash Not Over 200</v>
      </c>
    </row>
    <row r="967" spans="1:29" ht="34" hidden="1" x14ac:dyDescent="0.2">
      <c r="A967" s="3">
        <v>28292</v>
      </c>
      <c r="B967" s="6">
        <v>42417</v>
      </c>
      <c r="C967" s="3">
        <f>VLOOKUP(B967,Dates!$A$2:$B$1462, 2,FALSE)</f>
        <v>4</v>
      </c>
      <c r="D967" s="3">
        <v>2</v>
      </c>
      <c r="E967" s="12">
        <f t="shared" si="60"/>
        <v>42419</v>
      </c>
      <c r="F967" s="3">
        <v>1</v>
      </c>
      <c r="G967" s="3" t="s">
        <v>22</v>
      </c>
      <c r="H967" s="3" t="str">
        <f t="shared" si="61"/>
        <v>Other</v>
      </c>
      <c r="I967" s="3">
        <v>41</v>
      </c>
      <c r="J967" s="10">
        <v>10533</v>
      </c>
      <c r="K967" s="3">
        <v>6</v>
      </c>
      <c r="L967" s="3" t="s">
        <v>34</v>
      </c>
      <c r="M967" s="3" t="s">
        <v>682</v>
      </c>
      <c r="N967" s="3" t="s">
        <v>855</v>
      </c>
      <c r="O967" s="3" t="s">
        <v>856</v>
      </c>
      <c r="P967" s="3" t="s">
        <v>689</v>
      </c>
      <c r="Q967" s="3" t="s">
        <v>690</v>
      </c>
      <c r="R967" s="3">
        <v>41</v>
      </c>
      <c r="S967" s="3" t="s">
        <v>1041</v>
      </c>
      <c r="T967" s="3">
        <v>924</v>
      </c>
      <c r="U967" s="3" t="s">
        <v>1074</v>
      </c>
      <c r="V967" s="15">
        <v>15.989999770000001</v>
      </c>
      <c r="W967" s="15">
        <v>16.143866608000003</v>
      </c>
      <c r="X967" s="3">
        <v>3</v>
      </c>
      <c r="Y967" s="15">
        <v>11.989999770000001</v>
      </c>
      <c r="Z967" s="15">
        <v>47.969999310000006</v>
      </c>
      <c r="AA967" s="24">
        <f t="shared" si="62"/>
        <v>35.979999540000009</v>
      </c>
      <c r="AB967" s="3" t="s">
        <v>29</v>
      </c>
      <c r="AC967" s="3" t="str">
        <f t="shared" si="63"/>
        <v>Cash Not Over 200</v>
      </c>
    </row>
    <row r="968" spans="1:29" ht="51" hidden="1" x14ac:dyDescent="0.2">
      <c r="A968" s="3">
        <v>21244</v>
      </c>
      <c r="B968" s="6">
        <v>42196</v>
      </c>
      <c r="C968" s="3">
        <f>VLOOKUP(B968,Dates!$A$2:$B$1462, 2,FALSE)</f>
        <v>7</v>
      </c>
      <c r="D968" s="3">
        <v>2</v>
      </c>
      <c r="E968" s="12">
        <f t="shared" si="60"/>
        <v>42199</v>
      </c>
      <c r="F968" s="3">
        <v>1</v>
      </c>
      <c r="G968" s="3" t="s">
        <v>22</v>
      </c>
      <c r="H968" s="3" t="str">
        <f t="shared" si="61"/>
        <v>Other</v>
      </c>
      <c r="I968" s="3">
        <v>40</v>
      </c>
      <c r="J968" s="10">
        <v>6491</v>
      </c>
      <c r="K968" s="3">
        <v>6</v>
      </c>
      <c r="L968" s="3" t="s">
        <v>34</v>
      </c>
      <c r="M968" s="3" t="s">
        <v>682</v>
      </c>
      <c r="N968" s="3" t="s">
        <v>803</v>
      </c>
      <c r="O968" s="3" t="s">
        <v>804</v>
      </c>
      <c r="P968" s="3" t="s">
        <v>698</v>
      </c>
      <c r="Q968" s="3" t="s">
        <v>699</v>
      </c>
      <c r="R968" s="3">
        <v>40</v>
      </c>
      <c r="S968" s="3" t="s">
        <v>1044</v>
      </c>
      <c r="T968" s="3">
        <v>885</v>
      </c>
      <c r="U968" s="3" t="s">
        <v>1070</v>
      </c>
      <c r="V968" s="15">
        <v>24.989999770000001</v>
      </c>
      <c r="W968" s="15">
        <v>29.483249567625002</v>
      </c>
      <c r="X968" s="3">
        <v>4</v>
      </c>
      <c r="Y968" s="15">
        <v>5.5</v>
      </c>
      <c r="Z968" s="15">
        <v>99.959999080000003</v>
      </c>
      <c r="AA968" s="24">
        <f t="shared" si="62"/>
        <v>94.459999080000003</v>
      </c>
      <c r="AB968" s="3" t="s">
        <v>29</v>
      </c>
      <c r="AC968" s="3" t="str">
        <f t="shared" si="63"/>
        <v>Cash Not Over 200</v>
      </c>
    </row>
    <row r="969" spans="1:29" ht="34" hidden="1" x14ac:dyDescent="0.2">
      <c r="A969" s="3">
        <v>47752</v>
      </c>
      <c r="B969" s="6">
        <v>42702</v>
      </c>
      <c r="C969" s="3">
        <f>VLOOKUP(B969,Dates!$A$2:$B$1462, 2,FALSE)</f>
        <v>2</v>
      </c>
      <c r="D969" s="3">
        <v>2</v>
      </c>
      <c r="E969" s="12">
        <f t="shared" si="60"/>
        <v>42704</v>
      </c>
      <c r="F969" s="3">
        <v>1</v>
      </c>
      <c r="G969" s="3" t="s">
        <v>22</v>
      </c>
      <c r="H969" s="3" t="str">
        <f t="shared" si="61"/>
        <v>Other</v>
      </c>
      <c r="I969" s="3">
        <v>17</v>
      </c>
      <c r="J969" s="10">
        <v>9114</v>
      </c>
      <c r="K969" s="3">
        <v>4</v>
      </c>
      <c r="L969" s="3" t="s">
        <v>45</v>
      </c>
      <c r="M969" s="3" t="s">
        <v>682</v>
      </c>
      <c r="N969" s="3" t="s">
        <v>741</v>
      </c>
      <c r="O969" s="3" t="s">
        <v>742</v>
      </c>
      <c r="P969" s="3" t="s">
        <v>743</v>
      </c>
      <c r="Q969" s="3" t="s">
        <v>699</v>
      </c>
      <c r="R969" s="3">
        <v>17</v>
      </c>
      <c r="S969" s="3" t="s">
        <v>1043</v>
      </c>
      <c r="T969" s="3">
        <v>365</v>
      </c>
      <c r="U969" s="3" t="s">
        <v>1062</v>
      </c>
      <c r="V969" s="15">
        <v>59.990001679999999</v>
      </c>
      <c r="W969" s="15">
        <v>54.488929209402009</v>
      </c>
      <c r="X969" s="3">
        <v>4</v>
      </c>
      <c r="Y969" s="15">
        <v>12</v>
      </c>
      <c r="Z969" s="15">
        <v>239.96000672</v>
      </c>
      <c r="AA969" s="24">
        <f t="shared" si="62"/>
        <v>227.96000672</v>
      </c>
      <c r="AB969" s="3" t="s">
        <v>29</v>
      </c>
      <c r="AC969" s="3" t="str">
        <f t="shared" si="63"/>
        <v>Cash Over 200</v>
      </c>
    </row>
    <row r="970" spans="1:29" ht="34" hidden="1" x14ac:dyDescent="0.2">
      <c r="A970" s="3">
        <v>31239</v>
      </c>
      <c r="B970" s="6">
        <v>42373</v>
      </c>
      <c r="C970" s="3">
        <f>VLOOKUP(B970,Dates!$A$2:$B$1462, 2,FALSE)</f>
        <v>2</v>
      </c>
      <c r="D970" s="3">
        <v>2</v>
      </c>
      <c r="E970" s="12">
        <f t="shared" si="60"/>
        <v>42375</v>
      </c>
      <c r="F970" s="3">
        <v>1</v>
      </c>
      <c r="G970" s="3" t="s">
        <v>22</v>
      </c>
      <c r="H970" s="3" t="str">
        <f t="shared" si="61"/>
        <v>Other</v>
      </c>
      <c r="I970" s="3">
        <v>17</v>
      </c>
      <c r="J970" s="10">
        <v>5564</v>
      </c>
      <c r="K970" s="3">
        <v>4</v>
      </c>
      <c r="L970" s="3" t="s">
        <v>45</v>
      </c>
      <c r="M970" s="3" t="s">
        <v>682</v>
      </c>
      <c r="N970" s="3" t="s">
        <v>851</v>
      </c>
      <c r="O970" s="3" t="s">
        <v>852</v>
      </c>
      <c r="P970" s="3" t="s">
        <v>750</v>
      </c>
      <c r="Q970" s="3" t="s">
        <v>694</v>
      </c>
      <c r="R970" s="3">
        <v>17</v>
      </c>
      <c r="S970" s="3" t="s">
        <v>1043</v>
      </c>
      <c r="T970" s="3">
        <v>365</v>
      </c>
      <c r="U970" s="3" t="s">
        <v>1062</v>
      </c>
      <c r="V970" s="15">
        <v>59.990001679999999</v>
      </c>
      <c r="W970" s="15">
        <v>54.488929209402009</v>
      </c>
      <c r="X970" s="3">
        <v>4</v>
      </c>
      <c r="Y970" s="15">
        <v>24</v>
      </c>
      <c r="Z970" s="15">
        <v>239.96000672</v>
      </c>
      <c r="AA970" s="24">
        <f t="shared" si="62"/>
        <v>215.96000672</v>
      </c>
      <c r="AB970" s="3" t="s">
        <v>29</v>
      </c>
      <c r="AC970" s="3" t="str">
        <f t="shared" si="63"/>
        <v>Cash Over 200</v>
      </c>
    </row>
    <row r="971" spans="1:29" ht="34" hidden="1" x14ac:dyDescent="0.2">
      <c r="A971" s="3">
        <v>45772</v>
      </c>
      <c r="B971" s="6">
        <v>42673</v>
      </c>
      <c r="C971" s="3">
        <f>VLOOKUP(B971,Dates!$A$2:$B$1462, 2,FALSE)</f>
        <v>1</v>
      </c>
      <c r="D971" s="3">
        <v>2</v>
      </c>
      <c r="E971" s="12">
        <f t="shared" si="60"/>
        <v>42675</v>
      </c>
      <c r="F971" s="3">
        <v>1</v>
      </c>
      <c r="G971" s="3" t="s">
        <v>22</v>
      </c>
      <c r="H971" s="3" t="str">
        <f t="shared" si="61"/>
        <v>Other</v>
      </c>
      <c r="I971" s="3">
        <v>17</v>
      </c>
      <c r="J971" s="10">
        <v>7955</v>
      </c>
      <c r="K971" s="3">
        <v>4</v>
      </c>
      <c r="L971" s="3" t="s">
        <v>45</v>
      </c>
      <c r="M971" s="3" t="s">
        <v>682</v>
      </c>
      <c r="N971" s="3" t="s">
        <v>857</v>
      </c>
      <c r="O971" s="3" t="s">
        <v>857</v>
      </c>
      <c r="P971" s="3" t="s">
        <v>790</v>
      </c>
      <c r="Q971" s="3" t="s">
        <v>690</v>
      </c>
      <c r="R971" s="3">
        <v>17</v>
      </c>
      <c r="S971" s="3" t="s">
        <v>1043</v>
      </c>
      <c r="T971" s="3">
        <v>365</v>
      </c>
      <c r="U971" s="3" t="s">
        <v>1062</v>
      </c>
      <c r="V971" s="15">
        <v>59.990001679999999</v>
      </c>
      <c r="W971" s="15">
        <v>54.488929209402009</v>
      </c>
      <c r="X971" s="3">
        <v>4</v>
      </c>
      <c r="Y971" s="15">
        <v>43.189998629999998</v>
      </c>
      <c r="Z971" s="15">
        <v>239.96000672</v>
      </c>
      <c r="AA971" s="24">
        <f t="shared" si="62"/>
        <v>196.77000809</v>
      </c>
      <c r="AB971" s="3" t="s">
        <v>29</v>
      </c>
      <c r="AC971" s="3" t="str">
        <f t="shared" si="63"/>
        <v>Cash Not Over 200</v>
      </c>
    </row>
    <row r="972" spans="1:29" ht="51" hidden="1" x14ac:dyDescent="0.2">
      <c r="A972" s="3">
        <v>24661</v>
      </c>
      <c r="B972" s="6">
        <v>42364</v>
      </c>
      <c r="C972" s="3">
        <f>VLOOKUP(B972,Dates!$A$2:$B$1462, 2,FALSE)</f>
        <v>7</v>
      </c>
      <c r="D972" s="3">
        <v>2</v>
      </c>
      <c r="E972" s="12">
        <f t="shared" si="60"/>
        <v>42367</v>
      </c>
      <c r="F972" s="3">
        <v>0</v>
      </c>
      <c r="G972" s="3" t="s">
        <v>22</v>
      </c>
      <c r="H972" s="3" t="str">
        <f t="shared" si="61"/>
        <v>Other</v>
      </c>
      <c r="I972" s="3">
        <v>29</v>
      </c>
      <c r="J972" s="10">
        <v>5728</v>
      </c>
      <c r="K972" s="3">
        <v>5</v>
      </c>
      <c r="L972" s="3" t="s">
        <v>30</v>
      </c>
      <c r="M972" s="3" t="s">
        <v>682</v>
      </c>
      <c r="N972" s="3" t="s">
        <v>767</v>
      </c>
      <c r="O972" s="3" t="s">
        <v>711</v>
      </c>
      <c r="P972" s="3" t="s">
        <v>693</v>
      </c>
      <c r="Q972" s="3" t="s">
        <v>694</v>
      </c>
      <c r="R972" s="3">
        <v>29</v>
      </c>
      <c r="S972" s="3" t="s">
        <v>1057</v>
      </c>
      <c r="T972" s="3">
        <v>627</v>
      </c>
      <c r="U972" s="3" t="s">
        <v>1056</v>
      </c>
      <c r="V972" s="15">
        <v>39.990001679999999</v>
      </c>
      <c r="W972" s="15">
        <v>34.198098313835338</v>
      </c>
      <c r="X972" s="3">
        <v>4</v>
      </c>
      <c r="Y972" s="15">
        <v>6.4000000950000002</v>
      </c>
      <c r="Z972" s="15">
        <v>159.96000672</v>
      </c>
      <c r="AA972" s="24">
        <f t="shared" si="62"/>
        <v>153.560006625</v>
      </c>
      <c r="AB972" s="3" t="s">
        <v>29</v>
      </c>
      <c r="AC972" s="3" t="str">
        <f t="shared" si="63"/>
        <v>Cash Not Over 200</v>
      </c>
    </row>
    <row r="973" spans="1:29" ht="34" hidden="1" x14ac:dyDescent="0.2">
      <c r="A973" s="3">
        <v>50054</v>
      </c>
      <c r="B973" s="6">
        <v>42735</v>
      </c>
      <c r="C973" s="3">
        <f>VLOOKUP(B973,Dates!$A$2:$B$1462, 2,FALSE)</f>
        <v>7</v>
      </c>
      <c r="D973" s="3">
        <v>2</v>
      </c>
      <c r="E973" s="12">
        <f t="shared" si="60"/>
        <v>42738</v>
      </c>
      <c r="F973" s="3">
        <v>1</v>
      </c>
      <c r="G973" s="3" t="s">
        <v>22</v>
      </c>
      <c r="H973" s="3" t="str">
        <f t="shared" si="61"/>
        <v>Other</v>
      </c>
      <c r="I973" s="3">
        <v>24</v>
      </c>
      <c r="J973" s="10">
        <v>1362</v>
      </c>
      <c r="K973" s="3">
        <v>5</v>
      </c>
      <c r="L973" s="3" t="s">
        <v>30</v>
      </c>
      <c r="M973" s="3" t="s">
        <v>682</v>
      </c>
      <c r="N973" s="3" t="s">
        <v>740</v>
      </c>
      <c r="O973" s="3" t="s">
        <v>740</v>
      </c>
      <c r="P973" s="3" t="s">
        <v>735</v>
      </c>
      <c r="Q973" s="3" t="s">
        <v>736</v>
      </c>
      <c r="R973" s="3">
        <v>24</v>
      </c>
      <c r="S973" s="3" t="s">
        <v>1066</v>
      </c>
      <c r="T973" s="3">
        <v>502</v>
      </c>
      <c r="U973" s="3" t="s">
        <v>1065</v>
      </c>
      <c r="V973" s="15">
        <v>50</v>
      </c>
      <c r="W973" s="15">
        <v>43.678035218757444</v>
      </c>
      <c r="X973" s="3">
        <v>4</v>
      </c>
      <c r="Y973" s="15">
        <v>8</v>
      </c>
      <c r="Z973" s="15">
        <v>200</v>
      </c>
      <c r="AA973" s="24">
        <f t="shared" si="62"/>
        <v>192</v>
      </c>
      <c r="AB973" s="3" t="s">
        <v>29</v>
      </c>
      <c r="AC973" s="3" t="str">
        <f t="shared" si="63"/>
        <v>Cash Not Over 200</v>
      </c>
    </row>
    <row r="974" spans="1:29" ht="51" hidden="1" x14ac:dyDescent="0.2">
      <c r="A974" s="3">
        <v>22924</v>
      </c>
      <c r="B974" s="6">
        <v>42016</v>
      </c>
      <c r="C974" s="3">
        <f>VLOOKUP(B974,Dates!$A$2:$B$1462, 2,FALSE)</f>
        <v>2</v>
      </c>
      <c r="D974" s="3">
        <v>2</v>
      </c>
      <c r="E974" s="12">
        <f t="shared" si="60"/>
        <v>42018</v>
      </c>
      <c r="F974" s="3">
        <v>1</v>
      </c>
      <c r="G974" s="3" t="s">
        <v>22</v>
      </c>
      <c r="H974" s="3" t="str">
        <f t="shared" si="61"/>
        <v>Other</v>
      </c>
      <c r="I974" s="3">
        <v>29</v>
      </c>
      <c r="J974" s="10">
        <v>9704</v>
      </c>
      <c r="K974" s="3">
        <v>5</v>
      </c>
      <c r="L974" s="3" t="s">
        <v>30</v>
      </c>
      <c r="M974" s="3" t="s">
        <v>682</v>
      </c>
      <c r="N974" s="3" t="s">
        <v>832</v>
      </c>
      <c r="O974" s="3" t="s">
        <v>832</v>
      </c>
      <c r="P974" s="3" t="s">
        <v>833</v>
      </c>
      <c r="Q974" s="3" t="s">
        <v>686</v>
      </c>
      <c r="R974" s="3">
        <v>29</v>
      </c>
      <c r="S974" s="3" t="s">
        <v>1057</v>
      </c>
      <c r="T974" s="3">
        <v>627</v>
      </c>
      <c r="U974" s="3" t="s">
        <v>1056</v>
      </c>
      <c r="V974" s="15">
        <v>39.990001679999999</v>
      </c>
      <c r="W974" s="15">
        <v>34.198098313835338</v>
      </c>
      <c r="X974" s="3">
        <v>4</v>
      </c>
      <c r="Y974" s="15">
        <v>8</v>
      </c>
      <c r="Z974" s="15">
        <v>159.96000672</v>
      </c>
      <c r="AA974" s="24">
        <f t="shared" si="62"/>
        <v>151.96000672</v>
      </c>
      <c r="AB974" s="3" t="s">
        <v>29</v>
      </c>
      <c r="AC974" s="3" t="str">
        <f t="shared" si="63"/>
        <v>Cash Not Over 200</v>
      </c>
    </row>
    <row r="975" spans="1:29" ht="34" hidden="1" x14ac:dyDescent="0.2">
      <c r="A975" s="3">
        <v>21902</v>
      </c>
      <c r="B975" s="6">
        <v>42324</v>
      </c>
      <c r="C975" s="3">
        <f>VLOOKUP(B975,Dates!$A$2:$B$1462, 2,FALSE)</f>
        <v>2</v>
      </c>
      <c r="D975" s="3">
        <v>2</v>
      </c>
      <c r="E975" s="12">
        <f t="shared" si="60"/>
        <v>42326</v>
      </c>
      <c r="F975" s="3">
        <v>1</v>
      </c>
      <c r="G975" s="3" t="s">
        <v>22</v>
      </c>
      <c r="H975" s="3" t="str">
        <f t="shared" si="61"/>
        <v>Other</v>
      </c>
      <c r="I975" s="3">
        <v>24</v>
      </c>
      <c r="J975" s="10">
        <v>8485</v>
      </c>
      <c r="K975" s="3">
        <v>5</v>
      </c>
      <c r="L975" s="3" t="s">
        <v>30</v>
      </c>
      <c r="M975" s="3" t="s">
        <v>682</v>
      </c>
      <c r="N975" s="3" t="s">
        <v>796</v>
      </c>
      <c r="O975" s="3" t="s">
        <v>796</v>
      </c>
      <c r="P975" s="3" t="s">
        <v>797</v>
      </c>
      <c r="Q975" s="3" t="s">
        <v>686</v>
      </c>
      <c r="R975" s="3">
        <v>24</v>
      </c>
      <c r="S975" s="3" t="s">
        <v>1066</v>
      </c>
      <c r="T975" s="3">
        <v>502</v>
      </c>
      <c r="U975" s="3" t="s">
        <v>1065</v>
      </c>
      <c r="V975" s="15">
        <v>50</v>
      </c>
      <c r="W975" s="15">
        <v>43.678035218757444</v>
      </c>
      <c r="X975" s="3">
        <v>4</v>
      </c>
      <c r="Y975" s="15">
        <v>11</v>
      </c>
      <c r="Z975" s="15">
        <v>200</v>
      </c>
      <c r="AA975" s="24">
        <f t="shared" si="62"/>
        <v>189</v>
      </c>
      <c r="AB975" s="3" t="s">
        <v>29</v>
      </c>
      <c r="AC975" s="3" t="str">
        <f t="shared" si="63"/>
        <v>Cash Not Over 200</v>
      </c>
    </row>
    <row r="976" spans="1:29" ht="51" hidden="1" x14ac:dyDescent="0.2">
      <c r="A976" s="3">
        <v>21534</v>
      </c>
      <c r="B976" s="6">
        <v>42319</v>
      </c>
      <c r="C976" s="3">
        <f>VLOOKUP(B976,Dates!$A$2:$B$1462, 2,FALSE)</f>
        <v>4</v>
      </c>
      <c r="D976" s="3">
        <v>2</v>
      </c>
      <c r="E976" s="12">
        <f t="shared" si="60"/>
        <v>42321</v>
      </c>
      <c r="F976" s="3">
        <v>1</v>
      </c>
      <c r="G976" s="3" t="s">
        <v>22</v>
      </c>
      <c r="H976" s="3" t="str">
        <f t="shared" si="61"/>
        <v>Other</v>
      </c>
      <c r="I976" s="3">
        <v>29</v>
      </c>
      <c r="J976" s="10">
        <v>11216</v>
      </c>
      <c r="K976" s="3">
        <v>5</v>
      </c>
      <c r="L976" s="3" t="s">
        <v>30</v>
      </c>
      <c r="M976" s="3" t="s">
        <v>682</v>
      </c>
      <c r="N976" s="3" t="s">
        <v>700</v>
      </c>
      <c r="O976" s="3" t="s">
        <v>700</v>
      </c>
      <c r="P976" s="3" t="s">
        <v>701</v>
      </c>
      <c r="Q976" s="3" t="s">
        <v>699</v>
      </c>
      <c r="R976" s="3">
        <v>29</v>
      </c>
      <c r="S976" s="3" t="s">
        <v>1057</v>
      </c>
      <c r="T976" s="3">
        <v>627</v>
      </c>
      <c r="U976" s="3" t="s">
        <v>1056</v>
      </c>
      <c r="V976" s="15">
        <v>39.990001679999999</v>
      </c>
      <c r="W976" s="15">
        <v>34.198098313835338</v>
      </c>
      <c r="X976" s="3">
        <v>4</v>
      </c>
      <c r="Y976" s="15">
        <v>28.790000920000001</v>
      </c>
      <c r="Z976" s="15">
        <v>159.96000672</v>
      </c>
      <c r="AA976" s="24">
        <f t="shared" si="62"/>
        <v>131.17000579999998</v>
      </c>
      <c r="AB976" s="3" t="s">
        <v>29</v>
      </c>
      <c r="AC976" s="3" t="str">
        <f t="shared" si="63"/>
        <v>Cash Not Over 200</v>
      </c>
    </row>
    <row r="977" spans="1:29" ht="34" hidden="1" x14ac:dyDescent="0.2">
      <c r="A977" s="3">
        <v>45461</v>
      </c>
      <c r="B977" s="6">
        <v>42668</v>
      </c>
      <c r="C977" s="3">
        <f>VLOOKUP(B977,Dates!$A$2:$B$1462, 2,FALSE)</f>
        <v>3</v>
      </c>
      <c r="D977" s="3">
        <v>2</v>
      </c>
      <c r="E977" s="12">
        <f t="shared" si="60"/>
        <v>42670</v>
      </c>
      <c r="F977" s="3">
        <v>0</v>
      </c>
      <c r="G977" s="3" t="s">
        <v>22</v>
      </c>
      <c r="H977" s="3" t="str">
        <f t="shared" si="61"/>
        <v>Other</v>
      </c>
      <c r="I977" s="3">
        <v>24</v>
      </c>
      <c r="J977" s="10">
        <v>4741</v>
      </c>
      <c r="K977" s="3">
        <v>5</v>
      </c>
      <c r="L977" s="3" t="s">
        <v>30</v>
      </c>
      <c r="M977" s="3" t="s">
        <v>682</v>
      </c>
      <c r="N977" s="3" t="s">
        <v>734</v>
      </c>
      <c r="O977" s="3" t="s">
        <v>734</v>
      </c>
      <c r="P977" s="3" t="s">
        <v>735</v>
      </c>
      <c r="Q977" s="3" t="s">
        <v>736</v>
      </c>
      <c r="R977" s="3">
        <v>24</v>
      </c>
      <c r="S977" s="3" t="s">
        <v>1066</v>
      </c>
      <c r="T977" s="3">
        <v>502</v>
      </c>
      <c r="U977" s="3" t="s">
        <v>1065</v>
      </c>
      <c r="V977" s="15">
        <v>50</v>
      </c>
      <c r="W977" s="15">
        <v>43.678035218757444</v>
      </c>
      <c r="X977" s="3">
        <v>4</v>
      </c>
      <c r="Y977" s="15">
        <v>36</v>
      </c>
      <c r="Z977" s="15">
        <v>200</v>
      </c>
      <c r="AA977" s="24">
        <f t="shared" si="62"/>
        <v>164</v>
      </c>
      <c r="AB977" s="3" t="s">
        <v>29</v>
      </c>
      <c r="AC977" s="3" t="str">
        <f t="shared" si="63"/>
        <v>Cash Not Over 200</v>
      </c>
    </row>
    <row r="978" spans="1:29" ht="51" hidden="1" x14ac:dyDescent="0.2">
      <c r="A978" s="3">
        <v>24160</v>
      </c>
      <c r="B978" s="6">
        <v>42357</v>
      </c>
      <c r="C978" s="3">
        <f>VLOOKUP(B978,Dates!$A$2:$B$1462, 2,FALSE)</f>
        <v>7</v>
      </c>
      <c r="D978" s="3">
        <v>2</v>
      </c>
      <c r="E978" s="12">
        <f t="shared" si="60"/>
        <v>42360</v>
      </c>
      <c r="F978" s="3">
        <v>1</v>
      </c>
      <c r="G978" s="3" t="s">
        <v>22</v>
      </c>
      <c r="H978" s="3" t="str">
        <f t="shared" si="61"/>
        <v>Other</v>
      </c>
      <c r="I978" s="3">
        <v>40</v>
      </c>
      <c r="J978" s="10">
        <v>12160</v>
      </c>
      <c r="K978" s="3">
        <v>6</v>
      </c>
      <c r="L978" s="3" t="s">
        <v>34</v>
      </c>
      <c r="M978" s="3" t="s">
        <v>682</v>
      </c>
      <c r="N978" s="3" t="s">
        <v>764</v>
      </c>
      <c r="O978" s="3" t="s">
        <v>714</v>
      </c>
      <c r="P978" s="3" t="s">
        <v>693</v>
      </c>
      <c r="Q978" s="3" t="s">
        <v>694</v>
      </c>
      <c r="R978" s="3">
        <v>40</v>
      </c>
      <c r="S978" s="3" t="s">
        <v>1044</v>
      </c>
      <c r="T978" s="3">
        <v>885</v>
      </c>
      <c r="U978" s="3" t="s">
        <v>1070</v>
      </c>
      <c r="V978" s="15">
        <v>24.989999770000001</v>
      </c>
      <c r="W978" s="15">
        <v>29.483249567625002</v>
      </c>
      <c r="X978" s="3">
        <v>4</v>
      </c>
      <c r="Y978" s="15">
        <v>4</v>
      </c>
      <c r="Z978" s="15">
        <v>99.959999080000003</v>
      </c>
      <c r="AA978" s="24">
        <f t="shared" si="62"/>
        <v>95.959999080000003</v>
      </c>
      <c r="AB978" s="3" t="s">
        <v>29</v>
      </c>
      <c r="AC978" s="3" t="str">
        <f t="shared" si="63"/>
        <v>Cash Not Over 200</v>
      </c>
    </row>
    <row r="979" spans="1:29" ht="34" hidden="1" x14ac:dyDescent="0.2">
      <c r="A979" s="3">
        <v>27742</v>
      </c>
      <c r="B979" s="6">
        <v>42615</v>
      </c>
      <c r="C979" s="3">
        <f>VLOOKUP(B979,Dates!$A$2:$B$1462, 2,FALSE)</f>
        <v>6</v>
      </c>
      <c r="D979" s="3">
        <v>4</v>
      </c>
      <c r="E979" s="12">
        <f t="shared" si="60"/>
        <v>42621</v>
      </c>
      <c r="F979" s="3">
        <v>0</v>
      </c>
      <c r="G979" s="3" t="s">
        <v>61</v>
      </c>
      <c r="H979" s="3" t="str">
        <f t="shared" si="61"/>
        <v>Other</v>
      </c>
      <c r="I979" s="3">
        <v>9</v>
      </c>
      <c r="J979" s="10">
        <v>9495</v>
      </c>
      <c r="K979" s="3">
        <v>3</v>
      </c>
      <c r="L979" s="3" t="s">
        <v>23</v>
      </c>
      <c r="M979" s="3" t="s">
        <v>682</v>
      </c>
      <c r="N979" s="3" t="s">
        <v>858</v>
      </c>
      <c r="O979" s="3" t="s">
        <v>859</v>
      </c>
      <c r="P979" s="3" t="s">
        <v>689</v>
      </c>
      <c r="Q979" s="3" t="s">
        <v>690</v>
      </c>
      <c r="R979" s="3">
        <v>9</v>
      </c>
      <c r="S979" s="3" t="s">
        <v>1055</v>
      </c>
      <c r="T979" s="3">
        <v>191</v>
      </c>
      <c r="U979" s="3" t="s">
        <v>1054</v>
      </c>
      <c r="V979" s="15">
        <v>99.989997860000003</v>
      </c>
      <c r="W979" s="15">
        <v>95.114003926871064</v>
      </c>
      <c r="X979" s="3">
        <v>5</v>
      </c>
      <c r="Y979" s="15">
        <v>50</v>
      </c>
      <c r="Z979" s="15">
        <v>499.94998930000003</v>
      </c>
      <c r="AA979" s="24">
        <f t="shared" si="62"/>
        <v>449.94998930000003</v>
      </c>
      <c r="AB979" s="3" t="s">
        <v>65</v>
      </c>
      <c r="AC979" s="3" t="str">
        <f t="shared" si="63"/>
        <v>Not Cash Payment</v>
      </c>
    </row>
    <row r="980" spans="1:29" ht="34" hidden="1" x14ac:dyDescent="0.2">
      <c r="A980" s="3">
        <v>24453</v>
      </c>
      <c r="B980" s="6">
        <v>42361</v>
      </c>
      <c r="C980" s="3">
        <f>VLOOKUP(B980,Dates!$A$2:$B$1462, 2,FALSE)</f>
        <v>4</v>
      </c>
      <c r="D980" s="3">
        <v>4</v>
      </c>
      <c r="E980" s="12">
        <f t="shared" si="60"/>
        <v>42367</v>
      </c>
      <c r="F980" s="3">
        <v>0</v>
      </c>
      <c r="G980" s="3" t="s">
        <v>61</v>
      </c>
      <c r="H980" s="3" t="str">
        <f t="shared" si="61"/>
        <v>Other</v>
      </c>
      <c r="I980" s="3">
        <v>9</v>
      </c>
      <c r="J980" s="10">
        <v>4841</v>
      </c>
      <c r="K980" s="3">
        <v>3</v>
      </c>
      <c r="L980" s="3" t="s">
        <v>23</v>
      </c>
      <c r="M980" s="3" t="s">
        <v>682</v>
      </c>
      <c r="N980" s="3" t="s">
        <v>860</v>
      </c>
      <c r="O980" s="3" t="s">
        <v>780</v>
      </c>
      <c r="P980" s="3" t="s">
        <v>698</v>
      </c>
      <c r="Q980" s="3" t="s">
        <v>699</v>
      </c>
      <c r="R980" s="3">
        <v>9</v>
      </c>
      <c r="S980" s="3" t="s">
        <v>1055</v>
      </c>
      <c r="T980" s="3">
        <v>191</v>
      </c>
      <c r="U980" s="3" t="s">
        <v>1054</v>
      </c>
      <c r="V980" s="15">
        <v>99.989997860000003</v>
      </c>
      <c r="W980" s="15">
        <v>95.114003926871064</v>
      </c>
      <c r="X980" s="3">
        <v>5</v>
      </c>
      <c r="Y980" s="15">
        <v>74.989997860000003</v>
      </c>
      <c r="Z980" s="15">
        <v>499.94998930000003</v>
      </c>
      <c r="AA980" s="24">
        <f t="shared" si="62"/>
        <v>424.95999144000001</v>
      </c>
      <c r="AB980" s="3" t="s">
        <v>65</v>
      </c>
      <c r="AC980" s="3" t="str">
        <f t="shared" si="63"/>
        <v>Not Cash Payment</v>
      </c>
    </row>
    <row r="981" spans="1:29" ht="34" hidden="1" x14ac:dyDescent="0.2">
      <c r="A981" s="3">
        <v>31145</v>
      </c>
      <c r="B981" s="6">
        <v>42459</v>
      </c>
      <c r="C981" s="3">
        <f>VLOOKUP(B981,Dates!$A$2:$B$1462, 2,FALSE)</f>
        <v>4</v>
      </c>
      <c r="D981" s="3">
        <v>4</v>
      </c>
      <c r="E981" s="12">
        <f t="shared" si="60"/>
        <v>42465</v>
      </c>
      <c r="F981" s="3">
        <v>0</v>
      </c>
      <c r="G981" s="3" t="s">
        <v>61</v>
      </c>
      <c r="H981" s="3" t="str">
        <f t="shared" si="61"/>
        <v>Other</v>
      </c>
      <c r="I981" s="3">
        <v>9</v>
      </c>
      <c r="J981" s="10">
        <v>9803</v>
      </c>
      <c r="K981" s="3">
        <v>3</v>
      </c>
      <c r="L981" s="3" t="s">
        <v>23</v>
      </c>
      <c r="M981" s="3" t="s">
        <v>682</v>
      </c>
      <c r="N981" s="3" t="s">
        <v>861</v>
      </c>
      <c r="O981" s="3" t="s">
        <v>862</v>
      </c>
      <c r="P981" s="3" t="s">
        <v>750</v>
      </c>
      <c r="Q981" s="3" t="s">
        <v>694</v>
      </c>
      <c r="R981" s="3">
        <v>9</v>
      </c>
      <c r="S981" s="3" t="s">
        <v>1055</v>
      </c>
      <c r="T981" s="3">
        <v>191</v>
      </c>
      <c r="U981" s="3" t="s">
        <v>1054</v>
      </c>
      <c r="V981" s="15">
        <v>99.989997860000003</v>
      </c>
      <c r="W981" s="15">
        <v>95.114003926871064</v>
      </c>
      <c r="X981" s="3">
        <v>5</v>
      </c>
      <c r="Y981" s="15">
        <v>124.98999790000001</v>
      </c>
      <c r="Z981" s="15">
        <v>499.94998930000003</v>
      </c>
      <c r="AA981" s="24">
        <f t="shared" si="62"/>
        <v>374.95999140000004</v>
      </c>
      <c r="AB981" s="3" t="s">
        <v>65</v>
      </c>
      <c r="AC981" s="3" t="str">
        <f t="shared" si="63"/>
        <v>Not Cash Payment</v>
      </c>
    </row>
    <row r="982" spans="1:29" ht="51" hidden="1" x14ac:dyDescent="0.2">
      <c r="A982" s="3">
        <v>30802</v>
      </c>
      <c r="B982" s="6">
        <v>42454</v>
      </c>
      <c r="C982" s="3">
        <f>VLOOKUP(B982,Dates!$A$2:$B$1462, 2,FALSE)</f>
        <v>6</v>
      </c>
      <c r="D982" s="3">
        <v>4</v>
      </c>
      <c r="E982" s="12">
        <f t="shared" si="60"/>
        <v>42460</v>
      </c>
      <c r="F982" s="3">
        <v>0</v>
      </c>
      <c r="G982" s="3" t="s">
        <v>61</v>
      </c>
      <c r="H982" s="3" t="str">
        <f t="shared" si="61"/>
        <v>Other</v>
      </c>
      <c r="I982" s="3">
        <v>3</v>
      </c>
      <c r="J982" s="10">
        <v>8422</v>
      </c>
      <c r="K982" s="3">
        <v>2</v>
      </c>
      <c r="L982" s="3" t="s">
        <v>135</v>
      </c>
      <c r="M982" s="3" t="s">
        <v>682</v>
      </c>
      <c r="N982" s="3" t="s">
        <v>863</v>
      </c>
      <c r="O982" s="3" t="s">
        <v>749</v>
      </c>
      <c r="P982" s="3" t="s">
        <v>750</v>
      </c>
      <c r="Q982" s="3" t="s">
        <v>694</v>
      </c>
      <c r="R982" s="3">
        <v>3</v>
      </c>
      <c r="S982" s="3" t="s">
        <v>1094</v>
      </c>
      <c r="T982" s="3">
        <v>37</v>
      </c>
      <c r="U982" s="3" t="s">
        <v>1132</v>
      </c>
      <c r="V982" s="15">
        <v>34.990001679999999</v>
      </c>
      <c r="W982" s="15">
        <v>40.283001997</v>
      </c>
      <c r="X982" s="3">
        <v>5</v>
      </c>
      <c r="Y982" s="15">
        <v>20.989999770000001</v>
      </c>
      <c r="Z982" s="15">
        <v>174.9500084</v>
      </c>
      <c r="AA982" s="24">
        <f t="shared" si="62"/>
        <v>153.96000863</v>
      </c>
      <c r="AB982" s="3" t="s">
        <v>65</v>
      </c>
      <c r="AC982" s="3" t="str">
        <f t="shared" si="63"/>
        <v>Not Cash Payment</v>
      </c>
    </row>
    <row r="983" spans="1:29" ht="51" hidden="1" x14ac:dyDescent="0.2">
      <c r="A983" s="3">
        <v>25875</v>
      </c>
      <c r="B983" s="6">
        <v>42382</v>
      </c>
      <c r="C983" s="3">
        <f>VLOOKUP(B983,Dates!$A$2:$B$1462, 2,FALSE)</f>
        <v>4</v>
      </c>
      <c r="D983" s="3">
        <v>4</v>
      </c>
      <c r="E983" s="12">
        <f t="shared" si="60"/>
        <v>42388</v>
      </c>
      <c r="F983" s="3">
        <v>1</v>
      </c>
      <c r="G983" s="3" t="s">
        <v>61</v>
      </c>
      <c r="H983" s="3" t="str">
        <f t="shared" si="61"/>
        <v>Other</v>
      </c>
      <c r="I983" s="3">
        <v>13</v>
      </c>
      <c r="J983" s="10">
        <v>7391</v>
      </c>
      <c r="K983" s="3">
        <v>3</v>
      </c>
      <c r="L983" s="3" t="s">
        <v>23</v>
      </c>
      <c r="M983" s="3" t="s">
        <v>682</v>
      </c>
      <c r="N983" s="3" t="s">
        <v>864</v>
      </c>
      <c r="O983" s="3" t="s">
        <v>804</v>
      </c>
      <c r="P983" s="3" t="s">
        <v>698</v>
      </c>
      <c r="Q983" s="3" t="s">
        <v>699</v>
      </c>
      <c r="R983" s="3">
        <v>13</v>
      </c>
      <c r="S983" s="3" t="s">
        <v>1042</v>
      </c>
      <c r="T983" s="3">
        <v>282</v>
      </c>
      <c r="U983" s="3" t="s">
        <v>1090</v>
      </c>
      <c r="V983" s="15">
        <v>31.989999770000001</v>
      </c>
      <c r="W983" s="15">
        <v>27.763856872771434</v>
      </c>
      <c r="X983" s="3">
        <v>5</v>
      </c>
      <c r="Y983" s="15">
        <v>0</v>
      </c>
      <c r="Z983" s="15">
        <v>159.94999885000001</v>
      </c>
      <c r="AA983" s="24">
        <f t="shared" si="62"/>
        <v>159.94999885000001</v>
      </c>
      <c r="AB983" s="3" t="s">
        <v>65</v>
      </c>
      <c r="AC983" s="3" t="str">
        <f t="shared" si="63"/>
        <v>Not Cash Payment</v>
      </c>
    </row>
    <row r="984" spans="1:29" ht="34" hidden="1" x14ac:dyDescent="0.2">
      <c r="A984" s="3">
        <v>30589</v>
      </c>
      <c r="B984" s="6">
        <v>42451</v>
      </c>
      <c r="C984" s="3">
        <f>VLOOKUP(B984,Dates!$A$2:$B$1462, 2,FALSE)</f>
        <v>3</v>
      </c>
      <c r="D984" s="3">
        <v>4</v>
      </c>
      <c r="E984" s="12">
        <f t="shared" si="60"/>
        <v>42457</v>
      </c>
      <c r="F984" s="3">
        <v>1</v>
      </c>
      <c r="G984" s="3" t="s">
        <v>61</v>
      </c>
      <c r="H984" s="3" t="str">
        <f t="shared" si="61"/>
        <v>Other</v>
      </c>
      <c r="I984" s="3">
        <v>9</v>
      </c>
      <c r="J984" s="10">
        <v>11426</v>
      </c>
      <c r="K984" s="3">
        <v>3</v>
      </c>
      <c r="L984" s="3" t="s">
        <v>23</v>
      </c>
      <c r="M984" s="3" t="s">
        <v>682</v>
      </c>
      <c r="N984" s="3" t="s">
        <v>865</v>
      </c>
      <c r="O984" s="3" t="s">
        <v>724</v>
      </c>
      <c r="P984" s="3" t="s">
        <v>693</v>
      </c>
      <c r="Q984" s="3" t="s">
        <v>694</v>
      </c>
      <c r="R984" s="3">
        <v>9</v>
      </c>
      <c r="S984" s="3" t="s">
        <v>1055</v>
      </c>
      <c r="T984" s="3">
        <v>172</v>
      </c>
      <c r="U984" s="3" t="s">
        <v>1100</v>
      </c>
      <c r="V984" s="15">
        <v>30</v>
      </c>
      <c r="W984" s="15">
        <v>34.094166694333332</v>
      </c>
      <c r="X984" s="3">
        <v>5</v>
      </c>
      <c r="Y984" s="15">
        <v>0</v>
      </c>
      <c r="Z984" s="15">
        <v>150</v>
      </c>
      <c r="AA984" s="24">
        <f t="shared" si="62"/>
        <v>150</v>
      </c>
      <c r="AB984" s="3" t="s">
        <v>65</v>
      </c>
      <c r="AC984" s="3" t="str">
        <f t="shared" si="63"/>
        <v>Not Cash Payment</v>
      </c>
    </row>
    <row r="985" spans="1:29" ht="34" hidden="1" x14ac:dyDescent="0.2">
      <c r="A985" s="3">
        <v>20931</v>
      </c>
      <c r="B985" s="6">
        <v>42046</v>
      </c>
      <c r="C985" s="3">
        <f>VLOOKUP(B985,Dates!$A$2:$B$1462, 2,FALSE)</f>
        <v>4</v>
      </c>
      <c r="D985" s="3">
        <v>4</v>
      </c>
      <c r="E985" s="12">
        <f t="shared" si="60"/>
        <v>42052</v>
      </c>
      <c r="F985" s="3">
        <v>0</v>
      </c>
      <c r="G985" s="3" t="s">
        <v>61</v>
      </c>
      <c r="H985" s="3" t="str">
        <f t="shared" si="61"/>
        <v>Other</v>
      </c>
      <c r="I985" s="3">
        <v>9</v>
      </c>
      <c r="J985" s="10">
        <v>11664</v>
      </c>
      <c r="K985" s="3">
        <v>3</v>
      </c>
      <c r="L985" s="3" t="s">
        <v>23</v>
      </c>
      <c r="M985" s="3" t="s">
        <v>682</v>
      </c>
      <c r="N985" s="3" t="s">
        <v>769</v>
      </c>
      <c r="O985" s="3" t="s">
        <v>770</v>
      </c>
      <c r="P985" s="3" t="s">
        <v>771</v>
      </c>
      <c r="Q985" s="3" t="s">
        <v>686</v>
      </c>
      <c r="R985" s="3">
        <v>9</v>
      </c>
      <c r="S985" s="3" t="s">
        <v>1055</v>
      </c>
      <c r="T985" s="3">
        <v>191</v>
      </c>
      <c r="U985" s="3" t="s">
        <v>1054</v>
      </c>
      <c r="V985" s="15">
        <v>99.989997860000003</v>
      </c>
      <c r="W985" s="15">
        <v>95.114003926871064</v>
      </c>
      <c r="X985" s="3">
        <v>5</v>
      </c>
      <c r="Y985" s="15">
        <v>25</v>
      </c>
      <c r="Z985" s="15">
        <v>499.94998930000003</v>
      </c>
      <c r="AA985" s="24">
        <f t="shared" si="62"/>
        <v>474.94998930000003</v>
      </c>
      <c r="AB985" s="3" t="s">
        <v>65</v>
      </c>
      <c r="AC985" s="3" t="str">
        <f t="shared" si="63"/>
        <v>Not Cash Payment</v>
      </c>
    </row>
    <row r="986" spans="1:29" ht="34" hidden="1" x14ac:dyDescent="0.2">
      <c r="A986" s="3">
        <v>45646</v>
      </c>
      <c r="B986" s="6">
        <v>42671</v>
      </c>
      <c r="C986" s="3">
        <f>VLOOKUP(B986,Dates!$A$2:$B$1462, 2,FALSE)</f>
        <v>6</v>
      </c>
      <c r="D986" s="3">
        <v>4</v>
      </c>
      <c r="E986" s="12">
        <f t="shared" si="60"/>
        <v>42677</v>
      </c>
      <c r="F986" s="3">
        <v>0</v>
      </c>
      <c r="G986" s="3" t="s">
        <v>61</v>
      </c>
      <c r="H986" s="3" t="str">
        <f t="shared" si="61"/>
        <v>Other</v>
      </c>
      <c r="I986" s="3">
        <v>9</v>
      </c>
      <c r="J986" s="10">
        <v>5339</v>
      </c>
      <c r="K986" s="3">
        <v>3</v>
      </c>
      <c r="L986" s="3" t="s">
        <v>23</v>
      </c>
      <c r="M986" s="3" t="s">
        <v>682</v>
      </c>
      <c r="N986" s="3" t="s">
        <v>757</v>
      </c>
      <c r="O986" s="3" t="s">
        <v>757</v>
      </c>
      <c r="P986" s="3" t="s">
        <v>758</v>
      </c>
      <c r="Q986" s="3" t="s">
        <v>736</v>
      </c>
      <c r="R986" s="3">
        <v>9</v>
      </c>
      <c r="S986" s="3" t="s">
        <v>1055</v>
      </c>
      <c r="T986" s="3">
        <v>191</v>
      </c>
      <c r="U986" s="3" t="s">
        <v>1054</v>
      </c>
      <c r="V986" s="15">
        <v>99.989997860000003</v>
      </c>
      <c r="W986" s="15">
        <v>95.114003926871064</v>
      </c>
      <c r="X986" s="3">
        <v>5</v>
      </c>
      <c r="Y986" s="15">
        <v>27.5</v>
      </c>
      <c r="Z986" s="15">
        <v>499.94998930000003</v>
      </c>
      <c r="AA986" s="24">
        <f t="shared" si="62"/>
        <v>472.44998930000003</v>
      </c>
      <c r="AB986" s="3" t="s">
        <v>65</v>
      </c>
      <c r="AC986" s="3" t="str">
        <f t="shared" si="63"/>
        <v>Not Cash Payment</v>
      </c>
    </row>
    <row r="987" spans="1:29" ht="34" hidden="1" x14ac:dyDescent="0.2">
      <c r="A987" s="3">
        <v>29731</v>
      </c>
      <c r="B987" s="6">
        <v>42616</v>
      </c>
      <c r="C987" s="3">
        <f>VLOOKUP(B987,Dates!$A$2:$B$1462, 2,FALSE)</f>
        <v>7</v>
      </c>
      <c r="D987" s="3">
        <v>4</v>
      </c>
      <c r="E987" s="12">
        <f t="shared" si="60"/>
        <v>42621</v>
      </c>
      <c r="F987" s="3">
        <v>0</v>
      </c>
      <c r="G987" s="3" t="s">
        <v>61</v>
      </c>
      <c r="H987" s="3" t="str">
        <f t="shared" si="61"/>
        <v>Other</v>
      </c>
      <c r="I987" s="3">
        <v>9</v>
      </c>
      <c r="J987" s="10">
        <v>3204</v>
      </c>
      <c r="K987" s="3">
        <v>3</v>
      </c>
      <c r="L987" s="3" t="s">
        <v>23</v>
      </c>
      <c r="M987" s="3" t="s">
        <v>682</v>
      </c>
      <c r="N987" s="3" t="s">
        <v>866</v>
      </c>
      <c r="O987" s="3" t="s">
        <v>770</v>
      </c>
      <c r="P987" s="3" t="s">
        <v>771</v>
      </c>
      <c r="Q987" s="3" t="s">
        <v>686</v>
      </c>
      <c r="R987" s="3">
        <v>9</v>
      </c>
      <c r="S987" s="3" t="s">
        <v>1055</v>
      </c>
      <c r="T987" s="3">
        <v>191</v>
      </c>
      <c r="U987" s="3" t="s">
        <v>1054</v>
      </c>
      <c r="V987" s="15">
        <v>99.989997860000003</v>
      </c>
      <c r="W987" s="15">
        <v>95.114003926871064</v>
      </c>
      <c r="X987" s="3">
        <v>5</v>
      </c>
      <c r="Y987" s="15">
        <v>35</v>
      </c>
      <c r="Z987" s="15">
        <v>499.94998930000003</v>
      </c>
      <c r="AA987" s="24">
        <f t="shared" si="62"/>
        <v>464.94998930000003</v>
      </c>
      <c r="AB987" s="3" t="s">
        <v>65</v>
      </c>
      <c r="AC987" s="3" t="str">
        <f t="shared" si="63"/>
        <v>Not Cash Payment</v>
      </c>
    </row>
    <row r="988" spans="1:29" ht="34" hidden="1" x14ac:dyDescent="0.2">
      <c r="A988" s="3">
        <v>42777</v>
      </c>
      <c r="B988" s="6">
        <v>42629</v>
      </c>
      <c r="C988" s="3">
        <f>VLOOKUP(B988,Dates!$A$2:$B$1462, 2,FALSE)</f>
        <v>6</v>
      </c>
      <c r="D988" s="3">
        <v>4</v>
      </c>
      <c r="E988" s="12">
        <f t="shared" si="60"/>
        <v>42635</v>
      </c>
      <c r="F988" s="3">
        <v>0</v>
      </c>
      <c r="G988" s="3" t="s">
        <v>61</v>
      </c>
      <c r="H988" s="3" t="str">
        <f t="shared" si="61"/>
        <v>Other</v>
      </c>
      <c r="I988" s="3">
        <v>9</v>
      </c>
      <c r="J988" s="10">
        <v>4438</v>
      </c>
      <c r="K988" s="3">
        <v>3</v>
      </c>
      <c r="L988" s="3" t="s">
        <v>23</v>
      </c>
      <c r="M988" s="3" t="s">
        <v>682</v>
      </c>
      <c r="N988" s="3" t="s">
        <v>772</v>
      </c>
      <c r="O988" s="3" t="s">
        <v>772</v>
      </c>
      <c r="P988" s="3" t="s">
        <v>735</v>
      </c>
      <c r="Q988" s="3" t="s">
        <v>736</v>
      </c>
      <c r="R988" s="3">
        <v>9</v>
      </c>
      <c r="S988" s="3" t="s">
        <v>1055</v>
      </c>
      <c r="T988" s="3">
        <v>191</v>
      </c>
      <c r="U988" s="3" t="s">
        <v>1054</v>
      </c>
      <c r="V988" s="15">
        <v>99.989997860000003</v>
      </c>
      <c r="W988" s="15">
        <v>95.114003926871064</v>
      </c>
      <c r="X988" s="3">
        <v>5</v>
      </c>
      <c r="Y988" s="15">
        <v>35</v>
      </c>
      <c r="Z988" s="15">
        <v>499.94998930000003</v>
      </c>
      <c r="AA988" s="24">
        <f t="shared" si="62"/>
        <v>464.94998930000003</v>
      </c>
      <c r="AB988" s="3" t="s">
        <v>65</v>
      </c>
      <c r="AC988" s="3" t="str">
        <f t="shared" si="63"/>
        <v>Not Cash Payment</v>
      </c>
    </row>
    <row r="989" spans="1:29" ht="34" hidden="1" x14ac:dyDescent="0.2">
      <c r="A989" s="3">
        <v>23886</v>
      </c>
      <c r="B989" s="6">
        <v>42353</v>
      </c>
      <c r="C989" s="3">
        <f>VLOOKUP(B989,Dates!$A$2:$B$1462, 2,FALSE)</f>
        <v>3</v>
      </c>
      <c r="D989" s="3">
        <v>4</v>
      </c>
      <c r="E989" s="12">
        <f t="shared" si="60"/>
        <v>42359</v>
      </c>
      <c r="F989" s="3">
        <v>0</v>
      </c>
      <c r="G989" s="3" t="s">
        <v>61</v>
      </c>
      <c r="H989" s="3" t="str">
        <f t="shared" si="61"/>
        <v>Other</v>
      </c>
      <c r="I989" s="3">
        <v>9</v>
      </c>
      <c r="J989" s="10">
        <v>5243</v>
      </c>
      <c r="K989" s="3">
        <v>3</v>
      </c>
      <c r="L989" s="3" t="s">
        <v>23</v>
      </c>
      <c r="M989" s="3" t="s">
        <v>682</v>
      </c>
      <c r="N989" s="3" t="s">
        <v>867</v>
      </c>
      <c r="O989" s="3" t="s">
        <v>868</v>
      </c>
      <c r="P989" s="3" t="s">
        <v>771</v>
      </c>
      <c r="Q989" s="3" t="s">
        <v>686</v>
      </c>
      <c r="R989" s="3">
        <v>9</v>
      </c>
      <c r="S989" s="3" t="s">
        <v>1055</v>
      </c>
      <c r="T989" s="3">
        <v>191</v>
      </c>
      <c r="U989" s="3" t="s">
        <v>1054</v>
      </c>
      <c r="V989" s="15">
        <v>99.989997860000003</v>
      </c>
      <c r="W989" s="15">
        <v>95.114003926871064</v>
      </c>
      <c r="X989" s="3">
        <v>5</v>
      </c>
      <c r="Y989" s="15">
        <v>84.989997860000003</v>
      </c>
      <c r="Z989" s="15">
        <v>499.94998930000003</v>
      </c>
      <c r="AA989" s="24">
        <f t="shared" si="62"/>
        <v>414.95999144000001</v>
      </c>
      <c r="AB989" s="3" t="s">
        <v>65</v>
      </c>
      <c r="AC989" s="3" t="str">
        <f t="shared" si="63"/>
        <v>Not Cash Payment</v>
      </c>
    </row>
    <row r="990" spans="1:29" ht="51" hidden="1" x14ac:dyDescent="0.2">
      <c r="A990" s="3">
        <v>43561</v>
      </c>
      <c r="B990" s="6">
        <v>42640</v>
      </c>
      <c r="C990" s="3">
        <f>VLOOKUP(B990,Dates!$A$2:$B$1462, 2,FALSE)</f>
        <v>3</v>
      </c>
      <c r="D990" s="3">
        <v>4</v>
      </c>
      <c r="E990" s="12">
        <f t="shared" si="60"/>
        <v>42646</v>
      </c>
      <c r="F990" s="3">
        <v>0</v>
      </c>
      <c r="G990" s="3" t="s">
        <v>61</v>
      </c>
      <c r="H990" s="3" t="str">
        <f t="shared" si="61"/>
        <v>Other</v>
      </c>
      <c r="I990" s="3">
        <v>13</v>
      </c>
      <c r="J990" s="10">
        <v>5089</v>
      </c>
      <c r="K990" s="3">
        <v>3</v>
      </c>
      <c r="L990" s="3" t="s">
        <v>23</v>
      </c>
      <c r="M990" s="3" t="s">
        <v>682</v>
      </c>
      <c r="N990" s="3" t="s">
        <v>869</v>
      </c>
      <c r="O990" s="3" t="s">
        <v>870</v>
      </c>
      <c r="P990" s="3" t="s">
        <v>790</v>
      </c>
      <c r="Q990" s="3" t="s">
        <v>690</v>
      </c>
      <c r="R990" s="3">
        <v>13</v>
      </c>
      <c r="S990" s="3" t="s">
        <v>1042</v>
      </c>
      <c r="T990" s="3">
        <v>276</v>
      </c>
      <c r="U990" s="3" t="s">
        <v>1112</v>
      </c>
      <c r="V990" s="15">
        <v>31.989999770000001</v>
      </c>
      <c r="W990" s="15">
        <v>27.113333001333334</v>
      </c>
      <c r="X990" s="3">
        <v>5</v>
      </c>
      <c r="Y990" s="15">
        <v>28.790000920000001</v>
      </c>
      <c r="Z990" s="15">
        <v>159.94999885000001</v>
      </c>
      <c r="AA990" s="24">
        <f t="shared" si="62"/>
        <v>131.15999793</v>
      </c>
      <c r="AB990" s="3" t="s">
        <v>65</v>
      </c>
      <c r="AC990" s="3" t="str">
        <f t="shared" si="63"/>
        <v>Not Cash Payment</v>
      </c>
    </row>
    <row r="991" spans="1:29" ht="34" hidden="1" x14ac:dyDescent="0.2">
      <c r="A991" s="3">
        <v>47846</v>
      </c>
      <c r="B991" s="6">
        <v>42703</v>
      </c>
      <c r="C991" s="3">
        <f>VLOOKUP(B991,Dates!$A$2:$B$1462, 2,FALSE)</f>
        <v>3</v>
      </c>
      <c r="D991" s="3">
        <v>4</v>
      </c>
      <c r="E991" s="12">
        <f t="shared" si="60"/>
        <v>42709</v>
      </c>
      <c r="F991" s="3">
        <v>0</v>
      </c>
      <c r="G991" s="3" t="s">
        <v>61</v>
      </c>
      <c r="H991" s="3" t="str">
        <f t="shared" si="61"/>
        <v>Other</v>
      </c>
      <c r="I991" s="3">
        <v>9</v>
      </c>
      <c r="J991" s="10">
        <v>6073</v>
      </c>
      <c r="K991" s="3">
        <v>3</v>
      </c>
      <c r="L991" s="3" t="s">
        <v>23</v>
      </c>
      <c r="M991" s="3" t="s">
        <v>682</v>
      </c>
      <c r="N991" s="3" t="s">
        <v>871</v>
      </c>
      <c r="O991" s="3" t="s">
        <v>871</v>
      </c>
      <c r="P991" s="3" t="s">
        <v>735</v>
      </c>
      <c r="Q991" s="3" t="s">
        <v>736</v>
      </c>
      <c r="R991" s="3">
        <v>9</v>
      </c>
      <c r="S991" s="3" t="s">
        <v>1055</v>
      </c>
      <c r="T991" s="3">
        <v>191</v>
      </c>
      <c r="U991" s="3" t="s">
        <v>1054</v>
      </c>
      <c r="V991" s="15">
        <v>99.989997860000003</v>
      </c>
      <c r="W991" s="15">
        <v>95.114003926871064</v>
      </c>
      <c r="X991" s="3">
        <v>5</v>
      </c>
      <c r="Y991" s="15">
        <v>99.989997860000003</v>
      </c>
      <c r="Z991" s="15">
        <v>499.94998930000003</v>
      </c>
      <c r="AA991" s="24">
        <f t="shared" si="62"/>
        <v>399.95999144000001</v>
      </c>
      <c r="AB991" s="3" t="s">
        <v>65</v>
      </c>
      <c r="AC991" s="3" t="str">
        <f t="shared" si="63"/>
        <v>Not Cash Payment</v>
      </c>
    </row>
    <row r="992" spans="1:29" ht="34" hidden="1" x14ac:dyDescent="0.2">
      <c r="A992" s="3">
        <v>21192</v>
      </c>
      <c r="B992" s="6">
        <v>42166</v>
      </c>
      <c r="C992" s="3">
        <f>VLOOKUP(B992,Dates!$A$2:$B$1462, 2,FALSE)</f>
        <v>5</v>
      </c>
      <c r="D992" s="3">
        <v>4</v>
      </c>
      <c r="E992" s="12">
        <f t="shared" si="60"/>
        <v>42172</v>
      </c>
      <c r="F992" s="3">
        <v>0</v>
      </c>
      <c r="G992" s="3" t="s">
        <v>61</v>
      </c>
      <c r="H992" s="3" t="str">
        <f t="shared" si="61"/>
        <v>Other</v>
      </c>
      <c r="I992" s="3">
        <v>17</v>
      </c>
      <c r="J992" s="10">
        <v>8992</v>
      </c>
      <c r="K992" s="3">
        <v>4</v>
      </c>
      <c r="L992" s="3" t="s">
        <v>45</v>
      </c>
      <c r="M992" s="3" t="s">
        <v>682</v>
      </c>
      <c r="N992" s="3" t="s">
        <v>848</v>
      </c>
      <c r="O992" s="3" t="s">
        <v>688</v>
      </c>
      <c r="P992" s="3" t="s">
        <v>689</v>
      </c>
      <c r="Q992" s="3" t="s">
        <v>690</v>
      </c>
      <c r="R992" s="3">
        <v>17</v>
      </c>
      <c r="S992" s="3" t="s">
        <v>1043</v>
      </c>
      <c r="T992" s="3">
        <v>365</v>
      </c>
      <c r="U992" s="3" t="s">
        <v>1062</v>
      </c>
      <c r="V992" s="15">
        <v>59.990001679999999</v>
      </c>
      <c r="W992" s="15">
        <v>54.488929209402009</v>
      </c>
      <c r="X992" s="3">
        <v>5</v>
      </c>
      <c r="Y992" s="15">
        <v>16.5</v>
      </c>
      <c r="Z992" s="15">
        <v>299.9500084</v>
      </c>
      <c r="AA992" s="24">
        <f t="shared" si="62"/>
        <v>283.4500084</v>
      </c>
      <c r="AB992" s="3" t="s">
        <v>65</v>
      </c>
      <c r="AC992" s="3" t="str">
        <f t="shared" si="63"/>
        <v>Not Cash Payment</v>
      </c>
    </row>
    <row r="993" spans="1:29" ht="34" hidden="1" x14ac:dyDescent="0.2">
      <c r="A993" s="3">
        <v>23156</v>
      </c>
      <c r="B993" s="6">
        <v>42136</v>
      </c>
      <c r="C993" s="3">
        <f>VLOOKUP(B993,Dates!$A$2:$B$1462, 2,FALSE)</f>
        <v>3</v>
      </c>
      <c r="D993" s="3">
        <v>4</v>
      </c>
      <c r="E993" s="12">
        <f t="shared" si="60"/>
        <v>42142</v>
      </c>
      <c r="F993" s="3">
        <v>0</v>
      </c>
      <c r="G993" s="3" t="s">
        <v>61</v>
      </c>
      <c r="H993" s="3" t="str">
        <f t="shared" si="61"/>
        <v>Other</v>
      </c>
      <c r="I993" s="3">
        <v>17</v>
      </c>
      <c r="J993" s="10">
        <v>6466</v>
      </c>
      <c r="K993" s="3">
        <v>4</v>
      </c>
      <c r="L993" s="3" t="s">
        <v>45</v>
      </c>
      <c r="M993" s="3" t="s">
        <v>682</v>
      </c>
      <c r="N993" s="3" t="s">
        <v>832</v>
      </c>
      <c r="O993" s="3" t="s">
        <v>832</v>
      </c>
      <c r="P993" s="3" t="s">
        <v>833</v>
      </c>
      <c r="Q993" s="3" t="s">
        <v>686</v>
      </c>
      <c r="R993" s="3">
        <v>17</v>
      </c>
      <c r="S993" s="3" t="s">
        <v>1043</v>
      </c>
      <c r="T993" s="3">
        <v>365</v>
      </c>
      <c r="U993" s="3" t="s">
        <v>1062</v>
      </c>
      <c r="V993" s="15">
        <v>59.990001679999999</v>
      </c>
      <c r="W993" s="15">
        <v>54.488929209402009</v>
      </c>
      <c r="X993" s="3">
        <v>5</v>
      </c>
      <c r="Y993" s="15">
        <v>16.5</v>
      </c>
      <c r="Z993" s="15">
        <v>299.9500084</v>
      </c>
      <c r="AA993" s="24">
        <f t="shared" si="62"/>
        <v>283.4500084</v>
      </c>
      <c r="AB993" s="3" t="s">
        <v>65</v>
      </c>
      <c r="AC993" s="3" t="str">
        <f t="shared" si="63"/>
        <v>Not Cash Payment</v>
      </c>
    </row>
    <row r="994" spans="1:29" ht="34" hidden="1" x14ac:dyDescent="0.2">
      <c r="A994" s="3">
        <v>22811</v>
      </c>
      <c r="B994" s="6">
        <v>42337</v>
      </c>
      <c r="C994" s="3">
        <f>VLOOKUP(B994,Dates!$A$2:$B$1462, 2,FALSE)</f>
        <v>1</v>
      </c>
      <c r="D994" s="3">
        <v>4</v>
      </c>
      <c r="E994" s="12">
        <f t="shared" si="60"/>
        <v>42341</v>
      </c>
      <c r="F994" s="3">
        <v>0</v>
      </c>
      <c r="G994" s="3" t="s">
        <v>61</v>
      </c>
      <c r="H994" s="3" t="str">
        <f t="shared" si="61"/>
        <v>Other</v>
      </c>
      <c r="I994" s="3">
        <v>17</v>
      </c>
      <c r="J994" s="10">
        <v>1962</v>
      </c>
      <c r="K994" s="3">
        <v>4</v>
      </c>
      <c r="L994" s="3" t="s">
        <v>45</v>
      </c>
      <c r="M994" s="3" t="s">
        <v>682</v>
      </c>
      <c r="N994" s="3" t="s">
        <v>872</v>
      </c>
      <c r="O994" s="3" t="s">
        <v>822</v>
      </c>
      <c r="P994" s="3" t="s">
        <v>698</v>
      </c>
      <c r="Q994" s="3" t="s">
        <v>699</v>
      </c>
      <c r="R994" s="3">
        <v>17</v>
      </c>
      <c r="S994" s="3" t="s">
        <v>1043</v>
      </c>
      <c r="T994" s="3">
        <v>365</v>
      </c>
      <c r="U994" s="3" t="s">
        <v>1062</v>
      </c>
      <c r="V994" s="15">
        <v>59.990001679999999</v>
      </c>
      <c r="W994" s="15">
        <v>54.488929209402009</v>
      </c>
      <c r="X994" s="3">
        <v>5</v>
      </c>
      <c r="Y994" s="15">
        <v>44.990001679999999</v>
      </c>
      <c r="Z994" s="15">
        <v>299.9500084</v>
      </c>
      <c r="AA994" s="24">
        <f t="shared" si="62"/>
        <v>254.96000672</v>
      </c>
      <c r="AB994" s="3" t="s">
        <v>65</v>
      </c>
      <c r="AC994" s="3" t="str">
        <f t="shared" si="63"/>
        <v>Not Cash Payment</v>
      </c>
    </row>
    <row r="995" spans="1:29" ht="34" hidden="1" x14ac:dyDescent="0.2">
      <c r="A995" s="3">
        <v>25418</v>
      </c>
      <c r="B995" s="6">
        <v>42552</v>
      </c>
      <c r="C995" s="3">
        <f>VLOOKUP(B995,Dates!$A$2:$B$1462, 2,FALSE)</f>
        <v>6</v>
      </c>
      <c r="D995" s="3">
        <v>4</v>
      </c>
      <c r="E995" s="12">
        <f t="shared" si="60"/>
        <v>42558</v>
      </c>
      <c r="F995" s="3">
        <v>0</v>
      </c>
      <c r="G995" s="3" t="s">
        <v>61</v>
      </c>
      <c r="H995" s="3" t="str">
        <f t="shared" si="61"/>
        <v>Other</v>
      </c>
      <c r="I995" s="3">
        <v>17</v>
      </c>
      <c r="J995" s="10">
        <v>11438</v>
      </c>
      <c r="K995" s="3">
        <v>4</v>
      </c>
      <c r="L995" s="3" t="s">
        <v>45</v>
      </c>
      <c r="M995" s="3" t="s">
        <v>682</v>
      </c>
      <c r="N995" s="3" t="s">
        <v>810</v>
      </c>
      <c r="O995" s="3" t="s">
        <v>724</v>
      </c>
      <c r="P995" s="3" t="s">
        <v>693</v>
      </c>
      <c r="Q995" s="3" t="s">
        <v>694</v>
      </c>
      <c r="R995" s="3">
        <v>17</v>
      </c>
      <c r="S995" s="3" t="s">
        <v>1043</v>
      </c>
      <c r="T995" s="3">
        <v>365</v>
      </c>
      <c r="U995" s="3" t="s">
        <v>1062</v>
      </c>
      <c r="V995" s="15">
        <v>59.990001679999999</v>
      </c>
      <c r="W995" s="15">
        <v>54.488929209402009</v>
      </c>
      <c r="X995" s="3">
        <v>5</v>
      </c>
      <c r="Y995" s="15">
        <v>44.990001679999999</v>
      </c>
      <c r="Z995" s="15">
        <v>299.9500084</v>
      </c>
      <c r="AA995" s="24">
        <f t="shared" si="62"/>
        <v>254.96000672</v>
      </c>
      <c r="AB995" s="3" t="s">
        <v>65</v>
      </c>
      <c r="AC995" s="3" t="str">
        <f t="shared" si="63"/>
        <v>Not Cash Payment</v>
      </c>
    </row>
    <row r="996" spans="1:29" ht="34" hidden="1" x14ac:dyDescent="0.2">
      <c r="A996" s="3">
        <v>47092</v>
      </c>
      <c r="B996" s="6">
        <v>42692</v>
      </c>
      <c r="C996" s="3">
        <f>VLOOKUP(B996,Dates!$A$2:$B$1462, 2,FALSE)</f>
        <v>6</v>
      </c>
      <c r="D996" s="3">
        <v>4</v>
      </c>
      <c r="E996" s="12">
        <f t="shared" si="60"/>
        <v>42698</v>
      </c>
      <c r="F996" s="3">
        <v>0</v>
      </c>
      <c r="G996" s="3" t="s">
        <v>61</v>
      </c>
      <c r="H996" s="3" t="str">
        <f t="shared" si="61"/>
        <v>Other</v>
      </c>
      <c r="I996" s="3">
        <v>17</v>
      </c>
      <c r="J996" s="10">
        <v>9524</v>
      </c>
      <c r="K996" s="3">
        <v>4</v>
      </c>
      <c r="L996" s="3" t="s">
        <v>45</v>
      </c>
      <c r="M996" s="3" t="s">
        <v>682</v>
      </c>
      <c r="N996" s="3" t="s">
        <v>873</v>
      </c>
      <c r="O996" s="3" t="s">
        <v>873</v>
      </c>
      <c r="P996" s="3" t="s">
        <v>735</v>
      </c>
      <c r="Q996" s="3" t="s">
        <v>736</v>
      </c>
      <c r="R996" s="3">
        <v>17</v>
      </c>
      <c r="S996" s="3" t="s">
        <v>1043</v>
      </c>
      <c r="T996" s="3">
        <v>365</v>
      </c>
      <c r="U996" s="3" t="s">
        <v>1062</v>
      </c>
      <c r="V996" s="15">
        <v>59.990001679999999</v>
      </c>
      <c r="W996" s="15">
        <v>54.488929209402009</v>
      </c>
      <c r="X996" s="3">
        <v>5</v>
      </c>
      <c r="Y996" s="15">
        <v>44.990001679999999</v>
      </c>
      <c r="Z996" s="15">
        <v>299.9500084</v>
      </c>
      <c r="AA996" s="24">
        <f t="shared" si="62"/>
        <v>254.96000672</v>
      </c>
      <c r="AB996" s="3" t="s">
        <v>65</v>
      </c>
      <c r="AC996" s="3" t="str">
        <f t="shared" si="63"/>
        <v>Not Cash Payment</v>
      </c>
    </row>
    <row r="997" spans="1:29" ht="34" hidden="1" x14ac:dyDescent="0.2">
      <c r="A997" s="3">
        <v>42658</v>
      </c>
      <c r="B997" s="6">
        <v>42627</v>
      </c>
      <c r="C997" s="3">
        <f>VLOOKUP(B997,Dates!$A$2:$B$1462, 2,FALSE)</f>
        <v>4</v>
      </c>
      <c r="D997" s="3">
        <v>4</v>
      </c>
      <c r="E997" s="12">
        <f t="shared" si="60"/>
        <v>42633</v>
      </c>
      <c r="F997" s="3">
        <v>0</v>
      </c>
      <c r="G997" s="3" t="s">
        <v>61</v>
      </c>
      <c r="H997" s="3" t="str">
        <f t="shared" si="61"/>
        <v>Other</v>
      </c>
      <c r="I997" s="3">
        <v>17</v>
      </c>
      <c r="J997" s="10">
        <v>2078</v>
      </c>
      <c r="K997" s="3">
        <v>4</v>
      </c>
      <c r="L997" s="3" t="s">
        <v>45</v>
      </c>
      <c r="M997" s="3" t="s">
        <v>682</v>
      </c>
      <c r="N997" s="3" t="s">
        <v>757</v>
      </c>
      <c r="O997" s="3" t="s">
        <v>757</v>
      </c>
      <c r="P997" s="3" t="s">
        <v>758</v>
      </c>
      <c r="Q997" s="3" t="s">
        <v>736</v>
      </c>
      <c r="R997" s="3">
        <v>17</v>
      </c>
      <c r="S997" s="3" t="s">
        <v>1043</v>
      </c>
      <c r="T997" s="3">
        <v>365</v>
      </c>
      <c r="U997" s="3" t="s">
        <v>1062</v>
      </c>
      <c r="V997" s="15">
        <v>59.990001679999999</v>
      </c>
      <c r="W997" s="15">
        <v>54.488929209402009</v>
      </c>
      <c r="X997" s="3">
        <v>5</v>
      </c>
      <c r="Y997" s="15">
        <v>44.990001679999999</v>
      </c>
      <c r="Z997" s="15">
        <v>299.9500084</v>
      </c>
      <c r="AA997" s="24">
        <f t="shared" si="62"/>
        <v>254.96000672</v>
      </c>
      <c r="AB997" s="3" t="s">
        <v>65</v>
      </c>
      <c r="AC997" s="3" t="str">
        <f t="shared" si="63"/>
        <v>Not Cash Payment</v>
      </c>
    </row>
    <row r="998" spans="1:29" ht="34" hidden="1" x14ac:dyDescent="0.2">
      <c r="A998" s="3">
        <v>23494</v>
      </c>
      <c r="B998" s="6">
        <v>42259</v>
      </c>
      <c r="C998" s="3">
        <f>VLOOKUP(B998,Dates!$A$2:$B$1462, 2,FALSE)</f>
        <v>7</v>
      </c>
      <c r="D998" s="3">
        <v>4</v>
      </c>
      <c r="E998" s="12">
        <f t="shared" si="60"/>
        <v>42264</v>
      </c>
      <c r="F998" s="3">
        <v>1</v>
      </c>
      <c r="G998" s="3" t="s">
        <v>61</v>
      </c>
      <c r="H998" s="3" t="str">
        <f t="shared" si="61"/>
        <v>Other</v>
      </c>
      <c r="I998" s="3">
        <v>17</v>
      </c>
      <c r="J998" s="10">
        <v>2464</v>
      </c>
      <c r="K998" s="3">
        <v>4</v>
      </c>
      <c r="L998" s="3" t="s">
        <v>45</v>
      </c>
      <c r="M998" s="3" t="s">
        <v>682</v>
      </c>
      <c r="N998" s="3" t="s">
        <v>752</v>
      </c>
      <c r="O998" s="3" t="s">
        <v>752</v>
      </c>
      <c r="P998" s="3" t="s">
        <v>753</v>
      </c>
      <c r="Q998" s="3" t="s">
        <v>690</v>
      </c>
      <c r="R998" s="3">
        <v>17</v>
      </c>
      <c r="S998" s="3" t="s">
        <v>1043</v>
      </c>
      <c r="T998" s="3">
        <v>365</v>
      </c>
      <c r="U998" s="3" t="s">
        <v>1062</v>
      </c>
      <c r="V998" s="15">
        <v>59.990001679999999</v>
      </c>
      <c r="W998" s="15">
        <v>54.488929209402009</v>
      </c>
      <c r="X998" s="3">
        <v>5</v>
      </c>
      <c r="Y998" s="15">
        <v>47.990001679999999</v>
      </c>
      <c r="Z998" s="15">
        <v>299.9500084</v>
      </c>
      <c r="AA998" s="24">
        <f t="shared" si="62"/>
        <v>251.96000672</v>
      </c>
      <c r="AB998" s="3" t="s">
        <v>65</v>
      </c>
      <c r="AC998" s="3" t="str">
        <f t="shared" si="63"/>
        <v>Not Cash Payment</v>
      </c>
    </row>
    <row r="999" spans="1:29" ht="34" hidden="1" x14ac:dyDescent="0.2">
      <c r="A999" s="3">
        <v>27316</v>
      </c>
      <c r="B999" s="6">
        <v>42431</v>
      </c>
      <c r="C999" s="3">
        <f>VLOOKUP(B999,Dates!$A$2:$B$1462, 2,FALSE)</f>
        <v>4</v>
      </c>
      <c r="D999" s="3">
        <v>4</v>
      </c>
      <c r="E999" s="12">
        <f t="shared" si="60"/>
        <v>42437</v>
      </c>
      <c r="F999" s="3">
        <v>0</v>
      </c>
      <c r="G999" s="3" t="s">
        <v>61</v>
      </c>
      <c r="H999" s="3" t="str">
        <f t="shared" si="61"/>
        <v>Other</v>
      </c>
      <c r="I999" s="3">
        <v>17</v>
      </c>
      <c r="J999" s="10">
        <v>11426</v>
      </c>
      <c r="K999" s="3">
        <v>4</v>
      </c>
      <c r="L999" s="3" t="s">
        <v>45</v>
      </c>
      <c r="M999" s="3" t="s">
        <v>682</v>
      </c>
      <c r="N999" s="3" t="s">
        <v>846</v>
      </c>
      <c r="O999" s="3" t="s">
        <v>697</v>
      </c>
      <c r="P999" s="3" t="s">
        <v>698</v>
      </c>
      <c r="Q999" s="3" t="s">
        <v>699</v>
      </c>
      <c r="R999" s="3">
        <v>17</v>
      </c>
      <c r="S999" s="3" t="s">
        <v>1043</v>
      </c>
      <c r="T999" s="3">
        <v>365</v>
      </c>
      <c r="U999" s="3" t="s">
        <v>1062</v>
      </c>
      <c r="V999" s="15">
        <v>59.990001679999999</v>
      </c>
      <c r="W999" s="15">
        <v>54.488929209402009</v>
      </c>
      <c r="X999" s="3">
        <v>5</v>
      </c>
      <c r="Y999" s="15">
        <v>50.990001679999999</v>
      </c>
      <c r="Z999" s="15">
        <v>299.9500084</v>
      </c>
      <c r="AA999" s="24">
        <f t="shared" si="62"/>
        <v>248.96000672</v>
      </c>
      <c r="AB999" s="3" t="s">
        <v>65</v>
      </c>
      <c r="AC999" s="3" t="str">
        <f t="shared" si="63"/>
        <v>Not Cash Payment</v>
      </c>
    </row>
    <row r="1000" spans="1:29" ht="34" hidden="1" x14ac:dyDescent="0.2">
      <c r="A1000" s="3">
        <v>20931</v>
      </c>
      <c r="B1000" s="6">
        <v>42046</v>
      </c>
      <c r="C1000" s="3">
        <f>VLOOKUP(B1000,Dates!$A$2:$B$1462, 2,FALSE)</f>
        <v>4</v>
      </c>
      <c r="D1000" s="3">
        <v>4</v>
      </c>
      <c r="E1000" s="12">
        <f t="shared" si="60"/>
        <v>42052</v>
      </c>
      <c r="F1000" s="3">
        <v>0</v>
      </c>
      <c r="G1000" s="3" t="s">
        <v>61</v>
      </c>
      <c r="H1000" s="3" t="str">
        <f t="shared" si="61"/>
        <v>Other</v>
      </c>
      <c r="I1000" s="3">
        <v>17</v>
      </c>
      <c r="J1000" s="10">
        <v>11664</v>
      </c>
      <c r="K1000" s="3">
        <v>4</v>
      </c>
      <c r="L1000" s="3" t="s">
        <v>45</v>
      </c>
      <c r="M1000" s="3" t="s">
        <v>682</v>
      </c>
      <c r="N1000" s="3" t="s">
        <v>769</v>
      </c>
      <c r="O1000" s="3" t="s">
        <v>770</v>
      </c>
      <c r="P1000" s="3" t="s">
        <v>771</v>
      </c>
      <c r="Q1000" s="3" t="s">
        <v>686</v>
      </c>
      <c r="R1000" s="3">
        <v>17</v>
      </c>
      <c r="S1000" s="3" t="s">
        <v>1043</v>
      </c>
      <c r="T1000" s="3">
        <v>365</v>
      </c>
      <c r="U1000" s="3" t="s">
        <v>1062</v>
      </c>
      <c r="V1000" s="15">
        <v>59.990001679999999</v>
      </c>
      <c r="W1000" s="15">
        <v>54.488929209402009</v>
      </c>
      <c r="X1000" s="3">
        <v>5</v>
      </c>
      <c r="Y1000" s="15">
        <v>50.990001679999999</v>
      </c>
      <c r="Z1000" s="15">
        <v>299.9500084</v>
      </c>
      <c r="AA1000" s="24">
        <f t="shared" si="62"/>
        <v>248.96000672</v>
      </c>
      <c r="AB1000" s="3" t="s">
        <v>65</v>
      </c>
      <c r="AC1000" s="3" t="str">
        <f t="shared" si="63"/>
        <v>Not Cash Payment</v>
      </c>
    </row>
    <row r="1001" spans="1:29" ht="34" hidden="1" x14ac:dyDescent="0.2">
      <c r="A1001" s="3">
        <v>27555</v>
      </c>
      <c r="B1001" s="6">
        <v>42553</v>
      </c>
      <c r="C1001" s="3">
        <f>VLOOKUP(B1001,Dates!$A$2:$B$1462, 2,FALSE)</f>
        <v>7</v>
      </c>
      <c r="D1001" s="3">
        <v>4</v>
      </c>
      <c r="E1001" s="12">
        <f t="shared" si="60"/>
        <v>42558</v>
      </c>
      <c r="F1001" s="3">
        <v>1</v>
      </c>
      <c r="G1001" s="3" t="s">
        <v>61</v>
      </c>
      <c r="H1001" s="3" t="str">
        <f t="shared" si="61"/>
        <v>Other</v>
      </c>
      <c r="I1001" s="3">
        <v>17</v>
      </c>
      <c r="J1001" s="10">
        <v>3770</v>
      </c>
      <c r="K1001" s="3">
        <v>4</v>
      </c>
      <c r="L1001" s="3" t="s">
        <v>45</v>
      </c>
      <c r="M1001" s="3" t="s">
        <v>682</v>
      </c>
      <c r="N1001" s="3" t="s">
        <v>793</v>
      </c>
      <c r="O1001" s="3" t="s">
        <v>794</v>
      </c>
      <c r="P1001" s="3" t="s">
        <v>685</v>
      </c>
      <c r="Q1001" s="3" t="s">
        <v>686</v>
      </c>
      <c r="R1001" s="3">
        <v>17</v>
      </c>
      <c r="S1001" s="3" t="s">
        <v>1043</v>
      </c>
      <c r="T1001" s="3">
        <v>365</v>
      </c>
      <c r="U1001" s="3" t="s">
        <v>1062</v>
      </c>
      <c r="V1001" s="15">
        <v>59.990001679999999</v>
      </c>
      <c r="W1001" s="15">
        <v>54.488929209402009</v>
      </c>
      <c r="X1001" s="3">
        <v>5</v>
      </c>
      <c r="Y1001" s="15">
        <v>53.990001679999999</v>
      </c>
      <c r="Z1001" s="15">
        <v>299.9500084</v>
      </c>
      <c r="AA1001" s="24">
        <f t="shared" si="62"/>
        <v>245.96000672</v>
      </c>
      <c r="AB1001" s="3" t="s">
        <v>65</v>
      </c>
      <c r="AC1001" s="3" t="str">
        <f t="shared" si="63"/>
        <v>Not Cash Payment</v>
      </c>
    </row>
    <row r="1002" spans="1:29" ht="51" hidden="1" x14ac:dyDescent="0.2">
      <c r="A1002" s="3">
        <v>28657</v>
      </c>
      <c r="B1002" s="6">
        <v>42423</v>
      </c>
      <c r="C1002" s="3">
        <f>VLOOKUP(B1002,Dates!$A$2:$B$1462, 2,FALSE)</f>
        <v>3</v>
      </c>
      <c r="D1002" s="3">
        <v>4</v>
      </c>
      <c r="E1002" s="12">
        <f t="shared" si="60"/>
        <v>42429</v>
      </c>
      <c r="F1002" s="3">
        <v>0</v>
      </c>
      <c r="G1002" s="3" t="s">
        <v>61</v>
      </c>
      <c r="H1002" s="3" t="str">
        <f t="shared" si="61"/>
        <v>Other</v>
      </c>
      <c r="I1002" s="3">
        <v>29</v>
      </c>
      <c r="J1002" s="10">
        <v>1306</v>
      </c>
      <c r="K1002" s="3">
        <v>5</v>
      </c>
      <c r="L1002" s="3" t="s">
        <v>30</v>
      </c>
      <c r="M1002" s="3" t="s">
        <v>682</v>
      </c>
      <c r="N1002" s="3" t="s">
        <v>104</v>
      </c>
      <c r="O1002" s="3" t="s">
        <v>724</v>
      </c>
      <c r="P1002" s="3" t="s">
        <v>693</v>
      </c>
      <c r="Q1002" s="3" t="s">
        <v>694</v>
      </c>
      <c r="R1002" s="3">
        <v>29</v>
      </c>
      <c r="S1002" s="3" t="s">
        <v>1057</v>
      </c>
      <c r="T1002" s="3">
        <v>627</v>
      </c>
      <c r="U1002" s="3" t="s">
        <v>1056</v>
      </c>
      <c r="V1002" s="15">
        <v>39.990001679999999</v>
      </c>
      <c r="W1002" s="15">
        <v>34.198098313835338</v>
      </c>
      <c r="X1002" s="3">
        <v>5</v>
      </c>
      <c r="Y1002" s="15">
        <v>2</v>
      </c>
      <c r="Z1002" s="15">
        <v>199.9500084</v>
      </c>
      <c r="AA1002" s="24">
        <f t="shared" si="62"/>
        <v>197.9500084</v>
      </c>
      <c r="AB1002" s="3" t="s">
        <v>65</v>
      </c>
      <c r="AC1002" s="3" t="str">
        <f t="shared" si="63"/>
        <v>Not Cash Payment</v>
      </c>
    </row>
    <row r="1003" spans="1:29" ht="34" hidden="1" x14ac:dyDescent="0.2">
      <c r="A1003" s="3">
        <v>47011</v>
      </c>
      <c r="B1003" s="6">
        <v>42691</v>
      </c>
      <c r="C1003" s="3">
        <f>VLOOKUP(B1003,Dates!$A$2:$B$1462, 2,FALSE)</f>
        <v>5</v>
      </c>
      <c r="D1003" s="3">
        <v>4</v>
      </c>
      <c r="E1003" s="12">
        <f t="shared" si="60"/>
        <v>42697</v>
      </c>
      <c r="F1003" s="3">
        <v>0</v>
      </c>
      <c r="G1003" s="3" t="s">
        <v>61</v>
      </c>
      <c r="H1003" s="3" t="str">
        <f t="shared" si="61"/>
        <v>Other</v>
      </c>
      <c r="I1003" s="3">
        <v>24</v>
      </c>
      <c r="J1003" s="10">
        <v>10811</v>
      </c>
      <c r="K1003" s="3">
        <v>5</v>
      </c>
      <c r="L1003" s="3" t="s">
        <v>30</v>
      </c>
      <c r="M1003" s="3" t="s">
        <v>682</v>
      </c>
      <c r="N1003" s="3" t="s">
        <v>757</v>
      </c>
      <c r="O1003" s="3" t="s">
        <v>757</v>
      </c>
      <c r="P1003" s="3" t="s">
        <v>758</v>
      </c>
      <c r="Q1003" s="3" t="s">
        <v>736</v>
      </c>
      <c r="R1003" s="3">
        <v>24</v>
      </c>
      <c r="S1003" s="3" t="s">
        <v>1066</v>
      </c>
      <c r="T1003" s="3">
        <v>502</v>
      </c>
      <c r="U1003" s="3" t="s">
        <v>1065</v>
      </c>
      <c r="V1003" s="15">
        <v>50</v>
      </c>
      <c r="W1003" s="15">
        <v>43.678035218757444</v>
      </c>
      <c r="X1003" s="3">
        <v>5</v>
      </c>
      <c r="Y1003" s="15">
        <v>2.5</v>
      </c>
      <c r="Z1003" s="15">
        <v>250</v>
      </c>
      <c r="AA1003" s="24">
        <f t="shared" si="62"/>
        <v>247.5</v>
      </c>
      <c r="AB1003" s="3" t="s">
        <v>65</v>
      </c>
      <c r="AC1003" s="3" t="str">
        <f t="shared" si="63"/>
        <v>Not Cash Payment</v>
      </c>
    </row>
    <row r="1004" spans="1:29" ht="34" hidden="1" x14ac:dyDescent="0.2">
      <c r="A1004" s="3">
        <v>47846</v>
      </c>
      <c r="B1004" s="6">
        <v>42703</v>
      </c>
      <c r="C1004" s="3">
        <f>VLOOKUP(B1004,Dates!$A$2:$B$1462, 2,FALSE)</f>
        <v>3</v>
      </c>
      <c r="D1004" s="3">
        <v>4</v>
      </c>
      <c r="E1004" s="12">
        <f t="shared" si="60"/>
        <v>42709</v>
      </c>
      <c r="F1004" s="3">
        <v>0</v>
      </c>
      <c r="G1004" s="3" t="s">
        <v>61</v>
      </c>
      <c r="H1004" s="3" t="str">
        <f t="shared" si="61"/>
        <v>Other</v>
      </c>
      <c r="I1004" s="3">
        <v>24</v>
      </c>
      <c r="J1004" s="10">
        <v>6073</v>
      </c>
      <c r="K1004" s="3">
        <v>5</v>
      </c>
      <c r="L1004" s="3" t="s">
        <v>30</v>
      </c>
      <c r="M1004" s="3" t="s">
        <v>682</v>
      </c>
      <c r="N1004" s="3" t="s">
        <v>871</v>
      </c>
      <c r="O1004" s="3" t="s">
        <v>871</v>
      </c>
      <c r="P1004" s="3" t="s">
        <v>735</v>
      </c>
      <c r="Q1004" s="3" t="s">
        <v>736</v>
      </c>
      <c r="R1004" s="3">
        <v>24</v>
      </c>
      <c r="S1004" s="3" t="s">
        <v>1066</v>
      </c>
      <c r="T1004" s="3">
        <v>502</v>
      </c>
      <c r="U1004" s="3" t="s">
        <v>1065</v>
      </c>
      <c r="V1004" s="15">
        <v>50</v>
      </c>
      <c r="W1004" s="15">
        <v>43.678035218757444</v>
      </c>
      <c r="X1004" s="3">
        <v>5</v>
      </c>
      <c r="Y1004" s="15">
        <v>5</v>
      </c>
      <c r="Z1004" s="15">
        <v>250</v>
      </c>
      <c r="AA1004" s="24">
        <f t="shared" si="62"/>
        <v>245</v>
      </c>
      <c r="AB1004" s="3" t="s">
        <v>65</v>
      </c>
      <c r="AC1004" s="3" t="str">
        <f t="shared" si="63"/>
        <v>Not Cash Payment</v>
      </c>
    </row>
    <row r="1005" spans="1:29" ht="51" hidden="1" x14ac:dyDescent="0.2">
      <c r="A1005" s="3">
        <v>21973</v>
      </c>
      <c r="B1005" s="6">
        <v>42325</v>
      </c>
      <c r="C1005" s="3">
        <f>VLOOKUP(B1005,Dates!$A$2:$B$1462, 2,FALSE)</f>
        <v>3</v>
      </c>
      <c r="D1005" s="3">
        <v>4</v>
      </c>
      <c r="E1005" s="12">
        <f t="shared" si="60"/>
        <v>42331</v>
      </c>
      <c r="F1005" s="3">
        <v>0</v>
      </c>
      <c r="G1005" s="3" t="s">
        <v>61</v>
      </c>
      <c r="H1005" s="3" t="str">
        <f t="shared" si="61"/>
        <v>Other</v>
      </c>
      <c r="I1005" s="3">
        <v>29</v>
      </c>
      <c r="J1005" s="10">
        <v>12033</v>
      </c>
      <c r="K1005" s="3">
        <v>5</v>
      </c>
      <c r="L1005" s="3" t="s">
        <v>30</v>
      </c>
      <c r="M1005" s="3" t="s">
        <v>682</v>
      </c>
      <c r="N1005" s="3" t="s">
        <v>779</v>
      </c>
      <c r="O1005" s="3" t="s">
        <v>780</v>
      </c>
      <c r="P1005" s="3" t="s">
        <v>698</v>
      </c>
      <c r="Q1005" s="3" t="s">
        <v>699</v>
      </c>
      <c r="R1005" s="3">
        <v>29</v>
      </c>
      <c r="S1005" s="3" t="s">
        <v>1057</v>
      </c>
      <c r="T1005" s="3">
        <v>627</v>
      </c>
      <c r="U1005" s="3" t="s">
        <v>1056</v>
      </c>
      <c r="V1005" s="15">
        <v>39.990001679999999</v>
      </c>
      <c r="W1005" s="15">
        <v>34.198098313835338</v>
      </c>
      <c r="X1005" s="3">
        <v>5</v>
      </c>
      <c r="Y1005" s="15">
        <v>8</v>
      </c>
      <c r="Z1005" s="15">
        <v>199.9500084</v>
      </c>
      <c r="AA1005" s="24">
        <f t="shared" si="62"/>
        <v>191.9500084</v>
      </c>
      <c r="AB1005" s="3" t="s">
        <v>65</v>
      </c>
      <c r="AC1005" s="3" t="str">
        <f t="shared" si="63"/>
        <v>Not Cash Payment</v>
      </c>
    </row>
    <row r="1006" spans="1:29" ht="34" hidden="1" x14ac:dyDescent="0.2">
      <c r="A1006" s="3">
        <v>50226</v>
      </c>
      <c r="B1006" s="6">
        <v>42795</v>
      </c>
      <c r="C1006" s="3">
        <f>VLOOKUP(B1006,Dates!$A$2:$B$1462, 2,FALSE)</f>
        <v>4</v>
      </c>
      <c r="D1006" s="3">
        <v>4</v>
      </c>
      <c r="E1006" s="12">
        <f t="shared" si="60"/>
        <v>42801</v>
      </c>
      <c r="F1006" s="3">
        <v>0</v>
      </c>
      <c r="G1006" s="3" t="s">
        <v>61</v>
      </c>
      <c r="H1006" s="3" t="str">
        <f t="shared" si="61"/>
        <v>Other</v>
      </c>
      <c r="I1006" s="3">
        <v>24</v>
      </c>
      <c r="J1006" s="10">
        <v>9248</v>
      </c>
      <c r="K1006" s="3">
        <v>5</v>
      </c>
      <c r="L1006" s="3" t="s">
        <v>30</v>
      </c>
      <c r="M1006" s="3" t="s">
        <v>682</v>
      </c>
      <c r="N1006" s="3" t="s">
        <v>874</v>
      </c>
      <c r="O1006" s="3" t="s">
        <v>874</v>
      </c>
      <c r="P1006" s="3" t="s">
        <v>875</v>
      </c>
      <c r="Q1006" s="3" t="s">
        <v>736</v>
      </c>
      <c r="R1006" s="3">
        <v>24</v>
      </c>
      <c r="S1006" s="3" t="s">
        <v>1066</v>
      </c>
      <c r="T1006" s="3">
        <v>502</v>
      </c>
      <c r="U1006" s="3" t="s">
        <v>1065</v>
      </c>
      <c r="V1006" s="15">
        <v>50</v>
      </c>
      <c r="W1006" s="15">
        <v>43.678035218757444</v>
      </c>
      <c r="X1006" s="3">
        <v>5</v>
      </c>
      <c r="Y1006" s="15">
        <v>12.5</v>
      </c>
      <c r="Z1006" s="15">
        <v>250</v>
      </c>
      <c r="AA1006" s="24">
        <f t="shared" si="62"/>
        <v>237.5</v>
      </c>
      <c r="AB1006" s="3" t="s">
        <v>65</v>
      </c>
      <c r="AC1006" s="3" t="str">
        <f t="shared" si="63"/>
        <v>Not Cash Payment</v>
      </c>
    </row>
    <row r="1007" spans="1:29" ht="34" hidden="1" x14ac:dyDescent="0.2">
      <c r="A1007" s="3">
        <v>44617</v>
      </c>
      <c r="B1007" s="6">
        <v>42656</v>
      </c>
      <c r="C1007" s="3">
        <f>VLOOKUP(B1007,Dates!$A$2:$B$1462, 2,FALSE)</f>
        <v>5</v>
      </c>
      <c r="D1007" s="3">
        <v>4</v>
      </c>
      <c r="E1007" s="12">
        <f t="shared" si="60"/>
        <v>42662</v>
      </c>
      <c r="F1007" s="3">
        <v>0</v>
      </c>
      <c r="G1007" s="3" t="s">
        <v>61</v>
      </c>
      <c r="H1007" s="3" t="str">
        <f t="shared" si="61"/>
        <v>Other</v>
      </c>
      <c r="I1007" s="3">
        <v>24</v>
      </c>
      <c r="J1007" s="10">
        <v>2214</v>
      </c>
      <c r="K1007" s="3">
        <v>5</v>
      </c>
      <c r="L1007" s="3" t="s">
        <v>30</v>
      </c>
      <c r="M1007" s="3" t="s">
        <v>682</v>
      </c>
      <c r="N1007" s="3" t="s">
        <v>757</v>
      </c>
      <c r="O1007" s="3" t="s">
        <v>757</v>
      </c>
      <c r="P1007" s="3" t="s">
        <v>758</v>
      </c>
      <c r="Q1007" s="3" t="s">
        <v>736</v>
      </c>
      <c r="R1007" s="3">
        <v>24</v>
      </c>
      <c r="S1007" s="3" t="s">
        <v>1066</v>
      </c>
      <c r="T1007" s="3">
        <v>502</v>
      </c>
      <c r="U1007" s="3" t="s">
        <v>1065</v>
      </c>
      <c r="V1007" s="15">
        <v>50</v>
      </c>
      <c r="W1007" s="15">
        <v>43.678035218757444</v>
      </c>
      <c r="X1007" s="3">
        <v>5</v>
      </c>
      <c r="Y1007" s="15">
        <v>12.5</v>
      </c>
      <c r="Z1007" s="15">
        <v>250</v>
      </c>
      <c r="AA1007" s="24">
        <f t="shared" si="62"/>
        <v>237.5</v>
      </c>
      <c r="AB1007" s="3" t="s">
        <v>65</v>
      </c>
      <c r="AC1007" s="3" t="str">
        <f t="shared" si="63"/>
        <v>Not Cash Payment</v>
      </c>
    </row>
    <row r="1008" spans="1:29" ht="34" hidden="1" x14ac:dyDescent="0.2">
      <c r="A1008" s="3">
        <v>21196</v>
      </c>
      <c r="B1008" s="6">
        <v>42166</v>
      </c>
      <c r="C1008" s="3">
        <f>VLOOKUP(B1008,Dates!$A$2:$B$1462, 2,FALSE)</f>
        <v>5</v>
      </c>
      <c r="D1008" s="3">
        <v>4</v>
      </c>
      <c r="E1008" s="12">
        <f t="shared" si="60"/>
        <v>42172</v>
      </c>
      <c r="F1008" s="3">
        <v>0</v>
      </c>
      <c r="G1008" s="3" t="s">
        <v>61</v>
      </c>
      <c r="H1008" s="3" t="str">
        <f t="shared" si="61"/>
        <v>Other</v>
      </c>
      <c r="I1008" s="3">
        <v>24</v>
      </c>
      <c r="J1008" s="10">
        <v>6738</v>
      </c>
      <c r="K1008" s="3">
        <v>5</v>
      </c>
      <c r="L1008" s="3" t="s">
        <v>30</v>
      </c>
      <c r="M1008" s="3" t="s">
        <v>682</v>
      </c>
      <c r="N1008" s="3" t="s">
        <v>876</v>
      </c>
      <c r="O1008" s="3" t="s">
        <v>780</v>
      </c>
      <c r="P1008" s="3" t="s">
        <v>698</v>
      </c>
      <c r="Q1008" s="3" t="s">
        <v>699</v>
      </c>
      <c r="R1008" s="3">
        <v>24</v>
      </c>
      <c r="S1008" s="3" t="s">
        <v>1066</v>
      </c>
      <c r="T1008" s="3">
        <v>502</v>
      </c>
      <c r="U1008" s="3" t="s">
        <v>1065</v>
      </c>
      <c r="V1008" s="15">
        <v>50</v>
      </c>
      <c r="W1008" s="15">
        <v>43.678035218757444</v>
      </c>
      <c r="X1008" s="3">
        <v>5</v>
      </c>
      <c r="Y1008" s="15">
        <v>13.75</v>
      </c>
      <c r="Z1008" s="15">
        <v>250</v>
      </c>
      <c r="AA1008" s="24">
        <f t="shared" si="62"/>
        <v>236.25</v>
      </c>
      <c r="AB1008" s="3" t="s">
        <v>65</v>
      </c>
      <c r="AC1008" s="3" t="str">
        <f t="shared" si="63"/>
        <v>Not Cash Payment</v>
      </c>
    </row>
    <row r="1009" spans="1:29" ht="34" hidden="1" x14ac:dyDescent="0.2">
      <c r="A1009" s="3">
        <v>21193</v>
      </c>
      <c r="B1009" s="6">
        <v>42166</v>
      </c>
      <c r="C1009" s="3">
        <f>VLOOKUP(B1009,Dates!$A$2:$B$1462, 2,FALSE)</f>
        <v>5</v>
      </c>
      <c r="D1009" s="3">
        <v>4</v>
      </c>
      <c r="E1009" s="12">
        <f t="shared" si="60"/>
        <v>42172</v>
      </c>
      <c r="F1009" s="3">
        <v>0</v>
      </c>
      <c r="G1009" s="3" t="s">
        <v>61</v>
      </c>
      <c r="H1009" s="3" t="str">
        <f t="shared" si="61"/>
        <v>Other</v>
      </c>
      <c r="I1009" s="3">
        <v>24</v>
      </c>
      <c r="J1009" s="10">
        <v>5074</v>
      </c>
      <c r="K1009" s="3">
        <v>5</v>
      </c>
      <c r="L1009" s="3" t="s">
        <v>30</v>
      </c>
      <c r="M1009" s="3" t="s">
        <v>682</v>
      </c>
      <c r="N1009" s="3" t="s">
        <v>877</v>
      </c>
      <c r="O1009" s="3" t="s">
        <v>878</v>
      </c>
      <c r="P1009" s="3" t="s">
        <v>701</v>
      </c>
      <c r="Q1009" s="3" t="s">
        <v>699</v>
      </c>
      <c r="R1009" s="3">
        <v>24</v>
      </c>
      <c r="S1009" s="3" t="s">
        <v>1066</v>
      </c>
      <c r="T1009" s="3">
        <v>502</v>
      </c>
      <c r="U1009" s="3" t="s">
        <v>1065</v>
      </c>
      <c r="V1009" s="15">
        <v>50</v>
      </c>
      <c r="W1009" s="15">
        <v>43.678035218757444</v>
      </c>
      <c r="X1009" s="3">
        <v>5</v>
      </c>
      <c r="Y1009" s="15">
        <v>17.5</v>
      </c>
      <c r="Z1009" s="15">
        <v>250</v>
      </c>
      <c r="AA1009" s="24">
        <f t="shared" si="62"/>
        <v>232.5</v>
      </c>
      <c r="AB1009" s="3" t="s">
        <v>65</v>
      </c>
      <c r="AC1009" s="3" t="str">
        <f t="shared" si="63"/>
        <v>Not Cash Payment</v>
      </c>
    </row>
    <row r="1010" spans="1:29" ht="34" hidden="1" x14ac:dyDescent="0.2">
      <c r="A1010" s="3">
        <v>26073</v>
      </c>
      <c r="B1010" s="6">
        <v>42385</v>
      </c>
      <c r="C1010" s="3">
        <f>VLOOKUP(B1010,Dates!$A$2:$B$1462, 2,FALSE)</f>
        <v>7</v>
      </c>
      <c r="D1010" s="3">
        <v>4</v>
      </c>
      <c r="E1010" s="12">
        <f t="shared" si="60"/>
        <v>42390</v>
      </c>
      <c r="F1010" s="3">
        <v>0</v>
      </c>
      <c r="G1010" s="3" t="s">
        <v>61</v>
      </c>
      <c r="H1010" s="3" t="str">
        <f t="shared" si="61"/>
        <v>Other</v>
      </c>
      <c r="I1010" s="3">
        <v>24</v>
      </c>
      <c r="J1010" s="10">
        <v>9148</v>
      </c>
      <c r="K1010" s="3">
        <v>5</v>
      </c>
      <c r="L1010" s="3" t="s">
        <v>30</v>
      </c>
      <c r="M1010" s="3" t="s">
        <v>682</v>
      </c>
      <c r="N1010" s="3" t="s">
        <v>475</v>
      </c>
      <c r="O1010" s="3" t="s">
        <v>879</v>
      </c>
      <c r="P1010" s="3" t="s">
        <v>771</v>
      </c>
      <c r="Q1010" s="3" t="s">
        <v>686</v>
      </c>
      <c r="R1010" s="3">
        <v>24</v>
      </c>
      <c r="S1010" s="3" t="s">
        <v>1066</v>
      </c>
      <c r="T1010" s="3">
        <v>502</v>
      </c>
      <c r="U1010" s="3" t="s">
        <v>1065</v>
      </c>
      <c r="V1010" s="15">
        <v>50</v>
      </c>
      <c r="W1010" s="15">
        <v>43.678035218757444</v>
      </c>
      <c r="X1010" s="3">
        <v>5</v>
      </c>
      <c r="Y1010" s="15">
        <v>17.5</v>
      </c>
      <c r="Z1010" s="15">
        <v>250</v>
      </c>
      <c r="AA1010" s="24">
        <f t="shared" si="62"/>
        <v>232.5</v>
      </c>
      <c r="AB1010" s="3" t="s">
        <v>65</v>
      </c>
      <c r="AC1010" s="3" t="str">
        <f t="shared" si="63"/>
        <v>Not Cash Payment</v>
      </c>
    </row>
    <row r="1011" spans="1:29" ht="51" hidden="1" x14ac:dyDescent="0.2">
      <c r="A1011" s="3">
        <v>24764</v>
      </c>
      <c r="B1011" s="6">
        <v>42366</v>
      </c>
      <c r="C1011" s="3">
        <f>VLOOKUP(B1011,Dates!$A$2:$B$1462, 2,FALSE)</f>
        <v>2</v>
      </c>
      <c r="D1011" s="3">
        <v>4</v>
      </c>
      <c r="E1011" s="12">
        <f t="shared" si="60"/>
        <v>42370</v>
      </c>
      <c r="F1011" s="3">
        <v>1</v>
      </c>
      <c r="G1011" s="3" t="s">
        <v>61</v>
      </c>
      <c r="H1011" s="3" t="str">
        <f t="shared" si="61"/>
        <v>Other</v>
      </c>
      <c r="I1011" s="3">
        <v>18</v>
      </c>
      <c r="J1011" s="10">
        <v>8551</v>
      </c>
      <c r="K1011" s="3">
        <v>4</v>
      </c>
      <c r="L1011" s="3" t="s">
        <v>45</v>
      </c>
      <c r="M1011" s="3" t="s">
        <v>682</v>
      </c>
      <c r="N1011" s="3" t="s">
        <v>880</v>
      </c>
      <c r="O1011" s="3" t="s">
        <v>881</v>
      </c>
      <c r="P1011" s="3" t="s">
        <v>701</v>
      </c>
      <c r="Q1011" s="3" t="s">
        <v>699</v>
      </c>
      <c r="R1011" s="3">
        <v>18</v>
      </c>
      <c r="S1011" s="3" t="s">
        <v>1061</v>
      </c>
      <c r="T1011" s="3">
        <v>403</v>
      </c>
      <c r="U1011" s="3" t="s">
        <v>1060</v>
      </c>
      <c r="V1011" s="15">
        <v>129.9900055</v>
      </c>
      <c r="W1011" s="15">
        <v>110.80340837177086</v>
      </c>
      <c r="X1011" s="3">
        <v>1</v>
      </c>
      <c r="Y1011" s="15">
        <v>11.69999981</v>
      </c>
      <c r="Z1011" s="15">
        <v>129.9900055</v>
      </c>
      <c r="AA1011" s="24">
        <f t="shared" si="62"/>
        <v>118.29000569</v>
      </c>
      <c r="AB1011" s="3" t="s">
        <v>44</v>
      </c>
      <c r="AC1011" s="3" t="str">
        <f t="shared" si="63"/>
        <v>Not Cash Payment</v>
      </c>
    </row>
    <row r="1012" spans="1:29" ht="51" hidden="1" x14ac:dyDescent="0.2">
      <c r="A1012" s="3">
        <v>21522</v>
      </c>
      <c r="B1012" s="6">
        <v>42319</v>
      </c>
      <c r="C1012" s="3">
        <f>VLOOKUP(B1012,Dates!$A$2:$B$1462, 2,FALSE)</f>
        <v>4</v>
      </c>
      <c r="D1012" s="3">
        <v>4</v>
      </c>
      <c r="E1012" s="12">
        <f t="shared" si="60"/>
        <v>42325</v>
      </c>
      <c r="F1012" s="3">
        <v>0</v>
      </c>
      <c r="G1012" s="3" t="s">
        <v>61</v>
      </c>
      <c r="H1012" s="3" t="str">
        <f t="shared" si="61"/>
        <v>Other</v>
      </c>
      <c r="I1012" s="3">
        <v>18</v>
      </c>
      <c r="J1012" s="10">
        <v>5270</v>
      </c>
      <c r="K1012" s="3">
        <v>4</v>
      </c>
      <c r="L1012" s="3" t="s">
        <v>45</v>
      </c>
      <c r="M1012" s="3" t="s">
        <v>682</v>
      </c>
      <c r="N1012" s="3" t="s">
        <v>777</v>
      </c>
      <c r="O1012" s="3" t="s">
        <v>778</v>
      </c>
      <c r="P1012" s="3" t="s">
        <v>698</v>
      </c>
      <c r="Q1012" s="3" t="s">
        <v>699</v>
      </c>
      <c r="R1012" s="3">
        <v>18</v>
      </c>
      <c r="S1012" s="3" t="s">
        <v>1061</v>
      </c>
      <c r="T1012" s="3">
        <v>403</v>
      </c>
      <c r="U1012" s="3" t="s">
        <v>1060</v>
      </c>
      <c r="V1012" s="15">
        <v>129.9900055</v>
      </c>
      <c r="W1012" s="15">
        <v>110.80340837177086</v>
      </c>
      <c r="X1012" s="3">
        <v>1</v>
      </c>
      <c r="Y1012" s="15">
        <v>11.69999981</v>
      </c>
      <c r="Z1012" s="15">
        <v>129.9900055</v>
      </c>
      <c r="AA1012" s="24">
        <f t="shared" si="62"/>
        <v>118.29000569</v>
      </c>
      <c r="AB1012" s="3" t="s">
        <v>44</v>
      </c>
      <c r="AC1012" s="3" t="str">
        <f t="shared" si="63"/>
        <v>Not Cash Payment</v>
      </c>
    </row>
    <row r="1013" spans="1:29" ht="51" hidden="1" x14ac:dyDescent="0.2">
      <c r="A1013" s="3">
        <v>26670</v>
      </c>
      <c r="B1013" s="6">
        <v>42394</v>
      </c>
      <c r="C1013" s="3">
        <f>VLOOKUP(B1013,Dates!$A$2:$B$1462, 2,FALSE)</f>
        <v>2</v>
      </c>
      <c r="D1013" s="3">
        <v>4</v>
      </c>
      <c r="E1013" s="12">
        <f t="shared" si="60"/>
        <v>42398</v>
      </c>
      <c r="F1013" s="3">
        <v>1</v>
      </c>
      <c r="G1013" s="3" t="s">
        <v>61</v>
      </c>
      <c r="H1013" s="3" t="str">
        <f t="shared" si="61"/>
        <v>Other</v>
      </c>
      <c r="I1013" s="3">
        <v>18</v>
      </c>
      <c r="J1013" s="10">
        <v>7163</v>
      </c>
      <c r="K1013" s="3">
        <v>4</v>
      </c>
      <c r="L1013" s="3" t="s">
        <v>45</v>
      </c>
      <c r="M1013" s="3" t="s">
        <v>682</v>
      </c>
      <c r="N1013" s="3" t="s">
        <v>718</v>
      </c>
      <c r="O1013" s="3" t="s">
        <v>882</v>
      </c>
      <c r="P1013" s="3" t="s">
        <v>698</v>
      </c>
      <c r="Q1013" s="3" t="s">
        <v>699</v>
      </c>
      <c r="R1013" s="3">
        <v>18</v>
      </c>
      <c r="S1013" s="3" t="s">
        <v>1061</v>
      </c>
      <c r="T1013" s="3">
        <v>403</v>
      </c>
      <c r="U1013" s="3" t="s">
        <v>1060</v>
      </c>
      <c r="V1013" s="15">
        <v>129.9900055</v>
      </c>
      <c r="W1013" s="15">
        <v>110.80340837177086</v>
      </c>
      <c r="X1013" s="3">
        <v>1</v>
      </c>
      <c r="Y1013" s="15">
        <v>11.69999981</v>
      </c>
      <c r="Z1013" s="15">
        <v>129.9900055</v>
      </c>
      <c r="AA1013" s="24">
        <f t="shared" si="62"/>
        <v>118.29000569</v>
      </c>
      <c r="AB1013" s="3" t="s">
        <v>44</v>
      </c>
      <c r="AC1013" s="3" t="str">
        <f t="shared" si="63"/>
        <v>Not Cash Payment</v>
      </c>
    </row>
    <row r="1014" spans="1:29" ht="51" hidden="1" x14ac:dyDescent="0.2">
      <c r="A1014" s="3">
        <v>21971</v>
      </c>
      <c r="B1014" s="6">
        <v>42325</v>
      </c>
      <c r="C1014" s="3">
        <f>VLOOKUP(B1014,Dates!$A$2:$B$1462, 2,FALSE)</f>
        <v>3</v>
      </c>
      <c r="D1014" s="3">
        <v>4</v>
      </c>
      <c r="E1014" s="12">
        <f t="shared" si="60"/>
        <v>42331</v>
      </c>
      <c r="F1014" s="3">
        <v>0</v>
      </c>
      <c r="G1014" s="3" t="s">
        <v>61</v>
      </c>
      <c r="H1014" s="3" t="str">
        <f t="shared" si="61"/>
        <v>Other</v>
      </c>
      <c r="I1014" s="3">
        <v>18</v>
      </c>
      <c r="J1014" s="10">
        <v>9163</v>
      </c>
      <c r="K1014" s="3">
        <v>4</v>
      </c>
      <c r="L1014" s="3" t="s">
        <v>45</v>
      </c>
      <c r="M1014" s="3" t="s">
        <v>682</v>
      </c>
      <c r="N1014" s="3" t="s">
        <v>883</v>
      </c>
      <c r="O1014" s="3" t="s">
        <v>884</v>
      </c>
      <c r="P1014" s="3" t="s">
        <v>707</v>
      </c>
      <c r="Q1014" s="3" t="s">
        <v>699</v>
      </c>
      <c r="R1014" s="3">
        <v>18</v>
      </c>
      <c r="S1014" s="3" t="s">
        <v>1061</v>
      </c>
      <c r="T1014" s="3">
        <v>403</v>
      </c>
      <c r="U1014" s="3" t="s">
        <v>1060</v>
      </c>
      <c r="V1014" s="15">
        <v>129.9900055</v>
      </c>
      <c r="W1014" s="15">
        <v>110.80340837177086</v>
      </c>
      <c r="X1014" s="3">
        <v>1</v>
      </c>
      <c r="Y1014" s="15">
        <v>11.69999981</v>
      </c>
      <c r="Z1014" s="15">
        <v>129.9900055</v>
      </c>
      <c r="AA1014" s="24">
        <f t="shared" si="62"/>
        <v>118.29000569</v>
      </c>
      <c r="AB1014" s="3" t="s">
        <v>44</v>
      </c>
      <c r="AC1014" s="3" t="str">
        <f t="shared" si="63"/>
        <v>Not Cash Payment</v>
      </c>
    </row>
    <row r="1015" spans="1:29" ht="17" hidden="1" x14ac:dyDescent="0.2">
      <c r="A1015" s="3">
        <v>76849</v>
      </c>
      <c r="B1015" s="6">
        <v>43126</v>
      </c>
      <c r="C1015" s="3">
        <f>VLOOKUP(B1015,Dates!$A$2:$B$1462, 2,FALSE)</f>
        <v>6</v>
      </c>
      <c r="D1015" s="3">
        <v>4</v>
      </c>
      <c r="E1015" s="12">
        <f t="shared" si="60"/>
        <v>43132</v>
      </c>
      <c r="F1015" s="3">
        <v>1</v>
      </c>
      <c r="G1015" s="3" t="s">
        <v>61</v>
      </c>
      <c r="H1015" s="3" t="str">
        <f t="shared" si="61"/>
        <v>Other</v>
      </c>
      <c r="I1015" s="3">
        <v>76</v>
      </c>
      <c r="J1015" s="10">
        <v>20402</v>
      </c>
      <c r="K1015" s="3">
        <v>4</v>
      </c>
      <c r="L1015" s="3" t="s">
        <v>45</v>
      </c>
      <c r="M1015" s="3" t="s">
        <v>682</v>
      </c>
      <c r="N1015" s="3" t="s">
        <v>885</v>
      </c>
      <c r="O1015" s="3" t="s">
        <v>886</v>
      </c>
      <c r="P1015" s="3" t="s">
        <v>698</v>
      </c>
      <c r="Q1015" s="3" t="s">
        <v>699</v>
      </c>
      <c r="R1015" s="3">
        <v>76</v>
      </c>
      <c r="S1015" s="3" t="s">
        <v>1129</v>
      </c>
      <c r="T1015" s="3">
        <v>1363</v>
      </c>
      <c r="U1015" s="3" t="s">
        <v>1128</v>
      </c>
      <c r="V1015" s="15">
        <v>215.82000729999999</v>
      </c>
      <c r="W1015" s="15">
        <v>186.82667412499998</v>
      </c>
      <c r="X1015" s="3">
        <v>1</v>
      </c>
      <c r="Y1015" s="15">
        <v>19.420000080000001</v>
      </c>
      <c r="Z1015" s="15">
        <v>215.82000729999999</v>
      </c>
      <c r="AA1015" s="24">
        <f t="shared" si="62"/>
        <v>196.40000721999999</v>
      </c>
      <c r="AB1015" s="3" t="s">
        <v>44</v>
      </c>
      <c r="AC1015" s="3" t="str">
        <f t="shared" si="63"/>
        <v>Not Cash Payment</v>
      </c>
    </row>
    <row r="1016" spans="1:29" ht="51" hidden="1" x14ac:dyDescent="0.2">
      <c r="A1016" s="3">
        <v>27357</v>
      </c>
      <c r="B1016" s="6">
        <v>42462</v>
      </c>
      <c r="C1016" s="3">
        <f>VLOOKUP(B1016,Dates!$A$2:$B$1462, 2,FALSE)</f>
        <v>7</v>
      </c>
      <c r="D1016" s="3">
        <v>4</v>
      </c>
      <c r="E1016" s="12">
        <f t="shared" si="60"/>
        <v>42467</v>
      </c>
      <c r="F1016" s="3">
        <v>0</v>
      </c>
      <c r="G1016" s="3" t="s">
        <v>61</v>
      </c>
      <c r="H1016" s="3" t="str">
        <f t="shared" si="61"/>
        <v>Other</v>
      </c>
      <c r="I1016" s="3">
        <v>18</v>
      </c>
      <c r="J1016" s="10">
        <v>4807</v>
      </c>
      <c r="K1016" s="3">
        <v>4</v>
      </c>
      <c r="L1016" s="3" t="s">
        <v>45</v>
      </c>
      <c r="M1016" s="3" t="s">
        <v>682</v>
      </c>
      <c r="N1016" s="3" t="s">
        <v>104</v>
      </c>
      <c r="O1016" s="3" t="s">
        <v>724</v>
      </c>
      <c r="P1016" s="3" t="s">
        <v>693</v>
      </c>
      <c r="Q1016" s="3" t="s">
        <v>694</v>
      </c>
      <c r="R1016" s="3">
        <v>18</v>
      </c>
      <c r="S1016" s="3" t="s">
        <v>1061</v>
      </c>
      <c r="T1016" s="3">
        <v>403</v>
      </c>
      <c r="U1016" s="3" t="s">
        <v>1060</v>
      </c>
      <c r="V1016" s="15">
        <v>129.9900055</v>
      </c>
      <c r="W1016" s="15">
        <v>110.80340837177086</v>
      </c>
      <c r="X1016" s="3">
        <v>1</v>
      </c>
      <c r="Y1016" s="15">
        <v>11.69999981</v>
      </c>
      <c r="Z1016" s="15">
        <v>129.9900055</v>
      </c>
      <c r="AA1016" s="24">
        <f t="shared" si="62"/>
        <v>118.29000569</v>
      </c>
      <c r="AB1016" s="3" t="s">
        <v>44</v>
      </c>
      <c r="AC1016" s="3" t="str">
        <f t="shared" si="63"/>
        <v>Not Cash Payment</v>
      </c>
    </row>
    <row r="1017" spans="1:29" ht="51" hidden="1" x14ac:dyDescent="0.2">
      <c r="A1017" s="3">
        <v>29283</v>
      </c>
      <c r="B1017" s="6">
        <v>42432</v>
      </c>
      <c r="C1017" s="3">
        <f>VLOOKUP(B1017,Dates!$A$2:$B$1462, 2,FALSE)</f>
        <v>5</v>
      </c>
      <c r="D1017" s="3">
        <v>4</v>
      </c>
      <c r="E1017" s="12">
        <f t="shared" si="60"/>
        <v>42438</v>
      </c>
      <c r="F1017" s="3">
        <v>0</v>
      </c>
      <c r="G1017" s="3" t="s">
        <v>61</v>
      </c>
      <c r="H1017" s="3" t="str">
        <f t="shared" si="61"/>
        <v>Other</v>
      </c>
      <c r="I1017" s="3">
        <v>18</v>
      </c>
      <c r="J1017" s="10">
        <v>88</v>
      </c>
      <c r="K1017" s="3">
        <v>4</v>
      </c>
      <c r="L1017" s="3" t="s">
        <v>45</v>
      </c>
      <c r="M1017" s="3" t="s">
        <v>682</v>
      </c>
      <c r="N1017" s="3" t="s">
        <v>887</v>
      </c>
      <c r="O1017" s="3" t="s">
        <v>724</v>
      </c>
      <c r="P1017" s="3" t="s">
        <v>693</v>
      </c>
      <c r="Q1017" s="3" t="s">
        <v>694</v>
      </c>
      <c r="R1017" s="3">
        <v>18</v>
      </c>
      <c r="S1017" s="3" t="s">
        <v>1061</v>
      </c>
      <c r="T1017" s="3">
        <v>403</v>
      </c>
      <c r="U1017" s="3" t="s">
        <v>1060</v>
      </c>
      <c r="V1017" s="15">
        <v>129.9900055</v>
      </c>
      <c r="W1017" s="15">
        <v>110.80340837177086</v>
      </c>
      <c r="X1017" s="3">
        <v>1</v>
      </c>
      <c r="Y1017" s="15">
        <v>11.69999981</v>
      </c>
      <c r="Z1017" s="15">
        <v>129.9900055</v>
      </c>
      <c r="AA1017" s="24">
        <f t="shared" si="62"/>
        <v>118.29000569</v>
      </c>
      <c r="AB1017" s="3" t="s">
        <v>44</v>
      </c>
      <c r="AC1017" s="3" t="str">
        <f t="shared" si="63"/>
        <v>Not Cash Payment</v>
      </c>
    </row>
    <row r="1018" spans="1:29" ht="51" hidden="1" x14ac:dyDescent="0.2">
      <c r="A1018" s="3">
        <v>30724</v>
      </c>
      <c r="B1018" s="6">
        <v>42453</v>
      </c>
      <c r="C1018" s="3">
        <f>VLOOKUP(B1018,Dates!$A$2:$B$1462, 2,FALSE)</f>
        <v>5</v>
      </c>
      <c r="D1018" s="3">
        <v>4</v>
      </c>
      <c r="E1018" s="12">
        <f t="shared" si="60"/>
        <v>42459</v>
      </c>
      <c r="F1018" s="3">
        <v>1</v>
      </c>
      <c r="G1018" s="3" t="s">
        <v>61</v>
      </c>
      <c r="H1018" s="3" t="str">
        <f t="shared" si="61"/>
        <v>Other</v>
      </c>
      <c r="I1018" s="3">
        <v>18</v>
      </c>
      <c r="J1018" s="10">
        <v>7697</v>
      </c>
      <c r="K1018" s="3">
        <v>4</v>
      </c>
      <c r="L1018" s="3" t="s">
        <v>45</v>
      </c>
      <c r="M1018" s="3" t="s">
        <v>682</v>
      </c>
      <c r="N1018" s="3" t="s">
        <v>747</v>
      </c>
      <c r="O1018" s="3" t="s">
        <v>692</v>
      </c>
      <c r="P1018" s="3" t="s">
        <v>693</v>
      </c>
      <c r="Q1018" s="3" t="s">
        <v>694</v>
      </c>
      <c r="R1018" s="3">
        <v>18</v>
      </c>
      <c r="S1018" s="3" t="s">
        <v>1061</v>
      </c>
      <c r="T1018" s="3">
        <v>403</v>
      </c>
      <c r="U1018" s="3" t="s">
        <v>1060</v>
      </c>
      <c r="V1018" s="15">
        <v>129.9900055</v>
      </c>
      <c r="W1018" s="15">
        <v>110.80340837177086</v>
      </c>
      <c r="X1018" s="3">
        <v>1</v>
      </c>
      <c r="Y1018" s="15">
        <v>11.69999981</v>
      </c>
      <c r="Z1018" s="15">
        <v>129.9900055</v>
      </c>
      <c r="AA1018" s="24">
        <f t="shared" si="62"/>
        <v>118.29000569</v>
      </c>
      <c r="AB1018" s="3" t="s">
        <v>44</v>
      </c>
      <c r="AC1018" s="3" t="str">
        <f t="shared" si="63"/>
        <v>Not Cash Payment</v>
      </c>
    </row>
    <row r="1019" spans="1:29" ht="17" hidden="1" x14ac:dyDescent="0.2">
      <c r="A1019" s="3">
        <v>74454</v>
      </c>
      <c r="B1019" s="6">
        <v>43091</v>
      </c>
      <c r="C1019" s="3">
        <f>VLOOKUP(B1019,Dates!$A$2:$B$1462, 2,FALSE)</f>
        <v>6</v>
      </c>
      <c r="D1019" s="3">
        <v>4</v>
      </c>
      <c r="E1019" s="12">
        <f t="shared" si="60"/>
        <v>43097</v>
      </c>
      <c r="F1019" s="3">
        <v>1</v>
      </c>
      <c r="G1019" s="3" t="s">
        <v>61</v>
      </c>
      <c r="H1019" s="3" t="str">
        <f t="shared" si="61"/>
        <v>Other</v>
      </c>
      <c r="I1019" s="3">
        <v>63</v>
      </c>
      <c r="J1019" s="10">
        <v>18007</v>
      </c>
      <c r="K1019" s="3">
        <v>4</v>
      </c>
      <c r="L1019" s="3" t="s">
        <v>45</v>
      </c>
      <c r="M1019" s="3" t="s">
        <v>682</v>
      </c>
      <c r="N1019" s="3" t="s">
        <v>888</v>
      </c>
      <c r="O1019" s="3" t="s">
        <v>889</v>
      </c>
      <c r="P1019" s="3" t="s">
        <v>689</v>
      </c>
      <c r="Q1019" s="3" t="s">
        <v>690</v>
      </c>
      <c r="R1019" s="3">
        <v>63</v>
      </c>
      <c r="S1019" s="3" t="s">
        <v>1119</v>
      </c>
      <c r="T1019" s="3">
        <v>1350</v>
      </c>
      <c r="U1019" s="3" t="s">
        <v>1118</v>
      </c>
      <c r="V1019" s="15">
        <v>357.10000609999997</v>
      </c>
      <c r="W1019" s="15">
        <v>263.94000818499995</v>
      </c>
      <c r="X1019" s="3">
        <v>1</v>
      </c>
      <c r="Y1019" s="15">
        <v>32.13999939</v>
      </c>
      <c r="Z1019" s="15">
        <v>357.10000609999997</v>
      </c>
      <c r="AA1019" s="24">
        <f t="shared" si="62"/>
        <v>324.96000670999996</v>
      </c>
      <c r="AB1019" s="3" t="s">
        <v>44</v>
      </c>
      <c r="AC1019" s="3" t="str">
        <f t="shared" si="63"/>
        <v>Not Cash Payment</v>
      </c>
    </row>
    <row r="1020" spans="1:29" ht="51" hidden="1" x14ac:dyDescent="0.2">
      <c r="A1020" s="3">
        <v>24558</v>
      </c>
      <c r="B1020" s="6">
        <v>42363</v>
      </c>
      <c r="C1020" s="3">
        <f>VLOOKUP(B1020,Dates!$A$2:$B$1462, 2,FALSE)</f>
        <v>6</v>
      </c>
      <c r="D1020" s="3">
        <v>4</v>
      </c>
      <c r="E1020" s="12">
        <f t="shared" si="60"/>
        <v>42369</v>
      </c>
      <c r="F1020" s="3">
        <v>0</v>
      </c>
      <c r="G1020" s="3" t="s">
        <v>61</v>
      </c>
      <c r="H1020" s="3" t="str">
        <f t="shared" si="61"/>
        <v>Other</v>
      </c>
      <c r="I1020" s="3">
        <v>18</v>
      </c>
      <c r="J1020" s="10">
        <v>8720</v>
      </c>
      <c r="K1020" s="3">
        <v>4</v>
      </c>
      <c r="L1020" s="3" t="s">
        <v>45</v>
      </c>
      <c r="M1020" s="3" t="s">
        <v>682</v>
      </c>
      <c r="N1020" s="3" t="s">
        <v>729</v>
      </c>
      <c r="O1020" s="3" t="s">
        <v>722</v>
      </c>
      <c r="P1020" s="3" t="s">
        <v>689</v>
      </c>
      <c r="Q1020" s="3" t="s">
        <v>690</v>
      </c>
      <c r="R1020" s="3">
        <v>18</v>
      </c>
      <c r="S1020" s="3" t="s">
        <v>1061</v>
      </c>
      <c r="T1020" s="3">
        <v>403</v>
      </c>
      <c r="U1020" s="3" t="s">
        <v>1060</v>
      </c>
      <c r="V1020" s="15">
        <v>129.9900055</v>
      </c>
      <c r="W1020" s="15">
        <v>110.80340837177086</v>
      </c>
      <c r="X1020" s="3">
        <v>1</v>
      </c>
      <c r="Y1020" s="15">
        <v>11.69999981</v>
      </c>
      <c r="Z1020" s="15">
        <v>129.9900055</v>
      </c>
      <c r="AA1020" s="24">
        <f t="shared" si="62"/>
        <v>118.29000569</v>
      </c>
      <c r="AB1020" s="3" t="s">
        <v>44</v>
      </c>
      <c r="AC1020" s="3" t="str">
        <f t="shared" si="63"/>
        <v>Not Cash Payment</v>
      </c>
    </row>
    <row r="1021" spans="1:29" ht="34" hidden="1" x14ac:dyDescent="0.2">
      <c r="A1021" s="3">
        <v>24230</v>
      </c>
      <c r="B1021" s="6">
        <v>42358</v>
      </c>
      <c r="C1021" s="3">
        <f>VLOOKUP(B1021,Dates!$A$2:$B$1462, 2,FALSE)</f>
        <v>1</v>
      </c>
      <c r="D1021" s="3">
        <v>4</v>
      </c>
      <c r="E1021" s="12">
        <f t="shared" si="60"/>
        <v>42362</v>
      </c>
      <c r="F1021" s="3">
        <v>1</v>
      </c>
      <c r="G1021" s="3" t="s">
        <v>61</v>
      </c>
      <c r="H1021" s="3" t="str">
        <f t="shared" si="61"/>
        <v>Other</v>
      </c>
      <c r="I1021" s="3">
        <v>17</v>
      </c>
      <c r="J1021" s="10">
        <v>1718</v>
      </c>
      <c r="K1021" s="3">
        <v>4</v>
      </c>
      <c r="L1021" s="3" t="s">
        <v>45</v>
      </c>
      <c r="M1021" s="3" t="s">
        <v>682</v>
      </c>
      <c r="N1021" s="3" t="s">
        <v>769</v>
      </c>
      <c r="O1021" s="3" t="s">
        <v>770</v>
      </c>
      <c r="P1021" s="3" t="s">
        <v>771</v>
      </c>
      <c r="Q1021" s="3" t="s">
        <v>686</v>
      </c>
      <c r="R1021" s="3">
        <v>17</v>
      </c>
      <c r="S1021" s="3" t="s">
        <v>1043</v>
      </c>
      <c r="T1021" s="3">
        <v>365</v>
      </c>
      <c r="U1021" s="3" t="s">
        <v>1062</v>
      </c>
      <c r="V1021" s="15">
        <v>59.990001679999999</v>
      </c>
      <c r="W1021" s="15">
        <v>54.488929209402009</v>
      </c>
      <c r="X1021" s="3">
        <v>1</v>
      </c>
      <c r="Y1021" s="15">
        <v>5.4000000950000002</v>
      </c>
      <c r="Z1021" s="15">
        <v>59.990001679999999</v>
      </c>
      <c r="AA1021" s="24">
        <f t="shared" si="62"/>
        <v>54.590001584999996</v>
      </c>
      <c r="AB1021" s="3" t="s">
        <v>44</v>
      </c>
      <c r="AC1021" s="3" t="str">
        <f t="shared" si="63"/>
        <v>Not Cash Payment</v>
      </c>
    </row>
    <row r="1022" spans="1:29" ht="51" hidden="1" x14ac:dyDescent="0.2">
      <c r="A1022" s="3">
        <v>26821</v>
      </c>
      <c r="B1022" s="6">
        <v>42396</v>
      </c>
      <c r="C1022" s="3">
        <f>VLOOKUP(B1022,Dates!$A$2:$B$1462, 2,FALSE)</f>
        <v>4</v>
      </c>
      <c r="D1022" s="3">
        <v>4</v>
      </c>
      <c r="E1022" s="12">
        <f t="shared" si="60"/>
        <v>42402</v>
      </c>
      <c r="F1022" s="3">
        <v>0</v>
      </c>
      <c r="G1022" s="3" t="s">
        <v>61</v>
      </c>
      <c r="H1022" s="3" t="str">
        <f t="shared" si="61"/>
        <v>Other</v>
      </c>
      <c r="I1022" s="3">
        <v>18</v>
      </c>
      <c r="J1022" s="10">
        <v>7795</v>
      </c>
      <c r="K1022" s="3">
        <v>4</v>
      </c>
      <c r="L1022" s="3" t="s">
        <v>45</v>
      </c>
      <c r="M1022" s="3" t="s">
        <v>682</v>
      </c>
      <c r="N1022" s="3" t="s">
        <v>795</v>
      </c>
      <c r="O1022" s="3" t="s">
        <v>684</v>
      </c>
      <c r="P1022" s="3" t="s">
        <v>685</v>
      </c>
      <c r="Q1022" s="3" t="s">
        <v>686</v>
      </c>
      <c r="R1022" s="3">
        <v>18</v>
      </c>
      <c r="S1022" s="3" t="s">
        <v>1061</v>
      </c>
      <c r="T1022" s="3">
        <v>403</v>
      </c>
      <c r="U1022" s="3" t="s">
        <v>1060</v>
      </c>
      <c r="V1022" s="15">
        <v>129.9900055</v>
      </c>
      <c r="W1022" s="15">
        <v>110.80340837177086</v>
      </c>
      <c r="X1022" s="3">
        <v>1</v>
      </c>
      <c r="Y1022" s="15">
        <v>11.69999981</v>
      </c>
      <c r="Z1022" s="15">
        <v>129.9900055</v>
      </c>
      <c r="AA1022" s="24">
        <f t="shared" si="62"/>
        <v>118.29000569</v>
      </c>
      <c r="AB1022" s="3" t="s">
        <v>44</v>
      </c>
      <c r="AC1022" s="3" t="str">
        <f t="shared" si="63"/>
        <v>Not Cash Payment</v>
      </c>
    </row>
    <row r="1023" spans="1:29" ht="51" hidden="1" x14ac:dyDescent="0.2">
      <c r="A1023" s="3">
        <v>23211</v>
      </c>
      <c r="B1023" s="6">
        <v>42136</v>
      </c>
      <c r="C1023" s="3">
        <f>VLOOKUP(B1023,Dates!$A$2:$B$1462, 2,FALSE)</f>
        <v>3</v>
      </c>
      <c r="D1023" s="3">
        <v>4</v>
      </c>
      <c r="E1023" s="12">
        <f t="shared" si="60"/>
        <v>42142</v>
      </c>
      <c r="F1023" s="3">
        <v>0</v>
      </c>
      <c r="G1023" s="3" t="s">
        <v>61</v>
      </c>
      <c r="H1023" s="3" t="str">
        <f t="shared" si="61"/>
        <v>Other</v>
      </c>
      <c r="I1023" s="3">
        <v>18</v>
      </c>
      <c r="J1023" s="10">
        <v>12100</v>
      </c>
      <c r="K1023" s="3">
        <v>4</v>
      </c>
      <c r="L1023" s="3" t="s">
        <v>45</v>
      </c>
      <c r="M1023" s="3" t="s">
        <v>682</v>
      </c>
      <c r="N1023" s="3" t="s">
        <v>832</v>
      </c>
      <c r="O1023" s="3" t="s">
        <v>832</v>
      </c>
      <c r="P1023" s="3" t="s">
        <v>833</v>
      </c>
      <c r="Q1023" s="3" t="s">
        <v>686</v>
      </c>
      <c r="R1023" s="3">
        <v>18</v>
      </c>
      <c r="S1023" s="3" t="s">
        <v>1061</v>
      </c>
      <c r="T1023" s="3">
        <v>403</v>
      </c>
      <c r="U1023" s="3" t="s">
        <v>1060</v>
      </c>
      <c r="V1023" s="15">
        <v>129.9900055</v>
      </c>
      <c r="W1023" s="15">
        <v>110.80340837177086</v>
      </c>
      <c r="X1023" s="3">
        <v>1</v>
      </c>
      <c r="Y1023" s="15">
        <v>11.69999981</v>
      </c>
      <c r="Z1023" s="15">
        <v>129.9900055</v>
      </c>
      <c r="AA1023" s="24">
        <f t="shared" si="62"/>
        <v>118.29000569</v>
      </c>
      <c r="AB1023" s="3" t="s">
        <v>44</v>
      </c>
      <c r="AC1023" s="3" t="str">
        <f t="shared" si="63"/>
        <v>Not Cash Payment</v>
      </c>
    </row>
    <row r="1024" spans="1:29" ht="51" hidden="1" x14ac:dyDescent="0.2">
      <c r="A1024" s="3">
        <v>21868</v>
      </c>
      <c r="B1024" s="6">
        <v>42324</v>
      </c>
      <c r="C1024" s="3">
        <f>VLOOKUP(B1024,Dates!$A$2:$B$1462, 2,FALSE)</f>
        <v>2</v>
      </c>
      <c r="D1024" s="3">
        <v>4</v>
      </c>
      <c r="E1024" s="12">
        <f t="shared" si="60"/>
        <v>42328</v>
      </c>
      <c r="F1024" s="3">
        <v>0</v>
      </c>
      <c r="G1024" s="3" t="s">
        <v>61</v>
      </c>
      <c r="H1024" s="3" t="str">
        <f t="shared" si="61"/>
        <v>Other</v>
      </c>
      <c r="I1024" s="3">
        <v>18</v>
      </c>
      <c r="J1024" s="10">
        <v>11979</v>
      </c>
      <c r="K1024" s="3">
        <v>4</v>
      </c>
      <c r="L1024" s="3" t="s">
        <v>45</v>
      </c>
      <c r="M1024" s="3" t="s">
        <v>682</v>
      </c>
      <c r="N1024" s="3" t="s">
        <v>853</v>
      </c>
      <c r="O1024" s="3" t="s">
        <v>853</v>
      </c>
      <c r="P1024" s="3" t="s">
        <v>685</v>
      </c>
      <c r="Q1024" s="3" t="s">
        <v>686</v>
      </c>
      <c r="R1024" s="3">
        <v>18</v>
      </c>
      <c r="S1024" s="3" t="s">
        <v>1061</v>
      </c>
      <c r="T1024" s="3">
        <v>403</v>
      </c>
      <c r="U1024" s="3" t="s">
        <v>1060</v>
      </c>
      <c r="V1024" s="15">
        <v>129.9900055</v>
      </c>
      <c r="W1024" s="15">
        <v>110.80340837177086</v>
      </c>
      <c r="X1024" s="3">
        <v>1</v>
      </c>
      <c r="Y1024" s="15">
        <v>11.69999981</v>
      </c>
      <c r="Z1024" s="15">
        <v>129.9900055</v>
      </c>
      <c r="AA1024" s="24">
        <f t="shared" si="62"/>
        <v>118.29000569</v>
      </c>
      <c r="AB1024" s="3" t="s">
        <v>44</v>
      </c>
      <c r="AC1024" s="3" t="str">
        <f t="shared" si="63"/>
        <v>Not Cash Payment</v>
      </c>
    </row>
    <row r="1025" spans="1:29" ht="51" hidden="1" x14ac:dyDescent="0.2">
      <c r="A1025" s="3">
        <v>47009</v>
      </c>
      <c r="B1025" s="6">
        <v>42691</v>
      </c>
      <c r="C1025" s="3">
        <f>VLOOKUP(B1025,Dates!$A$2:$B$1462, 2,FALSE)</f>
        <v>5</v>
      </c>
      <c r="D1025" s="3">
        <v>4</v>
      </c>
      <c r="E1025" s="12">
        <f t="shared" si="60"/>
        <v>42697</v>
      </c>
      <c r="F1025" s="3">
        <v>1</v>
      </c>
      <c r="G1025" s="3" t="s">
        <v>61</v>
      </c>
      <c r="H1025" s="3" t="str">
        <f t="shared" si="61"/>
        <v>Other</v>
      </c>
      <c r="I1025" s="3">
        <v>18</v>
      </c>
      <c r="J1025" s="10">
        <v>150</v>
      </c>
      <c r="K1025" s="3">
        <v>4</v>
      </c>
      <c r="L1025" s="3" t="s">
        <v>45</v>
      </c>
      <c r="M1025" s="3" t="s">
        <v>682</v>
      </c>
      <c r="N1025" s="3" t="s">
        <v>757</v>
      </c>
      <c r="O1025" s="3" t="s">
        <v>757</v>
      </c>
      <c r="P1025" s="3" t="s">
        <v>758</v>
      </c>
      <c r="Q1025" s="3" t="s">
        <v>736</v>
      </c>
      <c r="R1025" s="3">
        <v>18</v>
      </c>
      <c r="S1025" s="3" t="s">
        <v>1061</v>
      </c>
      <c r="T1025" s="3">
        <v>403</v>
      </c>
      <c r="U1025" s="3" t="s">
        <v>1060</v>
      </c>
      <c r="V1025" s="15">
        <v>129.9900055</v>
      </c>
      <c r="W1025" s="15">
        <v>110.80340837177086</v>
      </c>
      <c r="X1025" s="3">
        <v>1</v>
      </c>
      <c r="Y1025" s="15">
        <v>11.69999981</v>
      </c>
      <c r="Z1025" s="15">
        <v>129.9900055</v>
      </c>
      <c r="AA1025" s="24">
        <f t="shared" si="62"/>
        <v>118.29000569</v>
      </c>
      <c r="AB1025" s="3" t="s">
        <v>44</v>
      </c>
      <c r="AC1025" s="3" t="str">
        <f t="shared" si="63"/>
        <v>Not Cash Payment</v>
      </c>
    </row>
    <row r="1026" spans="1:29" ht="51" hidden="1" x14ac:dyDescent="0.2">
      <c r="A1026" s="3">
        <v>42271</v>
      </c>
      <c r="B1026" s="6">
        <v>42622</v>
      </c>
      <c r="C1026" s="3">
        <f>VLOOKUP(B1026,Dates!$A$2:$B$1462, 2,FALSE)</f>
        <v>6</v>
      </c>
      <c r="D1026" s="3">
        <v>4</v>
      </c>
      <c r="E1026" s="12">
        <f t="shared" si="60"/>
        <v>42628</v>
      </c>
      <c r="F1026" s="3">
        <v>0</v>
      </c>
      <c r="G1026" s="3" t="s">
        <v>61</v>
      </c>
      <c r="H1026" s="3" t="str">
        <f t="shared" si="61"/>
        <v>Other</v>
      </c>
      <c r="I1026" s="3">
        <v>18</v>
      </c>
      <c r="J1026" s="10">
        <v>3905</v>
      </c>
      <c r="K1026" s="3">
        <v>4</v>
      </c>
      <c r="L1026" s="3" t="s">
        <v>45</v>
      </c>
      <c r="M1026" s="3" t="s">
        <v>682</v>
      </c>
      <c r="N1026" s="3" t="s">
        <v>890</v>
      </c>
      <c r="O1026" s="3" t="s">
        <v>891</v>
      </c>
      <c r="P1026" s="3" t="s">
        <v>800</v>
      </c>
      <c r="Q1026" s="3" t="s">
        <v>776</v>
      </c>
      <c r="R1026" s="3">
        <v>18</v>
      </c>
      <c r="S1026" s="3" t="s">
        <v>1061</v>
      </c>
      <c r="T1026" s="3">
        <v>403</v>
      </c>
      <c r="U1026" s="3" t="s">
        <v>1060</v>
      </c>
      <c r="V1026" s="15">
        <v>129.9900055</v>
      </c>
      <c r="W1026" s="15">
        <v>110.80340837177086</v>
      </c>
      <c r="X1026" s="3">
        <v>1</v>
      </c>
      <c r="Y1026" s="15">
        <v>13</v>
      </c>
      <c r="Z1026" s="15">
        <v>129.9900055</v>
      </c>
      <c r="AA1026" s="24">
        <f t="shared" si="62"/>
        <v>116.9900055</v>
      </c>
      <c r="AB1026" s="3" t="s">
        <v>44</v>
      </c>
      <c r="AC1026" s="3" t="str">
        <f t="shared" si="63"/>
        <v>Not Cash Payment</v>
      </c>
    </row>
    <row r="1027" spans="1:29" ht="68" hidden="1" x14ac:dyDescent="0.2">
      <c r="A1027" s="3">
        <v>36146</v>
      </c>
      <c r="B1027" s="6">
        <v>42680</v>
      </c>
      <c r="C1027" s="3">
        <f>VLOOKUP(B1027,Dates!$A$2:$B$1462, 2,FALSE)</f>
        <v>1</v>
      </c>
      <c r="D1027" s="3">
        <v>2</v>
      </c>
      <c r="E1027" s="12">
        <f t="shared" ref="E1027:E1090" si="64">WORKDAY(B1027, D1027 )</f>
        <v>42682</v>
      </c>
      <c r="F1027" s="3">
        <v>0</v>
      </c>
      <c r="G1027" s="3" t="s">
        <v>22</v>
      </c>
      <c r="H1027" s="3" t="str">
        <f t="shared" ref="H1027:H1090" si="65">IF(AND(D1027&lt;=1,F1027=0),"Same day - on time","Other")</f>
        <v>Other</v>
      </c>
      <c r="I1027" s="3">
        <v>13</v>
      </c>
      <c r="J1027" s="10">
        <v>3296</v>
      </c>
      <c r="K1027" s="3">
        <v>3</v>
      </c>
      <c r="L1027" s="3" t="s">
        <v>23</v>
      </c>
      <c r="M1027" s="3" t="s">
        <v>892</v>
      </c>
      <c r="N1027" s="3" t="s">
        <v>893</v>
      </c>
      <c r="O1027" s="3" t="s">
        <v>894</v>
      </c>
      <c r="P1027" s="3" t="s">
        <v>895</v>
      </c>
      <c r="Q1027" s="3" t="s">
        <v>896</v>
      </c>
      <c r="R1027" s="3">
        <v>13</v>
      </c>
      <c r="S1027" s="3" t="s">
        <v>1042</v>
      </c>
      <c r="T1027" s="3">
        <v>278</v>
      </c>
      <c r="U1027" s="3" t="s">
        <v>1108</v>
      </c>
      <c r="V1027" s="15">
        <v>44.990001679999999</v>
      </c>
      <c r="W1027" s="15">
        <v>31.547668386333335</v>
      </c>
      <c r="X1027" s="3">
        <v>2</v>
      </c>
      <c r="Y1027" s="15">
        <v>15.30000019</v>
      </c>
      <c r="Z1027" s="15">
        <v>89.980003359999998</v>
      </c>
      <c r="AA1027" s="24">
        <f t="shared" ref="AA1027:AA1090" si="66">Z1027-Y1027</f>
        <v>74.680003169999992</v>
      </c>
      <c r="AB1027" s="3" t="s">
        <v>29</v>
      </c>
      <c r="AC1027" s="3" t="str">
        <f t="shared" ref="AC1027:AC1090" si="67">IF(AND(AB1027="CASH",AA1027&gt;200),"Cash Over 200",IF(AND(AB1027="CASH",AA1027&lt;=200),"Cash Not Over 200","Not Cash Payment"))</f>
        <v>Cash Not Over 200</v>
      </c>
    </row>
    <row r="1028" spans="1:29" ht="51" hidden="1" x14ac:dyDescent="0.2">
      <c r="A1028" s="3">
        <v>41234</v>
      </c>
      <c r="B1028" s="6">
        <v>42606</v>
      </c>
      <c r="C1028" s="3">
        <f>VLOOKUP(B1028,Dates!$A$2:$B$1462, 2,FALSE)</f>
        <v>4</v>
      </c>
      <c r="D1028" s="3">
        <v>2</v>
      </c>
      <c r="E1028" s="12">
        <f t="shared" si="64"/>
        <v>42608</v>
      </c>
      <c r="F1028" s="3">
        <v>1</v>
      </c>
      <c r="G1028" s="3" t="s">
        <v>22</v>
      </c>
      <c r="H1028" s="3" t="str">
        <f t="shared" si="65"/>
        <v>Other</v>
      </c>
      <c r="I1028" s="3">
        <v>12</v>
      </c>
      <c r="J1028" s="10">
        <v>3182</v>
      </c>
      <c r="K1028" s="3">
        <v>3</v>
      </c>
      <c r="L1028" s="3" t="s">
        <v>23</v>
      </c>
      <c r="M1028" s="3" t="s">
        <v>892</v>
      </c>
      <c r="N1028" s="3" t="s">
        <v>897</v>
      </c>
      <c r="O1028" s="3" t="s">
        <v>898</v>
      </c>
      <c r="P1028" s="3" t="s">
        <v>895</v>
      </c>
      <c r="Q1028" s="3" t="s">
        <v>896</v>
      </c>
      <c r="R1028" s="3">
        <v>12</v>
      </c>
      <c r="S1028" s="3" t="s">
        <v>1092</v>
      </c>
      <c r="T1028" s="3">
        <v>249</v>
      </c>
      <c r="U1028" s="3" t="s">
        <v>1091</v>
      </c>
      <c r="V1028" s="15">
        <v>54.97000122</v>
      </c>
      <c r="W1028" s="15">
        <v>38.635001181666667</v>
      </c>
      <c r="X1028" s="3">
        <v>2</v>
      </c>
      <c r="Y1028" s="15">
        <v>19.790000920000001</v>
      </c>
      <c r="Z1028" s="15">
        <v>109.94000244</v>
      </c>
      <c r="AA1028" s="24">
        <f t="shared" si="66"/>
        <v>90.150001520000004</v>
      </c>
      <c r="AB1028" s="3" t="s">
        <v>29</v>
      </c>
      <c r="AC1028" s="3" t="str">
        <f t="shared" si="67"/>
        <v>Cash Not Over 200</v>
      </c>
    </row>
    <row r="1029" spans="1:29" ht="34" hidden="1" x14ac:dyDescent="0.2">
      <c r="A1029" s="3">
        <v>32090</v>
      </c>
      <c r="B1029" s="6">
        <v>42473</v>
      </c>
      <c r="C1029" s="3">
        <f>VLOOKUP(B1029,Dates!$A$2:$B$1462, 2,FALSE)</f>
        <v>4</v>
      </c>
      <c r="D1029" s="3">
        <v>2</v>
      </c>
      <c r="E1029" s="12">
        <f t="shared" si="64"/>
        <v>42475</v>
      </c>
      <c r="F1029" s="3">
        <v>1</v>
      </c>
      <c r="G1029" s="3" t="s">
        <v>22</v>
      </c>
      <c r="H1029" s="3" t="str">
        <f t="shared" si="65"/>
        <v>Other</v>
      </c>
      <c r="I1029" s="3">
        <v>17</v>
      </c>
      <c r="J1029" s="10">
        <v>7864</v>
      </c>
      <c r="K1029" s="3">
        <v>4</v>
      </c>
      <c r="L1029" s="3" t="s">
        <v>45</v>
      </c>
      <c r="M1029" s="3" t="s">
        <v>892</v>
      </c>
      <c r="N1029" s="3" t="s">
        <v>899</v>
      </c>
      <c r="O1029" s="3" t="s">
        <v>898</v>
      </c>
      <c r="P1029" s="3" t="s">
        <v>895</v>
      </c>
      <c r="Q1029" s="3" t="s">
        <v>896</v>
      </c>
      <c r="R1029" s="3">
        <v>17</v>
      </c>
      <c r="S1029" s="3" t="s">
        <v>1043</v>
      </c>
      <c r="T1029" s="3">
        <v>365</v>
      </c>
      <c r="U1029" s="3" t="s">
        <v>1062</v>
      </c>
      <c r="V1029" s="15">
        <v>59.990001679999999</v>
      </c>
      <c r="W1029" s="15">
        <v>54.488929209402009</v>
      </c>
      <c r="X1029" s="3">
        <v>2</v>
      </c>
      <c r="Y1029" s="15">
        <v>2.4000000950000002</v>
      </c>
      <c r="Z1029" s="15">
        <v>119.98000336</v>
      </c>
      <c r="AA1029" s="24">
        <f t="shared" si="66"/>
        <v>117.580003265</v>
      </c>
      <c r="AB1029" s="3" t="s">
        <v>29</v>
      </c>
      <c r="AC1029" s="3" t="str">
        <f t="shared" si="67"/>
        <v>Cash Not Over 200</v>
      </c>
    </row>
    <row r="1030" spans="1:29" ht="34" hidden="1" x14ac:dyDescent="0.2">
      <c r="A1030" s="3">
        <v>34773</v>
      </c>
      <c r="B1030" s="6">
        <v>42512</v>
      </c>
      <c r="C1030" s="3">
        <f>VLOOKUP(B1030,Dates!$A$2:$B$1462, 2,FALSE)</f>
        <v>1</v>
      </c>
      <c r="D1030" s="3">
        <v>2</v>
      </c>
      <c r="E1030" s="12">
        <f t="shared" si="64"/>
        <v>42514</v>
      </c>
      <c r="F1030" s="3">
        <v>1</v>
      </c>
      <c r="G1030" s="3" t="s">
        <v>22</v>
      </c>
      <c r="H1030" s="3" t="str">
        <f t="shared" si="65"/>
        <v>Other</v>
      </c>
      <c r="I1030" s="3">
        <v>17</v>
      </c>
      <c r="J1030" s="10">
        <v>11169</v>
      </c>
      <c r="K1030" s="3">
        <v>4</v>
      </c>
      <c r="L1030" s="3" t="s">
        <v>45</v>
      </c>
      <c r="M1030" s="3" t="s">
        <v>892</v>
      </c>
      <c r="N1030" s="3" t="s">
        <v>900</v>
      </c>
      <c r="O1030" s="3" t="s">
        <v>901</v>
      </c>
      <c r="P1030" s="3" t="s">
        <v>895</v>
      </c>
      <c r="Q1030" s="3" t="s">
        <v>902</v>
      </c>
      <c r="R1030" s="3">
        <v>17</v>
      </c>
      <c r="S1030" s="3" t="s">
        <v>1043</v>
      </c>
      <c r="T1030" s="3">
        <v>365</v>
      </c>
      <c r="U1030" s="3" t="s">
        <v>1062</v>
      </c>
      <c r="V1030" s="15">
        <v>59.990001679999999</v>
      </c>
      <c r="W1030" s="15">
        <v>54.488929209402009</v>
      </c>
      <c r="X1030" s="3">
        <v>2</v>
      </c>
      <c r="Y1030" s="15">
        <v>24</v>
      </c>
      <c r="Z1030" s="15">
        <v>119.98000336</v>
      </c>
      <c r="AA1030" s="24">
        <f t="shared" si="66"/>
        <v>95.980003359999998</v>
      </c>
      <c r="AB1030" s="3" t="s">
        <v>29</v>
      </c>
      <c r="AC1030" s="3" t="str">
        <f t="shared" si="67"/>
        <v>Cash Not Over 200</v>
      </c>
    </row>
    <row r="1031" spans="1:29" ht="68" hidden="1" x14ac:dyDescent="0.2">
      <c r="A1031" s="3">
        <v>33824</v>
      </c>
      <c r="B1031" s="6">
        <v>42587</v>
      </c>
      <c r="C1031" s="3">
        <f>VLOOKUP(B1031,Dates!$A$2:$B$1462, 2,FALSE)</f>
        <v>6</v>
      </c>
      <c r="D1031" s="3">
        <v>4</v>
      </c>
      <c r="E1031" s="12">
        <f t="shared" si="64"/>
        <v>42593</v>
      </c>
      <c r="F1031" s="3">
        <v>0</v>
      </c>
      <c r="G1031" s="3" t="s">
        <v>61</v>
      </c>
      <c r="H1031" s="3" t="str">
        <f t="shared" si="65"/>
        <v>Other</v>
      </c>
      <c r="I1031" s="3">
        <v>13</v>
      </c>
      <c r="J1031" s="10">
        <v>1509</v>
      </c>
      <c r="K1031" s="3">
        <v>3</v>
      </c>
      <c r="L1031" s="3" t="s">
        <v>23</v>
      </c>
      <c r="M1031" s="3" t="s">
        <v>892</v>
      </c>
      <c r="N1031" s="3" t="s">
        <v>903</v>
      </c>
      <c r="O1031" s="3" t="s">
        <v>904</v>
      </c>
      <c r="P1031" s="3" t="s">
        <v>895</v>
      </c>
      <c r="Q1031" s="3" t="s">
        <v>902</v>
      </c>
      <c r="R1031" s="3">
        <v>13</v>
      </c>
      <c r="S1031" s="3" t="s">
        <v>1042</v>
      </c>
      <c r="T1031" s="3">
        <v>278</v>
      </c>
      <c r="U1031" s="3" t="s">
        <v>1108</v>
      </c>
      <c r="V1031" s="15">
        <v>44.990001679999999</v>
      </c>
      <c r="W1031" s="15">
        <v>31.547668386333335</v>
      </c>
      <c r="X1031" s="3">
        <v>3</v>
      </c>
      <c r="Y1031" s="15">
        <v>6.75</v>
      </c>
      <c r="Z1031" s="15">
        <v>134.97000503999999</v>
      </c>
      <c r="AA1031" s="24">
        <f t="shared" si="66"/>
        <v>128.22000503999999</v>
      </c>
      <c r="AB1031" s="3" t="s">
        <v>65</v>
      </c>
      <c r="AC1031" s="3" t="str">
        <f t="shared" si="67"/>
        <v>Not Cash Payment</v>
      </c>
    </row>
    <row r="1032" spans="1:29" ht="34" hidden="1" x14ac:dyDescent="0.2">
      <c r="A1032" s="3">
        <v>31364</v>
      </c>
      <c r="B1032" s="6">
        <v>42404</v>
      </c>
      <c r="C1032" s="3">
        <f>VLOOKUP(B1032,Dates!$A$2:$B$1462, 2,FALSE)</f>
        <v>5</v>
      </c>
      <c r="D1032" s="3">
        <v>4</v>
      </c>
      <c r="E1032" s="12">
        <f t="shared" si="64"/>
        <v>42410</v>
      </c>
      <c r="F1032" s="3">
        <v>0</v>
      </c>
      <c r="G1032" s="3" t="s">
        <v>61</v>
      </c>
      <c r="H1032" s="3" t="str">
        <f t="shared" si="65"/>
        <v>Other</v>
      </c>
      <c r="I1032" s="3">
        <v>9</v>
      </c>
      <c r="J1032" s="10">
        <v>1636</v>
      </c>
      <c r="K1032" s="3">
        <v>3</v>
      </c>
      <c r="L1032" s="3" t="s">
        <v>23</v>
      </c>
      <c r="M1032" s="3" t="s">
        <v>892</v>
      </c>
      <c r="N1032" s="3" t="s">
        <v>905</v>
      </c>
      <c r="O1032" s="3" t="s">
        <v>906</v>
      </c>
      <c r="P1032" s="3" t="s">
        <v>895</v>
      </c>
      <c r="Q1032" s="3" t="s">
        <v>896</v>
      </c>
      <c r="R1032" s="3">
        <v>9</v>
      </c>
      <c r="S1032" s="3" t="s">
        <v>1055</v>
      </c>
      <c r="T1032" s="3">
        <v>191</v>
      </c>
      <c r="U1032" s="3" t="s">
        <v>1054</v>
      </c>
      <c r="V1032" s="15">
        <v>99.989997860000003</v>
      </c>
      <c r="W1032" s="15">
        <v>95.114003926871064</v>
      </c>
      <c r="X1032" s="3">
        <v>3</v>
      </c>
      <c r="Y1032" s="15">
        <v>21</v>
      </c>
      <c r="Z1032" s="15">
        <v>299.96999357999999</v>
      </c>
      <c r="AA1032" s="24">
        <f t="shared" si="66"/>
        <v>278.96999357999999</v>
      </c>
      <c r="AB1032" s="3" t="s">
        <v>65</v>
      </c>
      <c r="AC1032" s="3" t="str">
        <f t="shared" si="67"/>
        <v>Not Cash Payment</v>
      </c>
    </row>
    <row r="1033" spans="1:29" ht="34" hidden="1" x14ac:dyDescent="0.2">
      <c r="A1033" s="3">
        <v>40495</v>
      </c>
      <c r="B1033" s="6">
        <v>42596</v>
      </c>
      <c r="C1033" s="3">
        <f>VLOOKUP(B1033,Dates!$A$2:$B$1462, 2,FALSE)</f>
        <v>1</v>
      </c>
      <c r="D1033" s="3">
        <v>4</v>
      </c>
      <c r="E1033" s="12">
        <f t="shared" si="64"/>
        <v>42600</v>
      </c>
      <c r="F1033" s="3">
        <v>0</v>
      </c>
      <c r="G1033" s="3" t="s">
        <v>61</v>
      </c>
      <c r="H1033" s="3" t="str">
        <f t="shared" si="65"/>
        <v>Other</v>
      </c>
      <c r="I1033" s="3">
        <v>9</v>
      </c>
      <c r="J1033" s="10">
        <v>2784</v>
      </c>
      <c r="K1033" s="3">
        <v>3</v>
      </c>
      <c r="L1033" s="3" t="s">
        <v>23</v>
      </c>
      <c r="M1033" s="3" t="s">
        <v>892</v>
      </c>
      <c r="N1033" s="3" t="s">
        <v>907</v>
      </c>
      <c r="O1033" s="3" t="s">
        <v>898</v>
      </c>
      <c r="P1033" s="3" t="s">
        <v>895</v>
      </c>
      <c r="Q1033" s="3" t="s">
        <v>896</v>
      </c>
      <c r="R1033" s="3">
        <v>9</v>
      </c>
      <c r="S1033" s="3" t="s">
        <v>1055</v>
      </c>
      <c r="T1033" s="3">
        <v>191</v>
      </c>
      <c r="U1033" s="3" t="s">
        <v>1054</v>
      </c>
      <c r="V1033" s="15">
        <v>99.989997860000003</v>
      </c>
      <c r="W1033" s="15">
        <v>95.114003926871064</v>
      </c>
      <c r="X1033" s="3">
        <v>3</v>
      </c>
      <c r="Y1033" s="15">
        <v>27</v>
      </c>
      <c r="Z1033" s="15">
        <v>299.96999357999999</v>
      </c>
      <c r="AA1033" s="24">
        <f t="shared" si="66"/>
        <v>272.96999357999999</v>
      </c>
      <c r="AB1033" s="3" t="s">
        <v>65</v>
      </c>
      <c r="AC1033" s="3" t="str">
        <f t="shared" si="67"/>
        <v>Not Cash Payment</v>
      </c>
    </row>
    <row r="1034" spans="1:29" ht="34" hidden="1" x14ac:dyDescent="0.2">
      <c r="A1034" s="3">
        <v>31364</v>
      </c>
      <c r="B1034" s="6">
        <v>42404</v>
      </c>
      <c r="C1034" s="3">
        <f>VLOOKUP(B1034,Dates!$A$2:$B$1462, 2,FALSE)</f>
        <v>5</v>
      </c>
      <c r="D1034" s="3">
        <v>4</v>
      </c>
      <c r="E1034" s="12">
        <f t="shared" si="64"/>
        <v>42410</v>
      </c>
      <c r="F1034" s="3">
        <v>0</v>
      </c>
      <c r="G1034" s="3" t="s">
        <v>61</v>
      </c>
      <c r="H1034" s="3" t="str">
        <f t="shared" si="65"/>
        <v>Other</v>
      </c>
      <c r="I1034" s="3">
        <v>9</v>
      </c>
      <c r="J1034" s="10">
        <v>1636</v>
      </c>
      <c r="K1034" s="3">
        <v>3</v>
      </c>
      <c r="L1034" s="3" t="s">
        <v>23</v>
      </c>
      <c r="M1034" s="3" t="s">
        <v>892</v>
      </c>
      <c r="N1034" s="3" t="s">
        <v>905</v>
      </c>
      <c r="O1034" s="3" t="s">
        <v>906</v>
      </c>
      <c r="P1034" s="3" t="s">
        <v>895</v>
      </c>
      <c r="Q1034" s="3" t="s">
        <v>896</v>
      </c>
      <c r="R1034" s="3">
        <v>9</v>
      </c>
      <c r="S1034" s="3" t="s">
        <v>1055</v>
      </c>
      <c r="T1034" s="3">
        <v>191</v>
      </c>
      <c r="U1034" s="3" t="s">
        <v>1054</v>
      </c>
      <c r="V1034" s="15">
        <v>99.989997860000003</v>
      </c>
      <c r="W1034" s="15">
        <v>95.114003926871064</v>
      </c>
      <c r="X1034" s="3">
        <v>3</v>
      </c>
      <c r="Y1034" s="15">
        <v>27</v>
      </c>
      <c r="Z1034" s="15">
        <v>299.96999357999999</v>
      </c>
      <c r="AA1034" s="24">
        <f t="shared" si="66"/>
        <v>272.96999357999999</v>
      </c>
      <c r="AB1034" s="3" t="s">
        <v>65</v>
      </c>
      <c r="AC1034" s="3" t="str">
        <f t="shared" si="67"/>
        <v>Not Cash Payment</v>
      </c>
    </row>
    <row r="1035" spans="1:29" ht="34" hidden="1" x14ac:dyDescent="0.2">
      <c r="A1035" s="3">
        <v>34506</v>
      </c>
      <c r="B1035" s="6">
        <v>42508</v>
      </c>
      <c r="C1035" s="3">
        <f>VLOOKUP(B1035,Dates!$A$2:$B$1462, 2,FALSE)</f>
        <v>4</v>
      </c>
      <c r="D1035" s="3">
        <v>4</v>
      </c>
      <c r="E1035" s="12">
        <f t="shared" si="64"/>
        <v>42514</v>
      </c>
      <c r="F1035" s="3">
        <v>0</v>
      </c>
      <c r="G1035" s="3" t="s">
        <v>61</v>
      </c>
      <c r="H1035" s="3" t="str">
        <f t="shared" si="65"/>
        <v>Other</v>
      </c>
      <c r="I1035" s="3">
        <v>17</v>
      </c>
      <c r="J1035" s="10">
        <v>9174</v>
      </c>
      <c r="K1035" s="3">
        <v>4</v>
      </c>
      <c r="L1035" s="3" t="s">
        <v>45</v>
      </c>
      <c r="M1035" s="3" t="s">
        <v>892</v>
      </c>
      <c r="N1035" s="3" t="s">
        <v>908</v>
      </c>
      <c r="O1035" s="3" t="s">
        <v>898</v>
      </c>
      <c r="P1035" s="3" t="s">
        <v>895</v>
      </c>
      <c r="Q1035" s="3" t="s">
        <v>896</v>
      </c>
      <c r="R1035" s="3">
        <v>17</v>
      </c>
      <c r="S1035" s="3" t="s">
        <v>1043</v>
      </c>
      <c r="T1035" s="3">
        <v>365</v>
      </c>
      <c r="U1035" s="3" t="s">
        <v>1062</v>
      </c>
      <c r="V1035" s="15">
        <v>59.990001679999999</v>
      </c>
      <c r="W1035" s="15">
        <v>54.488929209402009</v>
      </c>
      <c r="X1035" s="3">
        <v>3</v>
      </c>
      <c r="Y1035" s="15">
        <v>9</v>
      </c>
      <c r="Z1035" s="15">
        <v>179.97000503999999</v>
      </c>
      <c r="AA1035" s="24">
        <f t="shared" si="66"/>
        <v>170.97000503999999</v>
      </c>
      <c r="AB1035" s="3" t="s">
        <v>65</v>
      </c>
      <c r="AC1035" s="3" t="str">
        <f t="shared" si="67"/>
        <v>Not Cash Payment</v>
      </c>
    </row>
    <row r="1036" spans="1:29" ht="34" hidden="1" x14ac:dyDescent="0.2">
      <c r="A1036" s="3">
        <v>33607</v>
      </c>
      <c r="B1036" s="6">
        <v>42495</v>
      </c>
      <c r="C1036" s="3">
        <f>VLOOKUP(B1036,Dates!$A$2:$B$1462, 2,FALSE)</f>
        <v>5</v>
      </c>
      <c r="D1036" s="3">
        <v>4</v>
      </c>
      <c r="E1036" s="12">
        <f t="shared" si="64"/>
        <v>42501</v>
      </c>
      <c r="F1036" s="3">
        <v>0</v>
      </c>
      <c r="G1036" s="3" t="s">
        <v>61</v>
      </c>
      <c r="H1036" s="3" t="str">
        <f t="shared" si="65"/>
        <v>Other</v>
      </c>
      <c r="I1036" s="3">
        <v>17</v>
      </c>
      <c r="J1036" s="10">
        <v>122</v>
      </c>
      <c r="K1036" s="3">
        <v>4</v>
      </c>
      <c r="L1036" s="3" t="s">
        <v>45</v>
      </c>
      <c r="M1036" s="3" t="s">
        <v>892</v>
      </c>
      <c r="N1036" s="3" t="s">
        <v>909</v>
      </c>
      <c r="O1036" s="3" t="s">
        <v>906</v>
      </c>
      <c r="P1036" s="3" t="s">
        <v>895</v>
      </c>
      <c r="Q1036" s="3" t="s">
        <v>896</v>
      </c>
      <c r="R1036" s="3">
        <v>17</v>
      </c>
      <c r="S1036" s="3" t="s">
        <v>1043</v>
      </c>
      <c r="T1036" s="3">
        <v>365</v>
      </c>
      <c r="U1036" s="3" t="s">
        <v>1062</v>
      </c>
      <c r="V1036" s="15">
        <v>59.990001679999999</v>
      </c>
      <c r="W1036" s="15">
        <v>54.488929209402009</v>
      </c>
      <c r="X1036" s="3">
        <v>3</v>
      </c>
      <c r="Y1036" s="15">
        <v>12.600000380000001</v>
      </c>
      <c r="Z1036" s="15">
        <v>179.97000503999999</v>
      </c>
      <c r="AA1036" s="24">
        <f t="shared" si="66"/>
        <v>167.37000465999998</v>
      </c>
      <c r="AB1036" s="3" t="s">
        <v>65</v>
      </c>
      <c r="AC1036" s="3" t="str">
        <f t="shared" si="67"/>
        <v>Not Cash Payment</v>
      </c>
    </row>
    <row r="1037" spans="1:29" ht="34" hidden="1" x14ac:dyDescent="0.2">
      <c r="A1037" s="3">
        <v>32617</v>
      </c>
      <c r="B1037" s="6">
        <v>42481</v>
      </c>
      <c r="C1037" s="3">
        <f>VLOOKUP(B1037,Dates!$A$2:$B$1462, 2,FALSE)</f>
        <v>5</v>
      </c>
      <c r="D1037" s="3">
        <v>4</v>
      </c>
      <c r="E1037" s="12">
        <f t="shared" si="64"/>
        <v>42487</v>
      </c>
      <c r="F1037" s="3">
        <v>0</v>
      </c>
      <c r="G1037" s="3" t="s">
        <v>61</v>
      </c>
      <c r="H1037" s="3" t="str">
        <f t="shared" si="65"/>
        <v>Other</v>
      </c>
      <c r="I1037" s="3">
        <v>17</v>
      </c>
      <c r="J1037" s="10">
        <v>3800</v>
      </c>
      <c r="K1037" s="3">
        <v>4</v>
      </c>
      <c r="L1037" s="3" t="s">
        <v>45</v>
      </c>
      <c r="M1037" s="3" t="s">
        <v>892</v>
      </c>
      <c r="N1037" s="3" t="s">
        <v>910</v>
      </c>
      <c r="O1037" s="3" t="s">
        <v>911</v>
      </c>
      <c r="P1037" s="3" t="s">
        <v>895</v>
      </c>
      <c r="Q1037" s="3" t="s">
        <v>912</v>
      </c>
      <c r="R1037" s="3">
        <v>17</v>
      </c>
      <c r="S1037" s="3" t="s">
        <v>1043</v>
      </c>
      <c r="T1037" s="3">
        <v>365</v>
      </c>
      <c r="U1037" s="3" t="s">
        <v>1062</v>
      </c>
      <c r="V1037" s="15">
        <v>59.990001679999999</v>
      </c>
      <c r="W1037" s="15">
        <v>54.488929209402009</v>
      </c>
      <c r="X1037" s="3">
        <v>3</v>
      </c>
      <c r="Y1037" s="15">
        <v>21.600000380000001</v>
      </c>
      <c r="Z1037" s="15">
        <v>179.97000503999999</v>
      </c>
      <c r="AA1037" s="24">
        <f t="shared" si="66"/>
        <v>158.37000465999998</v>
      </c>
      <c r="AB1037" s="3" t="s">
        <v>65</v>
      </c>
      <c r="AC1037" s="3" t="str">
        <f t="shared" si="67"/>
        <v>Not Cash Payment</v>
      </c>
    </row>
    <row r="1038" spans="1:29" ht="51" hidden="1" x14ac:dyDescent="0.2">
      <c r="A1038" s="3">
        <v>37496</v>
      </c>
      <c r="B1038" s="6">
        <v>42376</v>
      </c>
      <c r="C1038" s="3">
        <f>VLOOKUP(B1038,Dates!$A$2:$B$1462, 2,FALSE)</f>
        <v>5</v>
      </c>
      <c r="D1038" s="3">
        <v>4</v>
      </c>
      <c r="E1038" s="12">
        <f t="shared" si="64"/>
        <v>42382</v>
      </c>
      <c r="F1038" s="3">
        <v>0</v>
      </c>
      <c r="G1038" s="3" t="s">
        <v>61</v>
      </c>
      <c r="H1038" s="3" t="str">
        <f t="shared" si="65"/>
        <v>Other</v>
      </c>
      <c r="I1038" s="3">
        <v>29</v>
      </c>
      <c r="J1038" s="10">
        <v>10029</v>
      </c>
      <c r="K1038" s="3">
        <v>5</v>
      </c>
      <c r="L1038" s="3" t="s">
        <v>30</v>
      </c>
      <c r="M1038" s="3" t="s">
        <v>892</v>
      </c>
      <c r="N1038" s="3" t="s">
        <v>913</v>
      </c>
      <c r="O1038" s="3" t="s">
        <v>914</v>
      </c>
      <c r="P1038" s="3" t="s">
        <v>895</v>
      </c>
      <c r="Q1038" s="3" t="s">
        <v>902</v>
      </c>
      <c r="R1038" s="3">
        <v>29</v>
      </c>
      <c r="S1038" s="3" t="s">
        <v>1057</v>
      </c>
      <c r="T1038" s="3">
        <v>627</v>
      </c>
      <c r="U1038" s="3" t="s">
        <v>1056</v>
      </c>
      <c r="V1038" s="15">
        <v>39.990001679999999</v>
      </c>
      <c r="W1038" s="15">
        <v>34.198098313835338</v>
      </c>
      <c r="X1038" s="3">
        <v>3</v>
      </c>
      <c r="Y1038" s="15">
        <v>1.2000000479999999</v>
      </c>
      <c r="Z1038" s="15">
        <v>119.97000503999999</v>
      </c>
      <c r="AA1038" s="24">
        <f t="shared" si="66"/>
        <v>118.77000499199998</v>
      </c>
      <c r="AB1038" s="3" t="s">
        <v>65</v>
      </c>
      <c r="AC1038" s="3" t="str">
        <f t="shared" si="67"/>
        <v>Not Cash Payment</v>
      </c>
    </row>
    <row r="1039" spans="1:29" ht="51" hidden="1" x14ac:dyDescent="0.2">
      <c r="A1039" s="3">
        <v>32617</v>
      </c>
      <c r="B1039" s="6">
        <v>42481</v>
      </c>
      <c r="C1039" s="3">
        <f>VLOOKUP(B1039,Dates!$A$2:$B$1462, 2,FALSE)</f>
        <v>5</v>
      </c>
      <c r="D1039" s="3">
        <v>4</v>
      </c>
      <c r="E1039" s="12">
        <f t="shared" si="64"/>
        <v>42487</v>
      </c>
      <c r="F1039" s="3">
        <v>0</v>
      </c>
      <c r="G1039" s="3" t="s">
        <v>61</v>
      </c>
      <c r="H1039" s="3" t="str">
        <f t="shared" si="65"/>
        <v>Other</v>
      </c>
      <c r="I1039" s="3">
        <v>26</v>
      </c>
      <c r="J1039" s="10">
        <v>3800</v>
      </c>
      <c r="K1039" s="3">
        <v>5</v>
      </c>
      <c r="L1039" s="3" t="s">
        <v>30</v>
      </c>
      <c r="M1039" s="3" t="s">
        <v>892</v>
      </c>
      <c r="N1039" s="3" t="s">
        <v>910</v>
      </c>
      <c r="O1039" s="3" t="s">
        <v>911</v>
      </c>
      <c r="P1039" s="3" t="s">
        <v>895</v>
      </c>
      <c r="Q1039" s="3" t="s">
        <v>912</v>
      </c>
      <c r="R1039" s="3">
        <v>26</v>
      </c>
      <c r="S1039" s="3" t="s">
        <v>1069</v>
      </c>
      <c r="T1039" s="3">
        <v>567</v>
      </c>
      <c r="U1039" s="3" t="s">
        <v>1087</v>
      </c>
      <c r="V1039" s="15">
        <v>25</v>
      </c>
      <c r="W1039" s="15">
        <v>17.922466723766668</v>
      </c>
      <c r="X1039" s="3">
        <v>3</v>
      </c>
      <c r="Y1039" s="15">
        <v>1.5</v>
      </c>
      <c r="Z1039" s="15">
        <v>75</v>
      </c>
      <c r="AA1039" s="24">
        <f t="shared" si="66"/>
        <v>73.5</v>
      </c>
      <c r="AB1039" s="3" t="s">
        <v>65</v>
      </c>
      <c r="AC1039" s="3" t="str">
        <f t="shared" si="67"/>
        <v>Not Cash Payment</v>
      </c>
    </row>
    <row r="1040" spans="1:29" ht="34" hidden="1" x14ac:dyDescent="0.2">
      <c r="A1040" s="3">
        <v>49075</v>
      </c>
      <c r="B1040" s="6">
        <v>42721</v>
      </c>
      <c r="C1040" s="3">
        <f>VLOOKUP(B1040,Dates!$A$2:$B$1462, 2,FALSE)</f>
        <v>7</v>
      </c>
      <c r="D1040" s="3">
        <v>4</v>
      </c>
      <c r="E1040" s="12">
        <f t="shared" si="64"/>
        <v>42726</v>
      </c>
      <c r="F1040" s="3">
        <v>0</v>
      </c>
      <c r="G1040" s="3" t="s">
        <v>61</v>
      </c>
      <c r="H1040" s="3" t="str">
        <f t="shared" si="65"/>
        <v>Other</v>
      </c>
      <c r="I1040" s="3">
        <v>24</v>
      </c>
      <c r="J1040" s="10">
        <v>2805</v>
      </c>
      <c r="K1040" s="3">
        <v>5</v>
      </c>
      <c r="L1040" s="3" t="s">
        <v>30</v>
      </c>
      <c r="M1040" s="3" t="s">
        <v>892</v>
      </c>
      <c r="N1040" s="3" t="s">
        <v>915</v>
      </c>
      <c r="O1040" s="3" t="s">
        <v>916</v>
      </c>
      <c r="P1040" s="3" t="s">
        <v>917</v>
      </c>
      <c r="Q1040" s="3" t="s">
        <v>917</v>
      </c>
      <c r="R1040" s="3">
        <v>24</v>
      </c>
      <c r="S1040" s="3" t="s">
        <v>1066</v>
      </c>
      <c r="T1040" s="3">
        <v>502</v>
      </c>
      <c r="U1040" s="3" t="s">
        <v>1065</v>
      </c>
      <c r="V1040" s="15">
        <v>50</v>
      </c>
      <c r="W1040" s="15">
        <v>43.678035218757444</v>
      </c>
      <c r="X1040" s="3">
        <v>3</v>
      </c>
      <c r="Y1040" s="15">
        <v>18</v>
      </c>
      <c r="Z1040" s="15">
        <v>150</v>
      </c>
      <c r="AA1040" s="24">
        <f t="shared" si="66"/>
        <v>132</v>
      </c>
      <c r="AB1040" s="3" t="s">
        <v>65</v>
      </c>
      <c r="AC1040" s="3" t="str">
        <f t="shared" si="67"/>
        <v>Not Cash Payment</v>
      </c>
    </row>
    <row r="1041" spans="1:29" ht="34" hidden="1" x14ac:dyDescent="0.2">
      <c r="A1041" s="3">
        <v>33824</v>
      </c>
      <c r="B1041" s="6">
        <v>42587</v>
      </c>
      <c r="C1041" s="3">
        <f>VLOOKUP(B1041,Dates!$A$2:$B$1462, 2,FALSE)</f>
        <v>6</v>
      </c>
      <c r="D1041" s="3">
        <v>4</v>
      </c>
      <c r="E1041" s="12">
        <f t="shared" si="64"/>
        <v>42593</v>
      </c>
      <c r="F1041" s="3">
        <v>0</v>
      </c>
      <c r="G1041" s="3" t="s">
        <v>61</v>
      </c>
      <c r="H1041" s="3" t="str">
        <f t="shared" si="65"/>
        <v>Other</v>
      </c>
      <c r="I1041" s="3">
        <v>24</v>
      </c>
      <c r="J1041" s="10">
        <v>1509</v>
      </c>
      <c r="K1041" s="3">
        <v>5</v>
      </c>
      <c r="L1041" s="3" t="s">
        <v>30</v>
      </c>
      <c r="M1041" s="3" t="s">
        <v>892</v>
      </c>
      <c r="N1041" s="3" t="s">
        <v>903</v>
      </c>
      <c r="O1041" s="3" t="s">
        <v>904</v>
      </c>
      <c r="P1041" s="3" t="s">
        <v>895</v>
      </c>
      <c r="Q1041" s="3" t="s">
        <v>902</v>
      </c>
      <c r="R1041" s="3">
        <v>24</v>
      </c>
      <c r="S1041" s="3" t="s">
        <v>1066</v>
      </c>
      <c r="T1041" s="3">
        <v>502</v>
      </c>
      <c r="U1041" s="3" t="s">
        <v>1065</v>
      </c>
      <c r="V1041" s="15">
        <v>50</v>
      </c>
      <c r="W1041" s="15">
        <v>43.678035218757444</v>
      </c>
      <c r="X1041" s="3">
        <v>3</v>
      </c>
      <c r="Y1041" s="15">
        <v>18</v>
      </c>
      <c r="Z1041" s="15">
        <v>150</v>
      </c>
      <c r="AA1041" s="24">
        <f t="shared" si="66"/>
        <v>132</v>
      </c>
      <c r="AB1041" s="3" t="s">
        <v>65</v>
      </c>
      <c r="AC1041" s="3" t="str">
        <f t="shared" si="67"/>
        <v>Not Cash Payment</v>
      </c>
    </row>
    <row r="1042" spans="1:29" ht="34" hidden="1" x14ac:dyDescent="0.2">
      <c r="A1042" s="3">
        <v>49075</v>
      </c>
      <c r="B1042" s="6">
        <v>42721</v>
      </c>
      <c r="C1042" s="3">
        <f>VLOOKUP(B1042,Dates!$A$2:$B$1462, 2,FALSE)</f>
        <v>7</v>
      </c>
      <c r="D1042" s="3">
        <v>4</v>
      </c>
      <c r="E1042" s="12">
        <f t="shared" si="64"/>
        <v>42726</v>
      </c>
      <c r="F1042" s="3">
        <v>0</v>
      </c>
      <c r="G1042" s="3" t="s">
        <v>61</v>
      </c>
      <c r="H1042" s="3" t="str">
        <f t="shared" si="65"/>
        <v>Other</v>
      </c>
      <c r="I1042" s="3">
        <v>24</v>
      </c>
      <c r="J1042" s="10">
        <v>2805</v>
      </c>
      <c r="K1042" s="3">
        <v>5</v>
      </c>
      <c r="L1042" s="3" t="s">
        <v>30</v>
      </c>
      <c r="M1042" s="3" t="s">
        <v>892</v>
      </c>
      <c r="N1042" s="3" t="s">
        <v>915</v>
      </c>
      <c r="O1042" s="3" t="s">
        <v>916</v>
      </c>
      <c r="P1042" s="3" t="s">
        <v>917</v>
      </c>
      <c r="Q1042" s="3" t="s">
        <v>917</v>
      </c>
      <c r="R1042" s="3">
        <v>24</v>
      </c>
      <c r="S1042" s="3" t="s">
        <v>1066</v>
      </c>
      <c r="T1042" s="3">
        <v>502</v>
      </c>
      <c r="U1042" s="3" t="s">
        <v>1065</v>
      </c>
      <c r="V1042" s="15">
        <v>50</v>
      </c>
      <c r="W1042" s="15">
        <v>43.678035218757444</v>
      </c>
      <c r="X1042" s="3">
        <v>3</v>
      </c>
      <c r="Y1042" s="15">
        <v>19.5</v>
      </c>
      <c r="Z1042" s="15">
        <v>150</v>
      </c>
      <c r="AA1042" s="24">
        <f t="shared" si="66"/>
        <v>130.5</v>
      </c>
      <c r="AB1042" s="3" t="s">
        <v>65</v>
      </c>
      <c r="AC1042" s="3" t="str">
        <f t="shared" si="67"/>
        <v>Not Cash Payment</v>
      </c>
    </row>
    <row r="1043" spans="1:29" ht="51" hidden="1" x14ac:dyDescent="0.2">
      <c r="A1043" s="3">
        <v>41623</v>
      </c>
      <c r="B1043" s="6">
        <v>42612</v>
      </c>
      <c r="C1043" s="3">
        <f>VLOOKUP(B1043,Dates!$A$2:$B$1462, 2,FALSE)</f>
        <v>3</v>
      </c>
      <c r="D1043" s="3">
        <v>4</v>
      </c>
      <c r="E1043" s="12">
        <f t="shared" si="64"/>
        <v>42618</v>
      </c>
      <c r="F1043" s="3">
        <v>0</v>
      </c>
      <c r="G1043" s="3" t="s">
        <v>61</v>
      </c>
      <c r="H1043" s="3" t="str">
        <f t="shared" si="65"/>
        <v>Other</v>
      </c>
      <c r="I1043" s="3">
        <v>29</v>
      </c>
      <c r="J1043" s="10">
        <v>12253</v>
      </c>
      <c r="K1043" s="3">
        <v>5</v>
      </c>
      <c r="L1043" s="3" t="s">
        <v>30</v>
      </c>
      <c r="M1043" s="3" t="s">
        <v>892</v>
      </c>
      <c r="N1043" s="3" t="s">
        <v>918</v>
      </c>
      <c r="O1043" s="3" t="s">
        <v>916</v>
      </c>
      <c r="P1043" s="3" t="s">
        <v>917</v>
      </c>
      <c r="Q1043" s="3" t="s">
        <v>917</v>
      </c>
      <c r="R1043" s="3">
        <v>29</v>
      </c>
      <c r="S1043" s="3" t="s">
        <v>1057</v>
      </c>
      <c r="T1043" s="3">
        <v>627</v>
      </c>
      <c r="U1043" s="3" t="s">
        <v>1056</v>
      </c>
      <c r="V1043" s="15">
        <v>39.990001679999999</v>
      </c>
      <c r="W1043" s="15">
        <v>34.198098313835338</v>
      </c>
      <c r="X1043" s="3">
        <v>3</v>
      </c>
      <c r="Y1043" s="15">
        <v>20.38999939</v>
      </c>
      <c r="Z1043" s="15">
        <v>119.97000503999999</v>
      </c>
      <c r="AA1043" s="24">
        <f t="shared" si="66"/>
        <v>99.58000564999999</v>
      </c>
      <c r="AB1043" s="3" t="s">
        <v>65</v>
      </c>
      <c r="AC1043" s="3" t="str">
        <f t="shared" si="67"/>
        <v>Not Cash Payment</v>
      </c>
    </row>
    <row r="1044" spans="1:29" ht="51" hidden="1" x14ac:dyDescent="0.2">
      <c r="A1044" s="3">
        <v>39271</v>
      </c>
      <c r="B1044" s="6">
        <v>42578</v>
      </c>
      <c r="C1044" s="3">
        <f>VLOOKUP(B1044,Dates!$A$2:$B$1462, 2,FALSE)</f>
        <v>4</v>
      </c>
      <c r="D1044" s="3">
        <v>4</v>
      </c>
      <c r="E1044" s="12">
        <f t="shared" si="64"/>
        <v>42584</v>
      </c>
      <c r="F1044" s="3">
        <v>0</v>
      </c>
      <c r="G1044" s="3" t="s">
        <v>61</v>
      </c>
      <c r="H1044" s="3" t="str">
        <f t="shared" si="65"/>
        <v>Other</v>
      </c>
      <c r="I1044" s="3">
        <v>29</v>
      </c>
      <c r="J1044" s="10">
        <v>3528</v>
      </c>
      <c r="K1044" s="3">
        <v>5</v>
      </c>
      <c r="L1044" s="3" t="s">
        <v>30</v>
      </c>
      <c r="M1044" s="3" t="s">
        <v>892</v>
      </c>
      <c r="N1044" s="3" t="s">
        <v>919</v>
      </c>
      <c r="O1044" s="3" t="s">
        <v>920</v>
      </c>
      <c r="P1044" s="3" t="s">
        <v>895</v>
      </c>
      <c r="Q1044" s="3" t="s">
        <v>912</v>
      </c>
      <c r="R1044" s="3">
        <v>29</v>
      </c>
      <c r="S1044" s="3" t="s">
        <v>1057</v>
      </c>
      <c r="T1044" s="3">
        <v>627</v>
      </c>
      <c r="U1044" s="3" t="s">
        <v>1056</v>
      </c>
      <c r="V1044" s="15">
        <v>39.990001679999999</v>
      </c>
      <c r="W1044" s="15">
        <v>34.198098313835338</v>
      </c>
      <c r="X1044" s="3">
        <v>3</v>
      </c>
      <c r="Y1044" s="15">
        <v>20.38999939</v>
      </c>
      <c r="Z1044" s="15">
        <v>119.97000503999999</v>
      </c>
      <c r="AA1044" s="24">
        <f t="shared" si="66"/>
        <v>99.58000564999999</v>
      </c>
      <c r="AB1044" s="3" t="s">
        <v>65</v>
      </c>
      <c r="AC1044" s="3" t="str">
        <f t="shared" si="67"/>
        <v>Not Cash Payment</v>
      </c>
    </row>
    <row r="1045" spans="1:29" ht="68" hidden="1" x14ac:dyDescent="0.2">
      <c r="A1045" s="3">
        <v>38598</v>
      </c>
      <c r="B1045" s="6">
        <v>42568</v>
      </c>
      <c r="C1045" s="3">
        <f>VLOOKUP(B1045,Dates!$A$2:$B$1462, 2,FALSE)</f>
        <v>1</v>
      </c>
      <c r="D1045" s="3">
        <v>4</v>
      </c>
      <c r="E1045" s="12">
        <f t="shared" si="64"/>
        <v>42572</v>
      </c>
      <c r="F1045" s="3">
        <v>0</v>
      </c>
      <c r="G1045" s="3" t="s">
        <v>61</v>
      </c>
      <c r="H1045" s="3" t="str">
        <f t="shared" si="65"/>
        <v>Other</v>
      </c>
      <c r="I1045" s="3">
        <v>40</v>
      </c>
      <c r="J1045" s="10">
        <v>11018</v>
      </c>
      <c r="K1045" s="3">
        <v>6</v>
      </c>
      <c r="L1045" s="3" t="s">
        <v>34</v>
      </c>
      <c r="M1045" s="3" t="s">
        <v>892</v>
      </c>
      <c r="N1045" s="3" t="s">
        <v>921</v>
      </c>
      <c r="O1045" s="3" t="s">
        <v>922</v>
      </c>
      <c r="P1045" s="3" t="s">
        <v>895</v>
      </c>
      <c r="Q1045" s="3" t="s">
        <v>902</v>
      </c>
      <c r="R1045" s="3">
        <v>40</v>
      </c>
      <c r="S1045" s="3" t="s">
        <v>1044</v>
      </c>
      <c r="T1045" s="3">
        <v>893</v>
      </c>
      <c r="U1045" s="3" t="s">
        <v>1097</v>
      </c>
      <c r="V1045" s="15">
        <v>24.989999770000001</v>
      </c>
      <c r="W1045" s="15">
        <v>19.858499913833334</v>
      </c>
      <c r="X1045" s="3">
        <v>3</v>
      </c>
      <c r="Y1045" s="15">
        <v>0.75</v>
      </c>
      <c r="Z1045" s="15">
        <v>74.969999310000006</v>
      </c>
      <c r="AA1045" s="24">
        <f t="shared" si="66"/>
        <v>74.219999310000006</v>
      </c>
      <c r="AB1045" s="3" t="s">
        <v>65</v>
      </c>
      <c r="AC1045" s="3" t="str">
        <f t="shared" si="67"/>
        <v>Not Cash Payment</v>
      </c>
    </row>
    <row r="1046" spans="1:29" ht="34" hidden="1" x14ac:dyDescent="0.2">
      <c r="A1046" s="3">
        <v>37845</v>
      </c>
      <c r="B1046" s="6">
        <v>42528</v>
      </c>
      <c r="C1046" s="3">
        <f>VLOOKUP(B1046,Dates!$A$2:$B$1462, 2,FALSE)</f>
        <v>3</v>
      </c>
      <c r="D1046" s="3">
        <v>4</v>
      </c>
      <c r="E1046" s="12">
        <f t="shared" si="64"/>
        <v>42534</v>
      </c>
      <c r="F1046" s="3">
        <v>0</v>
      </c>
      <c r="G1046" s="3" t="s">
        <v>61</v>
      </c>
      <c r="H1046" s="3" t="str">
        <f t="shared" si="65"/>
        <v>Other</v>
      </c>
      <c r="I1046" s="3">
        <v>41</v>
      </c>
      <c r="J1046" s="10">
        <v>3222</v>
      </c>
      <c r="K1046" s="3">
        <v>6</v>
      </c>
      <c r="L1046" s="3" t="s">
        <v>34</v>
      </c>
      <c r="M1046" s="3" t="s">
        <v>892</v>
      </c>
      <c r="N1046" s="3" t="s">
        <v>923</v>
      </c>
      <c r="O1046" s="3" t="s">
        <v>922</v>
      </c>
      <c r="P1046" s="3" t="s">
        <v>895</v>
      </c>
      <c r="Q1046" s="3" t="s">
        <v>902</v>
      </c>
      <c r="R1046" s="3">
        <v>41</v>
      </c>
      <c r="S1046" s="3" t="s">
        <v>1041</v>
      </c>
      <c r="T1046" s="3">
        <v>924</v>
      </c>
      <c r="U1046" s="3" t="s">
        <v>1074</v>
      </c>
      <c r="V1046" s="15">
        <v>15.989999770000001</v>
      </c>
      <c r="W1046" s="15">
        <v>16.143866608000003</v>
      </c>
      <c r="X1046" s="3">
        <v>3</v>
      </c>
      <c r="Y1046" s="15">
        <v>7.6799998279999997</v>
      </c>
      <c r="Z1046" s="15">
        <v>47.969999310000006</v>
      </c>
      <c r="AA1046" s="24">
        <f t="shared" si="66"/>
        <v>40.289999482000006</v>
      </c>
      <c r="AB1046" s="3" t="s">
        <v>65</v>
      </c>
      <c r="AC1046" s="3" t="str">
        <f t="shared" si="67"/>
        <v>Not Cash Payment</v>
      </c>
    </row>
    <row r="1047" spans="1:29" ht="34" hidden="1" x14ac:dyDescent="0.2">
      <c r="A1047" s="3">
        <v>39159</v>
      </c>
      <c r="B1047" s="6">
        <v>42576</v>
      </c>
      <c r="C1047" s="3">
        <f>VLOOKUP(B1047,Dates!$A$2:$B$1462, 2,FALSE)</f>
        <v>2</v>
      </c>
      <c r="D1047" s="3">
        <v>2</v>
      </c>
      <c r="E1047" s="12">
        <f t="shared" si="64"/>
        <v>42578</v>
      </c>
      <c r="F1047" s="3">
        <v>1</v>
      </c>
      <c r="G1047" s="3" t="s">
        <v>22</v>
      </c>
      <c r="H1047" s="3" t="str">
        <f t="shared" si="65"/>
        <v>Other</v>
      </c>
      <c r="I1047" s="3">
        <v>17</v>
      </c>
      <c r="J1047" s="10">
        <v>11292</v>
      </c>
      <c r="K1047" s="3">
        <v>4</v>
      </c>
      <c r="L1047" s="3" t="s">
        <v>45</v>
      </c>
      <c r="M1047" s="3" t="s">
        <v>892</v>
      </c>
      <c r="N1047" s="3" t="s">
        <v>924</v>
      </c>
      <c r="O1047" s="3" t="s">
        <v>894</v>
      </c>
      <c r="P1047" s="3" t="s">
        <v>895</v>
      </c>
      <c r="Q1047" s="3" t="s">
        <v>896</v>
      </c>
      <c r="R1047" s="3">
        <v>17</v>
      </c>
      <c r="S1047" s="3" t="s">
        <v>1043</v>
      </c>
      <c r="T1047" s="3">
        <v>365</v>
      </c>
      <c r="U1047" s="3" t="s">
        <v>1062</v>
      </c>
      <c r="V1047" s="15">
        <v>59.990001679999999</v>
      </c>
      <c r="W1047" s="15">
        <v>54.488929209402009</v>
      </c>
      <c r="X1047" s="3">
        <v>3</v>
      </c>
      <c r="Y1047" s="15">
        <v>23.399999619999999</v>
      </c>
      <c r="Z1047" s="15">
        <v>179.97000503999999</v>
      </c>
      <c r="AA1047" s="24">
        <f t="shared" si="66"/>
        <v>156.57000542</v>
      </c>
      <c r="AB1047" s="3" t="s">
        <v>29</v>
      </c>
      <c r="AC1047" s="3" t="str">
        <f t="shared" si="67"/>
        <v>Cash Not Over 200</v>
      </c>
    </row>
    <row r="1048" spans="1:29" ht="34" hidden="1" x14ac:dyDescent="0.2">
      <c r="A1048" s="3">
        <v>32090</v>
      </c>
      <c r="B1048" s="6">
        <v>42473</v>
      </c>
      <c r="C1048" s="3">
        <f>VLOOKUP(B1048,Dates!$A$2:$B$1462, 2,FALSE)</f>
        <v>4</v>
      </c>
      <c r="D1048" s="3">
        <v>2</v>
      </c>
      <c r="E1048" s="12">
        <f t="shared" si="64"/>
        <v>42475</v>
      </c>
      <c r="F1048" s="3">
        <v>1</v>
      </c>
      <c r="G1048" s="3" t="s">
        <v>22</v>
      </c>
      <c r="H1048" s="3" t="str">
        <f t="shared" si="65"/>
        <v>Other</v>
      </c>
      <c r="I1048" s="3">
        <v>6</v>
      </c>
      <c r="J1048" s="10">
        <v>7864</v>
      </c>
      <c r="K1048" s="3">
        <v>2</v>
      </c>
      <c r="L1048" s="3" t="s">
        <v>135</v>
      </c>
      <c r="M1048" s="3" t="s">
        <v>892</v>
      </c>
      <c r="N1048" s="3" t="s">
        <v>899</v>
      </c>
      <c r="O1048" s="3" t="s">
        <v>898</v>
      </c>
      <c r="P1048" s="3" t="s">
        <v>895</v>
      </c>
      <c r="Q1048" s="3" t="s">
        <v>896</v>
      </c>
      <c r="R1048" s="3">
        <v>6</v>
      </c>
      <c r="S1048" s="3" t="s">
        <v>1079</v>
      </c>
      <c r="T1048" s="3">
        <v>116</v>
      </c>
      <c r="U1048" s="3" t="s">
        <v>1078</v>
      </c>
      <c r="V1048" s="15">
        <v>44.990001679999999</v>
      </c>
      <c r="W1048" s="15">
        <v>30.409585080374999</v>
      </c>
      <c r="X1048" s="3">
        <v>3</v>
      </c>
      <c r="Y1048" s="15">
        <v>20.25</v>
      </c>
      <c r="Z1048" s="15">
        <v>134.97000503999999</v>
      </c>
      <c r="AA1048" s="24">
        <f t="shared" si="66"/>
        <v>114.72000503999999</v>
      </c>
      <c r="AB1048" s="3" t="s">
        <v>29</v>
      </c>
      <c r="AC1048" s="3" t="str">
        <f t="shared" si="67"/>
        <v>Cash Not Over 200</v>
      </c>
    </row>
    <row r="1049" spans="1:29" ht="34" hidden="1" x14ac:dyDescent="0.2">
      <c r="A1049" s="3">
        <v>34631</v>
      </c>
      <c r="B1049" s="6">
        <v>42510</v>
      </c>
      <c r="C1049" s="3">
        <f>VLOOKUP(B1049,Dates!$A$2:$B$1462, 2,FALSE)</f>
        <v>6</v>
      </c>
      <c r="D1049" s="3">
        <v>2</v>
      </c>
      <c r="E1049" s="12">
        <f t="shared" si="64"/>
        <v>42514</v>
      </c>
      <c r="F1049" s="3">
        <v>0</v>
      </c>
      <c r="G1049" s="3" t="s">
        <v>22</v>
      </c>
      <c r="H1049" s="3" t="str">
        <f t="shared" si="65"/>
        <v>Other</v>
      </c>
      <c r="I1049" s="3">
        <v>9</v>
      </c>
      <c r="J1049" s="10">
        <v>47</v>
      </c>
      <c r="K1049" s="3">
        <v>3</v>
      </c>
      <c r="L1049" s="3" t="s">
        <v>23</v>
      </c>
      <c r="M1049" s="3" t="s">
        <v>892</v>
      </c>
      <c r="N1049" s="3" t="s">
        <v>925</v>
      </c>
      <c r="O1049" s="3" t="s">
        <v>898</v>
      </c>
      <c r="P1049" s="3" t="s">
        <v>895</v>
      </c>
      <c r="Q1049" s="3" t="s">
        <v>896</v>
      </c>
      <c r="R1049" s="3">
        <v>9</v>
      </c>
      <c r="S1049" s="3" t="s">
        <v>1055</v>
      </c>
      <c r="T1049" s="3">
        <v>191</v>
      </c>
      <c r="U1049" s="3" t="s">
        <v>1054</v>
      </c>
      <c r="V1049" s="15">
        <v>99.989997860000003</v>
      </c>
      <c r="W1049" s="15">
        <v>95.114003926871064</v>
      </c>
      <c r="X1049" s="3">
        <v>3</v>
      </c>
      <c r="Y1049" s="15">
        <v>6</v>
      </c>
      <c r="Z1049" s="15">
        <v>299.96999357999999</v>
      </c>
      <c r="AA1049" s="24">
        <f t="shared" si="66"/>
        <v>293.96999357999999</v>
      </c>
      <c r="AB1049" s="3" t="s">
        <v>29</v>
      </c>
      <c r="AC1049" s="3" t="str">
        <f t="shared" si="67"/>
        <v>Cash Over 200</v>
      </c>
    </row>
    <row r="1050" spans="1:29" ht="34" hidden="1" x14ac:dyDescent="0.2">
      <c r="A1050" s="3">
        <v>37669</v>
      </c>
      <c r="B1050" s="6">
        <v>42436</v>
      </c>
      <c r="C1050" s="3">
        <f>VLOOKUP(B1050,Dates!$A$2:$B$1462, 2,FALSE)</f>
        <v>2</v>
      </c>
      <c r="D1050" s="3">
        <v>2</v>
      </c>
      <c r="E1050" s="12">
        <f t="shared" si="64"/>
        <v>42438</v>
      </c>
      <c r="F1050" s="3">
        <v>1</v>
      </c>
      <c r="G1050" s="3" t="s">
        <v>22</v>
      </c>
      <c r="H1050" s="3" t="str">
        <f t="shared" si="65"/>
        <v>Other</v>
      </c>
      <c r="I1050" s="3">
        <v>9</v>
      </c>
      <c r="J1050" s="10">
        <v>6405</v>
      </c>
      <c r="K1050" s="3">
        <v>3</v>
      </c>
      <c r="L1050" s="3" t="s">
        <v>23</v>
      </c>
      <c r="M1050" s="3" t="s">
        <v>892</v>
      </c>
      <c r="N1050" s="3" t="s">
        <v>926</v>
      </c>
      <c r="O1050" s="3" t="s">
        <v>927</v>
      </c>
      <c r="P1050" s="3" t="s">
        <v>895</v>
      </c>
      <c r="Q1050" s="3" t="s">
        <v>912</v>
      </c>
      <c r="R1050" s="3">
        <v>9</v>
      </c>
      <c r="S1050" s="3" t="s">
        <v>1055</v>
      </c>
      <c r="T1050" s="3">
        <v>191</v>
      </c>
      <c r="U1050" s="3" t="s">
        <v>1054</v>
      </c>
      <c r="V1050" s="15">
        <v>99.989997860000003</v>
      </c>
      <c r="W1050" s="15">
        <v>95.114003926871064</v>
      </c>
      <c r="X1050" s="3">
        <v>3</v>
      </c>
      <c r="Y1050" s="15">
        <v>21</v>
      </c>
      <c r="Z1050" s="15">
        <v>299.96999357999999</v>
      </c>
      <c r="AA1050" s="24">
        <f t="shared" si="66"/>
        <v>278.96999357999999</v>
      </c>
      <c r="AB1050" s="3" t="s">
        <v>29</v>
      </c>
      <c r="AC1050" s="3" t="str">
        <f t="shared" si="67"/>
        <v>Cash Over 200</v>
      </c>
    </row>
    <row r="1051" spans="1:29" ht="34" hidden="1" x14ac:dyDescent="0.2">
      <c r="A1051" s="3">
        <v>37669</v>
      </c>
      <c r="B1051" s="6">
        <v>42436</v>
      </c>
      <c r="C1051" s="3">
        <f>VLOOKUP(B1051,Dates!$A$2:$B$1462, 2,FALSE)</f>
        <v>2</v>
      </c>
      <c r="D1051" s="3">
        <v>2</v>
      </c>
      <c r="E1051" s="12">
        <f t="shared" si="64"/>
        <v>42438</v>
      </c>
      <c r="F1051" s="3">
        <v>1</v>
      </c>
      <c r="G1051" s="3" t="s">
        <v>22</v>
      </c>
      <c r="H1051" s="3" t="str">
        <f t="shared" si="65"/>
        <v>Other</v>
      </c>
      <c r="I1051" s="3">
        <v>17</v>
      </c>
      <c r="J1051" s="10">
        <v>6405</v>
      </c>
      <c r="K1051" s="3">
        <v>4</v>
      </c>
      <c r="L1051" s="3" t="s">
        <v>45</v>
      </c>
      <c r="M1051" s="3" t="s">
        <v>892</v>
      </c>
      <c r="N1051" s="3" t="s">
        <v>926</v>
      </c>
      <c r="O1051" s="3" t="s">
        <v>927</v>
      </c>
      <c r="P1051" s="3" t="s">
        <v>895</v>
      </c>
      <c r="Q1051" s="3" t="s">
        <v>912</v>
      </c>
      <c r="R1051" s="3">
        <v>17</v>
      </c>
      <c r="S1051" s="3" t="s">
        <v>1043</v>
      </c>
      <c r="T1051" s="3">
        <v>365</v>
      </c>
      <c r="U1051" s="3" t="s">
        <v>1062</v>
      </c>
      <c r="V1051" s="15">
        <v>59.990001679999999</v>
      </c>
      <c r="W1051" s="15">
        <v>54.488929209402009</v>
      </c>
      <c r="X1051" s="3">
        <v>3</v>
      </c>
      <c r="Y1051" s="15">
        <v>27</v>
      </c>
      <c r="Z1051" s="15">
        <v>179.97000503999999</v>
      </c>
      <c r="AA1051" s="24">
        <f t="shared" si="66"/>
        <v>152.97000503999999</v>
      </c>
      <c r="AB1051" s="3" t="s">
        <v>29</v>
      </c>
      <c r="AC1051" s="3" t="str">
        <f t="shared" si="67"/>
        <v>Cash Not Over 200</v>
      </c>
    </row>
    <row r="1052" spans="1:29" ht="34" hidden="1" x14ac:dyDescent="0.2">
      <c r="A1052" s="3">
        <v>34773</v>
      </c>
      <c r="B1052" s="6">
        <v>42512</v>
      </c>
      <c r="C1052" s="3">
        <f>VLOOKUP(B1052,Dates!$A$2:$B$1462, 2,FALSE)</f>
        <v>1</v>
      </c>
      <c r="D1052" s="3">
        <v>2</v>
      </c>
      <c r="E1052" s="12">
        <f t="shared" si="64"/>
        <v>42514</v>
      </c>
      <c r="F1052" s="3">
        <v>1</v>
      </c>
      <c r="G1052" s="3" t="s">
        <v>22</v>
      </c>
      <c r="H1052" s="3" t="str">
        <f t="shared" si="65"/>
        <v>Other</v>
      </c>
      <c r="I1052" s="3">
        <v>24</v>
      </c>
      <c r="J1052" s="10">
        <v>11169</v>
      </c>
      <c r="K1052" s="3">
        <v>5</v>
      </c>
      <c r="L1052" s="3" t="s">
        <v>30</v>
      </c>
      <c r="M1052" s="3" t="s">
        <v>892</v>
      </c>
      <c r="N1052" s="3" t="s">
        <v>900</v>
      </c>
      <c r="O1052" s="3" t="s">
        <v>901</v>
      </c>
      <c r="P1052" s="3" t="s">
        <v>895</v>
      </c>
      <c r="Q1052" s="3" t="s">
        <v>902</v>
      </c>
      <c r="R1052" s="3">
        <v>24</v>
      </c>
      <c r="S1052" s="3" t="s">
        <v>1066</v>
      </c>
      <c r="T1052" s="3">
        <v>502</v>
      </c>
      <c r="U1052" s="3" t="s">
        <v>1065</v>
      </c>
      <c r="V1052" s="15">
        <v>50</v>
      </c>
      <c r="W1052" s="15">
        <v>43.678035218757444</v>
      </c>
      <c r="X1052" s="3">
        <v>3</v>
      </c>
      <c r="Y1052" s="15">
        <v>4.5</v>
      </c>
      <c r="Z1052" s="15">
        <v>150</v>
      </c>
      <c r="AA1052" s="24">
        <f t="shared" si="66"/>
        <v>145.5</v>
      </c>
      <c r="AB1052" s="3" t="s">
        <v>29</v>
      </c>
      <c r="AC1052" s="3" t="str">
        <f t="shared" si="67"/>
        <v>Cash Not Over 200</v>
      </c>
    </row>
    <row r="1053" spans="1:29" ht="34" hidden="1" x14ac:dyDescent="0.2">
      <c r="A1053" s="3">
        <v>40085</v>
      </c>
      <c r="B1053" s="6">
        <v>42590</v>
      </c>
      <c r="C1053" s="3">
        <f>VLOOKUP(B1053,Dates!$A$2:$B$1462, 2,FALSE)</f>
        <v>2</v>
      </c>
      <c r="D1053" s="3">
        <v>2</v>
      </c>
      <c r="E1053" s="12">
        <f t="shared" si="64"/>
        <v>42592</v>
      </c>
      <c r="F1053" s="3">
        <v>1</v>
      </c>
      <c r="G1053" s="3" t="s">
        <v>22</v>
      </c>
      <c r="H1053" s="3" t="str">
        <f t="shared" si="65"/>
        <v>Other</v>
      </c>
      <c r="I1053" s="3">
        <v>24</v>
      </c>
      <c r="J1053" s="10">
        <v>2426</v>
      </c>
      <c r="K1053" s="3">
        <v>5</v>
      </c>
      <c r="L1053" s="3" t="s">
        <v>30</v>
      </c>
      <c r="M1053" s="3" t="s">
        <v>892</v>
      </c>
      <c r="N1053" s="3" t="s">
        <v>928</v>
      </c>
      <c r="O1053" s="3" t="s">
        <v>929</v>
      </c>
      <c r="P1053" s="3" t="s">
        <v>895</v>
      </c>
      <c r="Q1053" s="3" t="s">
        <v>930</v>
      </c>
      <c r="R1053" s="3">
        <v>24</v>
      </c>
      <c r="S1053" s="3" t="s">
        <v>1066</v>
      </c>
      <c r="T1053" s="3">
        <v>502</v>
      </c>
      <c r="U1053" s="3" t="s">
        <v>1065</v>
      </c>
      <c r="V1053" s="15">
        <v>50</v>
      </c>
      <c r="W1053" s="15">
        <v>43.678035218757444</v>
      </c>
      <c r="X1053" s="3">
        <v>3</v>
      </c>
      <c r="Y1053" s="15">
        <v>10.5</v>
      </c>
      <c r="Z1053" s="15">
        <v>150</v>
      </c>
      <c r="AA1053" s="24">
        <f t="shared" si="66"/>
        <v>139.5</v>
      </c>
      <c r="AB1053" s="3" t="s">
        <v>29</v>
      </c>
      <c r="AC1053" s="3" t="str">
        <f t="shared" si="67"/>
        <v>Cash Not Over 200</v>
      </c>
    </row>
    <row r="1054" spans="1:29" ht="34" hidden="1" x14ac:dyDescent="0.2">
      <c r="A1054" s="3">
        <v>39159</v>
      </c>
      <c r="B1054" s="6">
        <v>42576</v>
      </c>
      <c r="C1054" s="3">
        <f>VLOOKUP(B1054,Dates!$A$2:$B$1462, 2,FALSE)</f>
        <v>2</v>
      </c>
      <c r="D1054" s="3">
        <v>2</v>
      </c>
      <c r="E1054" s="12">
        <f t="shared" si="64"/>
        <v>42578</v>
      </c>
      <c r="F1054" s="3">
        <v>1</v>
      </c>
      <c r="G1054" s="3" t="s">
        <v>22</v>
      </c>
      <c r="H1054" s="3" t="str">
        <f t="shared" si="65"/>
        <v>Other</v>
      </c>
      <c r="I1054" s="3">
        <v>24</v>
      </c>
      <c r="J1054" s="10">
        <v>11292</v>
      </c>
      <c r="K1054" s="3">
        <v>5</v>
      </c>
      <c r="L1054" s="3" t="s">
        <v>30</v>
      </c>
      <c r="M1054" s="3" t="s">
        <v>892</v>
      </c>
      <c r="N1054" s="3" t="s">
        <v>924</v>
      </c>
      <c r="O1054" s="3" t="s">
        <v>894</v>
      </c>
      <c r="P1054" s="3" t="s">
        <v>895</v>
      </c>
      <c r="Q1054" s="3" t="s">
        <v>896</v>
      </c>
      <c r="R1054" s="3">
        <v>24</v>
      </c>
      <c r="S1054" s="3" t="s">
        <v>1066</v>
      </c>
      <c r="T1054" s="3">
        <v>502</v>
      </c>
      <c r="U1054" s="3" t="s">
        <v>1065</v>
      </c>
      <c r="V1054" s="15">
        <v>50</v>
      </c>
      <c r="W1054" s="15">
        <v>43.678035218757444</v>
      </c>
      <c r="X1054" s="3">
        <v>4</v>
      </c>
      <c r="Y1054" s="15">
        <v>34</v>
      </c>
      <c r="Z1054" s="15">
        <v>200</v>
      </c>
      <c r="AA1054" s="24">
        <f t="shared" si="66"/>
        <v>166</v>
      </c>
      <c r="AB1054" s="3" t="s">
        <v>29</v>
      </c>
      <c r="AC1054" s="3" t="str">
        <f t="shared" si="67"/>
        <v>Cash Not Over 200</v>
      </c>
    </row>
    <row r="1055" spans="1:29" ht="51" hidden="1" x14ac:dyDescent="0.2">
      <c r="A1055" s="3">
        <v>32102</v>
      </c>
      <c r="B1055" s="6">
        <v>42473</v>
      </c>
      <c r="C1055" s="3">
        <f>VLOOKUP(B1055,Dates!$A$2:$B$1462, 2,FALSE)</f>
        <v>4</v>
      </c>
      <c r="D1055" s="3">
        <v>2</v>
      </c>
      <c r="E1055" s="12">
        <f t="shared" si="64"/>
        <v>42475</v>
      </c>
      <c r="F1055" s="3">
        <v>1</v>
      </c>
      <c r="G1055" s="3" t="s">
        <v>22</v>
      </c>
      <c r="H1055" s="3" t="str">
        <f t="shared" si="65"/>
        <v>Other</v>
      </c>
      <c r="I1055" s="3">
        <v>13</v>
      </c>
      <c r="J1055" s="10">
        <v>6352</v>
      </c>
      <c r="K1055" s="3">
        <v>3</v>
      </c>
      <c r="L1055" s="3" t="s">
        <v>23</v>
      </c>
      <c r="M1055" s="3" t="s">
        <v>892</v>
      </c>
      <c r="N1055" s="3" t="s">
        <v>931</v>
      </c>
      <c r="O1055" s="3" t="s">
        <v>932</v>
      </c>
      <c r="P1055" s="3" t="s">
        <v>895</v>
      </c>
      <c r="Q1055" s="3" t="s">
        <v>896</v>
      </c>
      <c r="R1055" s="3">
        <v>13</v>
      </c>
      <c r="S1055" s="3" t="s">
        <v>1042</v>
      </c>
      <c r="T1055" s="3">
        <v>282</v>
      </c>
      <c r="U1055" s="3" t="s">
        <v>1090</v>
      </c>
      <c r="V1055" s="15">
        <v>31.989999770000001</v>
      </c>
      <c r="W1055" s="15">
        <v>27.763856872771434</v>
      </c>
      <c r="X1055" s="3">
        <v>4</v>
      </c>
      <c r="Y1055" s="15">
        <v>1.2799999710000001</v>
      </c>
      <c r="Z1055" s="15">
        <v>127.95999908</v>
      </c>
      <c r="AA1055" s="24">
        <f t="shared" si="66"/>
        <v>126.67999910900001</v>
      </c>
      <c r="AB1055" s="3" t="s">
        <v>29</v>
      </c>
      <c r="AC1055" s="3" t="str">
        <f t="shared" si="67"/>
        <v>Cash Not Over 200</v>
      </c>
    </row>
    <row r="1056" spans="1:29" ht="34" hidden="1" x14ac:dyDescent="0.2">
      <c r="A1056" s="3">
        <v>37763</v>
      </c>
      <c r="B1056" s="6">
        <v>42497</v>
      </c>
      <c r="C1056" s="3">
        <f>VLOOKUP(B1056,Dates!$A$2:$B$1462, 2,FALSE)</f>
        <v>7</v>
      </c>
      <c r="D1056" s="3">
        <v>2</v>
      </c>
      <c r="E1056" s="12">
        <f t="shared" si="64"/>
        <v>42500</v>
      </c>
      <c r="F1056" s="3">
        <v>1</v>
      </c>
      <c r="G1056" s="3" t="s">
        <v>22</v>
      </c>
      <c r="H1056" s="3" t="str">
        <f t="shared" si="65"/>
        <v>Other</v>
      </c>
      <c r="I1056" s="3">
        <v>17</v>
      </c>
      <c r="J1056" s="10">
        <v>5870</v>
      </c>
      <c r="K1056" s="3">
        <v>4</v>
      </c>
      <c r="L1056" s="3" t="s">
        <v>45</v>
      </c>
      <c r="M1056" s="3" t="s">
        <v>892</v>
      </c>
      <c r="N1056" s="3" t="s">
        <v>897</v>
      </c>
      <c r="O1056" s="3" t="s">
        <v>898</v>
      </c>
      <c r="P1056" s="3" t="s">
        <v>895</v>
      </c>
      <c r="Q1056" s="3" t="s">
        <v>896</v>
      </c>
      <c r="R1056" s="3">
        <v>17</v>
      </c>
      <c r="S1056" s="3" t="s">
        <v>1043</v>
      </c>
      <c r="T1056" s="3">
        <v>365</v>
      </c>
      <c r="U1056" s="3" t="s">
        <v>1062</v>
      </c>
      <c r="V1056" s="15">
        <v>59.990001679999999</v>
      </c>
      <c r="W1056" s="15">
        <v>54.488929209402009</v>
      </c>
      <c r="X1056" s="3">
        <v>4</v>
      </c>
      <c r="Y1056" s="15">
        <v>31.190000529999999</v>
      </c>
      <c r="Z1056" s="15">
        <v>239.96000672</v>
      </c>
      <c r="AA1056" s="24">
        <f t="shared" si="66"/>
        <v>208.77000619</v>
      </c>
      <c r="AB1056" s="3" t="s">
        <v>29</v>
      </c>
      <c r="AC1056" s="3" t="str">
        <f t="shared" si="67"/>
        <v>Cash Over 200</v>
      </c>
    </row>
    <row r="1057" spans="1:29" ht="34" hidden="1" x14ac:dyDescent="0.2">
      <c r="A1057" s="3">
        <v>37867</v>
      </c>
      <c r="B1057" s="6">
        <v>42528</v>
      </c>
      <c r="C1057" s="3">
        <f>VLOOKUP(B1057,Dates!$A$2:$B$1462, 2,FALSE)</f>
        <v>3</v>
      </c>
      <c r="D1057" s="3">
        <v>2</v>
      </c>
      <c r="E1057" s="12">
        <f t="shared" si="64"/>
        <v>42530</v>
      </c>
      <c r="F1057" s="3">
        <v>1</v>
      </c>
      <c r="G1057" s="3" t="s">
        <v>22</v>
      </c>
      <c r="H1057" s="3" t="str">
        <f t="shared" si="65"/>
        <v>Other</v>
      </c>
      <c r="I1057" s="3">
        <v>17</v>
      </c>
      <c r="J1057" s="10">
        <v>11776</v>
      </c>
      <c r="K1057" s="3">
        <v>4</v>
      </c>
      <c r="L1057" s="3" t="s">
        <v>45</v>
      </c>
      <c r="M1057" s="3" t="s">
        <v>892</v>
      </c>
      <c r="N1057" s="3" t="s">
        <v>903</v>
      </c>
      <c r="O1057" s="3" t="s">
        <v>904</v>
      </c>
      <c r="P1057" s="3" t="s">
        <v>895</v>
      </c>
      <c r="Q1057" s="3" t="s">
        <v>902</v>
      </c>
      <c r="R1057" s="3">
        <v>17</v>
      </c>
      <c r="S1057" s="3" t="s">
        <v>1043</v>
      </c>
      <c r="T1057" s="3">
        <v>365</v>
      </c>
      <c r="U1057" s="3" t="s">
        <v>1062</v>
      </c>
      <c r="V1057" s="15">
        <v>59.990001679999999</v>
      </c>
      <c r="W1057" s="15">
        <v>54.488929209402009</v>
      </c>
      <c r="X1057" s="3">
        <v>4</v>
      </c>
      <c r="Y1057" s="15">
        <v>47.990001679999999</v>
      </c>
      <c r="Z1057" s="15">
        <v>239.96000672</v>
      </c>
      <c r="AA1057" s="24">
        <f t="shared" si="66"/>
        <v>191.97000503999999</v>
      </c>
      <c r="AB1057" s="3" t="s">
        <v>29</v>
      </c>
      <c r="AC1057" s="3" t="str">
        <f t="shared" si="67"/>
        <v>Cash Not Over 200</v>
      </c>
    </row>
    <row r="1058" spans="1:29" ht="34" hidden="1" x14ac:dyDescent="0.2">
      <c r="A1058" s="3">
        <v>31905</v>
      </c>
      <c r="B1058" s="6">
        <v>42647</v>
      </c>
      <c r="C1058" s="3">
        <f>VLOOKUP(B1058,Dates!$A$2:$B$1462, 2,FALSE)</f>
        <v>3</v>
      </c>
      <c r="D1058" s="3">
        <v>2</v>
      </c>
      <c r="E1058" s="12">
        <f t="shared" si="64"/>
        <v>42649</v>
      </c>
      <c r="F1058" s="3">
        <v>1</v>
      </c>
      <c r="G1058" s="3" t="s">
        <v>22</v>
      </c>
      <c r="H1058" s="3" t="str">
        <f t="shared" si="65"/>
        <v>Other</v>
      </c>
      <c r="I1058" s="3">
        <v>17</v>
      </c>
      <c r="J1058" s="10">
        <v>7060</v>
      </c>
      <c r="K1058" s="3">
        <v>4</v>
      </c>
      <c r="L1058" s="3" t="s">
        <v>45</v>
      </c>
      <c r="M1058" s="3" t="s">
        <v>892</v>
      </c>
      <c r="N1058" s="3" t="s">
        <v>919</v>
      </c>
      <c r="O1058" s="3" t="s">
        <v>920</v>
      </c>
      <c r="P1058" s="3" t="s">
        <v>895</v>
      </c>
      <c r="Q1058" s="3" t="s">
        <v>912</v>
      </c>
      <c r="R1058" s="3">
        <v>17</v>
      </c>
      <c r="S1058" s="3" t="s">
        <v>1043</v>
      </c>
      <c r="T1058" s="3">
        <v>365</v>
      </c>
      <c r="U1058" s="3" t="s">
        <v>1062</v>
      </c>
      <c r="V1058" s="15">
        <v>59.990001679999999</v>
      </c>
      <c r="W1058" s="15">
        <v>54.488929209402009</v>
      </c>
      <c r="X1058" s="3">
        <v>4</v>
      </c>
      <c r="Y1058" s="15">
        <v>59.990001679999999</v>
      </c>
      <c r="Z1058" s="15">
        <v>239.96000672</v>
      </c>
      <c r="AA1058" s="24">
        <f t="shared" si="66"/>
        <v>179.97000503999999</v>
      </c>
      <c r="AB1058" s="3" t="s">
        <v>29</v>
      </c>
      <c r="AC1058" s="3" t="str">
        <f t="shared" si="67"/>
        <v>Cash Not Over 200</v>
      </c>
    </row>
    <row r="1059" spans="1:29" ht="34" hidden="1" x14ac:dyDescent="0.2">
      <c r="A1059" s="3">
        <v>36269</v>
      </c>
      <c r="B1059" s="6">
        <v>42534</v>
      </c>
      <c r="C1059" s="3">
        <f>VLOOKUP(B1059,Dates!$A$2:$B$1462, 2,FALSE)</f>
        <v>2</v>
      </c>
      <c r="D1059" s="3">
        <v>2</v>
      </c>
      <c r="E1059" s="12">
        <f t="shared" si="64"/>
        <v>42536</v>
      </c>
      <c r="F1059" s="3">
        <v>1</v>
      </c>
      <c r="G1059" s="3" t="s">
        <v>22</v>
      </c>
      <c r="H1059" s="3" t="str">
        <f t="shared" si="65"/>
        <v>Other</v>
      </c>
      <c r="I1059" s="3">
        <v>17</v>
      </c>
      <c r="J1059" s="10">
        <v>3466</v>
      </c>
      <c r="K1059" s="3">
        <v>4</v>
      </c>
      <c r="L1059" s="3" t="s">
        <v>45</v>
      </c>
      <c r="M1059" s="3" t="s">
        <v>892</v>
      </c>
      <c r="N1059" s="3" t="s">
        <v>933</v>
      </c>
      <c r="O1059" s="3" t="s">
        <v>934</v>
      </c>
      <c r="P1059" s="3" t="s">
        <v>895</v>
      </c>
      <c r="Q1059" s="3" t="s">
        <v>930</v>
      </c>
      <c r="R1059" s="3">
        <v>17</v>
      </c>
      <c r="S1059" s="3" t="s">
        <v>1043</v>
      </c>
      <c r="T1059" s="3">
        <v>365</v>
      </c>
      <c r="U1059" s="3" t="s">
        <v>1062</v>
      </c>
      <c r="V1059" s="15">
        <v>59.990001679999999</v>
      </c>
      <c r="W1059" s="15">
        <v>54.488929209402009</v>
      </c>
      <c r="X1059" s="3">
        <v>4</v>
      </c>
      <c r="Y1059" s="15">
        <v>59.990001679999999</v>
      </c>
      <c r="Z1059" s="15">
        <v>239.96000672</v>
      </c>
      <c r="AA1059" s="24">
        <f t="shared" si="66"/>
        <v>179.97000503999999</v>
      </c>
      <c r="AB1059" s="3" t="s">
        <v>29</v>
      </c>
      <c r="AC1059" s="3" t="str">
        <f t="shared" si="67"/>
        <v>Cash Not Over 200</v>
      </c>
    </row>
    <row r="1060" spans="1:29" ht="34" hidden="1" x14ac:dyDescent="0.2">
      <c r="A1060" s="3">
        <v>37867</v>
      </c>
      <c r="B1060" s="6">
        <v>42528</v>
      </c>
      <c r="C1060" s="3">
        <f>VLOOKUP(B1060,Dates!$A$2:$B$1462, 2,FALSE)</f>
        <v>3</v>
      </c>
      <c r="D1060" s="3">
        <v>2</v>
      </c>
      <c r="E1060" s="12">
        <f t="shared" si="64"/>
        <v>42530</v>
      </c>
      <c r="F1060" s="3">
        <v>1</v>
      </c>
      <c r="G1060" s="3" t="s">
        <v>22</v>
      </c>
      <c r="H1060" s="3" t="str">
        <f t="shared" si="65"/>
        <v>Other</v>
      </c>
      <c r="I1060" s="3">
        <v>17</v>
      </c>
      <c r="J1060" s="10">
        <v>11776</v>
      </c>
      <c r="K1060" s="3">
        <v>4</v>
      </c>
      <c r="L1060" s="3" t="s">
        <v>45</v>
      </c>
      <c r="M1060" s="3" t="s">
        <v>892</v>
      </c>
      <c r="N1060" s="3" t="s">
        <v>903</v>
      </c>
      <c r="O1060" s="3" t="s">
        <v>904</v>
      </c>
      <c r="P1060" s="3" t="s">
        <v>895</v>
      </c>
      <c r="Q1060" s="3" t="s">
        <v>902</v>
      </c>
      <c r="R1060" s="3">
        <v>17</v>
      </c>
      <c r="S1060" s="3" t="s">
        <v>1043</v>
      </c>
      <c r="T1060" s="3">
        <v>365</v>
      </c>
      <c r="U1060" s="3" t="s">
        <v>1062</v>
      </c>
      <c r="V1060" s="15">
        <v>59.990001679999999</v>
      </c>
      <c r="W1060" s="15">
        <v>54.488929209402009</v>
      </c>
      <c r="X1060" s="3">
        <v>4</v>
      </c>
      <c r="Y1060" s="15">
        <v>59.990001679999999</v>
      </c>
      <c r="Z1060" s="15">
        <v>239.96000672</v>
      </c>
      <c r="AA1060" s="24">
        <f t="shared" si="66"/>
        <v>179.97000503999999</v>
      </c>
      <c r="AB1060" s="3" t="s">
        <v>29</v>
      </c>
      <c r="AC1060" s="3" t="str">
        <f t="shared" si="67"/>
        <v>Cash Not Over 200</v>
      </c>
    </row>
    <row r="1061" spans="1:29" ht="51" hidden="1" x14ac:dyDescent="0.2">
      <c r="A1061" s="3">
        <v>40085</v>
      </c>
      <c r="B1061" s="6">
        <v>42590</v>
      </c>
      <c r="C1061" s="3">
        <f>VLOOKUP(B1061,Dates!$A$2:$B$1462, 2,FALSE)</f>
        <v>2</v>
      </c>
      <c r="D1061" s="3">
        <v>2</v>
      </c>
      <c r="E1061" s="12">
        <f t="shared" si="64"/>
        <v>42592</v>
      </c>
      <c r="F1061" s="3">
        <v>1</v>
      </c>
      <c r="G1061" s="3" t="s">
        <v>22</v>
      </c>
      <c r="H1061" s="3" t="str">
        <f t="shared" si="65"/>
        <v>Other</v>
      </c>
      <c r="I1061" s="3">
        <v>29</v>
      </c>
      <c r="J1061" s="10">
        <v>2426</v>
      </c>
      <c r="K1061" s="3">
        <v>5</v>
      </c>
      <c r="L1061" s="3" t="s">
        <v>30</v>
      </c>
      <c r="M1061" s="3" t="s">
        <v>892</v>
      </c>
      <c r="N1061" s="3" t="s">
        <v>928</v>
      </c>
      <c r="O1061" s="3" t="s">
        <v>929</v>
      </c>
      <c r="P1061" s="3" t="s">
        <v>895</v>
      </c>
      <c r="Q1061" s="3" t="s">
        <v>930</v>
      </c>
      <c r="R1061" s="3">
        <v>29</v>
      </c>
      <c r="S1061" s="3" t="s">
        <v>1057</v>
      </c>
      <c r="T1061" s="3">
        <v>627</v>
      </c>
      <c r="U1061" s="3" t="s">
        <v>1056</v>
      </c>
      <c r="V1061" s="15">
        <v>39.990001679999999</v>
      </c>
      <c r="W1061" s="15">
        <v>34.198098313835338</v>
      </c>
      <c r="X1061" s="3">
        <v>4</v>
      </c>
      <c r="Y1061" s="15">
        <v>14.399999619999999</v>
      </c>
      <c r="Z1061" s="15">
        <v>159.96000672</v>
      </c>
      <c r="AA1061" s="24">
        <f t="shared" si="66"/>
        <v>145.56000710000001</v>
      </c>
      <c r="AB1061" s="3" t="s">
        <v>29</v>
      </c>
      <c r="AC1061" s="3" t="str">
        <f t="shared" si="67"/>
        <v>Cash Not Over 200</v>
      </c>
    </row>
    <row r="1062" spans="1:29" ht="34" hidden="1" x14ac:dyDescent="0.2">
      <c r="A1062" s="3">
        <v>40085</v>
      </c>
      <c r="B1062" s="6">
        <v>42590</v>
      </c>
      <c r="C1062" s="3">
        <f>VLOOKUP(B1062,Dates!$A$2:$B$1462, 2,FALSE)</f>
        <v>2</v>
      </c>
      <c r="D1062" s="3">
        <v>2</v>
      </c>
      <c r="E1062" s="12">
        <f t="shared" si="64"/>
        <v>42592</v>
      </c>
      <c r="F1062" s="3">
        <v>1</v>
      </c>
      <c r="G1062" s="3" t="s">
        <v>22</v>
      </c>
      <c r="H1062" s="3" t="str">
        <f t="shared" si="65"/>
        <v>Other</v>
      </c>
      <c r="I1062" s="3">
        <v>24</v>
      </c>
      <c r="J1062" s="10">
        <v>2426</v>
      </c>
      <c r="K1062" s="3">
        <v>5</v>
      </c>
      <c r="L1062" s="3" t="s">
        <v>30</v>
      </c>
      <c r="M1062" s="3" t="s">
        <v>892</v>
      </c>
      <c r="N1062" s="3" t="s">
        <v>928</v>
      </c>
      <c r="O1062" s="3" t="s">
        <v>929</v>
      </c>
      <c r="P1062" s="3" t="s">
        <v>895</v>
      </c>
      <c r="Q1062" s="3" t="s">
        <v>930</v>
      </c>
      <c r="R1062" s="3">
        <v>24</v>
      </c>
      <c r="S1062" s="3" t="s">
        <v>1066</v>
      </c>
      <c r="T1062" s="3">
        <v>502</v>
      </c>
      <c r="U1062" s="3" t="s">
        <v>1065</v>
      </c>
      <c r="V1062" s="15">
        <v>50</v>
      </c>
      <c r="W1062" s="15">
        <v>43.678035218757444</v>
      </c>
      <c r="X1062" s="3">
        <v>4</v>
      </c>
      <c r="Y1062" s="15">
        <v>30</v>
      </c>
      <c r="Z1062" s="15">
        <v>200</v>
      </c>
      <c r="AA1062" s="24">
        <f t="shared" si="66"/>
        <v>170</v>
      </c>
      <c r="AB1062" s="3" t="s">
        <v>29</v>
      </c>
      <c r="AC1062" s="3" t="str">
        <f t="shared" si="67"/>
        <v>Cash Not Over 200</v>
      </c>
    </row>
    <row r="1063" spans="1:29" ht="34" hidden="1" x14ac:dyDescent="0.2">
      <c r="A1063" s="3">
        <v>31697</v>
      </c>
      <c r="B1063" s="6">
        <v>42555</v>
      </c>
      <c r="C1063" s="3">
        <f>VLOOKUP(B1063,Dates!$A$2:$B$1462, 2,FALSE)</f>
        <v>2</v>
      </c>
      <c r="D1063" s="3">
        <v>2</v>
      </c>
      <c r="E1063" s="12">
        <f t="shared" si="64"/>
        <v>42557</v>
      </c>
      <c r="F1063" s="3">
        <v>1</v>
      </c>
      <c r="G1063" s="3" t="s">
        <v>22</v>
      </c>
      <c r="H1063" s="3" t="str">
        <f t="shared" si="65"/>
        <v>Other</v>
      </c>
      <c r="I1063" s="3">
        <v>17</v>
      </c>
      <c r="J1063" s="10">
        <v>1575</v>
      </c>
      <c r="K1063" s="3">
        <v>4</v>
      </c>
      <c r="L1063" s="3" t="s">
        <v>45</v>
      </c>
      <c r="M1063" s="3" t="s">
        <v>892</v>
      </c>
      <c r="N1063" s="3" t="s">
        <v>903</v>
      </c>
      <c r="O1063" s="3" t="s">
        <v>904</v>
      </c>
      <c r="P1063" s="3" t="s">
        <v>895</v>
      </c>
      <c r="Q1063" s="3" t="s">
        <v>902</v>
      </c>
      <c r="R1063" s="3">
        <v>17</v>
      </c>
      <c r="S1063" s="3" t="s">
        <v>1043</v>
      </c>
      <c r="T1063" s="3">
        <v>365</v>
      </c>
      <c r="U1063" s="3" t="s">
        <v>1062</v>
      </c>
      <c r="V1063" s="15">
        <v>59.990001679999999</v>
      </c>
      <c r="W1063" s="15">
        <v>54.488929209402009</v>
      </c>
      <c r="X1063" s="3">
        <v>5</v>
      </c>
      <c r="Y1063" s="15">
        <v>16.5</v>
      </c>
      <c r="Z1063" s="15">
        <v>299.9500084</v>
      </c>
      <c r="AA1063" s="24">
        <f t="shared" si="66"/>
        <v>283.4500084</v>
      </c>
      <c r="AB1063" s="3" t="s">
        <v>29</v>
      </c>
      <c r="AC1063" s="3" t="str">
        <f t="shared" si="67"/>
        <v>Cash Over 200</v>
      </c>
    </row>
    <row r="1064" spans="1:29" ht="34" hidden="1" x14ac:dyDescent="0.2">
      <c r="A1064" s="3">
        <v>37276</v>
      </c>
      <c r="B1064" s="6">
        <v>42549</v>
      </c>
      <c r="C1064" s="3">
        <f>VLOOKUP(B1064,Dates!$A$2:$B$1462, 2,FALSE)</f>
        <v>3</v>
      </c>
      <c r="D1064" s="3">
        <v>2</v>
      </c>
      <c r="E1064" s="12">
        <f t="shared" si="64"/>
        <v>42551</v>
      </c>
      <c r="F1064" s="3">
        <v>0</v>
      </c>
      <c r="G1064" s="3" t="s">
        <v>22</v>
      </c>
      <c r="H1064" s="3" t="str">
        <f t="shared" si="65"/>
        <v>Other</v>
      </c>
      <c r="I1064" s="3">
        <v>17</v>
      </c>
      <c r="J1064" s="10">
        <v>5820</v>
      </c>
      <c r="K1064" s="3">
        <v>4</v>
      </c>
      <c r="L1064" s="3" t="s">
        <v>45</v>
      </c>
      <c r="M1064" s="3" t="s">
        <v>892</v>
      </c>
      <c r="N1064" s="3" t="s">
        <v>935</v>
      </c>
      <c r="O1064" s="3" t="s">
        <v>936</v>
      </c>
      <c r="P1064" s="3" t="s">
        <v>895</v>
      </c>
      <c r="Q1064" s="3" t="s">
        <v>902</v>
      </c>
      <c r="R1064" s="3">
        <v>17</v>
      </c>
      <c r="S1064" s="3" t="s">
        <v>1043</v>
      </c>
      <c r="T1064" s="3">
        <v>365</v>
      </c>
      <c r="U1064" s="3" t="s">
        <v>1062</v>
      </c>
      <c r="V1064" s="15">
        <v>59.990001679999999</v>
      </c>
      <c r="W1064" s="15">
        <v>54.488929209402009</v>
      </c>
      <c r="X1064" s="3">
        <v>5</v>
      </c>
      <c r="Y1064" s="15">
        <v>38.990001679999999</v>
      </c>
      <c r="Z1064" s="15">
        <v>299.9500084</v>
      </c>
      <c r="AA1064" s="24">
        <f t="shared" si="66"/>
        <v>260.96000672000002</v>
      </c>
      <c r="AB1064" s="3" t="s">
        <v>29</v>
      </c>
      <c r="AC1064" s="3" t="str">
        <f t="shared" si="67"/>
        <v>Cash Over 200</v>
      </c>
    </row>
    <row r="1065" spans="1:29" ht="51" hidden="1" x14ac:dyDescent="0.2">
      <c r="A1065" s="3">
        <v>37180</v>
      </c>
      <c r="B1065" s="6">
        <v>42547</v>
      </c>
      <c r="C1065" s="3">
        <f>VLOOKUP(B1065,Dates!$A$2:$B$1462, 2,FALSE)</f>
        <v>1</v>
      </c>
      <c r="D1065" s="3">
        <v>2</v>
      </c>
      <c r="E1065" s="12">
        <f t="shared" si="64"/>
        <v>42549</v>
      </c>
      <c r="F1065" s="3">
        <v>1</v>
      </c>
      <c r="G1065" s="3" t="s">
        <v>22</v>
      </c>
      <c r="H1065" s="3" t="str">
        <f t="shared" si="65"/>
        <v>Other</v>
      </c>
      <c r="I1065" s="3">
        <v>29</v>
      </c>
      <c r="J1065" s="10">
        <v>8608</v>
      </c>
      <c r="K1065" s="3">
        <v>5</v>
      </c>
      <c r="L1065" s="3" t="s">
        <v>30</v>
      </c>
      <c r="M1065" s="3" t="s">
        <v>892</v>
      </c>
      <c r="N1065" s="3" t="s">
        <v>899</v>
      </c>
      <c r="O1065" s="3" t="s">
        <v>898</v>
      </c>
      <c r="P1065" s="3" t="s">
        <v>895</v>
      </c>
      <c r="Q1065" s="3" t="s">
        <v>896</v>
      </c>
      <c r="R1065" s="3">
        <v>29</v>
      </c>
      <c r="S1065" s="3" t="s">
        <v>1057</v>
      </c>
      <c r="T1065" s="3">
        <v>627</v>
      </c>
      <c r="U1065" s="3" t="s">
        <v>1056</v>
      </c>
      <c r="V1065" s="15">
        <v>39.990001679999999</v>
      </c>
      <c r="W1065" s="15">
        <v>34.198098313835338</v>
      </c>
      <c r="X1065" s="3">
        <v>5</v>
      </c>
      <c r="Y1065" s="15">
        <v>20</v>
      </c>
      <c r="Z1065" s="15">
        <v>199.9500084</v>
      </c>
      <c r="AA1065" s="24">
        <f t="shared" si="66"/>
        <v>179.9500084</v>
      </c>
      <c r="AB1065" s="3" t="s">
        <v>29</v>
      </c>
      <c r="AC1065" s="3" t="str">
        <f t="shared" si="67"/>
        <v>Cash Not Over 200</v>
      </c>
    </row>
    <row r="1066" spans="1:29" ht="34" hidden="1" x14ac:dyDescent="0.2">
      <c r="A1066" s="3">
        <v>40645</v>
      </c>
      <c r="B1066" s="6">
        <v>42598</v>
      </c>
      <c r="C1066" s="3">
        <f>VLOOKUP(B1066,Dates!$A$2:$B$1462, 2,FALSE)</f>
        <v>3</v>
      </c>
      <c r="D1066" s="3">
        <v>2</v>
      </c>
      <c r="E1066" s="12">
        <f t="shared" si="64"/>
        <v>42600</v>
      </c>
      <c r="F1066" s="3">
        <v>1</v>
      </c>
      <c r="G1066" s="3" t="s">
        <v>22</v>
      </c>
      <c r="H1066" s="3" t="str">
        <f t="shared" si="65"/>
        <v>Other</v>
      </c>
      <c r="I1066" s="3">
        <v>24</v>
      </c>
      <c r="J1066" s="10">
        <v>3104</v>
      </c>
      <c r="K1066" s="3">
        <v>5</v>
      </c>
      <c r="L1066" s="3" t="s">
        <v>30</v>
      </c>
      <c r="M1066" s="3" t="s">
        <v>892</v>
      </c>
      <c r="N1066" s="3" t="s">
        <v>937</v>
      </c>
      <c r="O1066" s="3" t="s">
        <v>898</v>
      </c>
      <c r="P1066" s="3" t="s">
        <v>895</v>
      </c>
      <c r="Q1066" s="3" t="s">
        <v>896</v>
      </c>
      <c r="R1066" s="3">
        <v>24</v>
      </c>
      <c r="S1066" s="3" t="s">
        <v>1066</v>
      </c>
      <c r="T1066" s="3">
        <v>502</v>
      </c>
      <c r="U1066" s="3" t="s">
        <v>1065</v>
      </c>
      <c r="V1066" s="15">
        <v>50</v>
      </c>
      <c r="W1066" s="15">
        <v>43.678035218757444</v>
      </c>
      <c r="X1066" s="3">
        <v>5</v>
      </c>
      <c r="Y1066" s="15">
        <v>25</v>
      </c>
      <c r="Z1066" s="15">
        <v>250</v>
      </c>
      <c r="AA1066" s="24">
        <f t="shared" si="66"/>
        <v>225</v>
      </c>
      <c r="AB1066" s="3" t="s">
        <v>29</v>
      </c>
      <c r="AC1066" s="3" t="str">
        <f t="shared" si="67"/>
        <v>Cash Over 200</v>
      </c>
    </row>
    <row r="1067" spans="1:29" ht="34" hidden="1" x14ac:dyDescent="0.2">
      <c r="A1067" s="3">
        <v>34631</v>
      </c>
      <c r="B1067" s="6">
        <v>42510</v>
      </c>
      <c r="C1067" s="3">
        <f>VLOOKUP(B1067,Dates!$A$2:$B$1462, 2,FALSE)</f>
        <v>6</v>
      </c>
      <c r="D1067" s="3">
        <v>2</v>
      </c>
      <c r="E1067" s="12">
        <f t="shared" si="64"/>
        <v>42514</v>
      </c>
      <c r="F1067" s="3">
        <v>0</v>
      </c>
      <c r="G1067" s="3" t="s">
        <v>22</v>
      </c>
      <c r="H1067" s="3" t="str">
        <f t="shared" si="65"/>
        <v>Other</v>
      </c>
      <c r="I1067" s="3">
        <v>24</v>
      </c>
      <c r="J1067" s="10">
        <v>47</v>
      </c>
      <c r="K1067" s="3">
        <v>5</v>
      </c>
      <c r="L1067" s="3" t="s">
        <v>30</v>
      </c>
      <c r="M1067" s="3" t="s">
        <v>892</v>
      </c>
      <c r="N1067" s="3" t="s">
        <v>925</v>
      </c>
      <c r="O1067" s="3" t="s">
        <v>898</v>
      </c>
      <c r="P1067" s="3" t="s">
        <v>895</v>
      </c>
      <c r="Q1067" s="3" t="s">
        <v>896</v>
      </c>
      <c r="R1067" s="3">
        <v>24</v>
      </c>
      <c r="S1067" s="3" t="s">
        <v>1066</v>
      </c>
      <c r="T1067" s="3">
        <v>502</v>
      </c>
      <c r="U1067" s="3" t="s">
        <v>1065</v>
      </c>
      <c r="V1067" s="15">
        <v>50</v>
      </c>
      <c r="W1067" s="15">
        <v>43.678035218757444</v>
      </c>
      <c r="X1067" s="3">
        <v>5</v>
      </c>
      <c r="Y1067" s="15">
        <v>42.5</v>
      </c>
      <c r="Z1067" s="15">
        <v>250</v>
      </c>
      <c r="AA1067" s="24">
        <f t="shared" si="66"/>
        <v>207.5</v>
      </c>
      <c r="AB1067" s="3" t="s">
        <v>29</v>
      </c>
      <c r="AC1067" s="3" t="str">
        <f t="shared" si="67"/>
        <v>Cash Over 200</v>
      </c>
    </row>
    <row r="1068" spans="1:29" ht="68" hidden="1" x14ac:dyDescent="0.2">
      <c r="A1068" s="3">
        <v>31905</v>
      </c>
      <c r="B1068" s="6">
        <v>42647</v>
      </c>
      <c r="C1068" s="3">
        <f>VLOOKUP(B1068,Dates!$A$2:$B$1462, 2,FALSE)</f>
        <v>3</v>
      </c>
      <c r="D1068" s="3">
        <v>2</v>
      </c>
      <c r="E1068" s="12">
        <f t="shared" si="64"/>
        <v>42649</v>
      </c>
      <c r="F1068" s="3">
        <v>1</v>
      </c>
      <c r="G1068" s="3" t="s">
        <v>22</v>
      </c>
      <c r="H1068" s="3" t="str">
        <f t="shared" si="65"/>
        <v>Other</v>
      </c>
      <c r="I1068" s="3">
        <v>40</v>
      </c>
      <c r="J1068" s="10">
        <v>7060</v>
      </c>
      <c r="K1068" s="3">
        <v>6</v>
      </c>
      <c r="L1068" s="3" t="s">
        <v>34</v>
      </c>
      <c r="M1068" s="3" t="s">
        <v>892</v>
      </c>
      <c r="N1068" s="3" t="s">
        <v>919</v>
      </c>
      <c r="O1068" s="3" t="s">
        <v>920</v>
      </c>
      <c r="P1068" s="3" t="s">
        <v>895</v>
      </c>
      <c r="Q1068" s="3" t="s">
        <v>912</v>
      </c>
      <c r="R1068" s="3">
        <v>40</v>
      </c>
      <c r="S1068" s="3" t="s">
        <v>1044</v>
      </c>
      <c r="T1068" s="3">
        <v>893</v>
      </c>
      <c r="U1068" s="3" t="s">
        <v>1097</v>
      </c>
      <c r="V1068" s="15">
        <v>24.989999770000001</v>
      </c>
      <c r="W1068" s="15">
        <v>19.858499913833334</v>
      </c>
      <c r="X1068" s="3">
        <v>5</v>
      </c>
      <c r="Y1068" s="15">
        <v>3.75</v>
      </c>
      <c r="Z1068" s="15">
        <v>124.94999885</v>
      </c>
      <c r="AA1068" s="24">
        <f t="shared" si="66"/>
        <v>121.19999885</v>
      </c>
      <c r="AB1068" s="3" t="s">
        <v>29</v>
      </c>
      <c r="AC1068" s="3" t="str">
        <f t="shared" si="67"/>
        <v>Cash Not Over 200</v>
      </c>
    </row>
    <row r="1069" spans="1:29" ht="34" hidden="1" x14ac:dyDescent="0.2">
      <c r="A1069" s="3">
        <v>37718</v>
      </c>
      <c r="B1069" s="6">
        <v>42467</v>
      </c>
      <c r="C1069" s="3">
        <f>VLOOKUP(B1069,Dates!$A$2:$B$1462, 2,FALSE)</f>
        <v>5</v>
      </c>
      <c r="D1069" s="3">
        <v>4</v>
      </c>
      <c r="E1069" s="12">
        <f t="shared" si="64"/>
        <v>42473</v>
      </c>
      <c r="F1069" s="3">
        <v>0</v>
      </c>
      <c r="G1069" s="3" t="s">
        <v>61</v>
      </c>
      <c r="H1069" s="3" t="str">
        <f t="shared" si="65"/>
        <v>Other</v>
      </c>
      <c r="I1069" s="3">
        <v>9</v>
      </c>
      <c r="J1069" s="10">
        <v>1627</v>
      </c>
      <c r="K1069" s="3">
        <v>3</v>
      </c>
      <c r="L1069" s="3" t="s">
        <v>23</v>
      </c>
      <c r="M1069" s="3" t="s">
        <v>892</v>
      </c>
      <c r="N1069" s="3" t="s">
        <v>935</v>
      </c>
      <c r="O1069" s="3" t="s">
        <v>936</v>
      </c>
      <c r="P1069" s="3" t="s">
        <v>895</v>
      </c>
      <c r="Q1069" s="3" t="s">
        <v>902</v>
      </c>
      <c r="R1069" s="3">
        <v>9</v>
      </c>
      <c r="S1069" s="3" t="s">
        <v>1055</v>
      </c>
      <c r="T1069" s="3">
        <v>191</v>
      </c>
      <c r="U1069" s="3" t="s">
        <v>1054</v>
      </c>
      <c r="V1069" s="15">
        <v>99.989997860000003</v>
      </c>
      <c r="W1069" s="15">
        <v>95.114003926871064</v>
      </c>
      <c r="X1069" s="3">
        <v>5</v>
      </c>
      <c r="Y1069" s="15">
        <v>89.989997860000003</v>
      </c>
      <c r="Z1069" s="15">
        <v>499.94998930000003</v>
      </c>
      <c r="AA1069" s="24">
        <f t="shared" si="66"/>
        <v>409.95999144000001</v>
      </c>
      <c r="AB1069" s="3" t="s">
        <v>65</v>
      </c>
      <c r="AC1069" s="3" t="str">
        <f t="shared" si="67"/>
        <v>Not Cash Payment</v>
      </c>
    </row>
    <row r="1070" spans="1:29" ht="34" hidden="1" x14ac:dyDescent="0.2">
      <c r="A1070" s="3">
        <v>34977</v>
      </c>
      <c r="B1070" s="6">
        <v>42515</v>
      </c>
      <c r="C1070" s="3">
        <f>VLOOKUP(B1070,Dates!$A$2:$B$1462, 2,FALSE)</f>
        <v>4</v>
      </c>
      <c r="D1070" s="3">
        <v>4</v>
      </c>
      <c r="E1070" s="12">
        <f t="shared" si="64"/>
        <v>42521</v>
      </c>
      <c r="F1070" s="3">
        <v>0</v>
      </c>
      <c r="G1070" s="3" t="s">
        <v>61</v>
      </c>
      <c r="H1070" s="3" t="str">
        <f t="shared" si="65"/>
        <v>Other</v>
      </c>
      <c r="I1070" s="3">
        <v>9</v>
      </c>
      <c r="J1070" s="10">
        <v>1243</v>
      </c>
      <c r="K1070" s="3">
        <v>3</v>
      </c>
      <c r="L1070" s="3" t="s">
        <v>23</v>
      </c>
      <c r="M1070" s="3" t="s">
        <v>892</v>
      </c>
      <c r="N1070" s="3" t="s">
        <v>938</v>
      </c>
      <c r="O1070" s="3" t="s">
        <v>939</v>
      </c>
      <c r="P1070" s="3" t="s">
        <v>895</v>
      </c>
      <c r="Q1070" s="3" t="s">
        <v>912</v>
      </c>
      <c r="R1070" s="3">
        <v>9</v>
      </c>
      <c r="S1070" s="3" t="s">
        <v>1055</v>
      </c>
      <c r="T1070" s="3">
        <v>191</v>
      </c>
      <c r="U1070" s="3" t="s">
        <v>1054</v>
      </c>
      <c r="V1070" s="15">
        <v>99.989997860000003</v>
      </c>
      <c r="W1070" s="15">
        <v>95.114003926871064</v>
      </c>
      <c r="X1070" s="3">
        <v>5</v>
      </c>
      <c r="Y1070" s="15">
        <v>99.989997860000003</v>
      </c>
      <c r="Z1070" s="15">
        <v>499.94998930000003</v>
      </c>
      <c r="AA1070" s="24">
        <f t="shared" si="66"/>
        <v>399.95999144000001</v>
      </c>
      <c r="AB1070" s="3" t="s">
        <v>65</v>
      </c>
      <c r="AC1070" s="3" t="str">
        <f t="shared" si="67"/>
        <v>Not Cash Payment</v>
      </c>
    </row>
    <row r="1071" spans="1:29" ht="34" hidden="1" x14ac:dyDescent="0.2">
      <c r="A1071" s="3">
        <v>40138</v>
      </c>
      <c r="B1071" s="6">
        <v>42590</v>
      </c>
      <c r="C1071" s="3">
        <f>VLOOKUP(B1071,Dates!$A$2:$B$1462, 2,FALSE)</f>
        <v>2</v>
      </c>
      <c r="D1071" s="3">
        <v>4</v>
      </c>
      <c r="E1071" s="12">
        <f t="shared" si="64"/>
        <v>42594</v>
      </c>
      <c r="F1071" s="3">
        <v>0</v>
      </c>
      <c r="G1071" s="3" t="s">
        <v>61</v>
      </c>
      <c r="H1071" s="3" t="str">
        <f t="shared" si="65"/>
        <v>Other</v>
      </c>
      <c r="I1071" s="3">
        <v>17</v>
      </c>
      <c r="J1071" s="10">
        <v>7635</v>
      </c>
      <c r="K1071" s="3">
        <v>4</v>
      </c>
      <c r="L1071" s="3" t="s">
        <v>45</v>
      </c>
      <c r="M1071" s="3" t="s">
        <v>892</v>
      </c>
      <c r="N1071" s="3" t="s">
        <v>899</v>
      </c>
      <c r="O1071" s="3" t="s">
        <v>898</v>
      </c>
      <c r="P1071" s="3" t="s">
        <v>895</v>
      </c>
      <c r="Q1071" s="3" t="s">
        <v>896</v>
      </c>
      <c r="R1071" s="3">
        <v>17</v>
      </c>
      <c r="S1071" s="3" t="s">
        <v>1043</v>
      </c>
      <c r="T1071" s="3">
        <v>365</v>
      </c>
      <c r="U1071" s="3" t="s">
        <v>1062</v>
      </c>
      <c r="V1071" s="15">
        <v>59.990001679999999</v>
      </c>
      <c r="W1071" s="15">
        <v>54.488929209402009</v>
      </c>
      <c r="X1071" s="3">
        <v>5</v>
      </c>
      <c r="Y1071" s="15">
        <v>9</v>
      </c>
      <c r="Z1071" s="15">
        <v>299.9500084</v>
      </c>
      <c r="AA1071" s="24">
        <f t="shared" si="66"/>
        <v>290.9500084</v>
      </c>
      <c r="AB1071" s="3" t="s">
        <v>65</v>
      </c>
      <c r="AC1071" s="3" t="str">
        <f t="shared" si="67"/>
        <v>Not Cash Payment</v>
      </c>
    </row>
    <row r="1072" spans="1:29" ht="34" hidden="1" x14ac:dyDescent="0.2">
      <c r="A1072" s="3">
        <v>40776</v>
      </c>
      <c r="B1072" s="6">
        <v>42600</v>
      </c>
      <c r="C1072" s="3">
        <f>VLOOKUP(B1072,Dates!$A$2:$B$1462, 2,FALSE)</f>
        <v>5</v>
      </c>
      <c r="D1072" s="3">
        <v>4</v>
      </c>
      <c r="E1072" s="12">
        <f t="shared" si="64"/>
        <v>42606</v>
      </c>
      <c r="F1072" s="3">
        <v>0</v>
      </c>
      <c r="G1072" s="3" t="s">
        <v>61</v>
      </c>
      <c r="H1072" s="3" t="str">
        <f t="shared" si="65"/>
        <v>Other</v>
      </c>
      <c r="I1072" s="3">
        <v>17</v>
      </c>
      <c r="J1072" s="10">
        <v>7200</v>
      </c>
      <c r="K1072" s="3">
        <v>4</v>
      </c>
      <c r="L1072" s="3" t="s">
        <v>45</v>
      </c>
      <c r="M1072" s="3" t="s">
        <v>892</v>
      </c>
      <c r="N1072" s="3" t="s">
        <v>940</v>
      </c>
      <c r="O1072" s="3" t="s">
        <v>922</v>
      </c>
      <c r="P1072" s="3" t="s">
        <v>895</v>
      </c>
      <c r="Q1072" s="3" t="s">
        <v>902</v>
      </c>
      <c r="R1072" s="3">
        <v>17</v>
      </c>
      <c r="S1072" s="3" t="s">
        <v>1043</v>
      </c>
      <c r="T1072" s="3">
        <v>365</v>
      </c>
      <c r="U1072" s="3" t="s">
        <v>1062</v>
      </c>
      <c r="V1072" s="15">
        <v>59.990001679999999</v>
      </c>
      <c r="W1072" s="15">
        <v>54.488929209402009</v>
      </c>
      <c r="X1072" s="3">
        <v>5</v>
      </c>
      <c r="Y1072" s="15">
        <v>27</v>
      </c>
      <c r="Z1072" s="15">
        <v>299.9500084</v>
      </c>
      <c r="AA1072" s="24">
        <f t="shared" si="66"/>
        <v>272.9500084</v>
      </c>
      <c r="AB1072" s="3" t="s">
        <v>65</v>
      </c>
      <c r="AC1072" s="3" t="str">
        <f t="shared" si="67"/>
        <v>Not Cash Payment</v>
      </c>
    </row>
    <row r="1073" spans="1:29" ht="34" hidden="1" x14ac:dyDescent="0.2">
      <c r="A1073" s="3">
        <v>39582</v>
      </c>
      <c r="B1073" s="6">
        <v>42582</v>
      </c>
      <c r="C1073" s="3">
        <f>VLOOKUP(B1073,Dates!$A$2:$B$1462, 2,FALSE)</f>
        <v>1</v>
      </c>
      <c r="D1073" s="3">
        <v>4</v>
      </c>
      <c r="E1073" s="12">
        <f t="shared" si="64"/>
        <v>42586</v>
      </c>
      <c r="F1073" s="3">
        <v>0</v>
      </c>
      <c r="G1073" s="3" t="s">
        <v>61</v>
      </c>
      <c r="H1073" s="3" t="str">
        <f t="shared" si="65"/>
        <v>Other</v>
      </c>
      <c r="I1073" s="3">
        <v>17</v>
      </c>
      <c r="J1073" s="10">
        <v>3142</v>
      </c>
      <c r="K1073" s="3">
        <v>4</v>
      </c>
      <c r="L1073" s="3" t="s">
        <v>45</v>
      </c>
      <c r="M1073" s="3" t="s">
        <v>892</v>
      </c>
      <c r="N1073" s="3" t="s">
        <v>941</v>
      </c>
      <c r="O1073" s="3" t="s">
        <v>922</v>
      </c>
      <c r="P1073" s="3" t="s">
        <v>895</v>
      </c>
      <c r="Q1073" s="3" t="s">
        <v>902</v>
      </c>
      <c r="R1073" s="3">
        <v>17</v>
      </c>
      <c r="S1073" s="3" t="s">
        <v>1043</v>
      </c>
      <c r="T1073" s="3">
        <v>365</v>
      </c>
      <c r="U1073" s="3" t="s">
        <v>1062</v>
      </c>
      <c r="V1073" s="15">
        <v>59.990001679999999</v>
      </c>
      <c r="W1073" s="15">
        <v>54.488929209402009</v>
      </c>
      <c r="X1073" s="3">
        <v>5</v>
      </c>
      <c r="Y1073" s="15">
        <v>27</v>
      </c>
      <c r="Z1073" s="15">
        <v>299.9500084</v>
      </c>
      <c r="AA1073" s="24">
        <f t="shared" si="66"/>
        <v>272.9500084</v>
      </c>
      <c r="AB1073" s="3" t="s">
        <v>65</v>
      </c>
      <c r="AC1073" s="3" t="str">
        <f t="shared" si="67"/>
        <v>Not Cash Payment</v>
      </c>
    </row>
    <row r="1074" spans="1:29" ht="34" hidden="1" x14ac:dyDescent="0.2">
      <c r="A1074" s="3">
        <v>34284</v>
      </c>
      <c r="B1074" s="6">
        <v>42505</v>
      </c>
      <c r="C1074" s="3">
        <f>VLOOKUP(B1074,Dates!$A$2:$B$1462, 2,FALSE)</f>
        <v>1</v>
      </c>
      <c r="D1074" s="3">
        <v>4</v>
      </c>
      <c r="E1074" s="12">
        <f t="shared" si="64"/>
        <v>42509</v>
      </c>
      <c r="F1074" s="3">
        <v>0</v>
      </c>
      <c r="G1074" s="3" t="s">
        <v>61</v>
      </c>
      <c r="H1074" s="3" t="str">
        <f t="shared" si="65"/>
        <v>Other</v>
      </c>
      <c r="I1074" s="3">
        <v>26</v>
      </c>
      <c r="J1074" s="10">
        <v>8024</v>
      </c>
      <c r="K1074" s="3">
        <v>5</v>
      </c>
      <c r="L1074" s="3" t="s">
        <v>30</v>
      </c>
      <c r="M1074" s="3" t="s">
        <v>892</v>
      </c>
      <c r="N1074" s="3" t="s">
        <v>913</v>
      </c>
      <c r="O1074" s="3" t="s">
        <v>942</v>
      </c>
      <c r="P1074" s="3" t="s">
        <v>895</v>
      </c>
      <c r="Q1074" s="3" t="s">
        <v>930</v>
      </c>
      <c r="R1074" s="3">
        <v>26</v>
      </c>
      <c r="S1074" s="3" t="s">
        <v>1069</v>
      </c>
      <c r="T1074" s="3">
        <v>572</v>
      </c>
      <c r="U1074" s="3" t="s">
        <v>1113</v>
      </c>
      <c r="V1074" s="15">
        <v>39.990001679999999</v>
      </c>
      <c r="W1074" s="15">
        <v>30.892751576250003</v>
      </c>
      <c r="X1074" s="3">
        <v>5</v>
      </c>
      <c r="Y1074" s="15">
        <v>0</v>
      </c>
      <c r="Z1074" s="15">
        <v>199.9500084</v>
      </c>
      <c r="AA1074" s="24">
        <f t="shared" si="66"/>
        <v>199.9500084</v>
      </c>
      <c r="AB1074" s="3" t="s">
        <v>65</v>
      </c>
      <c r="AC1074" s="3" t="str">
        <f t="shared" si="67"/>
        <v>Not Cash Payment</v>
      </c>
    </row>
    <row r="1075" spans="1:29" ht="34" hidden="1" x14ac:dyDescent="0.2">
      <c r="A1075" s="3">
        <v>41142</v>
      </c>
      <c r="B1075" s="6">
        <v>42605</v>
      </c>
      <c r="C1075" s="3">
        <f>VLOOKUP(B1075,Dates!$A$2:$B$1462, 2,FALSE)</f>
        <v>3</v>
      </c>
      <c r="D1075" s="3">
        <v>4</v>
      </c>
      <c r="E1075" s="12">
        <f t="shared" si="64"/>
        <v>42611</v>
      </c>
      <c r="F1075" s="3">
        <v>0</v>
      </c>
      <c r="G1075" s="3" t="s">
        <v>61</v>
      </c>
      <c r="H1075" s="3" t="str">
        <f t="shared" si="65"/>
        <v>Other</v>
      </c>
      <c r="I1075" s="3">
        <v>24</v>
      </c>
      <c r="J1075" s="10">
        <v>5023</v>
      </c>
      <c r="K1075" s="3">
        <v>5</v>
      </c>
      <c r="L1075" s="3" t="s">
        <v>30</v>
      </c>
      <c r="M1075" s="3" t="s">
        <v>892</v>
      </c>
      <c r="N1075" s="3" t="s">
        <v>943</v>
      </c>
      <c r="O1075" s="3" t="s">
        <v>922</v>
      </c>
      <c r="P1075" s="3" t="s">
        <v>895</v>
      </c>
      <c r="Q1075" s="3" t="s">
        <v>902</v>
      </c>
      <c r="R1075" s="3">
        <v>24</v>
      </c>
      <c r="S1075" s="3" t="s">
        <v>1066</v>
      </c>
      <c r="T1075" s="3">
        <v>502</v>
      </c>
      <c r="U1075" s="3" t="s">
        <v>1065</v>
      </c>
      <c r="V1075" s="15">
        <v>50</v>
      </c>
      <c r="W1075" s="15">
        <v>43.678035218757444</v>
      </c>
      <c r="X1075" s="3">
        <v>5</v>
      </c>
      <c r="Y1075" s="15">
        <v>10</v>
      </c>
      <c r="Z1075" s="15">
        <v>250</v>
      </c>
      <c r="AA1075" s="24">
        <f t="shared" si="66"/>
        <v>240</v>
      </c>
      <c r="AB1075" s="3" t="s">
        <v>65</v>
      </c>
      <c r="AC1075" s="3" t="str">
        <f t="shared" si="67"/>
        <v>Not Cash Payment</v>
      </c>
    </row>
    <row r="1076" spans="1:29" ht="34" hidden="1" x14ac:dyDescent="0.2">
      <c r="A1076" s="3">
        <v>41287</v>
      </c>
      <c r="B1076" s="6">
        <v>42607</v>
      </c>
      <c r="C1076" s="3">
        <f>VLOOKUP(B1076,Dates!$A$2:$B$1462, 2,FALSE)</f>
        <v>5</v>
      </c>
      <c r="D1076" s="3">
        <v>4</v>
      </c>
      <c r="E1076" s="12">
        <f t="shared" si="64"/>
        <v>42613</v>
      </c>
      <c r="F1076" s="3">
        <v>0</v>
      </c>
      <c r="G1076" s="3" t="s">
        <v>61</v>
      </c>
      <c r="H1076" s="3" t="str">
        <f t="shared" si="65"/>
        <v>Other</v>
      </c>
      <c r="I1076" s="3">
        <v>24</v>
      </c>
      <c r="J1076" s="10">
        <v>9581</v>
      </c>
      <c r="K1076" s="3">
        <v>5</v>
      </c>
      <c r="L1076" s="3" t="s">
        <v>30</v>
      </c>
      <c r="M1076" s="3" t="s">
        <v>892</v>
      </c>
      <c r="N1076" s="3" t="s">
        <v>944</v>
      </c>
      <c r="O1076" s="3" t="s">
        <v>898</v>
      </c>
      <c r="P1076" s="3" t="s">
        <v>895</v>
      </c>
      <c r="Q1076" s="3" t="s">
        <v>896</v>
      </c>
      <c r="R1076" s="3">
        <v>24</v>
      </c>
      <c r="S1076" s="3" t="s">
        <v>1066</v>
      </c>
      <c r="T1076" s="3">
        <v>502</v>
      </c>
      <c r="U1076" s="3" t="s">
        <v>1065</v>
      </c>
      <c r="V1076" s="15">
        <v>50</v>
      </c>
      <c r="W1076" s="15">
        <v>43.678035218757444</v>
      </c>
      <c r="X1076" s="3">
        <v>5</v>
      </c>
      <c r="Y1076" s="15">
        <v>32.5</v>
      </c>
      <c r="Z1076" s="15">
        <v>250</v>
      </c>
      <c r="AA1076" s="24">
        <f t="shared" si="66"/>
        <v>217.5</v>
      </c>
      <c r="AB1076" s="3" t="s">
        <v>65</v>
      </c>
      <c r="AC1076" s="3" t="str">
        <f t="shared" si="67"/>
        <v>Not Cash Payment</v>
      </c>
    </row>
    <row r="1077" spans="1:29" ht="34" hidden="1" x14ac:dyDescent="0.2">
      <c r="A1077" s="3">
        <v>35651</v>
      </c>
      <c r="B1077" s="6">
        <v>42466</v>
      </c>
      <c r="C1077" s="3">
        <f>VLOOKUP(B1077,Dates!$A$2:$B$1462, 2,FALSE)</f>
        <v>4</v>
      </c>
      <c r="D1077" s="3">
        <v>4</v>
      </c>
      <c r="E1077" s="12">
        <f t="shared" si="64"/>
        <v>42472</v>
      </c>
      <c r="F1077" s="3">
        <v>0</v>
      </c>
      <c r="G1077" s="3" t="s">
        <v>61</v>
      </c>
      <c r="H1077" s="3" t="str">
        <f t="shared" si="65"/>
        <v>Other</v>
      </c>
      <c r="I1077" s="3">
        <v>24</v>
      </c>
      <c r="J1077" s="10">
        <v>9294</v>
      </c>
      <c r="K1077" s="3">
        <v>5</v>
      </c>
      <c r="L1077" s="3" t="s">
        <v>30</v>
      </c>
      <c r="M1077" s="3" t="s">
        <v>892</v>
      </c>
      <c r="N1077" s="3" t="s">
        <v>945</v>
      </c>
      <c r="O1077" s="3" t="s">
        <v>929</v>
      </c>
      <c r="P1077" s="3" t="s">
        <v>895</v>
      </c>
      <c r="Q1077" s="3" t="s">
        <v>930</v>
      </c>
      <c r="R1077" s="3">
        <v>24</v>
      </c>
      <c r="S1077" s="3" t="s">
        <v>1066</v>
      </c>
      <c r="T1077" s="3">
        <v>502</v>
      </c>
      <c r="U1077" s="3" t="s">
        <v>1065</v>
      </c>
      <c r="V1077" s="15">
        <v>50</v>
      </c>
      <c r="W1077" s="15">
        <v>43.678035218757444</v>
      </c>
      <c r="X1077" s="3">
        <v>5</v>
      </c>
      <c r="Y1077" s="15">
        <v>40</v>
      </c>
      <c r="Z1077" s="15">
        <v>250</v>
      </c>
      <c r="AA1077" s="24">
        <f t="shared" si="66"/>
        <v>210</v>
      </c>
      <c r="AB1077" s="3" t="s">
        <v>65</v>
      </c>
      <c r="AC1077" s="3" t="str">
        <f t="shared" si="67"/>
        <v>Not Cash Payment</v>
      </c>
    </row>
    <row r="1078" spans="1:29" ht="51" hidden="1" x14ac:dyDescent="0.2">
      <c r="A1078" s="3">
        <v>41287</v>
      </c>
      <c r="B1078" s="6">
        <v>42607</v>
      </c>
      <c r="C1078" s="3">
        <f>VLOOKUP(B1078,Dates!$A$2:$B$1462, 2,FALSE)</f>
        <v>5</v>
      </c>
      <c r="D1078" s="3">
        <v>4</v>
      </c>
      <c r="E1078" s="12">
        <f t="shared" si="64"/>
        <v>42613</v>
      </c>
      <c r="F1078" s="3">
        <v>0</v>
      </c>
      <c r="G1078" s="3" t="s">
        <v>61</v>
      </c>
      <c r="H1078" s="3" t="str">
        <f t="shared" si="65"/>
        <v>Other</v>
      </c>
      <c r="I1078" s="3">
        <v>37</v>
      </c>
      <c r="J1078" s="10">
        <v>9581</v>
      </c>
      <c r="K1078" s="3">
        <v>6</v>
      </c>
      <c r="L1078" s="3" t="s">
        <v>34</v>
      </c>
      <c r="M1078" s="3" t="s">
        <v>892</v>
      </c>
      <c r="N1078" s="3" t="s">
        <v>944</v>
      </c>
      <c r="O1078" s="3" t="s">
        <v>898</v>
      </c>
      <c r="P1078" s="3" t="s">
        <v>895</v>
      </c>
      <c r="Q1078" s="3" t="s">
        <v>896</v>
      </c>
      <c r="R1078" s="3">
        <v>37</v>
      </c>
      <c r="S1078" s="3" t="s">
        <v>1042</v>
      </c>
      <c r="T1078" s="3">
        <v>828</v>
      </c>
      <c r="U1078" s="3" t="s">
        <v>1059</v>
      </c>
      <c r="V1078" s="15">
        <v>31.989999770000001</v>
      </c>
      <c r="W1078" s="15">
        <v>24.284221986666665</v>
      </c>
      <c r="X1078" s="3">
        <v>5</v>
      </c>
      <c r="Y1078" s="15">
        <v>25.590000150000002</v>
      </c>
      <c r="Z1078" s="15">
        <v>159.94999885000001</v>
      </c>
      <c r="AA1078" s="24">
        <f t="shared" si="66"/>
        <v>134.35999870000001</v>
      </c>
      <c r="AB1078" s="3" t="s">
        <v>65</v>
      </c>
      <c r="AC1078" s="3" t="str">
        <f t="shared" si="67"/>
        <v>Not Cash Payment</v>
      </c>
    </row>
    <row r="1079" spans="1:29" ht="68" hidden="1" x14ac:dyDescent="0.2">
      <c r="A1079" s="3">
        <v>32566</v>
      </c>
      <c r="B1079" s="6">
        <v>42480</v>
      </c>
      <c r="C1079" s="3">
        <f>VLOOKUP(B1079,Dates!$A$2:$B$1462, 2,FALSE)</f>
        <v>4</v>
      </c>
      <c r="D1079" s="3">
        <v>4</v>
      </c>
      <c r="E1079" s="12">
        <f t="shared" si="64"/>
        <v>42486</v>
      </c>
      <c r="F1079" s="3">
        <v>0</v>
      </c>
      <c r="G1079" s="3" t="s">
        <v>61</v>
      </c>
      <c r="H1079" s="3" t="str">
        <f t="shared" si="65"/>
        <v>Other</v>
      </c>
      <c r="I1079" s="3">
        <v>13</v>
      </c>
      <c r="J1079" s="10">
        <v>3797</v>
      </c>
      <c r="K1079" s="3">
        <v>3</v>
      </c>
      <c r="L1079" s="3" t="s">
        <v>23</v>
      </c>
      <c r="M1079" s="3" t="s">
        <v>892</v>
      </c>
      <c r="N1079" s="3" t="s">
        <v>946</v>
      </c>
      <c r="O1079" s="3" t="s">
        <v>947</v>
      </c>
      <c r="P1079" s="3" t="s">
        <v>895</v>
      </c>
      <c r="Q1079" s="3" t="s">
        <v>930</v>
      </c>
      <c r="R1079" s="3">
        <v>13</v>
      </c>
      <c r="S1079" s="3" t="s">
        <v>1042</v>
      </c>
      <c r="T1079" s="3">
        <v>278</v>
      </c>
      <c r="U1079" s="3" t="s">
        <v>1108</v>
      </c>
      <c r="V1079" s="15">
        <v>44.990001679999999</v>
      </c>
      <c r="W1079" s="15">
        <v>31.547668386333335</v>
      </c>
      <c r="X1079" s="3">
        <v>5</v>
      </c>
      <c r="Y1079" s="15">
        <v>4.5</v>
      </c>
      <c r="Z1079" s="15">
        <v>224.9500084</v>
      </c>
      <c r="AA1079" s="24">
        <f t="shared" si="66"/>
        <v>220.4500084</v>
      </c>
      <c r="AB1079" s="3" t="s">
        <v>65</v>
      </c>
      <c r="AC1079" s="3" t="str">
        <f t="shared" si="67"/>
        <v>Not Cash Payment</v>
      </c>
    </row>
    <row r="1080" spans="1:29" ht="34" hidden="1" x14ac:dyDescent="0.2">
      <c r="A1080" s="3">
        <v>39300</v>
      </c>
      <c r="B1080" s="6">
        <v>42578</v>
      </c>
      <c r="C1080" s="3">
        <f>VLOOKUP(B1080,Dates!$A$2:$B$1462, 2,FALSE)</f>
        <v>4</v>
      </c>
      <c r="D1080" s="3">
        <v>4</v>
      </c>
      <c r="E1080" s="12">
        <f t="shared" si="64"/>
        <v>42584</v>
      </c>
      <c r="F1080" s="3">
        <v>1</v>
      </c>
      <c r="G1080" s="3" t="s">
        <v>61</v>
      </c>
      <c r="H1080" s="3" t="str">
        <f t="shared" si="65"/>
        <v>Other</v>
      </c>
      <c r="I1080" s="3">
        <v>9</v>
      </c>
      <c r="J1080" s="10">
        <v>11999</v>
      </c>
      <c r="K1080" s="3">
        <v>3</v>
      </c>
      <c r="L1080" s="3" t="s">
        <v>23</v>
      </c>
      <c r="M1080" s="3" t="s">
        <v>892</v>
      </c>
      <c r="N1080" s="3" t="s">
        <v>948</v>
      </c>
      <c r="O1080" s="3" t="s">
        <v>949</v>
      </c>
      <c r="P1080" s="3" t="s">
        <v>895</v>
      </c>
      <c r="Q1080" s="3" t="s">
        <v>912</v>
      </c>
      <c r="R1080" s="3">
        <v>9</v>
      </c>
      <c r="S1080" s="3" t="s">
        <v>1055</v>
      </c>
      <c r="T1080" s="3">
        <v>191</v>
      </c>
      <c r="U1080" s="3" t="s">
        <v>1054</v>
      </c>
      <c r="V1080" s="15">
        <v>99.989997860000003</v>
      </c>
      <c r="W1080" s="15">
        <v>95.114003926871064</v>
      </c>
      <c r="X1080" s="3">
        <v>5</v>
      </c>
      <c r="Y1080" s="15">
        <v>45</v>
      </c>
      <c r="Z1080" s="15">
        <v>499.94998930000003</v>
      </c>
      <c r="AA1080" s="24">
        <f t="shared" si="66"/>
        <v>454.94998930000003</v>
      </c>
      <c r="AB1080" s="3" t="s">
        <v>65</v>
      </c>
      <c r="AC1080" s="3" t="str">
        <f t="shared" si="67"/>
        <v>Not Cash Payment</v>
      </c>
    </row>
    <row r="1081" spans="1:29" ht="34" hidden="1" x14ac:dyDescent="0.2">
      <c r="A1081" s="3">
        <v>40654</v>
      </c>
      <c r="B1081" s="6">
        <v>42598</v>
      </c>
      <c r="C1081" s="3">
        <f>VLOOKUP(B1081,Dates!$A$2:$B$1462, 2,FALSE)</f>
        <v>3</v>
      </c>
      <c r="D1081" s="3">
        <v>4</v>
      </c>
      <c r="E1081" s="12">
        <f t="shared" si="64"/>
        <v>42604</v>
      </c>
      <c r="F1081" s="3">
        <v>1</v>
      </c>
      <c r="G1081" s="3" t="s">
        <v>61</v>
      </c>
      <c r="H1081" s="3" t="str">
        <f t="shared" si="65"/>
        <v>Other</v>
      </c>
      <c r="I1081" s="3">
        <v>9</v>
      </c>
      <c r="J1081" s="10">
        <v>3715</v>
      </c>
      <c r="K1081" s="3">
        <v>3</v>
      </c>
      <c r="L1081" s="3" t="s">
        <v>23</v>
      </c>
      <c r="M1081" s="3" t="s">
        <v>892</v>
      </c>
      <c r="N1081" s="3" t="s">
        <v>926</v>
      </c>
      <c r="O1081" s="3" t="s">
        <v>927</v>
      </c>
      <c r="P1081" s="3" t="s">
        <v>895</v>
      </c>
      <c r="Q1081" s="3" t="s">
        <v>912</v>
      </c>
      <c r="R1081" s="3">
        <v>9</v>
      </c>
      <c r="S1081" s="3" t="s">
        <v>1055</v>
      </c>
      <c r="T1081" s="3">
        <v>191</v>
      </c>
      <c r="U1081" s="3" t="s">
        <v>1054</v>
      </c>
      <c r="V1081" s="15">
        <v>99.989997860000003</v>
      </c>
      <c r="W1081" s="15">
        <v>95.114003926871064</v>
      </c>
      <c r="X1081" s="3">
        <v>5</v>
      </c>
      <c r="Y1081" s="15">
        <v>74.989997860000003</v>
      </c>
      <c r="Z1081" s="15">
        <v>499.94998930000003</v>
      </c>
      <c r="AA1081" s="24">
        <f t="shared" si="66"/>
        <v>424.95999144000001</v>
      </c>
      <c r="AB1081" s="3" t="s">
        <v>65</v>
      </c>
      <c r="AC1081" s="3" t="str">
        <f t="shared" si="67"/>
        <v>Not Cash Payment</v>
      </c>
    </row>
    <row r="1082" spans="1:29" ht="34" hidden="1" x14ac:dyDescent="0.2">
      <c r="A1082" s="3">
        <v>39551</v>
      </c>
      <c r="B1082" s="6">
        <v>42582</v>
      </c>
      <c r="C1082" s="3">
        <f>VLOOKUP(B1082,Dates!$A$2:$B$1462, 2,FALSE)</f>
        <v>1</v>
      </c>
      <c r="D1082" s="3">
        <v>4</v>
      </c>
      <c r="E1082" s="12">
        <f t="shared" si="64"/>
        <v>42586</v>
      </c>
      <c r="F1082" s="3">
        <v>0</v>
      </c>
      <c r="G1082" s="3" t="s">
        <v>61</v>
      </c>
      <c r="H1082" s="3" t="str">
        <f t="shared" si="65"/>
        <v>Other</v>
      </c>
      <c r="I1082" s="3">
        <v>9</v>
      </c>
      <c r="J1082" s="10">
        <v>2922</v>
      </c>
      <c r="K1082" s="3">
        <v>3</v>
      </c>
      <c r="L1082" s="3" t="s">
        <v>23</v>
      </c>
      <c r="M1082" s="3" t="s">
        <v>892</v>
      </c>
      <c r="N1082" s="3" t="s">
        <v>924</v>
      </c>
      <c r="O1082" s="3" t="s">
        <v>894</v>
      </c>
      <c r="P1082" s="3" t="s">
        <v>895</v>
      </c>
      <c r="Q1082" s="3" t="s">
        <v>896</v>
      </c>
      <c r="R1082" s="3">
        <v>9</v>
      </c>
      <c r="S1082" s="3" t="s">
        <v>1055</v>
      </c>
      <c r="T1082" s="3">
        <v>191</v>
      </c>
      <c r="U1082" s="3" t="s">
        <v>1054</v>
      </c>
      <c r="V1082" s="15">
        <v>99.989997860000003</v>
      </c>
      <c r="W1082" s="15">
        <v>95.114003926871064</v>
      </c>
      <c r="X1082" s="3">
        <v>5</v>
      </c>
      <c r="Y1082" s="15">
        <v>79.989997860000003</v>
      </c>
      <c r="Z1082" s="15">
        <v>499.94998930000003</v>
      </c>
      <c r="AA1082" s="24">
        <f t="shared" si="66"/>
        <v>419.95999144000001</v>
      </c>
      <c r="AB1082" s="3" t="s">
        <v>65</v>
      </c>
      <c r="AC1082" s="3" t="str">
        <f t="shared" si="67"/>
        <v>Not Cash Payment</v>
      </c>
    </row>
    <row r="1083" spans="1:29" ht="68" hidden="1" x14ac:dyDescent="0.2">
      <c r="A1083" s="3">
        <v>35389</v>
      </c>
      <c r="B1083" s="6">
        <v>42521</v>
      </c>
      <c r="C1083" s="3">
        <f>VLOOKUP(B1083,Dates!$A$2:$B$1462, 2,FALSE)</f>
        <v>3</v>
      </c>
      <c r="D1083" s="3">
        <v>4</v>
      </c>
      <c r="E1083" s="12">
        <f t="shared" si="64"/>
        <v>42527</v>
      </c>
      <c r="F1083" s="3">
        <v>1</v>
      </c>
      <c r="G1083" s="3" t="s">
        <v>61</v>
      </c>
      <c r="H1083" s="3" t="str">
        <f t="shared" si="65"/>
        <v>Other</v>
      </c>
      <c r="I1083" s="3">
        <v>13</v>
      </c>
      <c r="J1083" s="10">
        <v>7175</v>
      </c>
      <c r="K1083" s="3">
        <v>3</v>
      </c>
      <c r="L1083" s="3" t="s">
        <v>23</v>
      </c>
      <c r="M1083" s="3" t="s">
        <v>892</v>
      </c>
      <c r="N1083" s="3" t="s">
        <v>950</v>
      </c>
      <c r="O1083" s="3" t="s">
        <v>911</v>
      </c>
      <c r="P1083" s="3" t="s">
        <v>895</v>
      </c>
      <c r="Q1083" s="3" t="s">
        <v>912</v>
      </c>
      <c r="R1083" s="3">
        <v>13</v>
      </c>
      <c r="S1083" s="3" t="s">
        <v>1042</v>
      </c>
      <c r="T1083" s="3">
        <v>278</v>
      </c>
      <c r="U1083" s="3" t="s">
        <v>1108</v>
      </c>
      <c r="V1083" s="15">
        <v>44.990001679999999</v>
      </c>
      <c r="W1083" s="15">
        <v>31.547668386333335</v>
      </c>
      <c r="X1083" s="3">
        <v>5</v>
      </c>
      <c r="Y1083" s="15">
        <v>40.490001679999999</v>
      </c>
      <c r="Z1083" s="15">
        <v>224.9500084</v>
      </c>
      <c r="AA1083" s="24">
        <f t="shared" si="66"/>
        <v>184.46000672</v>
      </c>
      <c r="AB1083" s="3" t="s">
        <v>65</v>
      </c>
      <c r="AC1083" s="3" t="str">
        <f t="shared" si="67"/>
        <v>Not Cash Payment</v>
      </c>
    </row>
    <row r="1084" spans="1:29" ht="34" hidden="1" x14ac:dyDescent="0.2">
      <c r="A1084" s="3">
        <v>32257</v>
      </c>
      <c r="B1084" s="6">
        <v>42475</v>
      </c>
      <c r="C1084" s="3">
        <f>VLOOKUP(B1084,Dates!$A$2:$B$1462, 2,FALSE)</f>
        <v>6</v>
      </c>
      <c r="D1084" s="3">
        <v>4</v>
      </c>
      <c r="E1084" s="12">
        <f t="shared" si="64"/>
        <v>42481</v>
      </c>
      <c r="F1084" s="3">
        <v>0</v>
      </c>
      <c r="G1084" s="3" t="s">
        <v>61</v>
      </c>
      <c r="H1084" s="3" t="str">
        <f t="shared" si="65"/>
        <v>Other</v>
      </c>
      <c r="I1084" s="3">
        <v>17</v>
      </c>
      <c r="J1084" s="10">
        <v>967</v>
      </c>
      <c r="K1084" s="3">
        <v>4</v>
      </c>
      <c r="L1084" s="3" t="s">
        <v>45</v>
      </c>
      <c r="M1084" s="3" t="s">
        <v>892</v>
      </c>
      <c r="N1084" s="3" t="s">
        <v>899</v>
      </c>
      <c r="O1084" s="3" t="s">
        <v>898</v>
      </c>
      <c r="P1084" s="3" t="s">
        <v>895</v>
      </c>
      <c r="Q1084" s="3" t="s">
        <v>896</v>
      </c>
      <c r="R1084" s="3">
        <v>17</v>
      </c>
      <c r="S1084" s="3" t="s">
        <v>1043</v>
      </c>
      <c r="T1084" s="3">
        <v>365</v>
      </c>
      <c r="U1084" s="3" t="s">
        <v>1062</v>
      </c>
      <c r="V1084" s="15">
        <v>59.990001679999999</v>
      </c>
      <c r="W1084" s="15">
        <v>54.488929209402009</v>
      </c>
      <c r="X1084" s="3">
        <v>5</v>
      </c>
      <c r="Y1084" s="15">
        <v>3</v>
      </c>
      <c r="Z1084" s="15">
        <v>299.9500084</v>
      </c>
      <c r="AA1084" s="24">
        <f t="shared" si="66"/>
        <v>296.9500084</v>
      </c>
      <c r="AB1084" s="3" t="s">
        <v>65</v>
      </c>
      <c r="AC1084" s="3" t="str">
        <f t="shared" si="67"/>
        <v>Not Cash Payment</v>
      </c>
    </row>
    <row r="1085" spans="1:29" ht="34" hidden="1" x14ac:dyDescent="0.2">
      <c r="A1085" s="3">
        <v>49031</v>
      </c>
      <c r="B1085" s="6">
        <v>42720</v>
      </c>
      <c r="C1085" s="3">
        <f>VLOOKUP(B1085,Dates!$A$2:$B$1462, 2,FALSE)</f>
        <v>6</v>
      </c>
      <c r="D1085" s="3">
        <v>4</v>
      </c>
      <c r="E1085" s="12">
        <f t="shared" si="64"/>
        <v>42726</v>
      </c>
      <c r="F1085" s="3">
        <v>0</v>
      </c>
      <c r="G1085" s="3" t="s">
        <v>61</v>
      </c>
      <c r="H1085" s="3" t="str">
        <f t="shared" si="65"/>
        <v>Other</v>
      </c>
      <c r="I1085" s="3">
        <v>17</v>
      </c>
      <c r="J1085" s="10">
        <v>8098</v>
      </c>
      <c r="K1085" s="3">
        <v>4</v>
      </c>
      <c r="L1085" s="3" t="s">
        <v>45</v>
      </c>
      <c r="M1085" s="3" t="s">
        <v>892</v>
      </c>
      <c r="N1085" s="3" t="s">
        <v>274</v>
      </c>
      <c r="O1085" s="3" t="s">
        <v>916</v>
      </c>
      <c r="P1085" s="3" t="s">
        <v>917</v>
      </c>
      <c r="Q1085" s="3" t="s">
        <v>917</v>
      </c>
      <c r="R1085" s="3">
        <v>17</v>
      </c>
      <c r="S1085" s="3" t="s">
        <v>1043</v>
      </c>
      <c r="T1085" s="3">
        <v>365</v>
      </c>
      <c r="U1085" s="3" t="s">
        <v>1062</v>
      </c>
      <c r="V1085" s="15">
        <v>59.990001679999999</v>
      </c>
      <c r="W1085" s="15">
        <v>54.488929209402009</v>
      </c>
      <c r="X1085" s="3">
        <v>5</v>
      </c>
      <c r="Y1085" s="15">
        <v>9</v>
      </c>
      <c r="Z1085" s="15">
        <v>299.9500084</v>
      </c>
      <c r="AA1085" s="24">
        <f t="shared" si="66"/>
        <v>290.9500084</v>
      </c>
      <c r="AB1085" s="3" t="s">
        <v>65</v>
      </c>
      <c r="AC1085" s="3" t="str">
        <f t="shared" si="67"/>
        <v>Not Cash Payment</v>
      </c>
    </row>
    <row r="1086" spans="1:29" ht="34" hidden="1" x14ac:dyDescent="0.2">
      <c r="A1086" s="3">
        <v>49031</v>
      </c>
      <c r="B1086" s="6">
        <v>42720</v>
      </c>
      <c r="C1086" s="3">
        <f>VLOOKUP(B1086,Dates!$A$2:$B$1462, 2,FALSE)</f>
        <v>6</v>
      </c>
      <c r="D1086" s="3">
        <v>4</v>
      </c>
      <c r="E1086" s="12">
        <f t="shared" si="64"/>
        <v>42726</v>
      </c>
      <c r="F1086" s="3">
        <v>0</v>
      </c>
      <c r="G1086" s="3" t="s">
        <v>61</v>
      </c>
      <c r="H1086" s="3" t="str">
        <f t="shared" si="65"/>
        <v>Other</v>
      </c>
      <c r="I1086" s="3">
        <v>17</v>
      </c>
      <c r="J1086" s="10">
        <v>8098</v>
      </c>
      <c r="K1086" s="3">
        <v>4</v>
      </c>
      <c r="L1086" s="3" t="s">
        <v>45</v>
      </c>
      <c r="M1086" s="3" t="s">
        <v>892</v>
      </c>
      <c r="N1086" s="3" t="s">
        <v>274</v>
      </c>
      <c r="O1086" s="3" t="s">
        <v>916</v>
      </c>
      <c r="P1086" s="3" t="s">
        <v>917</v>
      </c>
      <c r="Q1086" s="3" t="s">
        <v>917</v>
      </c>
      <c r="R1086" s="3">
        <v>17</v>
      </c>
      <c r="S1086" s="3" t="s">
        <v>1043</v>
      </c>
      <c r="T1086" s="3">
        <v>365</v>
      </c>
      <c r="U1086" s="3" t="s">
        <v>1062</v>
      </c>
      <c r="V1086" s="15">
        <v>59.990001679999999</v>
      </c>
      <c r="W1086" s="15">
        <v>54.488929209402009</v>
      </c>
      <c r="X1086" s="3">
        <v>5</v>
      </c>
      <c r="Y1086" s="15">
        <v>12</v>
      </c>
      <c r="Z1086" s="15">
        <v>299.9500084</v>
      </c>
      <c r="AA1086" s="24">
        <f t="shared" si="66"/>
        <v>287.9500084</v>
      </c>
      <c r="AB1086" s="3" t="s">
        <v>65</v>
      </c>
      <c r="AC1086" s="3" t="str">
        <f t="shared" si="67"/>
        <v>Not Cash Payment</v>
      </c>
    </row>
    <row r="1087" spans="1:29" ht="34" hidden="1" x14ac:dyDescent="0.2">
      <c r="A1087" s="3">
        <v>32224</v>
      </c>
      <c r="B1087" s="6">
        <v>42475</v>
      </c>
      <c r="C1087" s="3">
        <f>VLOOKUP(B1087,Dates!$A$2:$B$1462, 2,FALSE)</f>
        <v>6</v>
      </c>
      <c r="D1087" s="3">
        <v>4</v>
      </c>
      <c r="E1087" s="12">
        <f t="shared" si="64"/>
        <v>42481</v>
      </c>
      <c r="F1087" s="3">
        <v>1</v>
      </c>
      <c r="G1087" s="3" t="s">
        <v>61</v>
      </c>
      <c r="H1087" s="3" t="str">
        <f t="shared" si="65"/>
        <v>Other</v>
      </c>
      <c r="I1087" s="3">
        <v>17</v>
      </c>
      <c r="J1087" s="10">
        <v>8481</v>
      </c>
      <c r="K1087" s="3">
        <v>4</v>
      </c>
      <c r="L1087" s="3" t="s">
        <v>45</v>
      </c>
      <c r="M1087" s="3" t="s">
        <v>892</v>
      </c>
      <c r="N1087" s="3" t="s">
        <v>951</v>
      </c>
      <c r="O1087" s="3" t="s">
        <v>952</v>
      </c>
      <c r="P1087" s="3" t="s">
        <v>895</v>
      </c>
      <c r="Q1087" s="3" t="s">
        <v>930</v>
      </c>
      <c r="R1087" s="3">
        <v>17</v>
      </c>
      <c r="S1087" s="3" t="s">
        <v>1043</v>
      </c>
      <c r="T1087" s="3">
        <v>365</v>
      </c>
      <c r="U1087" s="3" t="s">
        <v>1062</v>
      </c>
      <c r="V1087" s="15">
        <v>59.990001679999999</v>
      </c>
      <c r="W1087" s="15">
        <v>54.488929209402009</v>
      </c>
      <c r="X1087" s="3">
        <v>5</v>
      </c>
      <c r="Y1087" s="15">
        <v>16.5</v>
      </c>
      <c r="Z1087" s="15">
        <v>299.9500084</v>
      </c>
      <c r="AA1087" s="24">
        <f t="shared" si="66"/>
        <v>283.4500084</v>
      </c>
      <c r="AB1087" s="3" t="s">
        <v>65</v>
      </c>
      <c r="AC1087" s="3" t="str">
        <f t="shared" si="67"/>
        <v>Not Cash Payment</v>
      </c>
    </row>
    <row r="1088" spans="1:29" ht="34" hidden="1" x14ac:dyDescent="0.2">
      <c r="A1088" s="3">
        <v>38411</v>
      </c>
      <c r="B1088" s="6">
        <v>42565</v>
      </c>
      <c r="C1088" s="3">
        <f>VLOOKUP(B1088,Dates!$A$2:$B$1462, 2,FALSE)</f>
        <v>5</v>
      </c>
      <c r="D1088" s="3">
        <v>4</v>
      </c>
      <c r="E1088" s="12">
        <f t="shared" si="64"/>
        <v>42571</v>
      </c>
      <c r="F1088" s="3">
        <v>0</v>
      </c>
      <c r="G1088" s="3" t="s">
        <v>61</v>
      </c>
      <c r="H1088" s="3" t="str">
        <f t="shared" si="65"/>
        <v>Other</v>
      </c>
      <c r="I1088" s="3">
        <v>17</v>
      </c>
      <c r="J1088" s="10">
        <v>8205</v>
      </c>
      <c r="K1088" s="3">
        <v>4</v>
      </c>
      <c r="L1088" s="3" t="s">
        <v>45</v>
      </c>
      <c r="M1088" s="3" t="s">
        <v>892</v>
      </c>
      <c r="N1088" s="3" t="s">
        <v>953</v>
      </c>
      <c r="O1088" s="3" t="s">
        <v>954</v>
      </c>
      <c r="P1088" s="3" t="s">
        <v>895</v>
      </c>
      <c r="Q1088" s="3" t="s">
        <v>896</v>
      </c>
      <c r="R1088" s="3">
        <v>17</v>
      </c>
      <c r="S1088" s="3" t="s">
        <v>1043</v>
      </c>
      <c r="T1088" s="3">
        <v>365</v>
      </c>
      <c r="U1088" s="3" t="s">
        <v>1062</v>
      </c>
      <c r="V1088" s="15">
        <v>59.990001679999999</v>
      </c>
      <c r="W1088" s="15">
        <v>54.488929209402009</v>
      </c>
      <c r="X1088" s="3">
        <v>5</v>
      </c>
      <c r="Y1088" s="15">
        <v>27</v>
      </c>
      <c r="Z1088" s="15">
        <v>299.9500084</v>
      </c>
      <c r="AA1088" s="24">
        <f t="shared" si="66"/>
        <v>272.9500084</v>
      </c>
      <c r="AB1088" s="3" t="s">
        <v>65</v>
      </c>
      <c r="AC1088" s="3" t="str">
        <f t="shared" si="67"/>
        <v>Not Cash Payment</v>
      </c>
    </row>
    <row r="1089" spans="1:29" ht="34" hidden="1" x14ac:dyDescent="0.2">
      <c r="A1089" s="3">
        <v>48282</v>
      </c>
      <c r="B1089" s="6">
        <v>42502</v>
      </c>
      <c r="C1089" s="3">
        <f>VLOOKUP(B1089,Dates!$A$2:$B$1462, 2,FALSE)</f>
        <v>5</v>
      </c>
      <c r="D1089" s="3">
        <v>4</v>
      </c>
      <c r="E1089" s="12">
        <f t="shared" si="64"/>
        <v>42508</v>
      </c>
      <c r="F1089" s="3">
        <v>0</v>
      </c>
      <c r="G1089" s="3" t="s">
        <v>61</v>
      </c>
      <c r="H1089" s="3" t="str">
        <f t="shared" si="65"/>
        <v>Other</v>
      </c>
      <c r="I1089" s="3">
        <v>17</v>
      </c>
      <c r="J1089" s="10">
        <v>10668</v>
      </c>
      <c r="K1089" s="3">
        <v>4</v>
      </c>
      <c r="L1089" s="3" t="s">
        <v>45</v>
      </c>
      <c r="M1089" s="3" t="s">
        <v>892</v>
      </c>
      <c r="N1089" s="3" t="s">
        <v>955</v>
      </c>
      <c r="O1089" s="3" t="s">
        <v>916</v>
      </c>
      <c r="P1089" s="3" t="s">
        <v>917</v>
      </c>
      <c r="Q1089" s="3" t="s">
        <v>917</v>
      </c>
      <c r="R1089" s="3">
        <v>17</v>
      </c>
      <c r="S1089" s="3" t="s">
        <v>1043</v>
      </c>
      <c r="T1089" s="3">
        <v>365</v>
      </c>
      <c r="U1089" s="3" t="s">
        <v>1062</v>
      </c>
      <c r="V1089" s="15">
        <v>59.990001679999999</v>
      </c>
      <c r="W1089" s="15">
        <v>54.488929209402009</v>
      </c>
      <c r="X1089" s="3">
        <v>5</v>
      </c>
      <c r="Y1089" s="15">
        <v>38.990001679999999</v>
      </c>
      <c r="Z1089" s="15">
        <v>299.9500084</v>
      </c>
      <c r="AA1089" s="24">
        <f t="shared" si="66"/>
        <v>260.96000672000002</v>
      </c>
      <c r="AB1089" s="3" t="s">
        <v>65</v>
      </c>
      <c r="AC1089" s="3" t="str">
        <f t="shared" si="67"/>
        <v>Not Cash Payment</v>
      </c>
    </row>
    <row r="1090" spans="1:29" ht="34" hidden="1" x14ac:dyDescent="0.2">
      <c r="A1090" s="3">
        <v>40949</v>
      </c>
      <c r="B1090" s="6">
        <v>42602</v>
      </c>
      <c r="C1090" s="3">
        <f>VLOOKUP(B1090,Dates!$A$2:$B$1462, 2,FALSE)</f>
        <v>7</v>
      </c>
      <c r="D1090" s="3">
        <v>4</v>
      </c>
      <c r="E1090" s="12">
        <f t="shared" si="64"/>
        <v>42607</v>
      </c>
      <c r="F1090" s="3">
        <v>1</v>
      </c>
      <c r="G1090" s="3" t="s">
        <v>61</v>
      </c>
      <c r="H1090" s="3" t="str">
        <f t="shared" si="65"/>
        <v>Other</v>
      </c>
      <c r="I1090" s="3">
        <v>17</v>
      </c>
      <c r="J1090" s="10">
        <v>11380</v>
      </c>
      <c r="K1090" s="3">
        <v>4</v>
      </c>
      <c r="L1090" s="3" t="s">
        <v>45</v>
      </c>
      <c r="M1090" s="3" t="s">
        <v>892</v>
      </c>
      <c r="N1090" s="3" t="s">
        <v>897</v>
      </c>
      <c r="O1090" s="3" t="s">
        <v>898</v>
      </c>
      <c r="P1090" s="3" t="s">
        <v>895</v>
      </c>
      <c r="Q1090" s="3" t="s">
        <v>896</v>
      </c>
      <c r="R1090" s="3">
        <v>17</v>
      </c>
      <c r="S1090" s="3" t="s">
        <v>1043</v>
      </c>
      <c r="T1090" s="3">
        <v>365</v>
      </c>
      <c r="U1090" s="3" t="s">
        <v>1062</v>
      </c>
      <c r="V1090" s="15">
        <v>59.990001679999999</v>
      </c>
      <c r="W1090" s="15">
        <v>54.488929209402009</v>
      </c>
      <c r="X1090" s="3">
        <v>5</v>
      </c>
      <c r="Y1090" s="15">
        <v>47.990001679999999</v>
      </c>
      <c r="Z1090" s="15">
        <v>299.9500084</v>
      </c>
      <c r="AA1090" s="24">
        <f t="shared" si="66"/>
        <v>251.96000672</v>
      </c>
      <c r="AB1090" s="3" t="s">
        <v>65</v>
      </c>
      <c r="AC1090" s="3" t="str">
        <f t="shared" si="67"/>
        <v>Not Cash Payment</v>
      </c>
    </row>
    <row r="1091" spans="1:29" ht="34" hidden="1" x14ac:dyDescent="0.2">
      <c r="A1091" s="3">
        <v>31917</v>
      </c>
      <c r="B1091" s="6">
        <v>42647</v>
      </c>
      <c r="C1091" s="3">
        <f>VLOOKUP(B1091,Dates!$A$2:$B$1462, 2,FALSE)</f>
        <v>3</v>
      </c>
      <c r="D1091" s="3">
        <v>4</v>
      </c>
      <c r="E1091" s="12">
        <f t="shared" ref="E1091:E1154" si="68">WORKDAY(B1091, D1091 )</f>
        <v>42653</v>
      </c>
      <c r="F1091" s="3">
        <v>0</v>
      </c>
      <c r="G1091" s="3" t="s">
        <v>61</v>
      </c>
      <c r="H1091" s="3" t="str">
        <f t="shared" ref="H1091:H1154" si="69">IF(AND(D1091&lt;=1,F1091=0),"Same day - on time","Other")</f>
        <v>Other</v>
      </c>
      <c r="I1091" s="3">
        <v>24</v>
      </c>
      <c r="J1091" s="10">
        <v>12052</v>
      </c>
      <c r="K1091" s="3">
        <v>5</v>
      </c>
      <c r="L1091" s="3" t="s">
        <v>30</v>
      </c>
      <c r="M1091" s="3" t="s">
        <v>892</v>
      </c>
      <c r="N1091" s="3" t="s">
        <v>926</v>
      </c>
      <c r="O1091" s="3" t="s">
        <v>927</v>
      </c>
      <c r="P1091" s="3" t="s">
        <v>895</v>
      </c>
      <c r="Q1091" s="3" t="s">
        <v>912</v>
      </c>
      <c r="R1091" s="3">
        <v>24</v>
      </c>
      <c r="S1091" s="3" t="s">
        <v>1066</v>
      </c>
      <c r="T1091" s="3">
        <v>502</v>
      </c>
      <c r="U1091" s="3" t="s">
        <v>1065</v>
      </c>
      <c r="V1091" s="15">
        <v>50</v>
      </c>
      <c r="W1091" s="15">
        <v>43.678035218757444</v>
      </c>
      <c r="X1091" s="3">
        <v>5</v>
      </c>
      <c r="Y1091" s="15">
        <v>2.5</v>
      </c>
      <c r="Z1091" s="15">
        <v>250</v>
      </c>
      <c r="AA1091" s="24">
        <f t="shared" ref="AA1091:AA1154" si="70">Z1091-Y1091</f>
        <v>247.5</v>
      </c>
      <c r="AB1091" s="3" t="s">
        <v>65</v>
      </c>
      <c r="AC1091" s="3" t="str">
        <f t="shared" ref="AC1091:AC1154" si="71">IF(AND(AB1091="CASH",AA1091&gt;200),"Cash Over 200",IF(AND(AB1091="CASH",AA1091&lt;=200),"Cash Not Over 200","Not Cash Payment"))</f>
        <v>Not Cash Payment</v>
      </c>
    </row>
    <row r="1092" spans="1:29" ht="34" hidden="1" x14ac:dyDescent="0.2">
      <c r="A1092" s="3">
        <v>39991</v>
      </c>
      <c r="B1092" s="6">
        <v>42529</v>
      </c>
      <c r="C1092" s="3">
        <f>VLOOKUP(B1092,Dates!$A$2:$B$1462, 2,FALSE)</f>
        <v>4</v>
      </c>
      <c r="D1092" s="3">
        <v>4</v>
      </c>
      <c r="E1092" s="12">
        <f t="shared" si="68"/>
        <v>42535</v>
      </c>
      <c r="F1092" s="3">
        <v>0</v>
      </c>
      <c r="G1092" s="3" t="s">
        <v>61</v>
      </c>
      <c r="H1092" s="3" t="str">
        <f t="shared" si="69"/>
        <v>Other</v>
      </c>
      <c r="I1092" s="3">
        <v>24</v>
      </c>
      <c r="J1092" s="10">
        <v>3915</v>
      </c>
      <c r="K1092" s="3">
        <v>5</v>
      </c>
      <c r="L1092" s="3" t="s">
        <v>30</v>
      </c>
      <c r="M1092" s="3" t="s">
        <v>892</v>
      </c>
      <c r="N1092" s="3" t="s">
        <v>956</v>
      </c>
      <c r="O1092" s="3" t="s">
        <v>957</v>
      </c>
      <c r="P1092" s="3" t="s">
        <v>895</v>
      </c>
      <c r="Q1092" s="3" t="s">
        <v>902</v>
      </c>
      <c r="R1092" s="3">
        <v>24</v>
      </c>
      <c r="S1092" s="3" t="s">
        <v>1066</v>
      </c>
      <c r="T1092" s="3">
        <v>502</v>
      </c>
      <c r="U1092" s="3" t="s">
        <v>1065</v>
      </c>
      <c r="V1092" s="15">
        <v>50</v>
      </c>
      <c r="W1092" s="15">
        <v>43.678035218757444</v>
      </c>
      <c r="X1092" s="3">
        <v>5</v>
      </c>
      <c r="Y1092" s="15">
        <v>10</v>
      </c>
      <c r="Z1092" s="15">
        <v>250</v>
      </c>
      <c r="AA1092" s="24">
        <f t="shared" si="70"/>
        <v>240</v>
      </c>
      <c r="AB1092" s="3" t="s">
        <v>65</v>
      </c>
      <c r="AC1092" s="3" t="str">
        <f t="shared" si="71"/>
        <v>Not Cash Payment</v>
      </c>
    </row>
    <row r="1093" spans="1:29" ht="34" hidden="1" x14ac:dyDescent="0.2">
      <c r="A1093" s="3">
        <v>44802</v>
      </c>
      <c r="B1093" s="6">
        <v>42658</v>
      </c>
      <c r="C1093" s="3">
        <f>VLOOKUP(B1093,Dates!$A$2:$B$1462, 2,FALSE)</f>
        <v>7</v>
      </c>
      <c r="D1093" s="3">
        <v>4</v>
      </c>
      <c r="E1093" s="12">
        <f t="shared" si="68"/>
        <v>42663</v>
      </c>
      <c r="F1093" s="3">
        <v>0</v>
      </c>
      <c r="G1093" s="3" t="s">
        <v>61</v>
      </c>
      <c r="H1093" s="3" t="str">
        <f t="shared" si="69"/>
        <v>Other</v>
      </c>
      <c r="I1093" s="3">
        <v>24</v>
      </c>
      <c r="J1093" s="10">
        <v>8051</v>
      </c>
      <c r="K1093" s="3">
        <v>5</v>
      </c>
      <c r="L1093" s="3" t="s">
        <v>30</v>
      </c>
      <c r="M1093" s="3" t="s">
        <v>892</v>
      </c>
      <c r="N1093" s="3" t="s">
        <v>958</v>
      </c>
      <c r="O1093" s="3" t="s">
        <v>916</v>
      </c>
      <c r="P1093" s="3" t="s">
        <v>917</v>
      </c>
      <c r="Q1093" s="3" t="s">
        <v>917</v>
      </c>
      <c r="R1093" s="3">
        <v>24</v>
      </c>
      <c r="S1093" s="3" t="s">
        <v>1066</v>
      </c>
      <c r="T1093" s="3">
        <v>502</v>
      </c>
      <c r="U1093" s="3" t="s">
        <v>1065</v>
      </c>
      <c r="V1093" s="15">
        <v>50</v>
      </c>
      <c r="W1093" s="15">
        <v>43.678035218757444</v>
      </c>
      <c r="X1093" s="3">
        <v>5</v>
      </c>
      <c r="Y1093" s="15">
        <v>12.5</v>
      </c>
      <c r="Z1093" s="15">
        <v>250</v>
      </c>
      <c r="AA1093" s="24">
        <f t="shared" si="70"/>
        <v>237.5</v>
      </c>
      <c r="AB1093" s="3" t="s">
        <v>65</v>
      </c>
      <c r="AC1093" s="3" t="str">
        <f t="shared" si="71"/>
        <v>Not Cash Payment</v>
      </c>
    </row>
    <row r="1094" spans="1:29" ht="51" hidden="1" x14ac:dyDescent="0.2">
      <c r="A1094" s="3">
        <v>40766</v>
      </c>
      <c r="B1094" s="6">
        <v>42600</v>
      </c>
      <c r="C1094" s="3">
        <f>VLOOKUP(B1094,Dates!$A$2:$B$1462, 2,FALSE)</f>
        <v>5</v>
      </c>
      <c r="D1094" s="3">
        <v>4</v>
      </c>
      <c r="E1094" s="12">
        <f t="shared" si="68"/>
        <v>42606</v>
      </c>
      <c r="F1094" s="3">
        <v>0</v>
      </c>
      <c r="G1094" s="3" t="s">
        <v>61</v>
      </c>
      <c r="H1094" s="3" t="str">
        <f t="shared" si="69"/>
        <v>Other</v>
      </c>
      <c r="I1094" s="3">
        <v>29</v>
      </c>
      <c r="J1094" s="10">
        <v>3249</v>
      </c>
      <c r="K1094" s="3">
        <v>5</v>
      </c>
      <c r="L1094" s="3" t="s">
        <v>30</v>
      </c>
      <c r="M1094" s="3" t="s">
        <v>892</v>
      </c>
      <c r="N1094" s="3" t="s">
        <v>926</v>
      </c>
      <c r="O1094" s="3" t="s">
        <v>927</v>
      </c>
      <c r="P1094" s="3" t="s">
        <v>895</v>
      </c>
      <c r="Q1094" s="3" t="s">
        <v>912</v>
      </c>
      <c r="R1094" s="3">
        <v>29</v>
      </c>
      <c r="S1094" s="3" t="s">
        <v>1057</v>
      </c>
      <c r="T1094" s="3">
        <v>627</v>
      </c>
      <c r="U1094" s="3" t="s">
        <v>1056</v>
      </c>
      <c r="V1094" s="15">
        <v>39.990001679999999</v>
      </c>
      <c r="W1094" s="15">
        <v>34.198098313835338</v>
      </c>
      <c r="X1094" s="3">
        <v>5</v>
      </c>
      <c r="Y1094" s="15">
        <v>14</v>
      </c>
      <c r="Z1094" s="15">
        <v>199.9500084</v>
      </c>
      <c r="AA1094" s="24">
        <f t="shared" si="70"/>
        <v>185.9500084</v>
      </c>
      <c r="AB1094" s="3" t="s">
        <v>65</v>
      </c>
      <c r="AC1094" s="3" t="str">
        <f t="shared" si="71"/>
        <v>Not Cash Payment</v>
      </c>
    </row>
    <row r="1095" spans="1:29" ht="34" hidden="1" x14ac:dyDescent="0.2">
      <c r="A1095" s="3">
        <v>36495</v>
      </c>
      <c r="B1095" s="6">
        <v>42537</v>
      </c>
      <c r="C1095" s="3">
        <f>VLOOKUP(B1095,Dates!$A$2:$B$1462, 2,FALSE)</f>
        <v>5</v>
      </c>
      <c r="D1095" s="3">
        <v>4</v>
      </c>
      <c r="E1095" s="12">
        <f t="shared" si="68"/>
        <v>42543</v>
      </c>
      <c r="F1095" s="3">
        <v>1</v>
      </c>
      <c r="G1095" s="3" t="s">
        <v>61</v>
      </c>
      <c r="H1095" s="3" t="str">
        <f t="shared" si="69"/>
        <v>Other</v>
      </c>
      <c r="I1095" s="3">
        <v>24</v>
      </c>
      <c r="J1095" s="10">
        <v>7894</v>
      </c>
      <c r="K1095" s="3">
        <v>5</v>
      </c>
      <c r="L1095" s="3" t="s">
        <v>30</v>
      </c>
      <c r="M1095" s="3" t="s">
        <v>892</v>
      </c>
      <c r="N1095" s="3" t="s">
        <v>959</v>
      </c>
      <c r="O1095" s="3" t="s">
        <v>904</v>
      </c>
      <c r="P1095" s="3" t="s">
        <v>895</v>
      </c>
      <c r="Q1095" s="3" t="s">
        <v>902</v>
      </c>
      <c r="R1095" s="3">
        <v>24</v>
      </c>
      <c r="S1095" s="3" t="s">
        <v>1066</v>
      </c>
      <c r="T1095" s="3">
        <v>502</v>
      </c>
      <c r="U1095" s="3" t="s">
        <v>1065</v>
      </c>
      <c r="V1095" s="15">
        <v>50</v>
      </c>
      <c r="W1095" s="15">
        <v>43.678035218757444</v>
      </c>
      <c r="X1095" s="3">
        <v>5</v>
      </c>
      <c r="Y1095" s="15">
        <v>25</v>
      </c>
      <c r="Z1095" s="15">
        <v>250</v>
      </c>
      <c r="AA1095" s="24">
        <f t="shared" si="70"/>
        <v>225</v>
      </c>
      <c r="AB1095" s="3" t="s">
        <v>65</v>
      </c>
      <c r="AC1095" s="3" t="str">
        <f t="shared" si="71"/>
        <v>Not Cash Payment</v>
      </c>
    </row>
    <row r="1096" spans="1:29" ht="34" hidden="1" x14ac:dyDescent="0.2">
      <c r="A1096" s="3">
        <v>37945</v>
      </c>
      <c r="B1096" s="6">
        <v>42558</v>
      </c>
      <c r="C1096" s="3">
        <f>VLOOKUP(B1096,Dates!$A$2:$B$1462, 2,FALSE)</f>
        <v>5</v>
      </c>
      <c r="D1096" s="3">
        <v>4</v>
      </c>
      <c r="E1096" s="12">
        <f t="shared" si="68"/>
        <v>42564</v>
      </c>
      <c r="F1096" s="3">
        <v>1</v>
      </c>
      <c r="G1096" s="3" t="s">
        <v>61</v>
      </c>
      <c r="H1096" s="3" t="str">
        <f t="shared" si="69"/>
        <v>Other</v>
      </c>
      <c r="I1096" s="3">
        <v>24</v>
      </c>
      <c r="J1096" s="10">
        <v>9197</v>
      </c>
      <c r="K1096" s="3">
        <v>5</v>
      </c>
      <c r="L1096" s="3" t="s">
        <v>30</v>
      </c>
      <c r="M1096" s="3" t="s">
        <v>892</v>
      </c>
      <c r="N1096" s="3" t="s">
        <v>960</v>
      </c>
      <c r="O1096" s="3" t="s">
        <v>904</v>
      </c>
      <c r="P1096" s="3" t="s">
        <v>895</v>
      </c>
      <c r="Q1096" s="3" t="s">
        <v>902</v>
      </c>
      <c r="R1096" s="3">
        <v>24</v>
      </c>
      <c r="S1096" s="3" t="s">
        <v>1066</v>
      </c>
      <c r="T1096" s="3">
        <v>502</v>
      </c>
      <c r="U1096" s="3" t="s">
        <v>1065</v>
      </c>
      <c r="V1096" s="15">
        <v>50</v>
      </c>
      <c r="W1096" s="15">
        <v>43.678035218757444</v>
      </c>
      <c r="X1096" s="3">
        <v>5</v>
      </c>
      <c r="Y1096" s="15">
        <v>32.5</v>
      </c>
      <c r="Z1096" s="15">
        <v>250</v>
      </c>
      <c r="AA1096" s="24">
        <f t="shared" si="70"/>
        <v>217.5</v>
      </c>
      <c r="AB1096" s="3" t="s">
        <v>65</v>
      </c>
      <c r="AC1096" s="3" t="str">
        <f t="shared" si="71"/>
        <v>Not Cash Payment</v>
      </c>
    </row>
    <row r="1097" spans="1:29" ht="34" hidden="1" x14ac:dyDescent="0.2">
      <c r="A1097" s="3">
        <v>32257</v>
      </c>
      <c r="B1097" s="6">
        <v>42475</v>
      </c>
      <c r="C1097" s="3">
        <f>VLOOKUP(B1097,Dates!$A$2:$B$1462, 2,FALSE)</f>
        <v>6</v>
      </c>
      <c r="D1097" s="3">
        <v>4</v>
      </c>
      <c r="E1097" s="12">
        <f t="shared" si="68"/>
        <v>42481</v>
      </c>
      <c r="F1097" s="3">
        <v>0</v>
      </c>
      <c r="G1097" s="3" t="s">
        <v>61</v>
      </c>
      <c r="H1097" s="3" t="str">
        <f t="shared" si="69"/>
        <v>Other</v>
      </c>
      <c r="I1097" s="3">
        <v>24</v>
      </c>
      <c r="J1097" s="10">
        <v>967</v>
      </c>
      <c r="K1097" s="3">
        <v>5</v>
      </c>
      <c r="L1097" s="3" t="s">
        <v>30</v>
      </c>
      <c r="M1097" s="3" t="s">
        <v>892</v>
      </c>
      <c r="N1097" s="3" t="s">
        <v>899</v>
      </c>
      <c r="O1097" s="3" t="s">
        <v>898</v>
      </c>
      <c r="P1097" s="3" t="s">
        <v>895</v>
      </c>
      <c r="Q1097" s="3" t="s">
        <v>896</v>
      </c>
      <c r="R1097" s="3">
        <v>24</v>
      </c>
      <c r="S1097" s="3" t="s">
        <v>1066</v>
      </c>
      <c r="T1097" s="3">
        <v>502</v>
      </c>
      <c r="U1097" s="3" t="s">
        <v>1065</v>
      </c>
      <c r="V1097" s="15">
        <v>50</v>
      </c>
      <c r="W1097" s="15">
        <v>43.678035218757444</v>
      </c>
      <c r="X1097" s="3">
        <v>5</v>
      </c>
      <c r="Y1097" s="15">
        <v>37.5</v>
      </c>
      <c r="Z1097" s="15">
        <v>250</v>
      </c>
      <c r="AA1097" s="24">
        <f t="shared" si="70"/>
        <v>212.5</v>
      </c>
      <c r="AB1097" s="3" t="s">
        <v>65</v>
      </c>
      <c r="AC1097" s="3" t="str">
        <f t="shared" si="71"/>
        <v>Not Cash Payment</v>
      </c>
    </row>
    <row r="1098" spans="1:29" ht="34" hidden="1" x14ac:dyDescent="0.2">
      <c r="A1098" s="3">
        <v>33058</v>
      </c>
      <c r="B1098" s="6">
        <v>42487</v>
      </c>
      <c r="C1098" s="3">
        <f>VLOOKUP(B1098,Dates!$A$2:$B$1462, 2,FALSE)</f>
        <v>4</v>
      </c>
      <c r="D1098" s="3">
        <v>4</v>
      </c>
      <c r="E1098" s="12">
        <f t="shared" si="68"/>
        <v>42493</v>
      </c>
      <c r="F1098" s="3">
        <v>0</v>
      </c>
      <c r="G1098" s="3" t="s">
        <v>61</v>
      </c>
      <c r="H1098" s="3" t="str">
        <f t="shared" si="69"/>
        <v>Other</v>
      </c>
      <c r="I1098" s="3">
        <v>24</v>
      </c>
      <c r="J1098" s="10">
        <v>5855</v>
      </c>
      <c r="K1098" s="3">
        <v>5</v>
      </c>
      <c r="L1098" s="3" t="s">
        <v>30</v>
      </c>
      <c r="M1098" s="3" t="s">
        <v>892</v>
      </c>
      <c r="N1098" s="3" t="s">
        <v>961</v>
      </c>
      <c r="O1098" s="3" t="s">
        <v>898</v>
      </c>
      <c r="P1098" s="3" t="s">
        <v>895</v>
      </c>
      <c r="Q1098" s="3" t="s">
        <v>896</v>
      </c>
      <c r="R1098" s="3">
        <v>24</v>
      </c>
      <c r="S1098" s="3" t="s">
        <v>1066</v>
      </c>
      <c r="T1098" s="3">
        <v>502</v>
      </c>
      <c r="U1098" s="3" t="s">
        <v>1065</v>
      </c>
      <c r="V1098" s="15">
        <v>50</v>
      </c>
      <c r="W1098" s="15">
        <v>43.678035218757444</v>
      </c>
      <c r="X1098" s="3">
        <v>5</v>
      </c>
      <c r="Y1098" s="15">
        <v>40</v>
      </c>
      <c r="Z1098" s="15">
        <v>250</v>
      </c>
      <c r="AA1098" s="24">
        <f t="shared" si="70"/>
        <v>210</v>
      </c>
      <c r="AB1098" s="3" t="s">
        <v>65</v>
      </c>
      <c r="AC1098" s="3" t="str">
        <f t="shared" si="71"/>
        <v>Not Cash Payment</v>
      </c>
    </row>
    <row r="1099" spans="1:29" ht="34" hidden="1" x14ac:dyDescent="0.2">
      <c r="A1099" s="3">
        <v>40766</v>
      </c>
      <c r="B1099" s="6">
        <v>42600</v>
      </c>
      <c r="C1099" s="3">
        <f>VLOOKUP(B1099,Dates!$A$2:$B$1462, 2,FALSE)</f>
        <v>5</v>
      </c>
      <c r="D1099" s="3">
        <v>4</v>
      </c>
      <c r="E1099" s="12">
        <f t="shared" si="68"/>
        <v>42606</v>
      </c>
      <c r="F1099" s="3">
        <v>0</v>
      </c>
      <c r="G1099" s="3" t="s">
        <v>61</v>
      </c>
      <c r="H1099" s="3" t="str">
        <f t="shared" si="69"/>
        <v>Other</v>
      </c>
      <c r="I1099" s="3">
        <v>24</v>
      </c>
      <c r="J1099" s="10">
        <v>3249</v>
      </c>
      <c r="K1099" s="3">
        <v>5</v>
      </c>
      <c r="L1099" s="3" t="s">
        <v>30</v>
      </c>
      <c r="M1099" s="3" t="s">
        <v>892</v>
      </c>
      <c r="N1099" s="3" t="s">
        <v>926</v>
      </c>
      <c r="O1099" s="3" t="s">
        <v>927</v>
      </c>
      <c r="P1099" s="3" t="s">
        <v>895</v>
      </c>
      <c r="Q1099" s="3" t="s">
        <v>912</v>
      </c>
      <c r="R1099" s="3">
        <v>24</v>
      </c>
      <c r="S1099" s="3" t="s">
        <v>1066</v>
      </c>
      <c r="T1099" s="3">
        <v>502</v>
      </c>
      <c r="U1099" s="3" t="s">
        <v>1065</v>
      </c>
      <c r="V1099" s="15">
        <v>50</v>
      </c>
      <c r="W1099" s="15">
        <v>43.678035218757444</v>
      </c>
      <c r="X1099" s="3">
        <v>5</v>
      </c>
      <c r="Y1099" s="15">
        <v>45</v>
      </c>
      <c r="Z1099" s="15">
        <v>250</v>
      </c>
      <c r="AA1099" s="24">
        <f t="shared" si="70"/>
        <v>205</v>
      </c>
      <c r="AB1099" s="3" t="s">
        <v>65</v>
      </c>
      <c r="AC1099" s="3" t="str">
        <f t="shared" si="71"/>
        <v>Not Cash Payment</v>
      </c>
    </row>
    <row r="1100" spans="1:29" ht="34" hidden="1" x14ac:dyDescent="0.2">
      <c r="A1100" s="3">
        <v>36840</v>
      </c>
      <c r="B1100" s="6">
        <v>42542</v>
      </c>
      <c r="C1100" s="3">
        <f>VLOOKUP(B1100,Dates!$A$2:$B$1462, 2,FALSE)</f>
        <v>3</v>
      </c>
      <c r="D1100" s="3">
        <v>4</v>
      </c>
      <c r="E1100" s="12">
        <f t="shared" si="68"/>
        <v>42548</v>
      </c>
      <c r="F1100" s="3">
        <v>1</v>
      </c>
      <c r="G1100" s="3" t="s">
        <v>61</v>
      </c>
      <c r="H1100" s="3" t="str">
        <f t="shared" si="69"/>
        <v>Other</v>
      </c>
      <c r="I1100" s="3">
        <v>24</v>
      </c>
      <c r="J1100" s="10">
        <v>4611</v>
      </c>
      <c r="K1100" s="3">
        <v>5</v>
      </c>
      <c r="L1100" s="3" t="s">
        <v>30</v>
      </c>
      <c r="M1100" s="3" t="s">
        <v>892</v>
      </c>
      <c r="N1100" s="3" t="s">
        <v>962</v>
      </c>
      <c r="O1100" s="3" t="s">
        <v>906</v>
      </c>
      <c r="P1100" s="3" t="s">
        <v>895</v>
      </c>
      <c r="Q1100" s="3" t="s">
        <v>896</v>
      </c>
      <c r="R1100" s="3">
        <v>24</v>
      </c>
      <c r="S1100" s="3" t="s">
        <v>1066</v>
      </c>
      <c r="T1100" s="3">
        <v>502</v>
      </c>
      <c r="U1100" s="3" t="s">
        <v>1065</v>
      </c>
      <c r="V1100" s="15">
        <v>50</v>
      </c>
      <c r="W1100" s="15">
        <v>43.678035218757444</v>
      </c>
      <c r="X1100" s="3">
        <v>5</v>
      </c>
      <c r="Y1100" s="15">
        <v>50</v>
      </c>
      <c r="Z1100" s="15">
        <v>250</v>
      </c>
      <c r="AA1100" s="24">
        <f t="shared" si="70"/>
        <v>200</v>
      </c>
      <c r="AB1100" s="3" t="s">
        <v>65</v>
      </c>
      <c r="AC1100" s="3" t="str">
        <f t="shared" si="71"/>
        <v>Not Cash Payment</v>
      </c>
    </row>
    <row r="1101" spans="1:29" ht="51" hidden="1" x14ac:dyDescent="0.2">
      <c r="A1101" s="3">
        <v>31302</v>
      </c>
      <c r="B1101" s="6">
        <v>42373</v>
      </c>
      <c r="C1101" s="3">
        <f>VLOOKUP(B1101,Dates!$A$2:$B$1462, 2,FALSE)</f>
        <v>2</v>
      </c>
      <c r="D1101" s="3">
        <v>4</v>
      </c>
      <c r="E1101" s="12">
        <f t="shared" si="68"/>
        <v>42377</v>
      </c>
      <c r="F1101" s="3">
        <v>0</v>
      </c>
      <c r="G1101" s="3" t="s">
        <v>61</v>
      </c>
      <c r="H1101" s="3" t="str">
        <f t="shared" si="69"/>
        <v>Other</v>
      </c>
      <c r="I1101" s="3">
        <v>40</v>
      </c>
      <c r="J1101" s="10">
        <v>1657</v>
      </c>
      <c r="K1101" s="3">
        <v>6</v>
      </c>
      <c r="L1101" s="3" t="s">
        <v>34</v>
      </c>
      <c r="M1101" s="3" t="s">
        <v>892</v>
      </c>
      <c r="N1101" s="3" t="s">
        <v>897</v>
      </c>
      <c r="O1101" s="3" t="s">
        <v>898</v>
      </c>
      <c r="P1101" s="3" t="s">
        <v>895</v>
      </c>
      <c r="Q1101" s="3" t="s">
        <v>896</v>
      </c>
      <c r="R1101" s="3">
        <v>40</v>
      </c>
      <c r="S1101" s="3" t="s">
        <v>1044</v>
      </c>
      <c r="T1101" s="3">
        <v>886</v>
      </c>
      <c r="U1101" s="3" t="s">
        <v>1072</v>
      </c>
      <c r="V1101" s="15">
        <v>24.989999770000001</v>
      </c>
      <c r="W1101" s="15">
        <v>18.459749817000002</v>
      </c>
      <c r="X1101" s="3">
        <v>5</v>
      </c>
      <c r="Y1101" s="15">
        <v>11.25</v>
      </c>
      <c r="Z1101" s="15">
        <v>124.94999885</v>
      </c>
      <c r="AA1101" s="24">
        <f t="shared" si="70"/>
        <v>113.69999885</v>
      </c>
      <c r="AB1101" s="3" t="s">
        <v>65</v>
      </c>
      <c r="AC1101" s="3" t="str">
        <f t="shared" si="71"/>
        <v>Not Cash Payment</v>
      </c>
    </row>
    <row r="1102" spans="1:29" ht="34" hidden="1" x14ac:dyDescent="0.2">
      <c r="A1102" s="3">
        <v>44802</v>
      </c>
      <c r="B1102" s="6">
        <v>42658</v>
      </c>
      <c r="C1102" s="3">
        <f>VLOOKUP(B1102,Dates!$A$2:$B$1462, 2,FALSE)</f>
        <v>7</v>
      </c>
      <c r="D1102" s="3">
        <v>4</v>
      </c>
      <c r="E1102" s="12">
        <f t="shared" si="68"/>
        <v>42663</v>
      </c>
      <c r="F1102" s="3">
        <v>0</v>
      </c>
      <c r="G1102" s="3" t="s">
        <v>61</v>
      </c>
      <c r="H1102" s="3" t="str">
        <f t="shared" si="69"/>
        <v>Other</v>
      </c>
      <c r="I1102" s="3">
        <v>37</v>
      </c>
      <c r="J1102" s="10">
        <v>8051</v>
      </c>
      <c r="K1102" s="3">
        <v>6</v>
      </c>
      <c r="L1102" s="3" t="s">
        <v>34</v>
      </c>
      <c r="M1102" s="3" t="s">
        <v>892</v>
      </c>
      <c r="N1102" s="3" t="s">
        <v>958</v>
      </c>
      <c r="O1102" s="3" t="s">
        <v>916</v>
      </c>
      <c r="P1102" s="3" t="s">
        <v>917</v>
      </c>
      <c r="Q1102" s="3" t="s">
        <v>917</v>
      </c>
      <c r="R1102" s="3">
        <v>37</v>
      </c>
      <c r="S1102" s="3" t="s">
        <v>1042</v>
      </c>
      <c r="T1102" s="3">
        <v>818</v>
      </c>
      <c r="U1102" s="3" t="s">
        <v>1080</v>
      </c>
      <c r="V1102" s="15">
        <v>47.990001679999999</v>
      </c>
      <c r="W1102" s="15">
        <v>51.274287170714288</v>
      </c>
      <c r="X1102" s="3">
        <v>5</v>
      </c>
      <c r="Y1102" s="15">
        <v>24</v>
      </c>
      <c r="Z1102" s="15">
        <v>239.9500084</v>
      </c>
      <c r="AA1102" s="24">
        <f t="shared" si="70"/>
        <v>215.9500084</v>
      </c>
      <c r="AB1102" s="3" t="s">
        <v>65</v>
      </c>
      <c r="AC1102" s="3" t="str">
        <f t="shared" si="71"/>
        <v>Not Cash Payment</v>
      </c>
    </row>
    <row r="1103" spans="1:29" ht="51" hidden="1" x14ac:dyDescent="0.2">
      <c r="A1103" s="3">
        <v>31738</v>
      </c>
      <c r="B1103" s="6">
        <v>42586</v>
      </c>
      <c r="C1103" s="3">
        <f>VLOOKUP(B1103,Dates!$A$2:$B$1462, 2,FALSE)</f>
        <v>5</v>
      </c>
      <c r="D1103" s="3">
        <v>4</v>
      </c>
      <c r="E1103" s="12">
        <f t="shared" si="68"/>
        <v>42592</v>
      </c>
      <c r="F1103" s="3">
        <v>0</v>
      </c>
      <c r="G1103" s="3" t="s">
        <v>61</v>
      </c>
      <c r="H1103" s="3" t="str">
        <f t="shared" si="69"/>
        <v>Other</v>
      </c>
      <c r="I1103" s="3">
        <v>3</v>
      </c>
      <c r="J1103" s="10">
        <v>9202</v>
      </c>
      <c r="K1103" s="3">
        <v>2</v>
      </c>
      <c r="L1103" s="3" t="s">
        <v>135</v>
      </c>
      <c r="M1103" s="3" t="s">
        <v>892</v>
      </c>
      <c r="N1103" s="3" t="s">
        <v>963</v>
      </c>
      <c r="O1103" s="3" t="s">
        <v>957</v>
      </c>
      <c r="P1103" s="3" t="s">
        <v>895</v>
      </c>
      <c r="Q1103" s="3" t="s">
        <v>902</v>
      </c>
      <c r="R1103" s="3">
        <v>3</v>
      </c>
      <c r="S1103" s="3" t="s">
        <v>1094</v>
      </c>
      <c r="T1103" s="3">
        <v>37</v>
      </c>
      <c r="U1103" s="3" t="s">
        <v>1132</v>
      </c>
      <c r="V1103" s="15">
        <v>34.990001679999999</v>
      </c>
      <c r="W1103" s="15">
        <v>40.283001997</v>
      </c>
      <c r="X1103" s="3">
        <v>5</v>
      </c>
      <c r="Y1103" s="15">
        <v>8.75</v>
      </c>
      <c r="Z1103" s="15">
        <v>174.9500084</v>
      </c>
      <c r="AA1103" s="24">
        <f t="shared" si="70"/>
        <v>166.2000084</v>
      </c>
      <c r="AB1103" s="3" t="s">
        <v>65</v>
      </c>
      <c r="AC1103" s="3" t="str">
        <f t="shared" si="71"/>
        <v>Not Cash Payment</v>
      </c>
    </row>
    <row r="1104" spans="1:29" ht="51" hidden="1" x14ac:dyDescent="0.2">
      <c r="A1104" s="3">
        <v>35393</v>
      </c>
      <c r="B1104" s="6">
        <v>42521</v>
      </c>
      <c r="C1104" s="3">
        <f>VLOOKUP(B1104,Dates!$A$2:$B$1462, 2,FALSE)</f>
        <v>3</v>
      </c>
      <c r="D1104" s="3">
        <v>4</v>
      </c>
      <c r="E1104" s="12">
        <f t="shared" si="68"/>
        <v>42527</v>
      </c>
      <c r="F1104" s="3">
        <v>0</v>
      </c>
      <c r="G1104" s="3" t="s">
        <v>61</v>
      </c>
      <c r="H1104" s="3" t="str">
        <f t="shared" si="69"/>
        <v>Other</v>
      </c>
      <c r="I1104" s="3">
        <v>5</v>
      </c>
      <c r="J1104" s="10">
        <v>2922</v>
      </c>
      <c r="K1104" s="3">
        <v>2</v>
      </c>
      <c r="L1104" s="3" t="s">
        <v>135</v>
      </c>
      <c r="M1104" s="3" t="s">
        <v>892</v>
      </c>
      <c r="N1104" s="3" t="s">
        <v>964</v>
      </c>
      <c r="O1104" s="3" t="s">
        <v>965</v>
      </c>
      <c r="P1104" s="3" t="s">
        <v>895</v>
      </c>
      <c r="Q1104" s="3" t="s">
        <v>902</v>
      </c>
      <c r="R1104" s="3">
        <v>5</v>
      </c>
      <c r="S1104" s="3" t="s">
        <v>1051</v>
      </c>
      <c r="T1104" s="3">
        <v>93</v>
      </c>
      <c r="U1104" s="3" t="s">
        <v>1120</v>
      </c>
      <c r="V1104" s="15">
        <v>24.989999770000001</v>
      </c>
      <c r="W1104" s="15">
        <v>17.455999691500001</v>
      </c>
      <c r="X1104" s="3">
        <v>5</v>
      </c>
      <c r="Y1104" s="15">
        <v>8.75</v>
      </c>
      <c r="Z1104" s="15">
        <v>124.94999885</v>
      </c>
      <c r="AA1104" s="24">
        <f t="shared" si="70"/>
        <v>116.19999885</v>
      </c>
      <c r="AB1104" s="3" t="s">
        <v>65</v>
      </c>
      <c r="AC1104" s="3" t="str">
        <f t="shared" si="71"/>
        <v>Not Cash Payment</v>
      </c>
    </row>
    <row r="1105" spans="1:29" ht="51" hidden="1" x14ac:dyDescent="0.2">
      <c r="A1105" s="3">
        <v>39081</v>
      </c>
      <c r="B1105" s="6">
        <v>42575</v>
      </c>
      <c r="C1105" s="3">
        <f>VLOOKUP(B1105,Dates!$A$2:$B$1462, 2,FALSE)</f>
        <v>1</v>
      </c>
      <c r="D1105" s="3">
        <v>4</v>
      </c>
      <c r="E1105" s="12">
        <f t="shared" si="68"/>
        <v>42579</v>
      </c>
      <c r="F1105" s="3">
        <v>0</v>
      </c>
      <c r="G1105" s="3" t="s">
        <v>61</v>
      </c>
      <c r="H1105" s="3" t="str">
        <f t="shared" si="69"/>
        <v>Other</v>
      </c>
      <c r="I1105" s="3">
        <v>13</v>
      </c>
      <c r="J1105" s="10">
        <v>9368</v>
      </c>
      <c r="K1105" s="3">
        <v>3</v>
      </c>
      <c r="L1105" s="3" t="s">
        <v>23</v>
      </c>
      <c r="M1105" s="3" t="s">
        <v>892</v>
      </c>
      <c r="N1105" s="3" t="s">
        <v>966</v>
      </c>
      <c r="O1105" s="3" t="s">
        <v>929</v>
      </c>
      <c r="P1105" s="3" t="s">
        <v>895</v>
      </c>
      <c r="Q1105" s="3" t="s">
        <v>930</v>
      </c>
      <c r="R1105" s="3">
        <v>13</v>
      </c>
      <c r="S1105" s="3" t="s">
        <v>1042</v>
      </c>
      <c r="T1105" s="3">
        <v>276</v>
      </c>
      <c r="U1105" s="3" t="s">
        <v>1112</v>
      </c>
      <c r="V1105" s="15">
        <v>31.989999770000001</v>
      </c>
      <c r="W1105" s="15">
        <v>27.113333001333334</v>
      </c>
      <c r="X1105" s="3">
        <v>5</v>
      </c>
      <c r="Y1105" s="15">
        <v>20.790000920000001</v>
      </c>
      <c r="Z1105" s="15">
        <v>159.94999885000001</v>
      </c>
      <c r="AA1105" s="24">
        <f t="shared" si="70"/>
        <v>139.15999793</v>
      </c>
      <c r="AB1105" s="3" t="s">
        <v>65</v>
      </c>
      <c r="AC1105" s="3" t="str">
        <f t="shared" si="71"/>
        <v>Not Cash Payment</v>
      </c>
    </row>
    <row r="1106" spans="1:29" ht="34" hidden="1" x14ac:dyDescent="0.2">
      <c r="A1106" s="3">
        <v>40716</v>
      </c>
      <c r="B1106" s="6">
        <v>42599</v>
      </c>
      <c r="C1106" s="3">
        <f>VLOOKUP(B1106,Dates!$A$2:$B$1462, 2,FALSE)</f>
        <v>4</v>
      </c>
      <c r="D1106" s="3">
        <v>4</v>
      </c>
      <c r="E1106" s="12">
        <f t="shared" si="68"/>
        <v>42605</v>
      </c>
      <c r="F1106" s="3">
        <v>0</v>
      </c>
      <c r="G1106" s="3" t="s">
        <v>61</v>
      </c>
      <c r="H1106" s="3" t="str">
        <f t="shared" si="69"/>
        <v>Other</v>
      </c>
      <c r="I1106" s="3">
        <v>9</v>
      </c>
      <c r="J1106" s="10">
        <v>712</v>
      </c>
      <c r="K1106" s="3">
        <v>3</v>
      </c>
      <c r="L1106" s="3" t="s">
        <v>23</v>
      </c>
      <c r="M1106" s="3" t="s">
        <v>892</v>
      </c>
      <c r="N1106" s="3" t="s">
        <v>903</v>
      </c>
      <c r="O1106" s="3" t="s">
        <v>904</v>
      </c>
      <c r="P1106" s="3" t="s">
        <v>895</v>
      </c>
      <c r="Q1106" s="3" t="s">
        <v>902</v>
      </c>
      <c r="R1106" s="3">
        <v>9</v>
      </c>
      <c r="S1106" s="3" t="s">
        <v>1055</v>
      </c>
      <c r="T1106" s="3">
        <v>191</v>
      </c>
      <c r="U1106" s="3" t="s">
        <v>1054</v>
      </c>
      <c r="V1106" s="15">
        <v>99.989997860000003</v>
      </c>
      <c r="W1106" s="15">
        <v>95.114003926871064</v>
      </c>
      <c r="X1106" s="3">
        <v>5</v>
      </c>
      <c r="Y1106" s="15">
        <v>64.989997860000003</v>
      </c>
      <c r="Z1106" s="15">
        <v>499.94998930000003</v>
      </c>
      <c r="AA1106" s="24">
        <f t="shared" si="70"/>
        <v>434.95999144000001</v>
      </c>
      <c r="AB1106" s="3" t="s">
        <v>65</v>
      </c>
      <c r="AC1106" s="3" t="str">
        <f t="shared" si="71"/>
        <v>Not Cash Payment</v>
      </c>
    </row>
    <row r="1107" spans="1:29" ht="34" hidden="1" x14ac:dyDescent="0.2">
      <c r="A1107" s="3">
        <v>41612</v>
      </c>
      <c r="B1107" s="6">
        <v>42612</v>
      </c>
      <c r="C1107" s="3">
        <f>VLOOKUP(B1107,Dates!$A$2:$B$1462, 2,FALSE)</f>
        <v>3</v>
      </c>
      <c r="D1107" s="3">
        <v>4</v>
      </c>
      <c r="E1107" s="12">
        <f t="shared" si="68"/>
        <v>42618</v>
      </c>
      <c r="F1107" s="3">
        <v>0</v>
      </c>
      <c r="G1107" s="3" t="s">
        <v>61</v>
      </c>
      <c r="H1107" s="3" t="str">
        <f t="shared" si="69"/>
        <v>Other</v>
      </c>
      <c r="I1107" s="3">
        <v>9</v>
      </c>
      <c r="J1107" s="10">
        <v>1222</v>
      </c>
      <c r="K1107" s="3">
        <v>3</v>
      </c>
      <c r="L1107" s="3" t="s">
        <v>23</v>
      </c>
      <c r="M1107" s="3" t="s">
        <v>892</v>
      </c>
      <c r="N1107" s="3" t="s">
        <v>967</v>
      </c>
      <c r="O1107" s="3" t="s">
        <v>916</v>
      </c>
      <c r="P1107" s="3" t="s">
        <v>917</v>
      </c>
      <c r="Q1107" s="3" t="s">
        <v>917</v>
      </c>
      <c r="R1107" s="3">
        <v>9</v>
      </c>
      <c r="S1107" s="3" t="s">
        <v>1055</v>
      </c>
      <c r="T1107" s="3">
        <v>191</v>
      </c>
      <c r="U1107" s="3" t="s">
        <v>1054</v>
      </c>
      <c r="V1107" s="15">
        <v>99.989997860000003</v>
      </c>
      <c r="W1107" s="15">
        <v>95.114003926871064</v>
      </c>
      <c r="X1107" s="3">
        <v>5</v>
      </c>
      <c r="Y1107" s="15">
        <v>74.989997860000003</v>
      </c>
      <c r="Z1107" s="15">
        <v>499.94998930000003</v>
      </c>
      <c r="AA1107" s="24">
        <f t="shared" si="70"/>
        <v>424.95999144000001</v>
      </c>
      <c r="AB1107" s="3" t="s">
        <v>65</v>
      </c>
      <c r="AC1107" s="3" t="str">
        <f t="shared" si="71"/>
        <v>Not Cash Payment</v>
      </c>
    </row>
    <row r="1108" spans="1:29" ht="34" hidden="1" x14ac:dyDescent="0.2">
      <c r="A1108" s="3">
        <v>36298</v>
      </c>
      <c r="B1108" s="6">
        <v>42534</v>
      </c>
      <c r="C1108" s="3">
        <f>VLOOKUP(B1108,Dates!$A$2:$B$1462, 2,FALSE)</f>
        <v>2</v>
      </c>
      <c r="D1108" s="3">
        <v>4</v>
      </c>
      <c r="E1108" s="12">
        <f t="shared" si="68"/>
        <v>42538</v>
      </c>
      <c r="F1108" s="3">
        <v>0</v>
      </c>
      <c r="G1108" s="3" t="s">
        <v>61</v>
      </c>
      <c r="H1108" s="3" t="str">
        <f t="shared" si="69"/>
        <v>Other</v>
      </c>
      <c r="I1108" s="3">
        <v>9</v>
      </c>
      <c r="J1108" s="10">
        <v>275</v>
      </c>
      <c r="K1108" s="3">
        <v>3</v>
      </c>
      <c r="L1108" s="3" t="s">
        <v>23</v>
      </c>
      <c r="M1108" s="3" t="s">
        <v>892</v>
      </c>
      <c r="N1108" s="3" t="s">
        <v>968</v>
      </c>
      <c r="O1108" s="3" t="s">
        <v>952</v>
      </c>
      <c r="P1108" s="3" t="s">
        <v>895</v>
      </c>
      <c r="Q1108" s="3" t="s">
        <v>930</v>
      </c>
      <c r="R1108" s="3">
        <v>9</v>
      </c>
      <c r="S1108" s="3" t="s">
        <v>1055</v>
      </c>
      <c r="T1108" s="3">
        <v>191</v>
      </c>
      <c r="U1108" s="3" t="s">
        <v>1054</v>
      </c>
      <c r="V1108" s="15">
        <v>99.989997860000003</v>
      </c>
      <c r="W1108" s="15">
        <v>95.114003926871064</v>
      </c>
      <c r="X1108" s="3">
        <v>5</v>
      </c>
      <c r="Y1108" s="15">
        <v>79.989997860000003</v>
      </c>
      <c r="Z1108" s="15">
        <v>499.94998930000003</v>
      </c>
      <c r="AA1108" s="24">
        <f t="shared" si="70"/>
        <v>419.95999144000001</v>
      </c>
      <c r="AB1108" s="3" t="s">
        <v>65</v>
      </c>
      <c r="AC1108" s="3" t="str">
        <f t="shared" si="71"/>
        <v>Not Cash Payment</v>
      </c>
    </row>
    <row r="1109" spans="1:29" ht="34" hidden="1" x14ac:dyDescent="0.2">
      <c r="A1109" s="3">
        <v>40634</v>
      </c>
      <c r="B1109" s="6">
        <v>42598</v>
      </c>
      <c r="C1109" s="3">
        <f>VLOOKUP(B1109,Dates!$A$2:$B$1462, 2,FALSE)</f>
        <v>3</v>
      </c>
      <c r="D1109" s="3">
        <v>4</v>
      </c>
      <c r="E1109" s="12">
        <f t="shared" si="68"/>
        <v>42604</v>
      </c>
      <c r="F1109" s="3">
        <v>1</v>
      </c>
      <c r="G1109" s="3" t="s">
        <v>61</v>
      </c>
      <c r="H1109" s="3" t="str">
        <f t="shared" si="69"/>
        <v>Other</v>
      </c>
      <c r="I1109" s="3">
        <v>9</v>
      </c>
      <c r="J1109" s="10">
        <v>12279</v>
      </c>
      <c r="K1109" s="3">
        <v>3</v>
      </c>
      <c r="L1109" s="3" t="s">
        <v>23</v>
      </c>
      <c r="M1109" s="3" t="s">
        <v>892</v>
      </c>
      <c r="N1109" s="3" t="s">
        <v>899</v>
      </c>
      <c r="O1109" s="3" t="s">
        <v>898</v>
      </c>
      <c r="P1109" s="3" t="s">
        <v>895</v>
      </c>
      <c r="Q1109" s="3" t="s">
        <v>896</v>
      </c>
      <c r="R1109" s="3">
        <v>9</v>
      </c>
      <c r="S1109" s="3" t="s">
        <v>1055</v>
      </c>
      <c r="T1109" s="3">
        <v>191</v>
      </c>
      <c r="U1109" s="3" t="s">
        <v>1054</v>
      </c>
      <c r="V1109" s="15">
        <v>99.989997860000003</v>
      </c>
      <c r="W1109" s="15">
        <v>95.114003926871064</v>
      </c>
      <c r="X1109" s="3">
        <v>5</v>
      </c>
      <c r="Y1109" s="15">
        <v>79.989997860000003</v>
      </c>
      <c r="Z1109" s="15">
        <v>499.94998930000003</v>
      </c>
      <c r="AA1109" s="24">
        <f t="shared" si="70"/>
        <v>419.95999144000001</v>
      </c>
      <c r="AB1109" s="3" t="s">
        <v>65</v>
      </c>
      <c r="AC1109" s="3" t="str">
        <f t="shared" si="71"/>
        <v>Not Cash Payment</v>
      </c>
    </row>
    <row r="1110" spans="1:29" ht="34" hidden="1" x14ac:dyDescent="0.2">
      <c r="A1110" s="3">
        <v>35393</v>
      </c>
      <c r="B1110" s="6">
        <v>42521</v>
      </c>
      <c r="C1110" s="3">
        <f>VLOOKUP(B1110,Dates!$A$2:$B$1462, 2,FALSE)</f>
        <v>3</v>
      </c>
      <c r="D1110" s="3">
        <v>4</v>
      </c>
      <c r="E1110" s="12">
        <f t="shared" si="68"/>
        <v>42527</v>
      </c>
      <c r="F1110" s="3">
        <v>0</v>
      </c>
      <c r="G1110" s="3" t="s">
        <v>61</v>
      </c>
      <c r="H1110" s="3" t="str">
        <f t="shared" si="69"/>
        <v>Other</v>
      </c>
      <c r="I1110" s="3">
        <v>17</v>
      </c>
      <c r="J1110" s="10">
        <v>2922</v>
      </c>
      <c r="K1110" s="3">
        <v>4</v>
      </c>
      <c r="L1110" s="3" t="s">
        <v>45</v>
      </c>
      <c r="M1110" s="3" t="s">
        <v>892</v>
      </c>
      <c r="N1110" s="3" t="s">
        <v>964</v>
      </c>
      <c r="O1110" s="3" t="s">
        <v>965</v>
      </c>
      <c r="P1110" s="3" t="s">
        <v>895</v>
      </c>
      <c r="Q1110" s="3" t="s">
        <v>902</v>
      </c>
      <c r="R1110" s="3">
        <v>17</v>
      </c>
      <c r="S1110" s="3" t="s">
        <v>1043</v>
      </c>
      <c r="T1110" s="3">
        <v>365</v>
      </c>
      <c r="U1110" s="3" t="s">
        <v>1062</v>
      </c>
      <c r="V1110" s="15">
        <v>59.990001679999999</v>
      </c>
      <c r="W1110" s="15">
        <v>54.488929209402009</v>
      </c>
      <c r="X1110" s="3">
        <v>5</v>
      </c>
      <c r="Y1110" s="15">
        <v>0</v>
      </c>
      <c r="Z1110" s="15">
        <v>299.9500084</v>
      </c>
      <c r="AA1110" s="24">
        <f t="shared" si="70"/>
        <v>299.9500084</v>
      </c>
      <c r="AB1110" s="3" t="s">
        <v>65</v>
      </c>
      <c r="AC1110" s="3" t="str">
        <f t="shared" si="71"/>
        <v>Not Cash Payment</v>
      </c>
    </row>
    <row r="1111" spans="1:29" ht="34" hidden="1" x14ac:dyDescent="0.2">
      <c r="A1111" s="3">
        <v>36654</v>
      </c>
      <c r="B1111" s="6">
        <v>42540</v>
      </c>
      <c r="C1111" s="3">
        <f>VLOOKUP(B1111,Dates!$A$2:$B$1462, 2,FALSE)</f>
        <v>1</v>
      </c>
      <c r="D1111" s="3">
        <v>4</v>
      </c>
      <c r="E1111" s="12">
        <f t="shared" si="68"/>
        <v>42544</v>
      </c>
      <c r="F1111" s="3">
        <v>1</v>
      </c>
      <c r="G1111" s="3" t="s">
        <v>61</v>
      </c>
      <c r="H1111" s="3" t="str">
        <f t="shared" si="69"/>
        <v>Other</v>
      </c>
      <c r="I1111" s="3">
        <v>17</v>
      </c>
      <c r="J1111" s="10">
        <v>8520</v>
      </c>
      <c r="K1111" s="3">
        <v>4</v>
      </c>
      <c r="L1111" s="3" t="s">
        <v>45</v>
      </c>
      <c r="M1111" s="3" t="s">
        <v>892</v>
      </c>
      <c r="N1111" s="3" t="s">
        <v>899</v>
      </c>
      <c r="O1111" s="3" t="s">
        <v>898</v>
      </c>
      <c r="P1111" s="3" t="s">
        <v>895</v>
      </c>
      <c r="Q1111" s="3" t="s">
        <v>896</v>
      </c>
      <c r="R1111" s="3">
        <v>17</v>
      </c>
      <c r="S1111" s="3" t="s">
        <v>1043</v>
      </c>
      <c r="T1111" s="3">
        <v>365</v>
      </c>
      <c r="U1111" s="3" t="s">
        <v>1062</v>
      </c>
      <c r="V1111" s="15">
        <v>59.990001679999999</v>
      </c>
      <c r="W1111" s="15">
        <v>54.488929209402009</v>
      </c>
      <c r="X1111" s="3">
        <v>5</v>
      </c>
      <c r="Y1111" s="15">
        <v>12</v>
      </c>
      <c r="Z1111" s="15">
        <v>299.9500084</v>
      </c>
      <c r="AA1111" s="24">
        <f t="shared" si="70"/>
        <v>287.9500084</v>
      </c>
      <c r="AB1111" s="3" t="s">
        <v>65</v>
      </c>
      <c r="AC1111" s="3" t="str">
        <f t="shared" si="71"/>
        <v>Not Cash Payment</v>
      </c>
    </row>
    <row r="1112" spans="1:29" ht="34" hidden="1" x14ac:dyDescent="0.2">
      <c r="A1112" s="3">
        <v>36636</v>
      </c>
      <c r="B1112" s="6">
        <v>42539</v>
      </c>
      <c r="C1112" s="3">
        <f>VLOOKUP(B1112,Dates!$A$2:$B$1462, 2,FALSE)</f>
        <v>7</v>
      </c>
      <c r="D1112" s="3">
        <v>4</v>
      </c>
      <c r="E1112" s="12">
        <f t="shared" si="68"/>
        <v>42544</v>
      </c>
      <c r="F1112" s="3">
        <v>0</v>
      </c>
      <c r="G1112" s="3" t="s">
        <v>61</v>
      </c>
      <c r="H1112" s="3" t="str">
        <f t="shared" si="69"/>
        <v>Other</v>
      </c>
      <c r="I1112" s="3">
        <v>17</v>
      </c>
      <c r="J1112" s="10">
        <v>3373</v>
      </c>
      <c r="K1112" s="3">
        <v>4</v>
      </c>
      <c r="L1112" s="3" t="s">
        <v>45</v>
      </c>
      <c r="M1112" s="3" t="s">
        <v>892</v>
      </c>
      <c r="N1112" s="3" t="s">
        <v>969</v>
      </c>
      <c r="O1112" s="3" t="s">
        <v>927</v>
      </c>
      <c r="P1112" s="3" t="s">
        <v>895</v>
      </c>
      <c r="Q1112" s="3" t="s">
        <v>912</v>
      </c>
      <c r="R1112" s="3">
        <v>17</v>
      </c>
      <c r="S1112" s="3" t="s">
        <v>1043</v>
      </c>
      <c r="T1112" s="3">
        <v>365</v>
      </c>
      <c r="U1112" s="3" t="s">
        <v>1062</v>
      </c>
      <c r="V1112" s="15">
        <v>59.990001679999999</v>
      </c>
      <c r="W1112" s="15">
        <v>54.488929209402009</v>
      </c>
      <c r="X1112" s="3">
        <v>5</v>
      </c>
      <c r="Y1112" s="15">
        <v>16.5</v>
      </c>
      <c r="Z1112" s="15">
        <v>299.9500084</v>
      </c>
      <c r="AA1112" s="24">
        <f t="shared" si="70"/>
        <v>283.4500084</v>
      </c>
      <c r="AB1112" s="3" t="s">
        <v>65</v>
      </c>
      <c r="AC1112" s="3" t="str">
        <f t="shared" si="71"/>
        <v>Not Cash Payment</v>
      </c>
    </row>
    <row r="1113" spans="1:29" ht="34" hidden="1" x14ac:dyDescent="0.2">
      <c r="A1113" s="3">
        <v>47796</v>
      </c>
      <c r="B1113" s="6">
        <v>42702</v>
      </c>
      <c r="C1113" s="3">
        <f>VLOOKUP(B1113,Dates!$A$2:$B$1462, 2,FALSE)</f>
        <v>2</v>
      </c>
      <c r="D1113" s="3">
        <v>4</v>
      </c>
      <c r="E1113" s="12">
        <f t="shared" si="68"/>
        <v>42706</v>
      </c>
      <c r="F1113" s="3">
        <v>0</v>
      </c>
      <c r="G1113" s="3" t="s">
        <v>61</v>
      </c>
      <c r="H1113" s="3" t="str">
        <f t="shared" si="69"/>
        <v>Other</v>
      </c>
      <c r="I1113" s="3">
        <v>17</v>
      </c>
      <c r="J1113" s="10">
        <v>8587</v>
      </c>
      <c r="K1113" s="3">
        <v>4</v>
      </c>
      <c r="L1113" s="3" t="s">
        <v>45</v>
      </c>
      <c r="M1113" s="3" t="s">
        <v>892</v>
      </c>
      <c r="N1113" s="3" t="s">
        <v>970</v>
      </c>
      <c r="O1113" s="3" t="s">
        <v>971</v>
      </c>
      <c r="P1113" s="3" t="s">
        <v>917</v>
      </c>
      <c r="Q1113" s="3" t="s">
        <v>917</v>
      </c>
      <c r="R1113" s="3">
        <v>17</v>
      </c>
      <c r="S1113" s="3" t="s">
        <v>1043</v>
      </c>
      <c r="T1113" s="3">
        <v>365</v>
      </c>
      <c r="U1113" s="3" t="s">
        <v>1062</v>
      </c>
      <c r="V1113" s="15">
        <v>59.990001679999999</v>
      </c>
      <c r="W1113" s="15">
        <v>54.488929209402009</v>
      </c>
      <c r="X1113" s="3">
        <v>5</v>
      </c>
      <c r="Y1113" s="15">
        <v>35.990001679999999</v>
      </c>
      <c r="Z1113" s="15">
        <v>299.9500084</v>
      </c>
      <c r="AA1113" s="24">
        <f t="shared" si="70"/>
        <v>263.96000672000002</v>
      </c>
      <c r="AB1113" s="3" t="s">
        <v>65</v>
      </c>
      <c r="AC1113" s="3" t="str">
        <f t="shared" si="71"/>
        <v>Not Cash Payment</v>
      </c>
    </row>
    <row r="1114" spans="1:29" ht="34" hidden="1" x14ac:dyDescent="0.2">
      <c r="A1114" s="3">
        <v>35266</v>
      </c>
      <c r="B1114" s="6">
        <v>42519</v>
      </c>
      <c r="C1114" s="3">
        <f>VLOOKUP(B1114,Dates!$A$2:$B$1462, 2,FALSE)</f>
        <v>1</v>
      </c>
      <c r="D1114" s="3">
        <v>4</v>
      </c>
      <c r="E1114" s="12">
        <f t="shared" si="68"/>
        <v>42523</v>
      </c>
      <c r="F1114" s="3">
        <v>0</v>
      </c>
      <c r="G1114" s="3" t="s">
        <v>61</v>
      </c>
      <c r="H1114" s="3" t="str">
        <f t="shared" si="69"/>
        <v>Other</v>
      </c>
      <c r="I1114" s="3">
        <v>17</v>
      </c>
      <c r="J1114" s="10">
        <v>288</v>
      </c>
      <c r="K1114" s="3">
        <v>4</v>
      </c>
      <c r="L1114" s="3" t="s">
        <v>45</v>
      </c>
      <c r="M1114" s="3" t="s">
        <v>892</v>
      </c>
      <c r="N1114" s="3" t="s">
        <v>972</v>
      </c>
      <c r="O1114" s="3" t="s">
        <v>904</v>
      </c>
      <c r="P1114" s="3" t="s">
        <v>895</v>
      </c>
      <c r="Q1114" s="3" t="s">
        <v>902</v>
      </c>
      <c r="R1114" s="3">
        <v>17</v>
      </c>
      <c r="S1114" s="3" t="s">
        <v>1043</v>
      </c>
      <c r="T1114" s="3">
        <v>365</v>
      </c>
      <c r="U1114" s="3" t="s">
        <v>1062</v>
      </c>
      <c r="V1114" s="15">
        <v>59.990001679999999</v>
      </c>
      <c r="W1114" s="15">
        <v>54.488929209402009</v>
      </c>
      <c r="X1114" s="3">
        <v>5</v>
      </c>
      <c r="Y1114" s="15">
        <v>44.990001679999999</v>
      </c>
      <c r="Z1114" s="15">
        <v>299.9500084</v>
      </c>
      <c r="AA1114" s="24">
        <f t="shared" si="70"/>
        <v>254.96000672</v>
      </c>
      <c r="AB1114" s="3" t="s">
        <v>65</v>
      </c>
      <c r="AC1114" s="3" t="str">
        <f t="shared" si="71"/>
        <v>Not Cash Payment</v>
      </c>
    </row>
    <row r="1115" spans="1:29" ht="34" hidden="1" x14ac:dyDescent="0.2">
      <c r="A1115" s="3">
        <v>34089</v>
      </c>
      <c r="B1115" s="6">
        <v>42709</v>
      </c>
      <c r="C1115" s="3">
        <f>VLOOKUP(B1115,Dates!$A$2:$B$1462, 2,FALSE)</f>
        <v>2</v>
      </c>
      <c r="D1115" s="3">
        <v>4</v>
      </c>
      <c r="E1115" s="12">
        <f t="shared" si="68"/>
        <v>42713</v>
      </c>
      <c r="F1115" s="3">
        <v>1</v>
      </c>
      <c r="G1115" s="3" t="s">
        <v>61</v>
      </c>
      <c r="H1115" s="3" t="str">
        <f t="shared" si="69"/>
        <v>Other</v>
      </c>
      <c r="I1115" s="3">
        <v>17</v>
      </c>
      <c r="J1115" s="10">
        <v>8004</v>
      </c>
      <c r="K1115" s="3">
        <v>4</v>
      </c>
      <c r="L1115" s="3" t="s">
        <v>45</v>
      </c>
      <c r="M1115" s="3" t="s">
        <v>892</v>
      </c>
      <c r="N1115" s="3" t="s">
        <v>973</v>
      </c>
      <c r="O1115" s="3" t="s">
        <v>974</v>
      </c>
      <c r="P1115" s="3" t="s">
        <v>895</v>
      </c>
      <c r="Q1115" s="3" t="s">
        <v>902</v>
      </c>
      <c r="R1115" s="3">
        <v>17</v>
      </c>
      <c r="S1115" s="3" t="s">
        <v>1043</v>
      </c>
      <c r="T1115" s="3">
        <v>365</v>
      </c>
      <c r="U1115" s="3" t="s">
        <v>1062</v>
      </c>
      <c r="V1115" s="15">
        <v>59.990001679999999</v>
      </c>
      <c r="W1115" s="15">
        <v>54.488929209402009</v>
      </c>
      <c r="X1115" s="3">
        <v>5</v>
      </c>
      <c r="Y1115" s="15">
        <v>44.990001679999999</v>
      </c>
      <c r="Z1115" s="15">
        <v>299.9500084</v>
      </c>
      <c r="AA1115" s="24">
        <f t="shared" si="70"/>
        <v>254.96000672</v>
      </c>
      <c r="AB1115" s="3" t="s">
        <v>65</v>
      </c>
      <c r="AC1115" s="3" t="str">
        <f t="shared" si="71"/>
        <v>Not Cash Payment</v>
      </c>
    </row>
    <row r="1116" spans="1:29" ht="34" hidden="1" x14ac:dyDescent="0.2">
      <c r="A1116" s="3">
        <v>50571</v>
      </c>
      <c r="B1116" s="6">
        <v>42948</v>
      </c>
      <c r="C1116" s="3">
        <f>VLOOKUP(B1116,Dates!$A$2:$B$1462, 2,FALSE)</f>
        <v>3</v>
      </c>
      <c r="D1116" s="3">
        <v>4</v>
      </c>
      <c r="E1116" s="12">
        <f t="shared" si="68"/>
        <v>42954</v>
      </c>
      <c r="F1116" s="3">
        <v>0</v>
      </c>
      <c r="G1116" s="3" t="s">
        <v>61</v>
      </c>
      <c r="H1116" s="3" t="str">
        <f t="shared" si="69"/>
        <v>Other</v>
      </c>
      <c r="I1116" s="3">
        <v>17</v>
      </c>
      <c r="J1116" s="10">
        <v>1507</v>
      </c>
      <c r="K1116" s="3">
        <v>4</v>
      </c>
      <c r="L1116" s="3" t="s">
        <v>45</v>
      </c>
      <c r="M1116" s="3" t="s">
        <v>892</v>
      </c>
      <c r="N1116" s="3" t="s">
        <v>955</v>
      </c>
      <c r="O1116" s="3" t="s">
        <v>916</v>
      </c>
      <c r="P1116" s="3" t="s">
        <v>917</v>
      </c>
      <c r="Q1116" s="3" t="s">
        <v>917</v>
      </c>
      <c r="R1116" s="3">
        <v>17</v>
      </c>
      <c r="S1116" s="3" t="s">
        <v>1043</v>
      </c>
      <c r="T1116" s="3">
        <v>365</v>
      </c>
      <c r="U1116" s="3" t="s">
        <v>1062</v>
      </c>
      <c r="V1116" s="15">
        <v>59.990001679999999</v>
      </c>
      <c r="W1116" s="15">
        <v>54.488929209402009</v>
      </c>
      <c r="X1116" s="3">
        <v>5</v>
      </c>
      <c r="Y1116" s="15">
        <v>53.990001679999999</v>
      </c>
      <c r="Z1116" s="15">
        <v>299.9500084</v>
      </c>
      <c r="AA1116" s="24">
        <f t="shared" si="70"/>
        <v>245.96000672</v>
      </c>
      <c r="AB1116" s="3" t="s">
        <v>65</v>
      </c>
      <c r="AC1116" s="3" t="str">
        <f t="shared" si="71"/>
        <v>Not Cash Payment</v>
      </c>
    </row>
    <row r="1117" spans="1:29" ht="51" hidden="1" x14ac:dyDescent="0.2">
      <c r="A1117" s="3">
        <v>46744</v>
      </c>
      <c r="B1117" s="6">
        <v>42687</v>
      </c>
      <c r="C1117" s="3">
        <f>VLOOKUP(B1117,Dates!$A$2:$B$1462, 2,FALSE)</f>
        <v>1</v>
      </c>
      <c r="D1117" s="3">
        <v>4</v>
      </c>
      <c r="E1117" s="12">
        <f t="shared" si="68"/>
        <v>42691</v>
      </c>
      <c r="F1117" s="3">
        <v>1</v>
      </c>
      <c r="G1117" s="3" t="s">
        <v>61</v>
      </c>
      <c r="H1117" s="3" t="str">
        <f t="shared" si="69"/>
        <v>Other</v>
      </c>
      <c r="I1117" s="3">
        <v>29</v>
      </c>
      <c r="J1117" s="10">
        <v>228</v>
      </c>
      <c r="K1117" s="3">
        <v>5</v>
      </c>
      <c r="L1117" s="3" t="s">
        <v>30</v>
      </c>
      <c r="M1117" s="3" t="s">
        <v>892</v>
      </c>
      <c r="N1117" s="3" t="s">
        <v>955</v>
      </c>
      <c r="O1117" s="3" t="s">
        <v>916</v>
      </c>
      <c r="P1117" s="3" t="s">
        <v>917</v>
      </c>
      <c r="Q1117" s="3" t="s">
        <v>917</v>
      </c>
      <c r="R1117" s="3">
        <v>29</v>
      </c>
      <c r="S1117" s="3" t="s">
        <v>1057</v>
      </c>
      <c r="T1117" s="3">
        <v>627</v>
      </c>
      <c r="U1117" s="3" t="s">
        <v>1056</v>
      </c>
      <c r="V1117" s="15">
        <v>39.990001679999999</v>
      </c>
      <c r="W1117" s="15">
        <v>34.198098313835338</v>
      </c>
      <c r="X1117" s="3">
        <v>5</v>
      </c>
      <c r="Y1117" s="15">
        <v>2</v>
      </c>
      <c r="Z1117" s="15">
        <v>199.9500084</v>
      </c>
      <c r="AA1117" s="24">
        <f t="shared" si="70"/>
        <v>197.9500084</v>
      </c>
      <c r="AB1117" s="3" t="s">
        <v>65</v>
      </c>
      <c r="AC1117" s="3" t="str">
        <f t="shared" si="71"/>
        <v>Not Cash Payment</v>
      </c>
    </row>
    <row r="1118" spans="1:29" ht="51" hidden="1" x14ac:dyDescent="0.2">
      <c r="A1118" s="3">
        <v>36894</v>
      </c>
      <c r="B1118" s="6">
        <v>42543</v>
      </c>
      <c r="C1118" s="3">
        <f>VLOOKUP(B1118,Dates!$A$2:$B$1462, 2,FALSE)</f>
        <v>4</v>
      </c>
      <c r="D1118" s="3">
        <v>4</v>
      </c>
      <c r="E1118" s="12">
        <f t="shared" si="68"/>
        <v>42549</v>
      </c>
      <c r="F1118" s="3">
        <v>1</v>
      </c>
      <c r="G1118" s="3" t="s">
        <v>61</v>
      </c>
      <c r="H1118" s="3" t="str">
        <f t="shared" si="69"/>
        <v>Other</v>
      </c>
      <c r="I1118" s="3">
        <v>29</v>
      </c>
      <c r="J1118" s="10">
        <v>10753</v>
      </c>
      <c r="K1118" s="3">
        <v>5</v>
      </c>
      <c r="L1118" s="3" t="s">
        <v>30</v>
      </c>
      <c r="M1118" s="3" t="s">
        <v>892</v>
      </c>
      <c r="N1118" s="3" t="s">
        <v>975</v>
      </c>
      <c r="O1118" s="3" t="s">
        <v>939</v>
      </c>
      <c r="P1118" s="3" t="s">
        <v>895</v>
      </c>
      <c r="Q1118" s="3" t="s">
        <v>912</v>
      </c>
      <c r="R1118" s="3">
        <v>29</v>
      </c>
      <c r="S1118" s="3" t="s">
        <v>1057</v>
      </c>
      <c r="T1118" s="3">
        <v>627</v>
      </c>
      <c r="U1118" s="3" t="s">
        <v>1056</v>
      </c>
      <c r="V1118" s="15">
        <v>39.990001679999999</v>
      </c>
      <c r="W1118" s="15">
        <v>34.198098313835338</v>
      </c>
      <c r="X1118" s="3">
        <v>5</v>
      </c>
      <c r="Y1118" s="15">
        <v>2</v>
      </c>
      <c r="Z1118" s="15">
        <v>199.9500084</v>
      </c>
      <c r="AA1118" s="24">
        <f t="shared" si="70"/>
        <v>197.9500084</v>
      </c>
      <c r="AB1118" s="3" t="s">
        <v>65</v>
      </c>
      <c r="AC1118" s="3" t="str">
        <f t="shared" si="71"/>
        <v>Not Cash Payment</v>
      </c>
    </row>
    <row r="1119" spans="1:29" ht="51" hidden="1" x14ac:dyDescent="0.2">
      <c r="A1119" s="3">
        <v>39241</v>
      </c>
      <c r="B1119" s="6">
        <v>42577</v>
      </c>
      <c r="C1119" s="3">
        <f>VLOOKUP(B1119,Dates!$A$2:$B$1462, 2,FALSE)</f>
        <v>3</v>
      </c>
      <c r="D1119" s="3">
        <v>4</v>
      </c>
      <c r="E1119" s="12">
        <f t="shared" si="68"/>
        <v>42583</v>
      </c>
      <c r="F1119" s="3">
        <v>0</v>
      </c>
      <c r="G1119" s="3" t="s">
        <v>61</v>
      </c>
      <c r="H1119" s="3" t="str">
        <f t="shared" si="69"/>
        <v>Other</v>
      </c>
      <c r="I1119" s="3">
        <v>29</v>
      </c>
      <c r="J1119" s="10">
        <v>2368</v>
      </c>
      <c r="K1119" s="3">
        <v>5</v>
      </c>
      <c r="L1119" s="3" t="s">
        <v>30</v>
      </c>
      <c r="M1119" s="3" t="s">
        <v>892</v>
      </c>
      <c r="N1119" s="3" t="s">
        <v>976</v>
      </c>
      <c r="O1119" s="3" t="s">
        <v>904</v>
      </c>
      <c r="P1119" s="3" t="s">
        <v>895</v>
      </c>
      <c r="Q1119" s="3" t="s">
        <v>902</v>
      </c>
      <c r="R1119" s="3">
        <v>29</v>
      </c>
      <c r="S1119" s="3" t="s">
        <v>1057</v>
      </c>
      <c r="T1119" s="3">
        <v>627</v>
      </c>
      <c r="U1119" s="3" t="s">
        <v>1056</v>
      </c>
      <c r="V1119" s="15">
        <v>39.990001679999999</v>
      </c>
      <c r="W1119" s="15">
        <v>34.198098313835338</v>
      </c>
      <c r="X1119" s="3">
        <v>5</v>
      </c>
      <c r="Y1119" s="15">
        <v>2</v>
      </c>
      <c r="Z1119" s="15">
        <v>199.9500084</v>
      </c>
      <c r="AA1119" s="24">
        <f t="shared" si="70"/>
        <v>197.9500084</v>
      </c>
      <c r="AB1119" s="3" t="s">
        <v>65</v>
      </c>
      <c r="AC1119" s="3" t="str">
        <f t="shared" si="71"/>
        <v>Not Cash Payment</v>
      </c>
    </row>
    <row r="1120" spans="1:29" ht="34" hidden="1" x14ac:dyDescent="0.2">
      <c r="A1120" s="3">
        <v>46992</v>
      </c>
      <c r="B1120" s="6">
        <v>42690</v>
      </c>
      <c r="C1120" s="3">
        <f>VLOOKUP(B1120,Dates!$A$2:$B$1462, 2,FALSE)</f>
        <v>4</v>
      </c>
      <c r="D1120" s="3">
        <v>4</v>
      </c>
      <c r="E1120" s="12">
        <f t="shared" si="68"/>
        <v>42696</v>
      </c>
      <c r="F1120" s="3">
        <v>0</v>
      </c>
      <c r="G1120" s="3" t="s">
        <v>61</v>
      </c>
      <c r="H1120" s="3" t="str">
        <f t="shared" si="69"/>
        <v>Other</v>
      </c>
      <c r="I1120" s="3">
        <v>24</v>
      </c>
      <c r="J1120" s="10">
        <v>9484</v>
      </c>
      <c r="K1120" s="3">
        <v>5</v>
      </c>
      <c r="L1120" s="3" t="s">
        <v>30</v>
      </c>
      <c r="M1120" s="3" t="s">
        <v>892</v>
      </c>
      <c r="N1120" s="3" t="s">
        <v>977</v>
      </c>
      <c r="O1120" s="3" t="s">
        <v>978</v>
      </c>
      <c r="P1120" s="3" t="s">
        <v>917</v>
      </c>
      <c r="Q1120" s="3" t="s">
        <v>917</v>
      </c>
      <c r="R1120" s="3">
        <v>24</v>
      </c>
      <c r="S1120" s="3" t="s">
        <v>1066</v>
      </c>
      <c r="T1120" s="3">
        <v>502</v>
      </c>
      <c r="U1120" s="3" t="s">
        <v>1065</v>
      </c>
      <c r="V1120" s="15">
        <v>50</v>
      </c>
      <c r="W1120" s="15">
        <v>43.678035218757444</v>
      </c>
      <c r="X1120" s="3">
        <v>5</v>
      </c>
      <c r="Y1120" s="15">
        <v>5</v>
      </c>
      <c r="Z1120" s="15">
        <v>250</v>
      </c>
      <c r="AA1120" s="24">
        <f t="shared" si="70"/>
        <v>245</v>
      </c>
      <c r="AB1120" s="3" t="s">
        <v>65</v>
      </c>
      <c r="AC1120" s="3" t="str">
        <f t="shared" si="71"/>
        <v>Not Cash Payment</v>
      </c>
    </row>
    <row r="1121" spans="1:29" ht="51" hidden="1" x14ac:dyDescent="0.2">
      <c r="A1121" s="3">
        <v>32277</v>
      </c>
      <c r="B1121" s="6">
        <v>42476</v>
      </c>
      <c r="C1121" s="3">
        <f>VLOOKUP(B1121,Dates!$A$2:$B$1462, 2,FALSE)</f>
        <v>7</v>
      </c>
      <c r="D1121" s="3">
        <v>4</v>
      </c>
      <c r="E1121" s="12">
        <f t="shared" si="68"/>
        <v>42481</v>
      </c>
      <c r="F1121" s="3">
        <v>0</v>
      </c>
      <c r="G1121" s="3" t="s">
        <v>61</v>
      </c>
      <c r="H1121" s="3" t="str">
        <f t="shared" si="69"/>
        <v>Other</v>
      </c>
      <c r="I1121" s="3">
        <v>29</v>
      </c>
      <c r="J1121" s="10">
        <v>7005</v>
      </c>
      <c r="K1121" s="3">
        <v>5</v>
      </c>
      <c r="L1121" s="3" t="s">
        <v>30</v>
      </c>
      <c r="M1121" s="3" t="s">
        <v>892</v>
      </c>
      <c r="N1121" s="3" t="s">
        <v>926</v>
      </c>
      <c r="O1121" s="3" t="s">
        <v>927</v>
      </c>
      <c r="P1121" s="3" t="s">
        <v>895</v>
      </c>
      <c r="Q1121" s="3" t="s">
        <v>912</v>
      </c>
      <c r="R1121" s="3">
        <v>29</v>
      </c>
      <c r="S1121" s="3" t="s">
        <v>1057</v>
      </c>
      <c r="T1121" s="3">
        <v>627</v>
      </c>
      <c r="U1121" s="3" t="s">
        <v>1056</v>
      </c>
      <c r="V1121" s="15">
        <v>39.990001679999999</v>
      </c>
      <c r="W1121" s="15">
        <v>34.198098313835338</v>
      </c>
      <c r="X1121" s="3">
        <v>5</v>
      </c>
      <c r="Y1121" s="15">
        <v>8</v>
      </c>
      <c r="Z1121" s="15">
        <v>199.9500084</v>
      </c>
      <c r="AA1121" s="24">
        <f t="shared" si="70"/>
        <v>191.9500084</v>
      </c>
      <c r="AB1121" s="3" t="s">
        <v>65</v>
      </c>
      <c r="AC1121" s="3" t="str">
        <f t="shared" si="71"/>
        <v>Not Cash Payment</v>
      </c>
    </row>
    <row r="1122" spans="1:29" ht="34" hidden="1" x14ac:dyDescent="0.2">
      <c r="A1122" s="3">
        <v>47796</v>
      </c>
      <c r="B1122" s="6">
        <v>42702</v>
      </c>
      <c r="C1122" s="3">
        <f>VLOOKUP(B1122,Dates!$A$2:$B$1462, 2,FALSE)</f>
        <v>2</v>
      </c>
      <c r="D1122" s="3">
        <v>4</v>
      </c>
      <c r="E1122" s="12">
        <f t="shared" si="68"/>
        <v>42706</v>
      </c>
      <c r="F1122" s="3">
        <v>0</v>
      </c>
      <c r="G1122" s="3" t="s">
        <v>61</v>
      </c>
      <c r="H1122" s="3" t="str">
        <f t="shared" si="69"/>
        <v>Other</v>
      </c>
      <c r="I1122" s="3">
        <v>24</v>
      </c>
      <c r="J1122" s="10">
        <v>8587</v>
      </c>
      <c r="K1122" s="3">
        <v>5</v>
      </c>
      <c r="L1122" s="3" t="s">
        <v>30</v>
      </c>
      <c r="M1122" s="3" t="s">
        <v>892</v>
      </c>
      <c r="N1122" s="3" t="s">
        <v>970</v>
      </c>
      <c r="O1122" s="3" t="s">
        <v>971</v>
      </c>
      <c r="P1122" s="3" t="s">
        <v>917</v>
      </c>
      <c r="Q1122" s="3" t="s">
        <v>917</v>
      </c>
      <c r="R1122" s="3">
        <v>24</v>
      </c>
      <c r="S1122" s="3" t="s">
        <v>1066</v>
      </c>
      <c r="T1122" s="3">
        <v>502</v>
      </c>
      <c r="U1122" s="3" t="s">
        <v>1065</v>
      </c>
      <c r="V1122" s="15">
        <v>50</v>
      </c>
      <c r="W1122" s="15">
        <v>43.678035218757444</v>
      </c>
      <c r="X1122" s="3">
        <v>5</v>
      </c>
      <c r="Y1122" s="15">
        <v>22.5</v>
      </c>
      <c r="Z1122" s="15">
        <v>250</v>
      </c>
      <c r="AA1122" s="24">
        <f t="shared" si="70"/>
        <v>227.5</v>
      </c>
      <c r="AB1122" s="3" t="s">
        <v>65</v>
      </c>
      <c r="AC1122" s="3" t="str">
        <f t="shared" si="71"/>
        <v>Not Cash Payment</v>
      </c>
    </row>
    <row r="1123" spans="1:29" ht="51" hidden="1" x14ac:dyDescent="0.2">
      <c r="A1123" s="3">
        <v>36636</v>
      </c>
      <c r="B1123" s="6">
        <v>42539</v>
      </c>
      <c r="C1123" s="3">
        <f>VLOOKUP(B1123,Dates!$A$2:$B$1462, 2,FALSE)</f>
        <v>7</v>
      </c>
      <c r="D1123" s="3">
        <v>4</v>
      </c>
      <c r="E1123" s="12">
        <f t="shared" si="68"/>
        <v>42544</v>
      </c>
      <c r="F1123" s="3">
        <v>0</v>
      </c>
      <c r="G1123" s="3" t="s">
        <v>61</v>
      </c>
      <c r="H1123" s="3" t="str">
        <f t="shared" si="69"/>
        <v>Other</v>
      </c>
      <c r="I1123" s="3">
        <v>29</v>
      </c>
      <c r="J1123" s="10">
        <v>3373</v>
      </c>
      <c r="K1123" s="3">
        <v>5</v>
      </c>
      <c r="L1123" s="3" t="s">
        <v>30</v>
      </c>
      <c r="M1123" s="3" t="s">
        <v>892</v>
      </c>
      <c r="N1123" s="3" t="s">
        <v>969</v>
      </c>
      <c r="O1123" s="3" t="s">
        <v>927</v>
      </c>
      <c r="P1123" s="3" t="s">
        <v>895</v>
      </c>
      <c r="Q1123" s="3" t="s">
        <v>912</v>
      </c>
      <c r="R1123" s="3">
        <v>29</v>
      </c>
      <c r="S1123" s="3" t="s">
        <v>1057</v>
      </c>
      <c r="T1123" s="3">
        <v>627</v>
      </c>
      <c r="U1123" s="3" t="s">
        <v>1056</v>
      </c>
      <c r="V1123" s="15">
        <v>39.990001679999999</v>
      </c>
      <c r="W1123" s="15">
        <v>34.198098313835338</v>
      </c>
      <c r="X1123" s="3">
        <v>5</v>
      </c>
      <c r="Y1123" s="15">
        <v>18</v>
      </c>
      <c r="Z1123" s="15">
        <v>199.9500084</v>
      </c>
      <c r="AA1123" s="24">
        <f t="shared" si="70"/>
        <v>181.9500084</v>
      </c>
      <c r="AB1123" s="3" t="s">
        <v>65</v>
      </c>
      <c r="AC1123" s="3" t="str">
        <f t="shared" si="71"/>
        <v>Not Cash Payment</v>
      </c>
    </row>
    <row r="1124" spans="1:29" ht="34" hidden="1" x14ac:dyDescent="0.2">
      <c r="A1124" s="3">
        <v>39498</v>
      </c>
      <c r="B1124" s="6">
        <v>42581</v>
      </c>
      <c r="C1124" s="3">
        <f>VLOOKUP(B1124,Dates!$A$2:$B$1462, 2,FALSE)</f>
        <v>7</v>
      </c>
      <c r="D1124" s="3">
        <v>4</v>
      </c>
      <c r="E1124" s="12">
        <f t="shared" si="68"/>
        <v>42586</v>
      </c>
      <c r="F1124" s="3">
        <v>0</v>
      </c>
      <c r="G1124" s="3" t="s">
        <v>61</v>
      </c>
      <c r="H1124" s="3" t="str">
        <f t="shared" si="69"/>
        <v>Other</v>
      </c>
      <c r="I1124" s="3">
        <v>24</v>
      </c>
      <c r="J1124" s="10">
        <v>9164</v>
      </c>
      <c r="K1124" s="3">
        <v>5</v>
      </c>
      <c r="L1124" s="3" t="s">
        <v>30</v>
      </c>
      <c r="M1124" s="3" t="s">
        <v>892</v>
      </c>
      <c r="N1124" s="3" t="s">
        <v>926</v>
      </c>
      <c r="O1124" s="3" t="s">
        <v>927</v>
      </c>
      <c r="P1124" s="3" t="s">
        <v>895</v>
      </c>
      <c r="Q1124" s="3" t="s">
        <v>912</v>
      </c>
      <c r="R1124" s="3">
        <v>24</v>
      </c>
      <c r="S1124" s="3" t="s">
        <v>1066</v>
      </c>
      <c r="T1124" s="3">
        <v>502</v>
      </c>
      <c r="U1124" s="3" t="s">
        <v>1065</v>
      </c>
      <c r="V1124" s="15">
        <v>50</v>
      </c>
      <c r="W1124" s="15">
        <v>43.678035218757444</v>
      </c>
      <c r="X1124" s="3">
        <v>5</v>
      </c>
      <c r="Y1124" s="15">
        <v>22.5</v>
      </c>
      <c r="Z1124" s="15">
        <v>250</v>
      </c>
      <c r="AA1124" s="24">
        <f t="shared" si="70"/>
        <v>227.5</v>
      </c>
      <c r="AB1124" s="3" t="s">
        <v>65</v>
      </c>
      <c r="AC1124" s="3" t="str">
        <f t="shared" si="71"/>
        <v>Not Cash Payment</v>
      </c>
    </row>
    <row r="1125" spans="1:29" ht="51" hidden="1" x14ac:dyDescent="0.2">
      <c r="A1125" s="3">
        <v>37182</v>
      </c>
      <c r="B1125" s="6">
        <v>42547</v>
      </c>
      <c r="C1125" s="3">
        <f>VLOOKUP(B1125,Dates!$A$2:$B$1462, 2,FALSE)</f>
        <v>1</v>
      </c>
      <c r="D1125" s="3">
        <v>4</v>
      </c>
      <c r="E1125" s="12">
        <f t="shared" si="68"/>
        <v>42551</v>
      </c>
      <c r="F1125" s="3">
        <v>0</v>
      </c>
      <c r="G1125" s="3" t="s">
        <v>61</v>
      </c>
      <c r="H1125" s="3" t="str">
        <f t="shared" si="69"/>
        <v>Other</v>
      </c>
      <c r="I1125" s="3">
        <v>29</v>
      </c>
      <c r="J1125" s="10">
        <v>10500</v>
      </c>
      <c r="K1125" s="3">
        <v>5</v>
      </c>
      <c r="L1125" s="3" t="s">
        <v>30</v>
      </c>
      <c r="M1125" s="3" t="s">
        <v>892</v>
      </c>
      <c r="N1125" s="3" t="s">
        <v>899</v>
      </c>
      <c r="O1125" s="3" t="s">
        <v>898</v>
      </c>
      <c r="P1125" s="3" t="s">
        <v>895</v>
      </c>
      <c r="Q1125" s="3" t="s">
        <v>896</v>
      </c>
      <c r="R1125" s="3">
        <v>29</v>
      </c>
      <c r="S1125" s="3" t="s">
        <v>1057</v>
      </c>
      <c r="T1125" s="3">
        <v>627</v>
      </c>
      <c r="U1125" s="3" t="s">
        <v>1056</v>
      </c>
      <c r="V1125" s="15">
        <v>39.990001679999999</v>
      </c>
      <c r="W1125" s="15">
        <v>34.198098313835338</v>
      </c>
      <c r="X1125" s="3">
        <v>5</v>
      </c>
      <c r="Y1125" s="15">
        <v>18</v>
      </c>
      <c r="Z1125" s="15">
        <v>199.9500084</v>
      </c>
      <c r="AA1125" s="24">
        <f t="shared" si="70"/>
        <v>181.9500084</v>
      </c>
      <c r="AB1125" s="3" t="s">
        <v>65</v>
      </c>
      <c r="AC1125" s="3" t="str">
        <f t="shared" si="71"/>
        <v>Not Cash Payment</v>
      </c>
    </row>
    <row r="1126" spans="1:29" ht="34" hidden="1" x14ac:dyDescent="0.2">
      <c r="A1126" s="3">
        <v>40647</v>
      </c>
      <c r="B1126" s="6">
        <v>42598</v>
      </c>
      <c r="C1126" s="3">
        <f>VLOOKUP(B1126,Dates!$A$2:$B$1462, 2,FALSE)</f>
        <v>3</v>
      </c>
      <c r="D1126" s="3">
        <v>4</v>
      </c>
      <c r="E1126" s="12">
        <f t="shared" si="68"/>
        <v>42604</v>
      </c>
      <c r="F1126" s="3">
        <v>0</v>
      </c>
      <c r="G1126" s="3" t="s">
        <v>61</v>
      </c>
      <c r="H1126" s="3" t="str">
        <f t="shared" si="69"/>
        <v>Other</v>
      </c>
      <c r="I1126" s="3">
        <v>24</v>
      </c>
      <c r="J1126" s="10">
        <v>3814</v>
      </c>
      <c r="K1126" s="3">
        <v>5</v>
      </c>
      <c r="L1126" s="3" t="s">
        <v>30</v>
      </c>
      <c r="M1126" s="3" t="s">
        <v>892</v>
      </c>
      <c r="N1126" s="3" t="s">
        <v>924</v>
      </c>
      <c r="O1126" s="3" t="s">
        <v>894</v>
      </c>
      <c r="P1126" s="3" t="s">
        <v>895</v>
      </c>
      <c r="Q1126" s="3" t="s">
        <v>896</v>
      </c>
      <c r="R1126" s="3">
        <v>24</v>
      </c>
      <c r="S1126" s="3" t="s">
        <v>1066</v>
      </c>
      <c r="T1126" s="3">
        <v>502</v>
      </c>
      <c r="U1126" s="3" t="s">
        <v>1065</v>
      </c>
      <c r="V1126" s="15">
        <v>50</v>
      </c>
      <c r="W1126" s="15">
        <v>43.678035218757444</v>
      </c>
      <c r="X1126" s="3">
        <v>5</v>
      </c>
      <c r="Y1126" s="15">
        <v>22.5</v>
      </c>
      <c r="Z1126" s="15">
        <v>250</v>
      </c>
      <c r="AA1126" s="24">
        <f t="shared" si="70"/>
        <v>227.5</v>
      </c>
      <c r="AB1126" s="3" t="s">
        <v>65</v>
      </c>
      <c r="AC1126" s="3" t="str">
        <f t="shared" si="71"/>
        <v>Not Cash Payment</v>
      </c>
    </row>
    <row r="1127" spans="1:29" ht="34" hidden="1" x14ac:dyDescent="0.2">
      <c r="A1127" s="3">
        <v>32462</v>
      </c>
      <c r="B1127" s="6">
        <v>42478</v>
      </c>
      <c r="C1127" s="3">
        <f>VLOOKUP(B1127,Dates!$A$2:$B$1462, 2,FALSE)</f>
        <v>2</v>
      </c>
      <c r="D1127" s="3">
        <v>4</v>
      </c>
      <c r="E1127" s="12">
        <f t="shared" si="68"/>
        <v>42482</v>
      </c>
      <c r="F1127" s="3">
        <v>0</v>
      </c>
      <c r="G1127" s="3" t="s">
        <v>61</v>
      </c>
      <c r="H1127" s="3" t="str">
        <f t="shared" si="69"/>
        <v>Other</v>
      </c>
      <c r="I1127" s="3">
        <v>24</v>
      </c>
      <c r="J1127" s="10">
        <v>4346</v>
      </c>
      <c r="K1127" s="3">
        <v>5</v>
      </c>
      <c r="L1127" s="3" t="s">
        <v>30</v>
      </c>
      <c r="M1127" s="3" t="s">
        <v>892</v>
      </c>
      <c r="N1127" s="3" t="s">
        <v>979</v>
      </c>
      <c r="O1127" s="3" t="s">
        <v>957</v>
      </c>
      <c r="P1127" s="3" t="s">
        <v>895</v>
      </c>
      <c r="Q1127" s="3" t="s">
        <v>902</v>
      </c>
      <c r="R1127" s="3">
        <v>24</v>
      </c>
      <c r="S1127" s="3" t="s">
        <v>1066</v>
      </c>
      <c r="T1127" s="3">
        <v>502</v>
      </c>
      <c r="U1127" s="3" t="s">
        <v>1065</v>
      </c>
      <c r="V1127" s="15">
        <v>50</v>
      </c>
      <c r="W1127" s="15">
        <v>43.678035218757444</v>
      </c>
      <c r="X1127" s="3">
        <v>5</v>
      </c>
      <c r="Y1127" s="15">
        <v>50</v>
      </c>
      <c r="Z1127" s="15">
        <v>250</v>
      </c>
      <c r="AA1127" s="24">
        <f t="shared" si="70"/>
        <v>200</v>
      </c>
      <c r="AB1127" s="3" t="s">
        <v>65</v>
      </c>
      <c r="AC1127" s="3" t="str">
        <f t="shared" si="71"/>
        <v>Not Cash Payment</v>
      </c>
    </row>
    <row r="1128" spans="1:29" ht="51" hidden="1" x14ac:dyDescent="0.2">
      <c r="A1128" s="3">
        <v>31410</v>
      </c>
      <c r="B1128" s="6">
        <v>42433</v>
      </c>
      <c r="C1128" s="3">
        <f>VLOOKUP(B1128,Dates!$A$2:$B$1462, 2,FALSE)</f>
        <v>6</v>
      </c>
      <c r="D1128" s="3">
        <v>4</v>
      </c>
      <c r="E1128" s="12">
        <f t="shared" si="68"/>
        <v>42439</v>
      </c>
      <c r="F1128" s="3">
        <v>1</v>
      </c>
      <c r="G1128" s="3" t="s">
        <v>61</v>
      </c>
      <c r="H1128" s="3" t="str">
        <f t="shared" si="69"/>
        <v>Other</v>
      </c>
      <c r="I1128" s="3">
        <v>29</v>
      </c>
      <c r="J1128" s="10">
        <v>2233</v>
      </c>
      <c r="K1128" s="3">
        <v>5</v>
      </c>
      <c r="L1128" s="3" t="s">
        <v>30</v>
      </c>
      <c r="M1128" s="3" t="s">
        <v>892</v>
      </c>
      <c r="N1128" s="3" t="s">
        <v>913</v>
      </c>
      <c r="O1128" s="3" t="s">
        <v>911</v>
      </c>
      <c r="P1128" s="3" t="s">
        <v>895</v>
      </c>
      <c r="Q1128" s="3" t="s">
        <v>912</v>
      </c>
      <c r="R1128" s="3">
        <v>29</v>
      </c>
      <c r="S1128" s="3" t="s">
        <v>1057</v>
      </c>
      <c r="T1128" s="3">
        <v>627</v>
      </c>
      <c r="U1128" s="3" t="s">
        <v>1056</v>
      </c>
      <c r="V1128" s="15">
        <v>39.990001679999999</v>
      </c>
      <c r="W1128" s="15">
        <v>34.198098313835338</v>
      </c>
      <c r="X1128" s="3">
        <v>5</v>
      </c>
      <c r="Y1128" s="15">
        <v>49.990001679999999</v>
      </c>
      <c r="Z1128" s="15">
        <v>199.9500084</v>
      </c>
      <c r="AA1128" s="24">
        <f t="shared" si="70"/>
        <v>149.96000672</v>
      </c>
      <c r="AB1128" s="3" t="s">
        <v>65</v>
      </c>
      <c r="AC1128" s="3" t="str">
        <f t="shared" si="71"/>
        <v>Not Cash Payment</v>
      </c>
    </row>
    <row r="1129" spans="1:29" ht="51" hidden="1" x14ac:dyDescent="0.2">
      <c r="A1129" s="3">
        <v>31957</v>
      </c>
      <c r="B1129" s="6">
        <v>42678</v>
      </c>
      <c r="C1129" s="3">
        <f>VLOOKUP(B1129,Dates!$A$2:$B$1462, 2,FALSE)</f>
        <v>6</v>
      </c>
      <c r="D1129" s="3">
        <v>4</v>
      </c>
      <c r="E1129" s="12">
        <f t="shared" si="68"/>
        <v>42684</v>
      </c>
      <c r="F1129" s="3">
        <v>0</v>
      </c>
      <c r="G1129" s="3" t="s">
        <v>61</v>
      </c>
      <c r="H1129" s="3" t="str">
        <f t="shared" si="69"/>
        <v>Other</v>
      </c>
      <c r="I1129" s="3">
        <v>36</v>
      </c>
      <c r="J1129" s="10">
        <v>7045</v>
      </c>
      <c r="K1129" s="3">
        <v>6</v>
      </c>
      <c r="L1129" s="3" t="s">
        <v>34</v>
      </c>
      <c r="M1129" s="3" t="s">
        <v>892</v>
      </c>
      <c r="N1129" s="3" t="s">
        <v>960</v>
      </c>
      <c r="O1129" s="3" t="s">
        <v>904</v>
      </c>
      <c r="P1129" s="3" t="s">
        <v>895</v>
      </c>
      <c r="Q1129" s="3" t="s">
        <v>902</v>
      </c>
      <c r="R1129" s="3">
        <v>36</v>
      </c>
      <c r="S1129" s="3" t="s">
        <v>1083</v>
      </c>
      <c r="T1129" s="3">
        <v>797</v>
      </c>
      <c r="U1129" s="3" t="s">
        <v>1133</v>
      </c>
      <c r="V1129" s="15">
        <v>17.989999770000001</v>
      </c>
      <c r="W1129" s="15">
        <v>16.2799997318</v>
      </c>
      <c r="X1129" s="3">
        <v>5</v>
      </c>
      <c r="Y1129" s="15">
        <v>4.5</v>
      </c>
      <c r="Z1129" s="15">
        <v>89.94999885</v>
      </c>
      <c r="AA1129" s="24">
        <f t="shared" si="70"/>
        <v>85.44999885</v>
      </c>
      <c r="AB1129" s="3" t="s">
        <v>65</v>
      </c>
      <c r="AC1129" s="3" t="str">
        <f t="shared" si="71"/>
        <v>Not Cash Payment</v>
      </c>
    </row>
    <row r="1130" spans="1:29" ht="51" hidden="1" x14ac:dyDescent="0.2">
      <c r="A1130" s="3">
        <v>36837</v>
      </c>
      <c r="B1130" s="6">
        <v>42542</v>
      </c>
      <c r="C1130" s="3">
        <f>VLOOKUP(B1130,Dates!$A$2:$B$1462, 2,FALSE)</f>
        <v>3</v>
      </c>
      <c r="D1130" s="3">
        <v>4</v>
      </c>
      <c r="E1130" s="12">
        <f t="shared" si="68"/>
        <v>42548</v>
      </c>
      <c r="F1130" s="3">
        <v>0</v>
      </c>
      <c r="G1130" s="3" t="s">
        <v>61</v>
      </c>
      <c r="H1130" s="3" t="str">
        <f t="shared" si="69"/>
        <v>Other</v>
      </c>
      <c r="I1130" s="3">
        <v>37</v>
      </c>
      <c r="J1130" s="10">
        <v>7330</v>
      </c>
      <c r="K1130" s="3">
        <v>6</v>
      </c>
      <c r="L1130" s="3" t="s">
        <v>34</v>
      </c>
      <c r="M1130" s="3" t="s">
        <v>892</v>
      </c>
      <c r="N1130" s="3" t="s">
        <v>980</v>
      </c>
      <c r="O1130" s="3" t="s">
        <v>922</v>
      </c>
      <c r="P1130" s="3" t="s">
        <v>895</v>
      </c>
      <c r="Q1130" s="3" t="s">
        <v>902</v>
      </c>
      <c r="R1130" s="3">
        <v>37</v>
      </c>
      <c r="S1130" s="3" t="s">
        <v>1042</v>
      </c>
      <c r="T1130" s="3">
        <v>825</v>
      </c>
      <c r="U1130" s="3" t="s">
        <v>1075</v>
      </c>
      <c r="V1130" s="15">
        <v>31.989999770000001</v>
      </c>
      <c r="W1130" s="15">
        <v>23.973333102666668</v>
      </c>
      <c r="X1130" s="3">
        <v>5</v>
      </c>
      <c r="Y1130" s="15">
        <v>14.399999619999999</v>
      </c>
      <c r="Z1130" s="15">
        <v>159.94999885000001</v>
      </c>
      <c r="AA1130" s="24">
        <f t="shared" si="70"/>
        <v>145.54999923000003</v>
      </c>
      <c r="AB1130" s="3" t="s">
        <v>65</v>
      </c>
      <c r="AC1130" s="3" t="str">
        <f t="shared" si="71"/>
        <v>Not Cash Payment</v>
      </c>
    </row>
    <row r="1131" spans="1:29" ht="34" hidden="1" x14ac:dyDescent="0.2">
      <c r="A1131" s="3">
        <v>37675</v>
      </c>
      <c r="B1131" s="6">
        <v>42436</v>
      </c>
      <c r="C1131" s="3">
        <f>VLOOKUP(B1131,Dates!$A$2:$B$1462, 2,FALSE)</f>
        <v>2</v>
      </c>
      <c r="D1131" s="3">
        <v>4</v>
      </c>
      <c r="E1131" s="12">
        <f t="shared" si="68"/>
        <v>42440</v>
      </c>
      <c r="F1131" s="3">
        <v>1</v>
      </c>
      <c r="G1131" s="3" t="s">
        <v>61</v>
      </c>
      <c r="H1131" s="3" t="str">
        <f t="shared" si="69"/>
        <v>Other</v>
      </c>
      <c r="I1131" s="3">
        <v>41</v>
      </c>
      <c r="J1131" s="10">
        <v>2136</v>
      </c>
      <c r="K1131" s="3">
        <v>6</v>
      </c>
      <c r="L1131" s="3" t="s">
        <v>34</v>
      </c>
      <c r="M1131" s="3" t="s">
        <v>892</v>
      </c>
      <c r="N1131" s="3" t="s">
        <v>981</v>
      </c>
      <c r="O1131" s="3" t="s">
        <v>982</v>
      </c>
      <c r="P1131" s="3" t="s">
        <v>895</v>
      </c>
      <c r="Q1131" s="3" t="s">
        <v>912</v>
      </c>
      <c r="R1131" s="3">
        <v>41</v>
      </c>
      <c r="S1131" s="3" t="s">
        <v>1041</v>
      </c>
      <c r="T1131" s="3">
        <v>926</v>
      </c>
      <c r="U1131" s="3" t="s">
        <v>1073</v>
      </c>
      <c r="V1131" s="15">
        <v>15.989999770000001</v>
      </c>
      <c r="W1131" s="15">
        <v>12.230249713200003</v>
      </c>
      <c r="X1131" s="3">
        <v>5</v>
      </c>
      <c r="Y1131" s="15">
        <v>11.989999770000001</v>
      </c>
      <c r="Z1131" s="15">
        <v>79.94999885</v>
      </c>
      <c r="AA1131" s="24">
        <f t="shared" si="70"/>
        <v>67.959999080000003</v>
      </c>
      <c r="AB1131" s="3" t="s">
        <v>65</v>
      </c>
      <c r="AC1131" s="3" t="str">
        <f t="shared" si="71"/>
        <v>Not Cash Payment</v>
      </c>
    </row>
    <row r="1132" spans="1:29" ht="68" hidden="1" x14ac:dyDescent="0.2">
      <c r="A1132" s="3">
        <v>32536</v>
      </c>
      <c r="B1132" s="6">
        <v>42479</v>
      </c>
      <c r="C1132" s="3">
        <f>VLOOKUP(B1132,Dates!$A$2:$B$1462, 2,FALSE)</f>
        <v>3</v>
      </c>
      <c r="D1132" s="3">
        <v>4</v>
      </c>
      <c r="E1132" s="12">
        <f t="shared" si="68"/>
        <v>42485</v>
      </c>
      <c r="F1132" s="3">
        <v>0</v>
      </c>
      <c r="G1132" s="3" t="s">
        <v>61</v>
      </c>
      <c r="H1132" s="3" t="str">
        <f t="shared" si="69"/>
        <v>Other</v>
      </c>
      <c r="I1132" s="3">
        <v>40</v>
      </c>
      <c r="J1132" s="10">
        <v>12333</v>
      </c>
      <c r="K1132" s="3">
        <v>6</v>
      </c>
      <c r="L1132" s="3" t="s">
        <v>34</v>
      </c>
      <c r="M1132" s="3" t="s">
        <v>892</v>
      </c>
      <c r="N1132" s="3" t="s">
        <v>924</v>
      </c>
      <c r="O1132" s="3" t="s">
        <v>894</v>
      </c>
      <c r="P1132" s="3" t="s">
        <v>895</v>
      </c>
      <c r="Q1132" s="3" t="s">
        <v>896</v>
      </c>
      <c r="R1132" s="3">
        <v>40</v>
      </c>
      <c r="S1132" s="3" t="s">
        <v>1044</v>
      </c>
      <c r="T1132" s="3">
        <v>906</v>
      </c>
      <c r="U1132" s="3" t="s">
        <v>1071</v>
      </c>
      <c r="V1132" s="15">
        <v>24.989999770000001</v>
      </c>
      <c r="W1132" s="15">
        <v>16.911999892000001</v>
      </c>
      <c r="X1132" s="3">
        <v>5</v>
      </c>
      <c r="Y1132" s="15">
        <v>31.239999770000001</v>
      </c>
      <c r="Z1132" s="15">
        <v>124.94999885</v>
      </c>
      <c r="AA1132" s="24">
        <f t="shared" si="70"/>
        <v>93.709999080000003</v>
      </c>
      <c r="AB1132" s="3" t="s">
        <v>65</v>
      </c>
      <c r="AC1132" s="3" t="str">
        <f t="shared" si="71"/>
        <v>Not Cash Payment</v>
      </c>
    </row>
    <row r="1133" spans="1:29" ht="51" hidden="1" x14ac:dyDescent="0.2">
      <c r="A1133" s="3">
        <v>31336</v>
      </c>
      <c r="B1133" s="6">
        <v>42404</v>
      </c>
      <c r="C1133" s="3">
        <f>VLOOKUP(B1133,Dates!$A$2:$B$1462, 2,FALSE)</f>
        <v>5</v>
      </c>
      <c r="D1133" s="3">
        <v>4</v>
      </c>
      <c r="E1133" s="12">
        <f t="shared" si="68"/>
        <v>42410</v>
      </c>
      <c r="F1133" s="3">
        <v>0</v>
      </c>
      <c r="G1133" s="3" t="s">
        <v>61</v>
      </c>
      <c r="H1133" s="3" t="str">
        <f t="shared" si="69"/>
        <v>Other</v>
      </c>
      <c r="I1133" s="3">
        <v>5</v>
      </c>
      <c r="J1133" s="10">
        <v>9554</v>
      </c>
      <c r="K1133" s="3">
        <v>2</v>
      </c>
      <c r="L1133" s="3" t="s">
        <v>135</v>
      </c>
      <c r="M1133" s="3" t="s">
        <v>892</v>
      </c>
      <c r="N1133" s="3" t="s">
        <v>903</v>
      </c>
      <c r="O1133" s="3" t="s">
        <v>904</v>
      </c>
      <c r="P1133" s="3" t="s">
        <v>895</v>
      </c>
      <c r="Q1133" s="3" t="s">
        <v>902</v>
      </c>
      <c r="R1133" s="3">
        <v>5</v>
      </c>
      <c r="S1133" s="3" t="s">
        <v>1051</v>
      </c>
      <c r="T1133" s="3">
        <v>93</v>
      </c>
      <c r="U1133" s="3" t="s">
        <v>1120</v>
      </c>
      <c r="V1133" s="15">
        <v>24.989999770000001</v>
      </c>
      <c r="W1133" s="15">
        <v>17.455999691500001</v>
      </c>
      <c r="X1133" s="3">
        <v>5</v>
      </c>
      <c r="Y1133" s="15">
        <v>8.75</v>
      </c>
      <c r="Z1133" s="15">
        <v>124.94999885</v>
      </c>
      <c r="AA1133" s="24">
        <f t="shared" si="70"/>
        <v>116.19999885</v>
      </c>
      <c r="AB1133" s="3" t="s">
        <v>65</v>
      </c>
      <c r="AC1133" s="3" t="str">
        <f t="shared" si="71"/>
        <v>Not Cash Payment</v>
      </c>
    </row>
    <row r="1134" spans="1:29" ht="34" hidden="1" x14ac:dyDescent="0.2">
      <c r="A1134" s="3">
        <v>32846</v>
      </c>
      <c r="B1134" s="6">
        <v>42484</v>
      </c>
      <c r="C1134" s="3">
        <f>VLOOKUP(B1134,Dates!$A$2:$B$1462, 2,FALSE)</f>
        <v>1</v>
      </c>
      <c r="D1134" s="3">
        <v>4</v>
      </c>
      <c r="E1134" s="12">
        <f t="shared" si="68"/>
        <v>42488</v>
      </c>
      <c r="F1134" s="3">
        <v>0</v>
      </c>
      <c r="G1134" s="3" t="s">
        <v>61</v>
      </c>
      <c r="H1134" s="3" t="str">
        <f t="shared" si="69"/>
        <v>Other</v>
      </c>
      <c r="I1134" s="3">
        <v>9</v>
      </c>
      <c r="J1134" s="10">
        <v>2062</v>
      </c>
      <c r="K1134" s="3">
        <v>3</v>
      </c>
      <c r="L1134" s="3" t="s">
        <v>23</v>
      </c>
      <c r="M1134" s="3" t="s">
        <v>892</v>
      </c>
      <c r="N1134" s="3" t="s">
        <v>926</v>
      </c>
      <c r="O1134" s="3" t="s">
        <v>927</v>
      </c>
      <c r="P1134" s="3" t="s">
        <v>895</v>
      </c>
      <c r="Q1134" s="3" t="s">
        <v>912</v>
      </c>
      <c r="R1134" s="3">
        <v>9</v>
      </c>
      <c r="S1134" s="3" t="s">
        <v>1055</v>
      </c>
      <c r="T1134" s="3">
        <v>191</v>
      </c>
      <c r="U1134" s="3" t="s">
        <v>1054</v>
      </c>
      <c r="V1134" s="15">
        <v>99.989997860000003</v>
      </c>
      <c r="W1134" s="15">
        <v>95.114003926871064</v>
      </c>
      <c r="X1134" s="3">
        <v>5</v>
      </c>
      <c r="Y1134" s="15">
        <v>27.5</v>
      </c>
      <c r="Z1134" s="15">
        <v>499.94998930000003</v>
      </c>
      <c r="AA1134" s="24">
        <f t="shared" si="70"/>
        <v>472.44998930000003</v>
      </c>
      <c r="AB1134" s="3" t="s">
        <v>65</v>
      </c>
      <c r="AC1134" s="3" t="str">
        <f t="shared" si="71"/>
        <v>Not Cash Payment</v>
      </c>
    </row>
    <row r="1135" spans="1:29" ht="34" hidden="1" x14ac:dyDescent="0.2">
      <c r="A1135" s="3">
        <v>35083</v>
      </c>
      <c r="B1135" s="6">
        <v>42517</v>
      </c>
      <c r="C1135" s="3">
        <f>VLOOKUP(B1135,Dates!$A$2:$B$1462, 2,FALSE)</f>
        <v>6</v>
      </c>
      <c r="D1135" s="3">
        <v>4</v>
      </c>
      <c r="E1135" s="12">
        <f t="shared" si="68"/>
        <v>42523</v>
      </c>
      <c r="F1135" s="3">
        <v>0</v>
      </c>
      <c r="G1135" s="3" t="s">
        <v>61</v>
      </c>
      <c r="H1135" s="3" t="str">
        <f t="shared" si="69"/>
        <v>Other</v>
      </c>
      <c r="I1135" s="3">
        <v>9</v>
      </c>
      <c r="J1135" s="10">
        <v>2518</v>
      </c>
      <c r="K1135" s="3">
        <v>3</v>
      </c>
      <c r="L1135" s="3" t="s">
        <v>23</v>
      </c>
      <c r="M1135" s="3" t="s">
        <v>892</v>
      </c>
      <c r="N1135" s="3" t="s">
        <v>897</v>
      </c>
      <c r="O1135" s="3" t="s">
        <v>898</v>
      </c>
      <c r="P1135" s="3" t="s">
        <v>895</v>
      </c>
      <c r="Q1135" s="3" t="s">
        <v>896</v>
      </c>
      <c r="R1135" s="3">
        <v>9</v>
      </c>
      <c r="S1135" s="3" t="s">
        <v>1055</v>
      </c>
      <c r="T1135" s="3">
        <v>191</v>
      </c>
      <c r="U1135" s="3" t="s">
        <v>1054</v>
      </c>
      <c r="V1135" s="15">
        <v>99.989997860000003</v>
      </c>
      <c r="W1135" s="15">
        <v>95.114003926871064</v>
      </c>
      <c r="X1135" s="3">
        <v>5</v>
      </c>
      <c r="Y1135" s="15">
        <v>74.989997860000003</v>
      </c>
      <c r="Z1135" s="15">
        <v>499.94998930000003</v>
      </c>
      <c r="AA1135" s="24">
        <f t="shared" si="70"/>
        <v>424.95999144000001</v>
      </c>
      <c r="AB1135" s="3" t="s">
        <v>65</v>
      </c>
      <c r="AC1135" s="3" t="str">
        <f t="shared" si="71"/>
        <v>Not Cash Payment</v>
      </c>
    </row>
    <row r="1136" spans="1:29" ht="34" hidden="1" x14ac:dyDescent="0.2">
      <c r="A1136" s="3">
        <v>39036</v>
      </c>
      <c r="B1136" s="6">
        <v>42574</v>
      </c>
      <c r="C1136" s="3">
        <f>VLOOKUP(B1136,Dates!$A$2:$B$1462, 2,FALSE)</f>
        <v>7</v>
      </c>
      <c r="D1136" s="3">
        <v>4</v>
      </c>
      <c r="E1136" s="12">
        <f t="shared" si="68"/>
        <v>42579</v>
      </c>
      <c r="F1136" s="3">
        <v>0</v>
      </c>
      <c r="G1136" s="3" t="s">
        <v>61</v>
      </c>
      <c r="H1136" s="3" t="str">
        <f t="shared" si="69"/>
        <v>Other</v>
      </c>
      <c r="I1136" s="3">
        <v>9</v>
      </c>
      <c r="J1136" s="10">
        <v>7007</v>
      </c>
      <c r="K1136" s="3">
        <v>3</v>
      </c>
      <c r="L1136" s="3" t="s">
        <v>23</v>
      </c>
      <c r="M1136" s="3" t="s">
        <v>892</v>
      </c>
      <c r="N1136" s="3" t="s">
        <v>899</v>
      </c>
      <c r="O1136" s="3" t="s">
        <v>898</v>
      </c>
      <c r="P1136" s="3" t="s">
        <v>895</v>
      </c>
      <c r="Q1136" s="3" t="s">
        <v>896</v>
      </c>
      <c r="R1136" s="3">
        <v>9</v>
      </c>
      <c r="S1136" s="3" t="s">
        <v>1055</v>
      </c>
      <c r="T1136" s="3">
        <v>191</v>
      </c>
      <c r="U1136" s="3" t="s">
        <v>1054</v>
      </c>
      <c r="V1136" s="15">
        <v>99.989997860000003</v>
      </c>
      <c r="W1136" s="15">
        <v>95.114003926871064</v>
      </c>
      <c r="X1136" s="3">
        <v>5</v>
      </c>
      <c r="Y1136" s="15">
        <v>124.98999790000001</v>
      </c>
      <c r="Z1136" s="15">
        <v>499.94998930000003</v>
      </c>
      <c r="AA1136" s="24">
        <f t="shared" si="70"/>
        <v>374.95999140000004</v>
      </c>
      <c r="AB1136" s="3" t="s">
        <v>65</v>
      </c>
      <c r="AC1136" s="3" t="str">
        <f t="shared" si="71"/>
        <v>Not Cash Payment</v>
      </c>
    </row>
    <row r="1137" spans="1:29" ht="34" hidden="1" x14ac:dyDescent="0.2">
      <c r="A1137" s="3">
        <v>37493</v>
      </c>
      <c r="B1137" s="6">
        <v>42376</v>
      </c>
      <c r="C1137" s="3">
        <f>VLOOKUP(B1137,Dates!$A$2:$B$1462, 2,FALSE)</f>
        <v>5</v>
      </c>
      <c r="D1137" s="3">
        <v>4</v>
      </c>
      <c r="E1137" s="12">
        <f t="shared" si="68"/>
        <v>42382</v>
      </c>
      <c r="F1137" s="3">
        <v>0</v>
      </c>
      <c r="G1137" s="3" t="s">
        <v>61</v>
      </c>
      <c r="H1137" s="3" t="str">
        <f t="shared" si="69"/>
        <v>Other</v>
      </c>
      <c r="I1137" s="3">
        <v>17</v>
      </c>
      <c r="J1137" s="10">
        <v>11743</v>
      </c>
      <c r="K1137" s="3">
        <v>4</v>
      </c>
      <c r="L1137" s="3" t="s">
        <v>45</v>
      </c>
      <c r="M1137" s="3" t="s">
        <v>892</v>
      </c>
      <c r="N1137" s="3" t="s">
        <v>919</v>
      </c>
      <c r="O1137" s="3" t="s">
        <v>920</v>
      </c>
      <c r="P1137" s="3" t="s">
        <v>895</v>
      </c>
      <c r="Q1137" s="3" t="s">
        <v>912</v>
      </c>
      <c r="R1137" s="3">
        <v>17</v>
      </c>
      <c r="S1137" s="3" t="s">
        <v>1043</v>
      </c>
      <c r="T1137" s="3">
        <v>365</v>
      </c>
      <c r="U1137" s="3" t="s">
        <v>1062</v>
      </c>
      <c r="V1137" s="15">
        <v>59.990001679999999</v>
      </c>
      <c r="W1137" s="15">
        <v>54.488929209402009</v>
      </c>
      <c r="X1137" s="3">
        <v>5</v>
      </c>
      <c r="Y1137" s="15">
        <v>9</v>
      </c>
      <c r="Z1137" s="15">
        <v>299.9500084</v>
      </c>
      <c r="AA1137" s="24">
        <f t="shared" si="70"/>
        <v>290.9500084</v>
      </c>
      <c r="AB1137" s="3" t="s">
        <v>65</v>
      </c>
      <c r="AC1137" s="3" t="str">
        <f t="shared" si="71"/>
        <v>Not Cash Payment</v>
      </c>
    </row>
    <row r="1138" spans="1:29" ht="34" hidden="1" x14ac:dyDescent="0.2">
      <c r="A1138" s="3">
        <v>33619</v>
      </c>
      <c r="B1138" s="6">
        <v>42495</v>
      </c>
      <c r="C1138" s="3">
        <f>VLOOKUP(B1138,Dates!$A$2:$B$1462, 2,FALSE)</f>
        <v>5</v>
      </c>
      <c r="D1138" s="3">
        <v>4</v>
      </c>
      <c r="E1138" s="12">
        <f t="shared" si="68"/>
        <v>42501</v>
      </c>
      <c r="F1138" s="3">
        <v>0</v>
      </c>
      <c r="G1138" s="3" t="s">
        <v>61</v>
      </c>
      <c r="H1138" s="3" t="str">
        <f t="shared" si="69"/>
        <v>Other</v>
      </c>
      <c r="I1138" s="3">
        <v>17</v>
      </c>
      <c r="J1138" s="10">
        <v>5001</v>
      </c>
      <c r="K1138" s="3">
        <v>4</v>
      </c>
      <c r="L1138" s="3" t="s">
        <v>45</v>
      </c>
      <c r="M1138" s="3" t="s">
        <v>892</v>
      </c>
      <c r="N1138" s="3" t="s">
        <v>953</v>
      </c>
      <c r="O1138" s="3" t="s">
        <v>983</v>
      </c>
      <c r="P1138" s="3" t="s">
        <v>895</v>
      </c>
      <c r="Q1138" s="3" t="s">
        <v>930</v>
      </c>
      <c r="R1138" s="3">
        <v>17</v>
      </c>
      <c r="S1138" s="3" t="s">
        <v>1043</v>
      </c>
      <c r="T1138" s="3">
        <v>365</v>
      </c>
      <c r="U1138" s="3" t="s">
        <v>1062</v>
      </c>
      <c r="V1138" s="15">
        <v>59.990001679999999</v>
      </c>
      <c r="W1138" s="15">
        <v>54.488929209402009</v>
      </c>
      <c r="X1138" s="3">
        <v>5</v>
      </c>
      <c r="Y1138" s="15">
        <v>53.990001679999999</v>
      </c>
      <c r="Z1138" s="15">
        <v>299.9500084</v>
      </c>
      <c r="AA1138" s="24">
        <f t="shared" si="70"/>
        <v>245.96000672</v>
      </c>
      <c r="AB1138" s="3" t="s">
        <v>65</v>
      </c>
      <c r="AC1138" s="3" t="str">
        <f t="shared" si="71"/>
        <v>Not Cash Payment</v>
      </c>
    </row>
    <row r="1139" spans="1:29" ht="34" hidden="1" x14ac:dyDescent="0.2">
      <c r="A1139" s="3">
        <v>31797</v>
      </c>
      <c r="B1139" s="6">
        <v>42617</v>
      </c>
      <c r="C1139" s="3">
        <f>VLOOKUP(B1139,Dates!$A$2:$B$1462, 2,FALSE)</f>
        <v>1</v>
      </c>
      <c r="D1139" s="3">
        <v>4</v>
      </c>
      <c r="E1139" s="12">
        <f t="shared" si="68"/>
        <v>42621</v>
      </c>
      <c r="F1139" s="3">
        <v>0</v>
      </c>
      <c r="G1139" s="3" t="s">
        <v>61</v>
      </c>
      <c r="H1139" s="3" t="str">
        <f t="shared" si="69"/>
        <v>Other</v>
      </c>
      <c r="I1139" s="3">
        <v>17</v>
      </c>
      <c r="J1139" s="10">
        <v>6162</v>
      </c>
      <c r="K1139" s="3">
        <v>4</v>
      </c>
      <c r="L1139" s="3" t="s">
        <v>45</v>
      </c>
      <c r="M1139" s="3" t="s">
        <v>892</v>
      </c>
      <c r="N1139" s="3" t="s">
        <v>984</v>
      </c>
      <c r="O1139" s="3" t="s">
        <v>932</v>
      </c>
      <c r="P1139" s="3" t="s">
        <v>895</v>
      </c>
      <c r="Q1139" s="3" t="s">
        <v>896</v>
      </c>
      <c r="R1139" s="3">
        <v>17</v>
      </c>
      <c r="S1139" s="3" t="s">
        <v>1043</v>
      </c>
      <c r="T1139" s="3">
        <v>365</v>
      </c>
      <c r="U1139" s="3" t="s">
        <v>1062</v>
      </c>
      <c r="V1139" s="15">
        <v>59.990001679999999</v>
      </c>
      <c r="W1139" s="15">
        <v>54.488929209402009</v>
      </c>
      <c r="X1139" s="3">
        <v>5</v>
      </c>
      <c r="Y1139" s="15">
        <v>53.990001679999999</v>
      </c>
      <c r="Z1139" s="15">
        <v>299.9500084</v>
      </c>
      <c r="AA1139" s="24">
        <f t="shared" si="70"/>
        <v>245.96000672</v>
      </c>
      <c r="AB1139" s="3" t="s">
        <v>65</v>
      </c>
      <c r="AC1139" s="3" t="str">
        <f t="shared" si="71"/>
        <v>Not Cash Payment</v>
      </c>
    </row>
    <row r="1140" spans="1:29" ht="34" hidden="1" x14ac:dyDescent="0.2">
      <c r="A1140" s="3">
        <v>31797</v>
      </c>
      <c r="B1140" s="6">
        <v>42617</v>
      </c>
      <c r="C1140" s="3">
        <f>VLOOKUP(B1140,Dates!$A$2:$B$1462, 2,FALSE)</f>
        <v>1</v>
      </c>
      <c r="D1140" s="3">
        <v>4</v>
      </c>
      <c r="E1140" s="12">
        <f t="shared" si="68"/>
        <v>42621</v>
      </c>
      <c r="F1140" s="3">
        <v>0</v>
      </c>
      <c r="G1140" s="3" t="s">
        <v>61</v>
      </c>
      <c r="H1140" s="3" t="str">
        <f t="shared" si="69"/>
        <v>Other</v>
      </c>
      <c r="I1140" s="3">
        <v>17</v>
      </c>
      <c r="J1140" s="10">
        <v>6162</v>
      </c>
      <c r="K1140" s="3">
        <v>4</v>
      </c>
      <c r="L1140" s="3" t="s">
        <v>45</v>
      </c>
      <c r="M1140" s="3" t="s">
        <v>892</v>
      </c>
      <c r="N1140" s="3" t="s">
        <v>984</v>
      </c>
      <c r="O1140" s="3" t="s">
        <v>932</v>
      </c>
      <c r="P1140" s="3" t="s">
        <v>895</v>
      </c>
      <c r="Q1140" s="3" t="s">
        <v>896</v>
      </c>
      <c r="R1140" s="3">
        <v>17</v>
      </c>
      <c r="S1140" s="3" t="s">
        <v>1043</v>
      </c>
      <c r="T1140" s="3">
        <v>365</v>
      </c>
      <c r="U1140" s="3" t="s">
        <v>1062</v>
      </c>
      <c r="V1140" s="15">
        <v>59.990001679999999</v>
      </c>
      <c r="W1140" s="15">
        <v>54.488929209402009</v>
      </c>
      <c r="X1140" s="3">
        <v>5</v>
      </c>
      <c r="Y1140" s="15">
        <v>59.990001679999999</v>
      </c>
      <c r="Z1140" s="15">
        <v>299.9500084</v>
      </c>
      <c r="AA1140" s="24">
        <f t="shared" si="70"/>
        <v>239.96000672</v>
      </c>
      <c r="AB1140" s="3" t="s">
        <v>65</v>
      </c>
      <c r="AC1140" s="3" t="str">
        <f t="shared" si="71"/>
        <v>Not Cash Payment</v>
      </c>
    </row>
    <row r="1141" spans="1:29" ht="34" hidden="1" x14ac:dyDescent="0.2">
      <c r="A1141" s="3">
        <v>32594</v>
      </c>
      <c r="B1141" s="6">
        <v>42480</v>
      </c>
      <c r="C1141" s="3">
        <f>VLOOKUP(B1141,Dates!$A$2:$B$1462, 2,FALSE)</f>
        <v>4</v>
      </c>
      <c r="D1141" s="3">
        <v>4</v>
      </c>
      <c r="E1141" s="12">
        <f t="shared" si="68"/>
        <v>42486</v>
      </c>
      <c r="F1141" s="3">
        <v>0</v>
      </c>
      <c r="G1141" s="3" t="s">
        <v>61</v>
      </c>
      <c r="H1141" s="3" t="str">
        <f t="shared" si="69"/>
        <v>Other</v>
      </c>
      <c r="I1141" s="3">
        <v>24</v>
      </c>
      <c r="J1141" s="10">
        <v>4045</v>
      </c>
      <c r="K1141" s="3">
        <v>5</v>
      </c>
      <c r="L1141" s="3" t="s">
        <v>30</v>
      </c>
      <c r="M1141" s="3" t="s">
        <v>892</v>
      </c>
      <c r="N1141" s="3" t="s">
        <v>985</v>
      </c>
      <c r="O1141" s="3" t="s">
        <v>898</v>
      </c>
      <c r="P1141" s="3" t="s">
        <v>895</v>
      </c>
      <c r="Q1141" s="3" t="s">
        <v>896</v>
      </c>
      <c r="R1141" s="3">
        <v>24</v>
      </c>
      <c r="S1141" s="3" t="s">
        <v>1066</v>
      </c>
      <c r="T1141" s="3">
        <v>502</v>
      </c>
      <c r="U1141" s="3" t="s">
        <v>1065</v>
      </c>
      <c r="V1141" s="15">
        <v>50</v>
      </c>
      <c r="W1141" s="15">
        <v>43.678035218757444</v>
      </c>
      <c r="X1141" s="3">
        <v>5</v>
      </c>
      <c r="Y1141" s="15">
        <v>22.5</v>
      </c>
      <c r="Z1141" s="15">
        <v>250</v>
      </c>
      <c r="AA1141" s="24">
        <f t="shared" si="70"/>
        <v>227.5</v>
      </c>
      <c r="AB1141" s="3" t="s">
        <v>65</v>
      </c>
      <c r="AC1141" s="3" t="str">
        <f t="shared" si="71"/>
        <v>Not Cash Payment</v>
      </c>
    </row>
    <row r="1142" spans="1:29" ht="34" hidden="1" x14ac:dyDescent="0.2">
      <c r="A1142" s="3">
        <v>34103</v>
      </c>
      <c r="B1142" s="6">
        <v>42709</v>
      </c>
      <c r="C1142" s="3">
        <f>VLOOKUP(B1142,Dates!$A$2:$B$1462, 2,FALSE)</f>
        <v>2</v>
      </c>
      <c r="D1142" s="3">
        <v>4</v>
      </c>
      <c r="E1142" s="12">
        <f t="shared" si="68"/>
        <v>42713</v>
      </c>
      <c r="F1142" s="3">
        <v>0</v>
      </c>
      <c r="G1142" s="3" t="s">
        <v>61</v>
      </c>
      <c r="H1142" s="3" t="str">
        <f t="shared" si="69"/>
        <v>Other</v>
      </c>
      <c r="I1142" s="3">
        <v>24</v>
      </c>
      <c r="J1142" s="10">
        <v>2053</v>
      </c>
      <c r="K1142" s="3">
        <v>5</v>
      </c>
      <c r="L1142" s="3" t="s">
        <v>30</v>
      </c>
      <c r="M1142" s="3" t="s">
        <v>892</v>
      </c>
      <c r="N1142" s="3" t="s">
        <v>924</v>
      </c>
      <c r="O1142" s="3" t="s">
        <v>894</v>
      </c>
      <c r="P1142" s="3" t="s">
        <v>895</v>
      </c>
      <c r="Q1142" s="3" t="s">
        <v>896</v>
      </c>
      <c r="R1142" s="3">
        <v>24</v>
      </c>
      <c r="S1142" s="3" t="s">
        <v>1066</v>
      </c>
      <c r="T1142" s="3">
        <v>502</v>
      </c>
      <c r="U1142" s="3" t="s">
        <v>1065</v>
      </c>
      <c r="V1142" s="15">
        <v>50</v>
      </c>
      <c r="W1142" s="15">
        <v>43.678035218757444</v>
      </c>
      <c r="X1142" s="3">
        <v>5</v>
      </c>
      <c r="Y1142" s="15">
        <v>32.5</v>
      </c>
      <c r="Z1142" s="15">
        <v>250</v>
      </c>
      <c r="AA1142" s="24">
        <f t="shared" si="70"/>
        <v>217.5</v>
      </c>
      <c r="AB1142" s="3" t="s">
        <v>65</v>
      </c>
      <c r="AC1142" s="3" t="str">
        <f t="shared" si="71"/>
        <v>Not Cash Payment</v>
      </c>
    </row>
    <row r="1143" spans="1:29" ht="34" hidden="1" x14ac:dyDescent="0.2">
      <c r="A1143" s="3">
        <v>37048</v>
      </c>
      <c r="B1143" s="6">
        <v>42545</v>
      </c>
      <c r="C1143" s="3">
        <f>VLOOKUP(B1143,Dates!$A$2:$B$1462, 2,FALSE)</f>
        <v>6</v>
      </c>
      <c r="D1143" s="3">
        <v>4</v>
      </c>
      <c r="E1143" s="12">
        <f t="shared" si="68"/>
        <v>42551</v>
      </c>
      <c r="F1143" s="3">
        <v>0</v>
      </c>
      <c r="G1143" s="3" t="s">
        <v>61</v>
      </c>
      <c r="H1143" s="3" t="str">
        <f t="shared" si="69"/>
        <v>Other</v>
      </c>
      <c r="I1143" s="3">
        <v>24</v>
      </c>
      <c r="J1143" s="10">
        <v>4209</v>
      </c>
      <c r="K1143" s="3">
        <v>5</v>
      </c>
      <c r="L1143" s="3" t="s">
        <v>30</v>
      </c>
      <c r="M1143" s="3" t="s">
        <v>892</v>
      </c>
      <c r="N1143" s="3" t="s">
        <v>961</v>
      </c>
      <c r="O1143" s="3" t="s">
        <v>898</v>
      </c>
      <c r="P1143" s="3" t="s">
        <v>895</v>
      </c>
      <c r="Q1143" s="3" t="s">
        <v>896</v>
      </c>
      <c r="R1143" s="3">
        <v>24</v>
      </c>
      <c r="S1143" s="3" t="s">
        <v>1066</v>
      </c>
      <c r="T1143" s="3">
        <v>502</v>
      </c>
      <c r="U1143" s="3" t="s">
        <v>1065</v>
      </c>
      <c r="V1143" s="15">
        <v>50</v>
      </c>
      <c r="W1143" s="15">
        <v>43.678035218757444</v>
      </c>
      <c r="X1143" s="3">
        <v>5</v>
      </c>
      <c r="Y1143" s="15">
        <v>42.5</v>
      </c>
      <c r="Z1143" s="15">
        <v>250</v>
      </c>
      <c r="AA1143" s="24">
        <f t="shared" si="70"/>
        <v>207.5</v>
      </c>
      <c r="AB1143" s="3" t="s">
        <v>65</v>
      </c>
      <c r="AC1143" s="3" t="str">
        <f t="shared" si="71"/>
        <v>Not Cash Payment</v>
      </c>
    </row>
    <row r="1144" spans="1:29" ht="51" hidden="1" x14ac:dyDescent="0.2">
      <c r="A1144" s="3">
        <v>36344</v>
      </c>
      <c r="B1144" s="6">
        <v>42535</v>
      </c>
      <c r="C1144" s="3">
        <f>VLOOKUP(B1144,Dates!$A$2:$B$1462, 2,FALSE)</f>
        <v>3</v>
      </c>
      <c r="D1144" s="3">
        <v>4</v>
      </c>
      <c r="E1144" s="12">
        <f t="shared" si="68"/>
        <v>42541</v>
      </c>
      <c r="F1144" s="3">
        <v>0</v>
      </c>
      <c r="G1144" s="3" t="s">
        <v>61</v>
      </c>
      <c r="H1144" s="3" t="str">
        <f t="shared" si="69"/>
        <v>Other</v>
      </c>
      <c r="I1144" s="3">
        <v>37</v>
      </c>
      <c r="J1144" s="10">
        <v>11197</v>
      </c>
      <c r="K1144" s="3">
        <v>6</v>
      </c>
      <c r="L1144" s="3" t="s">
        <v>34</v>
      </c>
      <c r="M1144" s="3" t="s">
        <v>892</v>
      </c>
      <c r="N1144" s="3" t="s">
        <v>897</v>
      </c>
      <c r="O1144" s="3" t="s">
        <v>898</v>
      </c>
      <c r="P1144" s="3" t="s">
        <v>895</v>
      </c>
      <c r="Q1144" s="3" t="s">
        <v>896</v>
      </c>
      <c r="R1144" s="3">
        <v>37</v>
      </c>
      <c r="S1144" s="3" t="s">
        <v>1042</v>
      </c>
      <c r="T1144" s="3">
        <v>825</v>
      </c>
      <c r="U1144" s="3" t="s">
        <v>1075</v>
      </c>
      <c r="V1144" s="15">
        <v>31.989999770000001</v>
      </c>
      <c r="W1144" s="15">
        <v>23.973333102666668</v>
      </c>
      <c r="X1144" s="3">
        <v>5</v>
      </c>
      <c r="Y1144" s="15">
        <v>25.590000150000002</v>
      </c>
      <c r="Z1144" s="15">
        <v>159.94999885000001</v>
      </c>
      <c r="AA1144" s="24">
        <f t="shared" si="70"/>
        <v>134.35999870000001</v>
      </c>
      <c r="AB1144" s="3" t="s">
        <v>65</v>
      </c>
      <c r="AC1144" s="3" t="str">
        <f t="shared" si="71"/>
        <v>Not Cash Payment</v>
      </c>
    </row>
    <row r="1145" spans="1:29" ht="51" hidden="1" x14ac:dyDescent="0.2">
      <c r="A1145" s="3">
        <v>31336</v>
      </c>
      <c r="B1145" s="6">
        <v>42404</v>
      </c>
      <c r="C1145" s="3">
        <f>VLOOKUP(B1145,Dates!$A$2:$B$1462, 2,FALSE)</f>
        <v>5</v>
      </c>
      <c r="D1145" s="3">
        <v>4</v>
      </c>
      <c r="E1145" s="12">
        <f t="shared" si="68"/>
        <v>42410</v>
      </c>
      <c r="F1145" s="3">
        <v>0</v>
      </c>
      <c r="G1145" s="3" t="s">
        <v>61</v>
      </c>
      <c r="H1145" s="3" t="str">
        <f t="shared" si="69"/>
        <v>Other</v>
      </c>
      <c r="I1145" s="3">
        <v>37</v>
      </c>
      <c r="J1145" s="10">
        <v>9554</v>
      </c>
      <c r="K1145" s="3">
        <v>6</v>
      </c>
      <c r="L1145" s="3" t="s">
        <v>34</v>
      </c>
      <c r="M1145" s="3" t="s">
        <v>892</v>
      </c>
      <c r="N1145" s="3" t="s">
        <v>903</v>
      </c>
      <c r="O1145" s="3" t="s">
        <v>904</v>
      </c>
      <c r="P1145" s="3" t="s">
        <v>895</v>
      </c>
      <c r="Q1145" s="3" t="s">
        <v>902</v>
      </c>
      <c r="R1145" s="3">
        <v>37</v>
      </c>
      <c r="S1145" s="3" t="s">
        <v>1042</v>
      </c>
      <c r="T1145" s="3">
        <v>822</v>
      </c>
      <c r="U1145" s="3" t="s">
        <v>1124</v>
      </c>
      <c r="V1145" s="15">
        <v>47.990001679999999</v>
      </c>
      <c r="W1145" s="15">
        <v>41.802334851666664</v>
      </c>
      <c r="X1145" s="3">
        <v>5</v>
      </c>
      <c r="Y1145" s="15">
        <v>47.990001679999999</v>
      </c>
      <c r="Z1145" s="15">
        <v>239.9500084</v>
      </c>
      <c r="AA1145" s="24">
        <f t="shared" si="70"/>
        <v>191.96000672</v>
      </c>
      <c r="AB1145" s="3" t="s">
        <v>65</v>
      </c>
      <c r="AC1145" s="3" t="str">
        <f t="shared" si="71"/>
        <v>Not Cash Payment</v>
      </c>
    </row>
    <row r="1146" spans="1:29" ht="34" hidden="1" x14ac:dyDescent="0.2">
      <c r="A1146" s="3">
        <v>36547</v>
      </c>
      <c r="B1146" s="6">
        <v>42538</v>
      </c>
      <c r="C1146" s="3">
        <f>VLOOKUP(B1146,Dates!$A$2:$B$1462, 2,FALSE)</f>
        <v>6</v>
      </c>
      <c r="D1146" s="3">
        <v>4</v>
      </c>
      <c r="E1146" s="12">
        <f t="shared" si="68"/>
        <v>42544</v>
      </c>
      <c r="F1146" s="3">
        <v>0</v>
      </c>
      <c r="G1146" s="3" t="s">
        <v>61</v>
      </c>
      <c r="H1146" s="3" t="str">
        <f t="shared" si="69"/>
        <v>Other</v>
      </c>
      <c r="I1146" s="3">
        <v>17</v>
      </c>
      <c r="J1146" s="10">
        <v>6736</v>
      </c>
      <c r="K1146" s="3">
        <v>4</v>
      </c>
      <c r="L1146" s="3" t="s">
        <v>45</v>
      </c>
      <c r="M1146" s="3" t="s">
        <v>892</v>
      </c>
      <c r="N1146" s="3" t="s">
        <v>913</v>
      </c>
      <c r="O1146" s="3" t="s">
        <v>942</v>
      </c>
      <c r="P1146" s="3" t="s">
        <v>895</v>
      </c>
      <c r="Q1146" s="3" t="s">
        <v>930</v>
      </c>
      <c r="R1146" s="3">
        <v>17</v>
      </c>
      <c r="S1146" s="3" t="s">
        <v>1043</v>
      </c>
      <c r="T1146" s="3">
        <v>365</v>
      </c>
      <c r="U1146" s="3" t="s">
        <v>1062</v>
      </c>
      <c r="V1146" s="15">
        <v>59.990001679999999</v>
      </c>
      <c r="W1146" s="15">
        <v>54.488929209402009</v>
      </c>
      <c r="X1146" s="3">
        <v>2</v>
      </c>
      <c r="Y1146" s="15">
        <v>10.80000019</v>
      </c>
      <c r="Z1146" s="15">
        <v>119.98000336</v>
      </c>
      <c r="AA1146" s="24">
        <f t="shared" si="70"/>
        <v>109.18000316999999</v>
      </c>
      <c r="AB1146" s="3" t="s">
        <v>65</v>
      </c>
      <c r="AC1146" s="3" t="str">
        <f t="shared" si="71"/>
        <v>Not Cash Payment</v>
      </c>
    </row>
    <row r="1147" spans="1:29" ht="34" hidden="1" x14ac:dyDescent="0.2">
      <c r="A1147" s="3">
        <v>33603</v>
      </c>
      <c r="B1147" s="6">
        <v>42495</v>
      </c>
      <c r="C1147" s="3">
        <f>VLOOKUP(B1147,Dates!$A$2:$B$1462, 2,FALSE)</f>
        <v>5</v>
      </c>
      <c r="D1147" s="3">
        <v>4</v>
      </c>
      <c r="E1147" s="12">
        <f t="shared" si="68"/>
        <v>42501</v>
      </c>
      <c r="F1147" s="3">
        <v>0</v>
      </c>
      <c r="G1147" s="3" t="s">
        <v>61</v>
      </c>
      <c r="H1147" s="3" t="str">
        <f t="shared" si="69"/>
        <v>Other</v>
      </c>
      <c r="I1147" s="3">
        <v>17</v>
      </c>
      <c r="J1147" s="10">
        <v>552</v>
      </c>
      <c r="K1147" s="3">
        <v>4</v>
      </c>
      <c r="L1147" s="3" t="s">
        <v>45</v>
      </c>
      <c r="M1147" s="3" t="s">
        <v>892</v>
      </c>
      <c r="N1147" s="3" t="s">
        <v>903</v>
      </c>
      <c r="O1147" s="3" t="s">
        <v>904</v>
      </c>
      <c r="P1147" s="3" t="s">
        <v>895</v>
      </c>
      <c r="Q1147" s="3" t="s">
        <v>902</v>
      </c>
      <c r="R1147" s="3">
        <v>17</v>
      </c>
      <c r="S1147" s="3" t="s">
        <v>1043</v>
      </c>
      <c r="T1147" s="3">
        <v>365</v>
      </c>
      <c r="U1147" s="3" t="s">
        <v>1062</v>
      </c>
      <c r="V1147" s="15">
        <v>59.990001679999999</v>
      </c>
      <c r="W1147" s="15">
        <v>54.488929209402009</v>
      </c>
      <c r="X1147" s="3">
        <v>2</v>
      </c>
      <c r="Y1147" s="15">
        <v>20.399999619999999</v>
      </c>
      <c r="Z1147" s="15">
        <v>119.98000336</v>
      </c>
      <c r="AA1147" s="24">
        <f t="shared" si="70"/>
        <v>99.580003739999995</v>
      </c>
      <c r="AB1147" s="3" t="s">
        <v>65</v>
      </c>
      <c r="AC1147" s="3" t="str">
        <f t="shared" si="71"/>
        <v>Not Cash Payment</v>
      </c>
    </row>
    <row r="1148" spans="1:29" ht="51" hidden="1" x14ac:dyDescent="0.2">
      <c r="A1148" s="3">
        <v>34577</v>
      </c>
      <c r="B1148" s="6">
        <v>42509</v>
      </c>
      <c r="C1148" s="3">
        <f>VLOOKUP(B1148,Dates!$A$2:$B$1462, 2,FALSE)</f>
        <v>5</v>
      </c>
      <c r="D1148" s="3">
        <v>4</v>
      </c>
      <c r="E1148" s="12">
        <f t="shared" si="68"/>
        <v>42515</v>
      </c>
      <c r="F1148" s="3">
        <v>0</v>
      </c>
      <c r="G1148" s="3" t="s">
        <v>61</v>
      </c>
      <c r="H1148" s="3" t="str">
        <f t="shared" si="69"/>
        <v>Other</v>
      </c>
      <c r="I1148" s="3">
        <v>29</v>
      </c>
      <c r="J1148" s="10">
        <v>7733</v>
      </c>
      <c r="K1148" s="3">
        <v>5</v>
      </c>
      <c r="L1148" s="3" t="s">
        <v>30</v>
      </c>
      <c r="M1148" s="3" t="s">
        <v>892</v>
      </c>
      <c r="N1148" s="3" t="s">
        <v>155</v>
      </c>
      <c r="O1148" s="3" t="s">
        <v>952</v>
      </c>
      <c r="P1148" s="3" t="s">
        <v>895</v>
      </c>
      <c r="Q1148" s="3" t="s">
        <v>930</v>
      </c>
      <c r="R1148" s="3">
        <v>29</v>
      </c>
      <c r="S1148" s="3" t="s">
        <v>1057</v>
      </c>
      <c r="T1148" s="3">
        <v>627</v>
      </c>
      <c r="U1148" s="3" t="s">
        <v>1056</v>
      </c>
      <c r="V1148" s="15">
        <v>39.990001679999999</v>
      </c>
      <c r="W1148" s="15">
        <v>34.198098313835338</v>
      </c>
      <c r="X1148" s="3">
        <v>2</v>
      </c>
      <c r="Y1148" s="15">
        <v>2.4000000950000002</v>
      </c>
      <c r="Z1148" s="15">
        <v>79.980003359999998</v>
      </c>
      <c r="AA1148" s="24">
        <f t="shared" si="70"/>
        <v>77.580003265000002</v>
      </c>
      <c r="AB1148" s="3" t="s">
        <v>65</v>
      </c>
      <c r="AC1148" s="3" t="str">
        <f t="shared" si="71"/>
        <v>Not Cash Payment</v>
      </c>
    </row>
    <row r="1149" spans="1:29" ht="34" hidden="1" x14ac:dyDescent="0.2">
      <c r="A1149" s="3">
        <v>38950</v>
      </c>
      <c r="B1149" s="6">
        <v>42573</v>
      </c>
      <c r="C1149" s="3">
        <f>VLOOKUP(B1149,Dates!$A$2:$B$1462, 2,FALSE)</f>
        <v>6</v>
      </c>
      <c r="D1149" s="3">
        <v>4</v>
      </c>
      <c r="E1149" s="12">
        <f t="shared" si="68"/>
        <v>42579</v>
      </c>
      <c r="F1149" s="3">
        <v>0</v>
      </c>
      <c r="G1149" s="3" t="s">
        <v>61</v>
      </c>
      <c r="H1149" s="3" t="str">
        <f t="shared" si="69"/>
        <v>Other</v>
      </c>
      <c r="I1149" s="3">
        <v>24</v>
      </c>
      <c r="J1149" s="10">
        <v>3424</v>
      </c>
      <c r="K1149" s="3">
        <v>5</v>
      </c>
      <c r="L1149" s="3" t="s">
        <v>30</v>
      </c>
      <c r="M1149" s="3" t="s">
        <v>892</v>
      </c>
      <c r="N1149" s="3" t="s">
        <v>986</v>
      </c>
      <c r="O1149" s="3" t="s">
        <v>947</v>
      </c>
      <c r="P1149" s="3" t="s">
        <v>895</v>
      </c>
      <c r="Q1149" s="3" t="s">
        <v>930</v>
      </c>
      <c r="R1149" s="3">
        <v>24</v>
      </c>
      <c r="S1149" s="3" t="s">
        <v>1066</v>
      </c>
      <c r="T1149" s="3">
        <v>502</v>
      </c>
      <c r="U1149" s="3" t="s">
        <v>1065</v>
      </c>
      <c r="V1149" s="15">
        <v>50</v>
      </c>
      <c r="W1149" s="15">
        <v>43.678035218757444</v>
      </c>
      <c r="X1149" s="3">
        <v>2</v>
      </c>
      <c r="Y1149" s="15">
        <v>15</v>
      </c>
      <c r="Z1149" s="15">
        <v>100</v>
      </c>
      <c r="AA1149" s="24">
        <f t="shared" si="70"/>
        <v>85</v>
      </c>
      <c r="AB1149" s="3" t="s">
        <v>65</v>
      </c>
      <c r="AC1149" s="3" t="str">
        <f t="shared" si="71"/>
        <v>Not Cash Payment</v>
      </c>
    </row>
    <row r="1150" spans="1:29" ht="34" hidden="1" x14ac:dyDescent="0.2">
      <c r="A1150" s="3">
        <v>38950</v>
      </c>
      <c r="B1150" s="6">
        <v>42573</v>
      </c>
      <c r="C1150" s="3">
        <f>VLOOKUP(B1150,Dates!$A$2:$B$1462, 2,FALSE)</f>
        <v>6</v>
      </c>
      <c r="D1150" s="3">
        <v>4</v>
      </c>
      <c r="E1150" s="12">
        <f t="shared" si="68"/>
        <v>42579</v>
      </c>
      <c r="F1150" s="3">
        <v>0</v>
      </c>
      <c r="G1150" s="3" t="s">
        <v>61</v>
      </c>
      <c r="H1150" s="3" t="str">
        <f t="shared" si="69"/>
        <v>Other</v>
      </c>
      <c r="I1150" s="3">
        <v>24</v>
      </c>
      <c r="J1150" s="10">
        <v>3424</v>
      </c>
      <c r="K1150" s="3">
        <v>5</v>
      </c>
      <c r="L1150" s="3" t="s">
        <v>30</v>
      </c>
      <c r="M1150" s="3" t="s">
        <v>892</v>
      </c>
      <c r="N1150" s="3" t="s">
        <v>986</v>
      </c>
      <c r="O1150" s="3" t="s">
        <v>947</v>
      </c>
      <c r="P1150" s="3" t="s">
        <v>895</v>
      </c>
      <c r="Q1150" s="3" t="s">
        <v>930</v>
      </c>
      <c r="R1150" s="3">
        <v>24</v>
      </c>
      <c r="S1150" s="3" t="s">
        <v>1066</v>
      </c>
      <c r="T1150" s="3">
        <v>502</v>
      </c>
      <c r="U1150" s="3" t="s">
        <v>1065</v>
      </c>
      <c r="V1150" s="15">
        <v>50</v>
      </c>
      <c r="W1150" s="15">
        <v>43.678035218757444</v>
      </c>
      <c r="X1150" s="3">
        <v>2</v>
      </c>
      <c r="Y1150" s="15">
        <v>16</v>
      </c>
      <c r="Z1150" s="15">
        <v>100</v>
      </c>
      <c r="AA1150" s="24">
        <f t="shared" si="70"/>
        <v>84</v>
      </c>
      <c r="AB1150" s="3" t="s">
        <v>65</v>
      </c>
      <c r="AC1150" s="3" t="str">
        <f t="shared" si="71"/>
        <v>Not Cash Payment</v>
      </c>
    </row>
    <row r="1151" spans="1:29" ht="34" hidden="1" x14ac:dyDescent="0.2">
      <c r="A1151" s="3">
        <v>34742</v>
      </c>
      <c r="B1151" s="6">
        <v>42512</v>
      </c>
      <c r="C1151" s="3">
        <f>VLOOKUP(B1151,Dates!$A$2:$B$1462, 2,FALSE)</f>
        <v>1</v>
      </c>
      <c r="D1151" s="3">
        <v>4</v>
      </c>
      <c r="E1151" s="12">
        <f t="shared" si="68"/>
        <v>42516</v>
      </c>
      <c r="F1151" s="3">
        <v>0</v>
      </c>
      <c r="G1151" s="3" t="s">
        <v>61</v>
      </c>
      <c r="H1151" s="3" t="str">
        <f t="shared" si="69"/>
        <v>Other</v>
      </c>
      <c r="I1151" s="3">
        <v>9</v>
      </c>
      <c r="J1151" s="10">
        <v>1263</v>
      </c>
      <c r="K1151" s="3">
        <v>3</v>
      </c>
      <c r="L1151" s="3" t="s">
        <v>23</v>
      </c>
      <c r="M1151" s="3" t="s">
        <v>892</v>
      </c>
      <c r="N1151" s="3" t="s">
        <v>987</v>
      </c>
      <c r="O1151" s="3" t="s">
        <v>988</v>
      </c>
      <c r="P1151" s="3" t="s">
        <v>895</v>
      </c>
      <c r="Q1151" s="3" t="s">
        <v>912</v>
      </c>
      <c r="R1151" s="3">
        <v>9</v>
      </c>
      <c r="S1151" s="3" t="s">
        <v>1055</v>
      </c>
      <c r="T1151" s="3">
        <v>191</v>
      </c>
      <c r="U1151" s="3" t="s">
        <v>1054</v>
      </c>
      <c r="V1151" s="15">
        <v>99.989997860000003</v>
      </c>
      <c r="W1151" s="15">
        <v>95.114003926871064</v>
      </c>
      <c r="X1151" s="3">
        <v>2</v>
      </c>
      <c r="Y1151" s="15">
        <v>0</v>
      </c>
      <c r="Z1151" s="15">
        <v>199.97999572000001</v>
      </c>
      <c r="AA1151" s="24">
        <f t="shared" si="70"/>
        <v>199.97999572000001</v>
      </c>
      <c r="AB1151" s="3" t="s">
        <v>65</v>
      </c>
      <c r="AC1151" s="3" t="str">
        <f t="shared" si="71"/>
        <v>Not Cash Payment</v>
      </c>
    </row>
    <row r="1152" spans="1:29" ht="34" hidden="1" x14ac:dyDescent="0.2">
      <c r="A1152" s="3">
        <v>39471</v>
      </c>
      <c r="B1152" s="6">
        <v>42581</v>
      </c>
      <c r="C1152" s="3">
        <f>VLOOKUP(B1152,Dates!$A$2:$B$1462, 2,FALSE)</f>
        <v>7</v>
      </c>
      <c r="D1152" s="3">
        <v>4</v>
      </c>
      <c r="E1152" s="12">
        <f t="shared" si="68"/>
        <v>42586</v>
      </c>
      <c r="F1152" s="3">
        <v>0</v>
      </c>
      <c r="G1152" s="3" t="s">
        <v>61</v>
      </c>
      <c r="H1152" s="3" t="str">
        <f t="shared" si="69"/>
        <v>Other</v>
      </c>
      <c r="I1152" s="3">
        <v>9</v>
      </c>
      <c r="J1152" s="10">
        <v>7347</v>
      </c>
      <c r="K1152" s="3">
        <v>3</v>
      </c>
      <c r="L1152" s="3" t="s">
        <v>23</v>
      </c>
      <c r="M1152" s="3" t="s">
        <v>892</v>
      </c>
      <c r="N1152" s="3" t="s">
        <v>897</v>
      </c>
      <c r="O1152" s="3" t="s">
        <v>898</v>
      </c>
      <c r="P1152" s="3" t="s">
        <v>895</v>
      </c>
      <c r="Q1152" s="3" t="s">
        <v>896</v>
      </c>
      <c r="R1152" s="3">
        <v>9</v>
      </c>
      <c r="S1152" s="3" t="s">
        <v>1055</v>
      </c>
      <c r="T1152" s="3">
        <v>191</v>
      </c>
      <c r="U1152" s="3" t="s">
        <v>1054</v>
      </c>
      <c r="V1152" s="15">
        <v>99.989997860000003</v>
      </c>
      <c r="W1152" s="15">
        <v>95.114003926871064</v>
      </c>
      <c r="X1152" s="3">
        <v>2</v>
      </c>
      <c r="Y1152" s="15">
        <v>2</v>
      </c>
      <c r="Z1152" s="15">
        <v>199.97999572000001</v>
      </c>
      <c r="AA1152" s="24">
        <f t="shared" si="70"/>
        <v>197.97999572000001</v>
      </c>
      <c r="AB1152" s="3" t="s">
        <v>65</v>
      </c>
      <c r="AC1152" s="3" t="str">
        <f t="shared" si="71"/>
        <v>Not Cash Payment</v>
      </c>
    </row>
    <row r="1153" spans="1:29" ht="34" hidden="1" x14ac:dyDescent="0.2">
      <c r="A1153" s="3">
        <v>38916</v>
      </c>
      <c r="B1153" s="6">
        <v>42573</v>
      </c>
      <c r="C1153" s="3">
        <f>VLOOKUP(B1153,Dates!$A$2:$B$1462, 2,FALSE)</f>
        <v>6</v>
      </c>
      <c r="D1153" s="3">
        <v>4</v>
      </c>
      <c r="E1153" s="12">
        <f t="shared" si="68"/>
        <v>42579</v>
      </c>
      <c r="F1153" s="3">
        <v>0</v>
      </c>
      <c r="G1153" s="3" t="s">
        <v>61</v>
      </c>
      <c r="H1153" s="3" t="str">
        <f t="shared" si="69"/>
        <v>Other</v>
      </c>
      <c r="I1153" s="3">
        <v>9</v>
      </c>
      <c r="J1153" s="10">
        <v>5271</v>
      </c>
      <c r="K1153" s="3">
        <v>3</v>
      </c>
      <c r="L1153" s="3" t="s">
        <v>23</v>
      </c>
      <c r="M1153" s="3" t="s">
        <v>892</v>
      </c>
      <c r="N1153" s="3" t="s">
        <v>897</v>
      </c>
      <c r="O1153" s="3" t="s">
        <v>898</v>
      </c>
      <c r="P1153" s="3" t="s">
        <v>895</v>
      </c>
      <c r="Q1153" s="3" t="s">
        <v>896</v>
      </c>
      <c r="R1153" s="3">
        <v>9</v>
      </c>
      <c r="S1153" s="3" t="s">
        <v>1055</v>
      </c>
      <c r="T1153" s="3">
        <v>191</v>
      </c>
      <c r="U1153" s="3" t="s">
        <v>1054</v>
      </c>
      <c r="V1153" s="15">
        <v>99.989997860000003</v>
      </c>
      <c r="W1153" s="15">
        <v>95.114003926871064</v>
      </c>
      <c r="X1153" s="3">
        <v>2</v>
      </c>
      <c r="Y1153" s="15">
        <v>4</v>
      </c>
      <c r="Z1153" s="15">
        <v>199.97999572000001</v>
      </c>
      <c r="AA1153" s="24">
        <f t="shared" si="70"/>
        <v>195.97999572000001</v>
      </c>
      <c r="AB1153" s="3" t="s">
        <v>65</v>
      </c>
      <c r="AC1153" s="3" t="str">
        <f t="shared" si="71"/>
        <v>Not Cash Payment</v>
      </c>
    </row>
    <row r="1154" spans="1:29" ht="34" hidden="1" x14ac:dyDescent="0.2">
      <c r="A1154" s="3">
        <v>33006</v>
      </c>
      <c r="B1154" s="6">
        <v>42486</v>
      </c>
      <c r="C1154" s="3">
        <f>VLOOKUP(B1154,Dates!$A$2:$B$1462, 2,FALSE)</f>
        <v>3</v>
      </c>
      <c r="D1154" s="3">
        <v>4</v>
      </c>
      <c r="E1154" s="12">
        <f t="shared" si="68"/>
        <v>42492</v>
      </c>
      <c r="F1154" s="3">
        <v>0</v>
      </c>
      <c r="G1154" s="3" t="s">
        <v>61</v>
      </c>
      <c r="H1154" s="3" t="str">
        <f t="shared" si="69"/>
        <v>Other</v>
      </c>
      <c r="I1154" s="3">
        <v>9</v>
      </c>
      <c r="J1154" s="10">
        <v>7707</v>
      </c>
      <c r="K1154" s="3">
        <v>3</v>
      </c>
      <c r="L1154" s="3" t="s">
        <v>23</v>
      </c>
      <c r="M1154" s="3" t="s">
        <v>892</v>
      </c>
      <c r="N1154" s="3" t="s">
        <v>899</v>
      </c>
      <c r="O1154" s="3" t="s">
        <v>898</v>
      </c>
      <c r="P1154" s="3" t="s">
        <v>895</v>
      </c>
      <c r="Q1154" s="3" t="s">
        <v>896</v>
      </c>
      <c r="R1154" s="3">
        <v>9</v>
      </c>
      <c r="S1154" s="3" t="s">
        <v>1055</v>
      </c>
      <c r="T1154" s="3">
        <v>191</v>
      </c>
      <c r="U1154" s="3" t="s">
        <v>1054</v>
      </c>
      <c r="V1154" s="15">
        <v>99.989997860000003</v>
      </c>
      <c r="W1154" s="15">
        <v>95.114003926871064</v>
      </c>
      <c r="X1154" s="3">
        <v>2</v>
      </c>
      <c r="Y1154" s="15">
        <v>4</v>
      </c>
      <c r="Z1154" s="15">
        <v>199.97999572000001</v>
      </c>
      <c r="AA1154" s="24">
        <f t="shared" si="70"/>
        <v>195.97999572000001</v>
      </c>
      <c r="AB1154" s="3" t="s">
        <v>65</v>
      </c>
      <c r="AC1154" s="3" t="str">
        <f t="shared" si="71"/>
        <v>Not Cash Payment</v>
      </c>
    </row>
    <row r="1155" spans="1:29" ht="51" hidden="1" x14ac:dyDescent="0.2">
      <c r="A1155" s="3">
        <v>33961</v>
      </c>
      <c r="B1155" s="6">
        <v>42648</v>
      </c>
      <c r="C1155" s="3">
        <f>VLOOKUP(B1155,Dates!$A$2:$B$1462, 2,FALSE)</f>
        <v>4</v>
      </c>
      <c r="D1155" s="3">
        <v>4</v>
      </c>
      <c r="E1155" s="12">
        <f t="shared" ref="E1155:E1218" si="72">WORKDAY(B1155, D1155 )</f>
        <v>42654</v>
      </c>
      <c r="F1155" s="3">
        <v>0</v>
      </c>
      <c r="G1155" s="3" t="s">
        <v>61</v>
      </c>
      <c r="H1155" s="3" t="str">
        <f t="shared" ref="H1155:H1218" si="73">IF(AND(D1155&lt;=1,F1155=0),"Same day - on time","Other")</f>
        <v>Other</v>
      </c>
      <c r="I1155" s="3">
        <v>12</v>
      </c>
      <c r="J1155" s="10">
        <v>12055</v>
      </c>
      <c r="K1155" s="3">
        <v>3</v>
      </c>
      <c r="L1155" s="3" t="s">
        <v>23</v>
      </c>
      <c r="M1155" s="3" t="s">
        <v>892</v>
      </c>
      <c r="N1155" s="3" t="s">
        <v>989</v>
      </c>
      <c r="O1155" s="3" t="s">
        <v>990</v>
      </c>
      <c r="P1155" s="3" t="s">
        <v>895</v>
      </c>
      <c r="Q1155" s="3" t="s">
        <v>930</v>
      </c>
      <c r="R1155" s="3">
        <v>12</v>
      </c>
      <c r="S1155" s="3" t="s">
        <v>1092</v>
      </c>
      <c r="T1155" s="3">
        <v>249</v>
      </c>
      <c r="U1155" s="3" t="s">
        <v>1091</v>
      </c>
      <c r="V1155" s="15">
        <v>54.97000122</v>
      </c>
      <c r="W1155" s="15">
        <v>38.635001181666667</v>
      </c>
      <c r="X1155" s="3">
        <v>2</v>
      </c>
      <c r="Y1155" s="15">
        <v>5.5</v>
      </c>
      <c r="Z1155" s="15">
        <v>109.94000244</v>
      </c>
      <c r="AA1155" s="24">
        <f t="shared" ref="AA1155:AA1218" si="74">Z1155-Y1155</f>
        <v>104.44000244</v>
      </c>
      <c r="AB1155" s="3" t="s">
        <v>65</v>
      </c>
      <c r="AC1155" s="3" t="str">
        <f t="shared" ref="AC1155:AC1218" si="75">IF(AND(AB1155="CASH",AA1155&gt;200),"Cash Over 200",IF(AND(AB1155="CASH",AA1155&lt;=200),"Cash Not Over 200","Not Cash Payment"))</f>
        <v>Not Cash Payment</v>
      </c>
    </row>
    <row r="1156" spans="1:29" ht="34" hidden="1" x14ac:dyDescent="0.2">
      <c r="A1156" s="3">
        <v>37224</v>
      </c>
      <c r="B1156" s="6">
        <v>42548</v>
      </c>
      <c r="C1156" s="3">
        <f>VLOOKUP(B1156,Dates!$A$2:$B$1462, 2,FALSE)</f>
        <v>2</v>
      </c>
      <c r="D1156" s="3">
        <v>4</v>
      </c>
      <c r="E1156" s="12">
        <f t="shared" si="72"/>
        <v>42552</v>
      </c>
      <c r="F1156" s="3">
        <v>1</v>
      </c>
      <c r="G1156" s="3" t="s">
        <v>61</v>
      </c>
      <c r="H1156" s="3" t="str">
        <f t="shared" si="73"/>
        <v>Other</v>
      </c>
      <c r="I1156" s="3">
        <v>9</v>
      </c>
      <c r="J1156" s="10">
        <v>10365</v>
      </c>
      <c r="K1156" s="3">
        <v>3</v>
      </c>
      <c r="L1156" s="3" t="s">
        <v>23</v>
      </c>
      <c r="M1156" s="3" t="s">
        <v>892</v>
      </c>
      <c r="N1156" s="3" t="s">
        <v>991</v>
      </c>
      <c r="O1156" s="3" t="s">
        <v>992</v>
      </c>
      <c r="P1156" s="3" t="s">
        <v>895</v>
      </c>
      <c r="Q1156" s="3" t="s">
        <v>930</v>
      </c>
      <c r="R1156" s="3">
        <v>9</v>
      </c>
      <c r="S1156" s="3" t="s">
        <v>1055</v>
      </c>
      <c r="T1156" s="3">
        <v>191</v>
      </c>
      <c r="U1156" s="3" t="s">
        <v>1054</v>
      </c>
      <c r="V1156" s="15">
        <v>99.989997860000003</v>
      </c>
      <c r="W1156" s="15">
        <v>95.114003926871064</v>
      </c>
      <c r="X1156" s="3">
        <v>2</v>
      </c>
      <c r="Y1156" s="15">
        <v>10</v>
      </c>
      <c r="Z1156" s="15">
        <v>199.97999572000001</v>
      </c>
      <c r="AA1156" s="24">
        <f t="shared" si="74"/>
        <v>189.97999572000001</v>
      </c>
      <c r="AB1156" s="3" t="s">
        <v>65</v>
      </c>
      <c r="AC1156" s="3" t="str">
        <f t="shared" si="75"/>
        <v>Not Cash Payment</v>
      </c>
    </row>
    <row r="1157" spans="1:29" ht="34" hidden="1" x14ac:dyDescent="0.2">
      <c r="A1157" s="3">
        <v>40578</v>
      </c>
      <c r="B1157" s="6">
        <v>42597</v>
      </c>
      <c r="C1157" s="3">
        <f>VLOOKUP(B1157,Dates!$A$2:$B$1462, 2,FALSE)</f>
        <v>2</v>
      </c>
      <c r="D1157" s="3">
        <v>4</v>
      </c>
      <c r="E1157" s="12">
        <f t="shared" si="72"/>
        <v>42601</v>
      </c>
      <c r="F1157" s="3">
        <v>0</v>
      </c>
      <c r="G1157" s="3" t="s">
        <v>61</v>
      </c>
      <c r="H1157" s="3" t="str">
        <f t="shared" si="73"/>
        <v>Other</v>
      </c>
      <c r="I1157" s="3">
        <v>9</v>
      </c>
      <c r="J1157" s="10">
        <v>1618</v>
      </c>
      <c r="K1157" s="3">
        <v>3</v>
      </c>
      <c r="L1157" s="3" t="s">
        <v>23</v>
      </c>
      <c r="M1157" s="3" t="s">
        <v>892</v>
      </c>
      <c r="N1157" s="3" t="s">
        <v>993</v>
      </c>
      <c r="O1157" s="3" t="s">
        <v>952</v>
      </c>
      <c r="P1157" s="3" t="s">
        <v>895</v>
      </c>
      <c r="Q1157" s="3" t="s">
        <v>930</v>
      </c>
      <c r="R1157" s="3">
        <v>9</v>
      </c>
      <c r="S1157" s="3" t="s">
        <v>1055</v>
      </c>
      <c r="T1157" s="3">
        <v>191</v>
      </c>
      <c r="U1157" s="3" t="s">
        <v>1054</v>
      </c>
      <c r="V1157" s="15">
        <v>99.989997860000003</v>
      </c>
      <c r="W1157" s="15">
        <v>95.114003926871064</v>
      </c>
      <c r="X1157" s="3">
        <v>2</v>
      </c>
      <c r="Y1157" s="15">
        <v>24</v>
      </c>
      <c r="Z1157" s="15">
        <v>199.97999572000001</v>
      </c>
      <c r="AA1157" s="24">
        <f t="shared" si="74"/>
        <v>175.97999572000001</v>
      </c>
      <c r="AB1157" s="3" t="s">
        <v>65</v>
      </c>
      <c r="AC1157" s="3" t="str">
        <f t="shared" si="75"/>
        <v>Not Cash Payment</v>
      </c>
    </row>
    <row r="1158" spans="1:29" ht="34" hidden="1" x14ac:dyDescent="0.2">
      <c r="A1158" s="3">
        <v>49076</v>
      </c>
      <c r="B1158" s="6">
        <v>42721</v>
      </c>
      <c r="C1158" s="3">
        <f>VLOOKUP(B1158,Dates!$A$2:$B$1462, 2,FALSE)</f>
        <v>7</v>
      </c>
      <c r="D1158" s="3">
        <v>4</v>
      </c>
      <c r="E1158" s="12">
        <f t="shared" si="72"/>
        <v>42726</v>
      </c>
      <c r="F1158" s="3">
        <v>0</v>
      </c>
      <c r="G1158" s="3" t="s">
        <v>61</v>
      </c>
      <c r="H1158" s="3" t="str">
        <f t="shared" si="73"/>
        <v>Other</v>
      </c>
      <c r="I1158" s="3">
        <v>9</v>
      </c>
      <c r="J1158" s="10">
        <v>11573</v>
      </c>
      <c r="K1158" s="3">
        <v>3</v>
      </c>
      <c r="L1158" s="3" t="s">
        <v>23</v>
      </c>
      <c r="M1158" s="3" t="s">
        <v>892</v>
      </c>
      <c r="N1158" s="3" t="s">
        <v>915</v>
      </c>
      <c r="O1158" s="3" t="s">
        <v>916</v>
      </c>
      <c r="P1158" s="3" t="s">
        <v>917</v>
      </c>
      <c r="Q1158" s="3" t="s">
        <v>917</v>
      </c>
      <c r="R1158" s="3">
        <v>9</v>
      </c>
      <c r="S1158" s="3" t="s">
        <v>1055</v>
      </c>
      <c r="T1158" s="3">
        <v>191</v>
      </c>
      <c r="U1158" s="3" t="s">
        <v>1054</v>
      </c>
      <c r="V1158" s="15">
        <v>99.989997860000003</v>
      </c>
      <c r="W1158" s="15">
        <v>95.114003926871064</v>
      </c>
      <c r="X1158" s="3">
        <v>2</v>
      </c>
      <c r="Y1158" s="15">
        <v>26</v>
      </c>
      <c r="Z1158" s="15">
        <v>199.97999572000001</v>
      </c>
      <c r="AA1158" s="24">
        <f t="shared" si="74"/>
        <v>173.97999572000001</v>
      </c>
      <c r="AB1158" s="3" t="s">
        <v>65</v>
      </c>
      <c r="AC1158" s="3" t="str">
        <f t="shared" si="75"/>
        <v>Not Cash Payment</v>
      </c>
    </row>
    <row r="1159" spans="1:29" ht="34" hidden="1" x14ac:dyDescent="0.2">
      <c r="A1159" s="3">
        <v>33961</v>
      </c>
      <c r="B1159" s="6">
        <v>42648</v>
      </c>
      <c r="C1159" s="3">
        <f>VLOOKUP(B1159,Dates!$A$2:$B$1462, 2,FALSE)</f>
        <v>4</v>
      </c>
      <c r="D1159" s="3">
        <v>4</v>
      </c>
      <c r="E1159" s="12">
        <f t="shared" si="72"/>
        <v>42654</v>
      </c>
      <c r="F1159" s="3">
        <v>0</v>
      </c>
      <c r="G1159" s="3" t="s">
        <v>61</v>
      </c>
      <c r="H1159" s="3" t="str">
        <f t="shared" si="73"/>
        <v>Other</v>
      </c>
      <c r="I1159" s="3">
        <v>17</v>
      </c>
      <c r="J1159" s="10">
        <v>12055</v>
      </c>
      <c r="K1159" s="3">
        <v>4</v>
      </c>
      <c r="L1159" s="3" t="s">
        <v>45</v>
      </c>
      <c r="M1159" s="3" t="s">
        <v>892</v>
      </c>
      <c r="N1159" s="3" t="s">
        <v>989</v>
      </c>
      <c r="O1159" s="3" t="s">
        <v>990</v>
      </c>
      <c r="P1159" s="3" t="s">
        <v>895</v>
      </c>
      <c r="Q1159" s="3" t="s">
        <v>930</v>
      </c>
      <c r="R1159" s="3">
        <v>17</v>
      </c>
      <c r="S1159" s="3" t="s">
        <v>1043</v>
      </c>
      <c r="T1159" s="3">
        <v>365</v>
      </c>
      <c r="U1159" s="3" t="s">
        <v>1062</v>
      </c>
      <c r="V1159" s="15">
        <v>59.990001679999999</v>
      </c>
      <c r="W1159" s="15">
        <v>54.488929209402009</v>
      </c>
      <c r="X1159" s="3">
        <v>2</v>
      </c>
      <c r="Y1159" s="15">
        <v>1.2000000479999999</v>
      </c>
      <c r="Z1159" s="15">
        <v>119.98000336</v>
      </c>
      <c r="AA1159" s="24">
        <f t="shared" si="74"/>
        <v>118.78000331199999</v>
      </c>
      <c r="AB1159" s="3" t="s">
        <v>65</v>
      </c>
      <c r="AC1159" s="3" t="str">
        <f t="shared" si="75"/>
        <v>Not Cash Payment</v>
      </c>
    </row>
    <row r="1160" spans="1:29" ht="34" hidden="1" x14ac:dyDescent="0.2">
      <c r="A1160" s="3">
        <v>38531</v>
      </c>
      <c r="B1160" s="6">
        <v>42567</v>
      </c>
      <c r="C1160" s="3">
        <f>VLOOKUP(B1160,Dates!$A$2:$B$1462, 2,FALSE)</f>
        <v>7</v>
      </c>
      <c r="D1160" s="3">
        <v>4</v>
      </c>
      <c r="E1160" s="12">
        <f t="shared" si="72"/>
        <v>42572</v>
      </c>
      <c r="F1160" s="3">
        <v>0</v>
      </c>
      <c r="G1160" s="3" t="s">
        <v>61</v>
      </c>
      <c r="H1160" s="3" t="str">
        <f t="shared" si="73"/>
        <v>Other</v>
      </c>
      <c r="I1160" s="3">
        <v>17</v>
      </c>
      <c r="J1160" s="10">
        <v>1331</v>
      </c>
      <c r="K1160" s="3">
        <v>4</v>
      </c>
      <c r="L1160" s="3" t="s">
        <v>45</v>
      </c>
      <c r="M1160" s="3" t="s">
        <v>892</v>
      </c>
      <c r="N1160" s="3" t="s">
        <v>926</v>
      </c>
      <c r="O1160" s="3" t="s">
        <v>927</v>
      </c>
      <c r="P1160" s="3" t="s">
        <v>895</v>
      </c>
      <c r="Q1160" s="3" t="s">
        <v>912</v>
      </c>
      <c r="R1160" s="3">
        <v>17</v>
      </c>
      <c r="S1160" s="3" t="s">
        <v>1043</v>
      </c>
      <c r="T1160" s="3">
        <v>365</v>
      </c>
      <c r="U1160" s="3" t="s">
        <v>1062</v>
      </c>
      <c r="V1160" s="15">
        <v>59.990001679999999</v>
      </c>
      <c r="W1160" s="15">
        <v>54.488929209402009</v>
      </c>
      <c r="X1160" s="3">
        <v>2</v>
      </c>
      <c r="Y1160" s="15">
        <v>2.4000000950000002</v>
      </c>
      <c r="Z1160" s="15">
        <v>119.98000336</v>
      </c>
      <c r="AA1160" s="24">
        <f t="shared" si="74"/>
        <v>117.580003265</v>
      </c>
      <c r="AB1160" s="3" t="s">
        <v>65</v>
      </c>
      <c r="AC1160" s="3" t="str">
        <f t="shared" si="75"/>
        <v>Not Cash Payment</v>
      </c>
    </row>
    <row r="1161" spans="1:29" ht="34" hidden="1" x14ac:dyDescent="0.2">
      <c r="A1161" s="3">
        <v>36454</v>
      </c>
      <c r="B1161" s="6">
        <v>42537</v>
      </c>
      <c r="C1161" s="3">
        <f>VLOOKUP(B1161,Dates!$A$2:$B$1462, 2,FALSE)</f>
        <v>5</v>
      </c>
      <c r="D1161" s="3">
        <v>4</v>
      </c>
      <c r="E1161" s="12">
        <f t="shared" si="72"/>
        <v>42543</v>
      </c>
      <c r="F1161" s="3">
        <v>1</v>
      </c>
      <c r="G1161" s="3" t="s">
        <v>61</v>
      </c>
      <c r="H1161" s="3" t="str">
        <f t="shared" si="73"/>
        <v>Other</v>
      </c>
      <c r="I1161" s="3">
        <v>17</v>
      </c>
      <c r="J1161" s="10">
        <v>5097</v>
      </c>
      <c r="K1161" s="3">
        <v>4</v>
      </c>
      <c r="L1161" s="3" t="s">
        <v>45</v>
      </c>
      <c r="M1161" s="3" t="s">
        <v>892</v>
      </c>
      <c r="N1161" s="3" t="s">
        <v>980</v>
      </c>
      <c r="O1161" s="3" t="s">
        <v>922</v>
      </c>
      <c r="P1161" s="3" t="s">
        <v>895</v>
      </c>
      <c r="Q1161" s="3" t="s">
        <v>902</v>
      </c>
      <c r="R1161" s="3">
        <v>17</v>
      </c>
      <c r="S1161" s="3" t="s">
        <v>1043</v>
      </c>
      <c r="T1161" s="3">
        <v>365</v>
      </c>
      <c r="U1161" s="3" t="s">
        <v>1062</v>
      </c>
      <c r="V1161" s="15">
        <v>59.990001679999999</v>
      </c>
      <c r="W1161" s="15">
        <v>54.488929209402009</v>
      </c>
      <c r="X1161" s="3">
        <v>2</v>
      </c>
      <c r="Y1161" s="15">
        <v>2.4000000950000002</v>
      </c>
      <c r="Z1161" s="15">
        <v>119.98000336</v>
      </c>
      <c r="AA1161" s="24">
        <f t="shared" si="74"/>
        <v>117.580003265</v>
      </c>
      <c r="AB1161" s="3" t="s">
        <v>65</v>
      </c>
      <c r="AC1161" s="3" t="str">
        <f t="shared" si="75"/>
        <v>Not Cash Payment</v>
      </c>
    </row>
    <row r="1162" spans="1:29" ht="34" hidden="1" x14ac:dyDescent="0.2">
      <c r="A1162" s="3">
        <v>40712</v>
      </c>
      <c r="B1162" s="6">
        <v>42599</v>
      </c>
      <c r="C1162" s="3">
        <f>VLOOKUP(B1162,Dates!$A$2:$B$1462, 2,FALSE)</f>
        <v>4</v>
      </c>
      <c r="D1162" s="3">
        <v>4</v>
      </c>
      <c r="E1162" s="12">
        <f t="shared" si="72"/>
        <v>42605</v>
      </c>
      <c r="F1162" s="3">
        <v>0</v>
      </c>
      <c r="G1162" s="3" t="s">
        <v>61</v>
      </c>
      <c r="H1162" s="3" t="str">
        <f t="shared" si="73"/>
        <v>Other</v>
      </c>
      <c r="I1162" s="3">
        <v>17</v>
      </c>
      <c r="J1162" s="10">
        <v>7178</v>
      </c>
      <c r="K1162" s="3">
        <v>4</v>
      </c>
      <c r="L1162" s="3" t="s">
        <v>45</v>
      </c>
      <c r="M1162" s="3" t="s">
        <v>892</v>
      </c>
      <c r="N1162" s="3" t="s">
        <v>924</v>
      </c>
      <c r="O1162" s="3" t="s">
        <v>894</v>
      </c>
      <c r="P1162" s="3" t="s">
        <v>895</v>
      </c>
      <c r="Q1162" s="3" t="s">
        <v>896</v>
      </c>
      <c r="R1162" s="3">
        <v>17</v>
      </c>
      <c r="S1162" s="3" t="s">
        <v>1043</v>
      </c>
      <c r="T1162" s="3">
        <v>365</v>
      </c>
      <c r="U1162" s="3" t="s">
        <v>1062</v>
      </c>
      <c r="V1162" s="15">
        <v>59.990001679999999</v>
      </c>
      <c r="W1162" s="15">
        <v>54.488929209402009</v>
      </c>
      <c r="X1162" s="3">
        <v>2</v>
      </c>
      <c r="Y1162" s="15">
        <v>2.4000000950000002</v>
      </c>
      <c r="Z1162" s="15">
        <v>119.98000336</v>
      </c>
      <c r="AA1162" s="24">
        <f t="shared" si="74"/>
        <v>117.580003265</v>
      </c>
      <c r="AB1162" s="3" t="s">
        <v>65</v>
      </c>
      <c r="AC1162" s="3" t="str">
        <f t="shared" si="75"/>
        <v>Not Cash Payment</v>
      </c>
    </row>
    <row r="1163" spans="1:29" ht="34" hidden="1" x14ac:dyDescent="0.2">
      <c r="A1163" s="3">
        <v>33045</v>
      </c>
      <c r="B1163" s="6">
        <v>42487</v>
      </c>
      <c r="C1163" s="3">
        <f>VLOOKUP(B1163,Dates!$A$2:$B$1462, 2,FALSE)</f>
        <v>4</v>
      </c>
      <c r="D1163" s="3">
        <v>4</v>
      </c>
      <c r="E1163" s="12">
        <f t="shared" si="72"/>
        <v>42493</v>
      </c>
      <c r="F1163" s="3">
        <v>1</v>
      </c>
      <c r="G1163" s="3" t="s">
        <v>61</v>
      </c>
      <c r="H1163" s="3" t="str">
        <f t="shared" si="73"/>
        <v>Other</v>
      </c>
      <c r="I1163" s="3">
        <v>17</v>
      </c>
      <c r="J1163" s="10">
        <v>8404</v>
      </c>
      <c r="K1163" s="3">
        <v>4</v>
      </c>
      <c r="L1163" s="3" t="s">
        <v>45</v>
      </c>
      <c r="M1163" s="3" t="s">
        <v>892</v>
      </c>
      <c r="N1163" s="3" t="s">
        <v>903</v>
      </c>
      <c r="O1163" s="3" t="s">
        <v>904</v>
      </c>
      <c r="P1163" s="3" t="s">
        <v>895</v>
      </c>
      <c r="Q1163" s="3" t="s">
        <v>902</v>
      </c>
      <c r="R1163" s="3">
        <v>17</v>
      </c>
      <c r="S1163" s="3" t="s">
        <v>1043</v>
      </c>
      <c r="T1163" s="3">
        <v>365</v>
      </c>
      <c r="U1163" s="3" t="s">
        <v>1062</v>
      </c>
      <c r="V1163" s="15">
        <v>59.990001679999999</v>
      </c>
      <c r="W1163" s="15">
        <v>54.488929209402009</v>
      </c>
      <c r="X1163" s="3">
        <v>2</v>
      </c>
      <c r="Y1163" s="15">
        <v>6</v>
      </c>
      <c r="Z1163" s="15">
        <v>119.98000336</v>
      </c>
      <c r="AA1163" s="24">
        <f t="shared" si="74"/>
        <v>113.98000336</v>
      </c>
      <c r="AB1163" s="3" t="s">
        <v>65</v>
      </c>
      <c r="AC1163" s="3" t="str">
        <f t="shared" si="75"/>
        <v>Not Cash Payment</v>
      </c>
    </row>
    <row r="1164" spans="1:29" ht="34" hidden="1" x14ac:dyDescent="0.2">
      <c r="A1164" s="3">
        <v>33537</v>
      </c>
      <c r="B1164" s="6">
        <v>42465</v>
      </c>
      <c r="C1164" s="3">
        <f>VLOOKUP(B1164,Dates!$A$2:$B$1462, 2,FALSE)</f>
        <v>3</v>
      </c>
      <c r="D1164" s="3">
        <v>4</v>
      </c>
      <c r="E1164" s="12">
        <f t="shared" si="72"/>
        <v>42471</v>
      </c>
      <c r="F1164" s="3">
        <v>0</v>
      </c>
      <c r="G1164" s="3" t="s">
        <v>61</v>
      </c>
      <c r="H1164" s="3" t="str">
        <f t="shared" si="73"/>
        <v>Other</v>
      </c>
      <c r="I1164" s="3">
        <v>17</v>
      </c>
      <c r="J1164" s="10">
        <v>10518</v>
      </c>
      <c r="K1164" s="3">
        <v>4</v>
      </c>
      <c r="L1164" s="3" t="s">
        <v>45</v>
      </c>
      <c r="M1164" s="3" t="s">
        <v>892</v>
      </c>
      <c r="N1164" s="3" t="s">
        <v>897</v>
      </c>
      <c r="O1164" s="3" t="s">
        <v>898</v>
      </c>
      <c r="P1164" s="3" t="s">
        <v>895</v>
      </c>
      <c r="Q1164" s="3" t="s">
        <v>896</v>
      </c>
      <c r="R1164" s="3">
        <v>17</v>
      </c>
      <c r="S1164" s="3" t="s">
        <v>1043</v>
      </c>
      <c r="T1164" s="3">
        <v>365</v>
      </c>
      <c r="U1164" s="3" t="s">
        <v>1062</v>
      </c>
      <c r="V1164" s="15">
        <v>59.990001679999999</v>
      </c>
      <c r="W1164" s="15">
        <v>54.488929209402009</v>
      </c>
      <c r="X1164" s="3">
        <v>2</v>
      </c>
      <c r="Y1164" s="15">
        <v>6</v>
      </c>
      <c r="Z1164" s="15">
        <v>119.98000336</v>
      </c>
      <c r="AA1164" s="24">
        <f t="shared" si="74"/>
        <v>113.98000336</v>
      </c>
      <c r="AB1164" s="3" t="s">
        <v>65</v>
      </c>
      <c r="AC1164" s="3" t="str">
        <f t="shared" si="75"/>
        <v>Not Cash Payment</v>
      </c>
    </row>
    <row r="1165" spans="1:29" ht="34" hidden="1" x14ac:dyDescent="0.2">
      <c r="A1165" s="3">
        <v>34845</v>
      </c>
      <c r="B1165" s="6">
        <v>42513</v>
      </c>
      <c r="C1165" s="3">
        <f>VLOOKUP(B1165,Dates!$A$2:$B$1462, 2,FALSE)</f>
        <v>2</v>
      </c>
      <c r="D1165" s="3">
        <v>4</v>
      </c>
      <c r="E1165" s="12">
        <f t="shared" si="72"/>
        <v>42517</v>
      </c>
      <c r="F1165" s="3">
        <v>1</v>
      </c>
      <c r="G1165" s="3" t="s">
        <v>61</v>
      </c>
      <c r="H1165" s="3" t="str">
        <f t="shared" si="73"/>
        <v>Other</v>
      </c>
      <c r="I1165" s="3">
        <v>17</v>
      </c>
      <c r="J1165" s="10">
        <v>1342</v>
      </c>
      <c r="K1165" s="3">
        <v>4</v>
      </c>
      <c r="L1165" s="3" t="s">
        <v>45</v>
      </c>
      <c r="M1165" s="3" t="s">
        <v>892</v>
      </c>
      <c r="N1165" s="3" t="s">
        <v>993</v>
      </c>
      <c r="O1165" s="3" t="s">
        <v>983</v>
      </c>
      <c r="P1165" s="3" t="s">
        <v>895</v>
      </c>
      <c r="Q1165" s="3" t="s">
        <v>930</v>
      </c>
      <c r="R1165" s="3">
        <v>17</v>
      </c>
      <c r="S1165" s="3" t="s">
        <v>1043</v>
      </c>
      <c r="T1165" s="3">
        <v>365</v>
      </c>
      <c r="U1165" s="3" t="s">
        <v>1062</v>
      </c>
      <c r="V1165" s="15">
        <v>59.990001679999999</v>
      </c>
      <c r="W1165" s="15">
        <v>54.488929209402009</v>
      </c>
      <c r="X1165" s="3">
        <v>2</v>
      </c>
      <c r="Y1165" s="15">
        <v>14.399999619999999</v>
      </c>
      <c r="Z1165" s="15">
        <v>119.98000336</v>
      </c>
      <c r="AA1165" s="24">
        <f t="shared" si="74"/>
        <v>105.58000374</v>
      </c>
      <c r="AB1165" s="3" t="s">
        <v>65</v>
      </c>
      <c r="AC1165" s="3" t="str">
        <f t="shared" si="75"/>
        <v>Not Cash Payment</v>
      </c>
    </row>
    <row r="1166" spans="1:29" ht="34" hidden="1" x14ac:dyDescent="0.2">
      <c r="A1166" s="3">
        <v>34845</v>
      </c>
      <c r="B1166" s="6">
        <v>42513</v>
      </c>
      <c r="C1166" s="3">
        <f>VLOOKUP(B1166,Dates!$A$2:$B$1462, 2,FALSE)</f>
        <v>2</v>
      </c>
      <c r="D1166" s="3">
        <v>4</v>
      </c>
      <c r="E1166" s="12">
        <f t="shared" si="72"/>
        <v>42517</v>
      </c>
      <c r="F1166" s="3">
        <v>1</v>
      </c>
      <c r="G1166" s="3" t="s">
        <v>61</v>
      </c>
      <c r="H1166" s="3" t="str">
        <f t="shared" si="73"/>
        <v>Other</v>
      </c>
      <c r="I1166" s="3">
        <v>17</v>
      </c>
      <c r="J1166" s="10">
        <v>1342</v>
      </c>
      <c r="K1166" s="3">
        <v>4</v>
      </c>
      <c r="L1166" s="3" t="s">
        <v>45</v>
      </c>
      <c r="M1166" s="3" t="s">
        <v>892</v>
      </c>
      <c r="N1166" s="3" t="s">
        <v>993</v>
      </c>
      <c r="O1166" s="3" t="s">
        <v>983</v>
      </c>
      <c r="P1166" s="3" t="s">
        <v>895</v>
      </c>
      <c r="Q1166" s="3" t="s">
        <v>930</v>
      </c>
      <c r="R1166" s="3">
        <v>17</v>
      </c>
      <c r="S1166" s="3" t="s">
        <v>1043</v>
      </c>
      <c r="T1166" s="3">
        <v>365</v>
      </c>
      <c r="U1166" s="3" t="s">
        <v>1062</v>
      </c>
      <c r="V1166" s="15">
        <v>59.990001679999999</v>
      </c>
      <c r="W1166" s="15">
        <v>54.488929209402009</v>
      </c>
      <c r="X1166" s="3">
        <v>2</v>
      </c>
      <c r="Y1166" s="15">
        <v>15.600000380000001</v>
      </c>
      <c r="Z1166" s="15">
        <v>119.98000336</v>
      </c>
      <c r="AA1166" s="24">
        <f t="shared" si="74"/>
        <v>104.38000298</v>
      </c>
      <c r="AB1166" s="3" t="s">
        <v>65</v>
      </c>
      <c r="AC1166" s="3" t="str">
        <f t="shared" si="75"/>
        <v>Not Cash Payment</v>
      </c>
    </row>
    <row r="1167" spans="1:29" ht="34" hidden="1" x14ac:dyDescent="0.2">
      <c r="A1167" s="3">
        <v>37471</v>
      </c>
      <c r="B1167" s="6">
        <v>42551</v>
      </c>
      <c r="C1167" s="3">
        <f>VLOOKUP(B1167,Dates!$A$2:$B$1462, 2,FALSE)</f>
        <v>5</v>
      </c>
      <c r="D1167" s="3">
        <v>4</v>
      </c>
      <c r="E1167" s="12">
        <f t="shared" si="72"/>
        <v>42557</v>
      </c>
      <c r="F1167" s="3">
        <v>0</v>
      </c>
      <c r="G1167" s="3" t="s">
        <v>61</v>
      </c>
      <c r="H1167" s="3" t="str">
        <f t="shared" si="73"/>
        <v>Other</v>
      </c>
      <c r="I1167" s="3">
        <v>17</v>
      </c>
      <c r="J1167" s="10">
        <v>2511</v>
      </c>
      <c r="K1167" s="3">
        <v>4</v>
      </c>
      <c r="L1167" s="3" t="s">
        <v>45</v>
      </c>
      <c r="M1167" s="3" t="s">
        <v>892</v>
      </c>
      <c r="N1167" s="3" t="s">
        <v>951</v>
      </c>
      <c r="O1167" s="3" t="s">
        <v>994</v>
      </c>
      <c r="P1167" s="3" t="s">
        <v>895</v>
      </c>
      <c r="Q1167" s="3" t="s">
        <v>902</v>
      </c>
      <c r="R1167" s="3">
        <v>17</v>
      </c>
      <c r="S1167" s="3" t="s">
        <v>1043</v>
      </c>
      <c r="T1167" s="3">
        <v>365</v>
      </c>
      <c r="U1167" s="3" t="s">
        <v>1062</v>
      </c>
      <c r="V1167" s="15">
        <v>59.990001679999999</v>
      </c>
      <c r="W1167" s="15">
        <v>54.488929209402009</v>
      </c>
      <c r="X1167" s="3">
        <v>2</v>
      </c>
      <c r="Y1167" s="15">
        <v>15.600000380000001</v>
      </c>
      <c r="Z1167" s="15">
        <v>119.98000336</v>
      </c>
      <c r="AA1167" s="24">
        <f t="shared" si="74"/>
        <v>104.38000298</v>
      </c>
      <c r="AB1167" s="3" t="s">
        <v>65</v>
      </c>
      <c r="AC1167" s="3" t="str">
        <f t="shared" si="75"/>
        <v>Not Cash Payment</v>
      </c>
    </row>
    <row r="1168" spans="1:29" ht="34" hidden="1" x14ac:dyDescent="0.2">
      <c r="A1168" s="3">
        <v>39471</v>
      </c>
      <c r="B1168" s="6">
        <v>42581</v>
      </c>
      <c r="C1168" s="3">
        <f>VLOOKUP(B1168,Dates!$A$2:$B$1462, 2,FALSE)</f>
        <v>7</v>
      </c>
      <c r="D1168" s="3">
        <v>4</v>
      </c>
      <c r="E1168" s="12">
        <f t="shared" si="72"/>
        <v>42586</v>
      </c>
      <c r="F1168" s="3">
        <v>0</v>
      </c>
      <c r="G1168" s="3" t="s">
        <v>61</v>
      </c>
      <c r="H1168" s="3" t="str">
        <f t="shared" si="73"/>
        <v>Other</v>
      </c>
      <c r="I1168" s="3">
        <v>17</v>
      </c>
      <c r="J1168" s="10">
        <v>7347</v>
      </c>
      <c r="K1168" s="3">
        <v>4</v>
      </c>
      <c r="L1168" s="3" t="s">
        <v>45</v>
      </c>
      <c r="M1168" s="3" t="s">
        <v>892</v>
      </c>
      <c r="N1168" s="3" t="s">
        <v>897</v>
      </c>
      <c r="O1168" s="3" t="s">
        <v>898</v>
      </c>
      <c r="P1168" s="3" t="s">
        <v>895</v>
      </c>
      <c r="Q1168" s="3" t="s">
        <v>896</v>
      </c>
      <c r="R1168" s="3">
        <v>17</v>
      </c>
      <c r="S1168" s="3" t="s">
        <v>1043</v>
      </c>
      <c r="T1168" s="3">
        <v>365</v>
      </c>
      <c r="U1168" s="3" t="s">
        <v>1062</v>
      </c>
      <c r="V1168" s="15">
        <v>59.990001679999999</v>
      </c>
      <c r="W1168" s="15">
        <v>54.488929209402009</v>
      </c>
      <c r="X1168" s="3">
        <v>2</v>
      </c>
      <c r="Y1168" s="15">
        <v>21.600000380000001</v>
      </c>
      <c r="Z1168" s="15">
        <v>119.98000336</v>
      </c>
      <c r="AA1168" s="24">
        <f t="shared" si="74"/>
        <v>98.38000298</v>
      </c>
      <c r="AB1168" s="3" t="s">
        <v>65</v>
      </c>
      <c r="AC1168" s="3" t="str">
        <f t="shared" si="75"/>
        <v>Not Cash Payment</v>
      </c>
    </row>
    <row r="1169" spans="1:29" ht="34" hidden="1" x14ac:dyDescent="0.2">
      <c r="A1169" s="3">
        <v>35549</v>
      </c>
      <c r="B1169" s="6">
        <v>42406</v>
      </c>
      <c r="C1169" s="3">
        <f>VLOOKUP(B1169,Dates!$A$2:$B$1462, 2,FALSE)</f>
        <v>7</v>
      </c>
      <c r="D1169" s="3">
        <v>4</v>
      </c>
      <c r="E1169" s="12">
        <f t="shared" si="72"/>
        <v>42411</v>
      </c>
      <c r="F1169" s="3">
        <v>1</v>
      </c>
      <c r="G1169" s="3" t="s">
        <v>61</v>
      </c>
      <c r="H1169" s="3" t="str">
        <f t="shared" si="73"/>
        <v>Other</v>
      </c>
      <c r="I1169" s="3">
        <v>17</v>
      </c>
      <c r="J1169" s="10">
        <v>248</v>
      </c>
      <c r="K1169" s="3">
        <v>4</v>
      </c>
      <c r="L1169" s="3" t="s">
        <v>45</v>
      </c>
      <c r="M1169" s="3" t="s">
        <v>892</v>
      </c>
      <c r="N1169" s="3" t="s">
        <v>995</v>
      </c>
      <c r="O1169" s="3" t="s">
        <v>934</v>
      </c>
      <c r="P1169" s="3" t="s">
        <v>895</v>
      </c>
      <c r="Q1169" s="3" t="s">
        <v>930</v>
      </c>
      <c r="R1169" s="3">
        <v>17</v>
      </c>
      <c r="S1169" s="3" t="s">
        <v>1043</v>
      </c>
      <c r="T1169" s="3">
        <v>365</v>
      </c>
      <c r="U1169" s="3" t="s">
        <v>1062</v>
      </c>
      <c r="V1169" s="15">
        <v>59.990001679999999</v>
      </c>
      <c r="W1169" s="15">
        <v>54.488929209402009</v>
      </c>
      <c r="X1169" s="3">
        <v>2</v>
      </c>
      <c r="Y1169" s="15">
        <v>30</v>
      </c>
      <c r="Z1169" s="15">
        <v>119.98000336</v>
      </c>
      <c r="AA1169" s="24">
        <f t="shared" si="74"/>
        <v>89.980003359999998</v>
      </c>
      <c r="AB1169" s="3" t="s">
        <v>65</v>
      </c>
      <c r="AC1169" s="3" t="str">
        <f t="shared" si="75"/>
        <v>Not Cash Payment</v>
      </c>
    </row>
    <row r="1170" spans="1:29" ht="34" hidden="1" x14ac:dyDescent="0.2">
      <c r="A1170" s="3">
        <v>31747</v>
      </c>
      <c r="B1170" s="6">
        <v>42586</v>
      </c>
      <c r="C1170" s="3">
        <f>VLOOKUP(B1170,Dates!$A$2:$B$1462, 2,FALSE)</f>
        <v>5</v>
      </c>
      <c r="D1170" s="3">
        <v>4</v>
      </c>
      <c r="E1170" s="12">
        <f t="shared" si="72"/>
        <v>42592</v>
      </c>
      <c r="F1170" s="3">
        <v>0</v>
      </c>
      <c r="G1170" s="3" t="s">
        <v>61</v>
      </c>
      <c r="H1170" s="3" t="str">
        <f t="shared" si="73"/>
        <v>Other</v>
      </c>
      <c r="I1170" s="3">
        <v>24</v>
      </c>
      <c r="J1170" s="10">
        <v>5917</v>
      </c>
      <c r="K1170" s="3">
        <v>5</v>
      </c>
      <c r="L1170" s="3" t="s">
        <v>30</v>
      </c>
      <c r="M1170" s="3" t="s">
        <v>892</v>
      </c>
      <c r="N1170" s="3" t="s">
        <v>996</v>
      </c>
      <c r="O1170" s="3" t="s">
        <v>927</v>
      </c>
      <c r="P1170" s="3" t="s">
        <v>895</v>
      </c>
      <c r="Q1170" s="3" t="s">
        <v>912</v>
      </c>
      <c r="R1170" s="3">
        <v>24</v>
      </c>
      <c r="S1170" s="3" t="s">
        <v>1066</v>
      </c>
      <c r="T1170" s="3">
        <v>502</v>
      </c>
      <c r="U1170" s="3" t="s">
        <v>1065</v>
      </c>
      <c r="V1170" s="15">
        <v>50</v>
      </c>
      <c r="W1170" s="15">
        <v>43.678035218757444</v>
      </c>
      <c r="X1170" s="3">
        <v>2</v>
      </c>
      <c r="Y1170" s="15">
        <v>2</v>
      </c>
      <c r="Z1170" s="15">
        <v>100</v>
      </c>
      <c r="AA1170" s="24">
        <f t="shared" si="74"/>
        <v>98</v>
      </c>
      <c r="AB1170" s="3" t="s">
        <v>65</v>
      </c>
      <c r="AC1170" s="3" t="str">
        <f t="shared" si="75"/>
        <v>Not Cash Payment</v>
      </c>
    </row>
    <row r="1171" spans="1:29" ht="34" hidden="1" x14ac:dyDescent="0.2">
      <c r="A1171" s="3">
        <v>34932</v>
      </c>
      <c r="B1171" s="6">
        <v>42514</v>
      </c>
      <c r="C1171" s="3">
        <f>VLOOKUP(B1171,Dates!$A$2:$B$1462, 2,FALSE)</f>
        <v>3</v>
      </c>
      <c r="D1171" s="3">
        <v>4</v>
      </c>
      <c r="E1171" s="12">
        <f t="shared" si="72"/>
        <v>42520</v>
      </c>
      <c r="F1171" s="3">
        <v>0</v>
      </c>
      <c r="G1171" s="3" t="s">
        <v>61</v>
      </c>
      <c r="H1171" s="3" t="str">
        <f t="shared" si="73"/>
        <v>Other</v>
      </c>
      <c r="I1171" s="3">
        <v>24</v>
      </c>
      <c r="J1171" s="10">
        <v>10983</v>
      </c>
      <c r="K1171" s="3">
        <v>5</v>
      </c>
      <c r="L1171" s="3" t="s">
        <v>30</v>
      </c>
      <c r="M1171" s="3" t="s">
        <v>892</v>
      </c>
      <c r="N1171" s="3" t="s">
        <v>951</v>
      </c>
      <c r="O1171" s="3" t="s">
        <v>911</v>
      </c>
      <c r="P1171" s="3" t="s">
        <v>895</v>
      </c>
      <c r="Q1171" s="3" t="s">
        <v>912</v>
      </c>
      <c r="R1171" s="3">
        <v>24</v>
      </c>
      <c r="S1171" s="3" t="s">
        <v>1066</v>
      </c>
      <c r="T1171" s="3">
        <v>502</v>
      </c>
      <c r="U1171" s="3" t="s">
        <v>1065</v>
      </c>
      <c r="V1171" s="15">
        <v>50</v>
      </c>
      <c r="W1171" s="15">
        <v>43.678035218757444</v>
      </c>
      <c r="X1171" s="3">
        <v>2</v>
      </c>
      <c r="Y1171" s="15">
        <v>3</v>
      </c>
      <c r="Z1171" s="15">
        <v>100</v>
      </c>
      <c r="AA1171" s="24">
        <f t="shared" si="74"/>
        <v>97</v>
      </c>
      <c r="AB1171" s="3" t="s">
        <v>65</v>
      </c>
      <c r="AC1171" s="3" t="str">
        <f t="shared" si="75"/>
        <v>Not Cash Payment</v>
      </c>
    </row>
    <row r="1172" spans="1:29" ht="34" hidden="1" x14ac:dyDescent="0.2">
      <c r="A1172" s="3">
        <v>38767</v>
      </c>
      <c r="B1172" s="6">
        <v>42570</v>
      </c>
      <c r="C1172" s="3">
        <f>VLOOKUP(B1172,Dates!$A$2:$B$1462, 2,FALSE)</f>
        <v>3</v>
      </c>
      <c r="D1172" s="3">
        <v>4</v>
      </c>
      <c r="E1172" s="12">
        <f t="shared" si="72"/>
        <v>42576</v>
      </c>
      <c r="F1172" s="3">
        <v>0</v>
      </c>
      <c r="G1172" s="3" t="s">
        <v>61</v>
      </c>
      <c r="H1172" s="3" t="str">
        <f t="shared" si="73"/>
        <v>Other</v>
      </c>
      <c r="I1172" s="3">
        <v>24</v>
      </c>
      <c r="J1172" s="10">
        <v>11114</v>
      </c>
      <c r="K1172" s="3">
        <v>5</v>
      </c>
      <c r="L1172" s="3" t="s">
        <v>30</v>
      </c>
      <c r="M1172" s="3" t="s">
        <v>892</v>
      </c>
      <c r="N1172" s="3" t="s">
        <v>919</v>
      </c>
      <c r="O1172" s="3" t="s">
        <v>920</v>
      </c>
      <c r="P1172" s="3" t="s">
        <v>895</v>
      </c>
      <c r="Q1172" s="3" t="s">
        <v>912</v>
      </c>
      <c r="R1172" s="3">
        <v>24</v>
      </c>
      <c r="S1172" s="3" t="s">
        <v>1066</v>
      </c>
      <c r="T1172" s="3">
        <v>502</v>
      </c>
      <c r="U1172" s="3" t="s">
        <v>1065</v>
      </c>
      <c r="V1172" s="15">
        <v>50</v>
      </c>
      <c r="W1172" s="15">
        <v>43.678035218757444</v>
      </c>
      <c r="X1172" s="3">
        <v>2</v>
      </c>
      <c r="Y1172" s="15">
        <v>3</v>
      </c>
      <c r="Z1172" s="15">
        <v>100</v>
      </c>
      <c r="AA1172" s="24">
        <f t="shared" si="74"/>
        <v>97</v>
      </c>
      <c r="AB1172" s="3" t="s">
        <v>65</v>
      </c>
      <c r="AC1172" s="3" t="str">
        <f t="shared" si="75"/>
        <v>Not Cash Payment</v>
      </c>
    </row>
    <row r="1173" spans="1:29" ht="51" hidden="1" x14ac:dyDescent="0.2">
      <c r="A1173" s="3">
        <v>39141</v>
      </c>
      <c r="B1173" s="6">
        <v>42576</v>
      </c>
      <c r="C1173" s="3">
        <f>VLOOKUP(B1173,Dates!$A$2:$B$1462, 2,FALSE)</f>
        <v>2</v>
      </c>
      <c r="D1173" s="3">
        <v>4</v>
      </c>
      <c r="E1173" s="12">
        <f t="shared" si="72"/>
        <v>42580</v>
      </c>
      <c r="F1173" s="3">
        <v>0</v>
      </c>
      <c r="G1173" s="3" t="s">
        <v>61</v>
      </c>
      <c r="H1173" s="3" t="str">
        <f t="shared" si="73"/>
        <v>Other</v>
      </c>
      <c r="I1173" s="3">
        <v>26</v>
      </c>
      <c r="J1173" s="10">
        <v>5902</v>
      </c>
      <c r="K1173" s="3">
        <v>5</v>
      </c>
      <c r="L1173" s="3" t="s">
        <v>30</v>
      </c>
      <c r="M1173" s="3" t="s">
        <v>892</v>
      </c>
      <c r="N1173" s="3" t="s">
        <v>997</v>
      </c>
      <c r="O1173" s="3" t="s">
        <v>904</v>
      </c>
      <c r="P1173" s="3" t="s">
        <v>895</v>
      </c>
      <c r="Q1173" s="3" t="s">
        <v>902</v>
      </c>
      <c r="R1173" s="3">
        <v>26</v>
      </c>
      <c r="S1173" s="3" t="s">
        <v>1069</v>
      </c>
      <c r="T1173" s="3">
        <v>567</v>
      </c>
      <c r="U1173" s="3" t="s">
        <v>1087</v>
      </c>
      <c r="V1173" s="15">
        <v>25</v>
      </c>
      <c r="W1173" s="15">
        <v>17.922466723766668</v>
      </c>
      <c r="X1173" s="3">
        <v>2</v>
      </c>
      <c r="Y1173" s="15">
        <v>2</v>
      </c>
      <c r="Z1173" s="15">
        <v>50</v>
      </c>
      <c r="AA1173" s="24">
        <f t="shared" si="74"/>
        <v>48</v>
      </c>
      <c r="AB1173" s="3" t="s">
        <v>65</v>
      </c>
      <c r="AC1173" s="3" t="str">
        <f t="shared" si="75"/>
        <v>Not Cash Payment</v>
      </c>
    </row>
    <row r="1174" spans="1:29" ht="34" hidden="1" x14ac:dyDescent="0.2">
      <c r="A1174" s="3">
        <v>35199</v>
      </c>
      <c r="B1174" s="6">
        <v>42518</v>
      </c>
      <c r="C1174" s="3">
        <f>VLOOKUP(B1174,Dates!$A$2:$B$1462, 2,FALSE)</f>
        <v>7</v>
      </c>
      <c r="D1174" s="3">
        <v>4</v>
      </c>
      <c r="E1174" s="12">
        <f t="shared" si="72"/>
        <v>42523</v>
      </c>
      <c r="F1174" s="3">
        <v>1</v>
      </c>
      <c r="G1174" s="3" t="s">
        <v>61</v>
      </c>
      <c r="H1174" s="3" t="str">
        <f t="shared" si="73"/>
        <v>Other</v>
      </c>
      <c r="I1174" s="3">
        <v>24</v>
      </c>
      <c r="J1174" s="10">
        <v>11930</v>
      </c>
      <c r="K1174" s="3">
        <v>5</v>
      </c>
      <c r="L1174" s="3" t="s">
        <v>30</v>
      </c>
      <c r="M1174" s="3" t="s">
        <v>892</v>
      </c>
      <c r="N1174" s="3" t="s">
        <v>897</v>
      </c>
      <c r="O1174" s="3" t="s">
        <v>898</v>
      </c>
      <c r="P1174" s="3" t="s">
        <v>895</v>
      </c>
      <c r="Q1174" s="3" t="s">
        <v>896</v>
      </c>
      <c r="R1174" s="3">
        <v>24</v>
      </c>
      <c r="S1174" s="3" t="s">
        <v>1066</v>
      </c>
      <c r="T1174" s="3">
        <v>502</v>
      </c>
      <c r="U1174" s="3" t="s">
        <v>1065</v>
      </c>
      <c r="V1174" s="15">
        <v>50</v>
      </c>
      <c r="W1174" s="15">
        <v>43.678035218757444</v>
      </c>
      <c r="X1174" s="3">
        <v>2</v>
      </c>
      <c r="Y1174" s="15">
        <v>4</v>
      </c>
      <c r="Z1174" s="15">
        <v>100</v>
      </c>
      <c r="AA1174" s="24">
        <f t="shared" si="74"/>
        <v>96</v>
      </c>
      <c r="AB1174" s="3" t="s">
        <v>65</v>
      </c>
      <c r="AC1174" s="3" t="str">
        <f t="shared" si="75"/>
        <v>Not Cash Payment</v>
      </c>
    </row>
    <row r="1175" spans="1:29" ht="34" hidden="1" x14ac:dyDescent="0.2">
      <c r="A1175" s="3">
        <v>34672</v>
      </c>
      <c r="B1175" s="6">
        <v>42511</v>
      </c>
      <c r="C1175" s="3">
        <f>VLOOKUP(B1175,Dates!$A$2:$B$1462, 2,FALSE)</f>
        <v>7</v>
      </c>
      <c r="D1175" s="3">
        <v>4</v>
      </c>
      <c r="E1175" s="12">
        <f t="shared" si="72"/>
        <v>42516</v>
      </c>
      <c r="F1175" s="3">
        <v>0</v>
      </c>
      <c r="G1175" s="3" t="s">
        <v>61</v>
      </c>
      <c r="H1175" s="3" t="str">
        <f t="shared" si="73"/>
        <v>Other</v>
      </c>
      <c r="I1175" s="3">
        <v>24</v>
      </c>
      <c r="J1175" s="10">
        <v>1219</v>
      </c>
      <c r="K1175" s="3">
        <v>5</v>
      </c>
      <c r="L1175" s="3" t="s">
        <v>30</v>
      </c>
      <c r="M1175" s="3" t="s">
        <v>892</v>
      </c>
      <c r="N1175" s="3" t="s">
        <v>998</v>
      </c>
      <c r="O1175" s="3" t="s">
        <v>927</v>
      </c>
      <c r="P1175" s="3" t="s">
        <v>895</v>
      </c>
      <c r="Q1175" s="3" t="s">
        <v>912</v>
      </c>
      <c r="R1175" s="3">
        <v>24</v>
      </c>
      <c r="S1175" s="3" t="s">
        <v>1066</v>
      </c>
      <c r="T1175" s="3">
        <v>502</v>
      </c>
      <c r="U1175" s="3" t="s">
        <v>1065</v>
      </c>
      <c r="V1175" s="15">
        <v>50</v>
      </c>
      <c r="W1175" s="15">
        <v>43.678035218757444</v>
      </c>
      <c r="X1175" s="3">
        <v>2</v>
      </c>
      <c r="Y1175" s="15">
        <v>7</v>
      </c>
      <c r="Z1175" s="15">
        <v>100</v>
      </c>
      <c r="AA1175" s="24">
        <f t="shared" si="74"/>
        <v>93</v>
      </c>
      <c r="AB1175" s="3" t="s">
        <v>65</v>
      </c>
      <c r="AC1175" s="3" t="str">
        <f t="shared" si="75"/>
        <v>Not Cash Payment</v>
      </c>
    </row>
    <row r="1176" spans="1:29" ht="51" hidden="1" x14ac:dyDescent="0.2">
      <c r="A1176" s="3">
        <v>37430</v>
      </c>
      <c r="B1176" s="6">
        <v>42551</v>
      </c>
      <c r="C1176" s="3">
        <f>VLOOKUP(B1176,Dates!$A$2:$B$1462, 2,FALSE)</f>
        <v>5</v>
      </c>
      <c r="D1176" s="3">
        <v>4</v>
      </c>
      <c r="E1176" s="12">
        <f t="shared" si="72"/>
        <v>42557</v>
      </c>
      <c r="F1176" s="3">
        <v>1</v>
      </c>
      <c r="G1176" s="3" t="s">
        <v>61</v>
      </c>
      <c r="H1176" s="3" t="str">
        <f t="shared" si="73"/>
        <v>Other</v>
      </c>
      <c r="I1176" s="3">
        <v>29</v>
      </c>
      <c r="J1176" s="10">
        <v>4269</v>
      </c>
      <c r="K1176" s="3">
        <v>5</v>
      </c>
      <c r="L1176" s="3" t="s">
        <v>30</v>
      </c>
      <c r="M1176" s="3" t="s">
        <v>892</v>
      </c>
      <c r="N1176" s="3" t="s">
        <v>897</v>
      </c>
      <c r="O1176" s="3" t="s">
        <v>898</v>
      </c>
      <c r="P1176" s="3" t="s">
        <v>895</v>
      </c>
      <c r="Q1176" s="3" t="s">
        <v>896</v>
      </c>
      <c r="R1176" s="3">
        <v>29</v>
      </c>
      <c r="S1176" s="3" t="s">
        <v>1057</v>
      </c>
      <c r="T1176" s="3">
        <v>642</v>
      </c>
      <c r="U1176" s="3" t="s">
        <v>1096</v>
      </c>
      <c r="V1176" s="15">
        <v>30</v>
      </c>
      <c r="W1176" s="15">
        <v>37.315110652333338</v>
      </c>
      <c r="X1176" s="3">
        <v>2</v>
      </c>
      <c r="Y1176" s="15">
        <v>4.1999998090000004</v>
      </c>
      <c r="Z1176" s="15">
        <v>60</v>
      </c>
      <c r="AA1176" s="24">
        <f t="shared" si="74"/>
        <v>55.800000191000002</v>
      </c>
      <c r="AB1176" s="3" t="s">
        <v>65</v>
      </c>
      <c r="AC1176" s="3" t="str">
        <f t="shared" si="75"/>
        <v>Not Cash Payment</v>
      </c>
    </row>
    <row r="1177" spans="1:29" ht="34" hidden="1" x14ac:dyDescent="0.2">
      <c r="A1177" s="3">
        <v>34839</v>
      </c>
      <c r="B1177" s="6">
        <v>42513</v>
      </c>
      <c r="C1177" s="3">
        <f>VLOOKUP(B1177,Dates!$A$2:$B$1462, 2,FALSE)</f>
        <v>2</v>
      </c>
      <c r="D1177" s="3">
        <v>4</v>
      </c>
      <c r="E1177" s="12">
        <f t="shared" si="72"/>
        <v>42517</v>
      </c>
      <c r="F1177" s="3">
        <v>1</v>
      </c>
      <c r="G1177" s="3" t="s">
        <v>61</v>
      </c>
      <c r="H1177" s="3" t="str">
        <f t="shared" si="73"/>
        <v>Other</v>
      </c>
      <c r="I1177" s="3">
        <v>24</v>
      </c>
      <c r="J1177" s="10">
        <v>6725</v>
      </c>
      <c r="K1177" s="3">
        <v>5</v>
      </c>
      <c r="L1177" s="3" t="s">
        <v>30</v>
      </c>
      <c r="M1177" s="3" t="s">
        <v>892</v>
      </c>
      <c r="N1177" s="3" t="s">
        <v>913</v>
      </c>
      <c r="O1177" s="3" t="s">
        <v>911</v>
      </c>
      <c r="P1177" s="3" t="s">
        <v>895</v>
      </c>
      <c r="Q1177" s="3" t="s">
        <v>912</v>
      </c>
      <c r="R1177" s="3">
        <v>24</v>
      </c>
      <c r="S1177" s="3" t="s">
        <v>1066</v>
      </c>
      <c r="T1177" s="3">
        <v>502</v>
      </c>
      <c r="U1177" s="3" t="s">
        <v>1065</v>
      </c>
      <c r="V1177" s="15">
        <v>50</v>
      </c>
      <c r="W1177" s="15">
        <v>43.678035218757444</v>
      </c>
      <c r="X1177" s="3">
        <v>2</v>
      </c>
      <c r="Y1177" s="15">
        <v>10</v>
      </c>
      <c r="Z1177" s="15">
        <v>100</v>
      </c>
      <c r="AA1177" s="24">
        <f t="shared" si="74"/>
        <v>90</v>
      </c>
      <c r="AB1177" s="3" t="s">
        <v>65</v>
      </c>
      <c r="AC1177" s="3" t="str">
        <f t="shared" si="75"/>
        <v>Not Cash Payment</v>
      </c>
    </row>
    <row r="1178" spans="1:29" ht="34" hidden="1" x14ac:dyDescent="0.2">
      <c r="A1178" s="3">
        <v>38296</v>
      </c>
      <c r="B1178" s="6">
        <v>42564</v>
      </c>
      <c r="C1178" s="3">
        <f>VLOOKUP(B1178,Dates!$A$2:$B$1462, 2,FALSE)</f>
        <v>4</v>
      </c>
      <c r="D1178" s="3">
        <v>4</v>
      </c>
      <c r="E1178" s="12">
        <f t="shared" si="72"/>
        <v>42570</v>
      </c>
      <c r="F1178" s="3">
        <v>0</v>
      </c>
      <c r="G1178" s="3" t="s">
        <v>61</v>
      </c>
      <c r="H1178" s="3" t="str">
        <f t="shared" si="73"/>
        <v>Other</v>
      </c>
      <c r="I1178" s="3">
        <v>24</v>
      </c>
      <c r="J1178" s="10">
        <v>5054</v>
      </c>
      <c r="K1178" s="3">
        <v>5</v>
      </c>
      <c r="L1178" s="3" t="s">
        <v>30</v>
      </c>
      <c r="M1178" s="3" t="s">
        <v>892</v>
      </c>
      <c r="N1178" s="3" t="s">
        <v>999</v>
      </c>
      <c r="O1178" s="3" t="s">
        <v>983</v>
      </c>
      <c r="P1178" s="3" t="s">
        <v>895</v>
      </c>
      <c r="Q1178" s="3" t="s">
        <v>930</v>
      </c>
      <c r="R1178" s="3">
        <v>24</v>
      </c>
      <c r="S1178" s="3" t="s">
        <v>1066</v>
      </c>
      <c r="T1178" s="3">
        <v>502</v>
      </c>
      <c r="U1178" s="3" t="s">
        <v>1065</v>
      </c>
      <c r="V1178" s="15">
        <v>50</v>
      </c>
      <c r="W1178" s="15">
        <v>43.678035218757444</v>
      </c>
      <c r="X1178" s="3">
        <v>2</v>
      </c>
      <c r="Y1178" s="15">
        <v>12</v>
      </c>
      <c r="Z1178" s="15">
        <v>100</v>
      </c>
      <c r="AA1178" s="24">
        <f t="shared" si="74"/>
        <v>88</v>
      </c>
      <c r="AB1178" s="3" t="s">
        <v>65</v>
      </c>
      <c r="AC1178" s="3" t="str">
        <f t="shared" si="75"/>
        <v>Not Cash Payment</v>
      </c>
    </row>
    <row r="1179" spans="1:29" ht="34" hidden="1" x14ac:dyDescent="0.2">
      <c r="A1179" s="3">
        <v>35868</v>
      </c>
      <c r="B1179" s="6">
        <v>42557</v>
      </c>
      <c r="C1179" s="3">
        <f>VLOOKUP(B1179,Dates!$A$2:$B$1462, 2,FALSE)</f>
        <v>4</v>
      </c>
      <c r="D1179" s="3">
        <v>4</v>
      </c>
      <c r="E1179" s="12">
        <f t="shared" si="72"/>
        <v>42563</v>
      </c>
      <c r="F1179" s="3">
        <v>0</v>
      </c>
      <c r="G1179" s="3" t="s">
        <v>61</v>
      </c>
      <c r="H1179" s="3" t="str">
        <f t="shared" si="73"/>
        <v>Other</v>
      </c>
      <c r="I1179" s="3">
        <v>24</v>
      </c>
      <c r="J1179" s="10">
        <v>10648</v>
      </c>
      <c r="K1179" s="3">
        <v>5</v>
      </c>
      <c r="L1179" s="3" t="s">
        <v>30</v>
      </c>
      <c r="M1179" s="3" t="s">
        <v>892</v>
      </c>
      <c r="N1179" s="3" t="s">
        <v>1000</v>
      </c>
      <c r="O1179" s="3" t="s">
        <v>901</v>
      </c>
      <c r="P1179" s="3" t="s">
        <v>895</v>
      </c>
      <c r="Q1179" s="3" t="s">
        <v>902</v>
      </c>
      <c r="R1179" s="3">
        <v>24</v>
      </c>
      <c r="S1179" s="3" t="s">
        <v>1066</v>
      </c>
      <c r="T1179" s="3">
        <v>502</v>
      </c>
      <c r="U1179" s="3" t="s">
        <v>1065</v>
      </c>
      <c r="V1179" s="15">
        <v>50</v>
      </c>
      <c r="W1179" s="15">
        <v>43.678035218757444</v>
      </c>
      <c r="X1179" s="3">
        <v>2</v>
      </c>
      <c r="Y1179" s="15">
        <v>12</v>
      </c>
      <c r="Z1179" s="15">
        <v>100</v>
      </c>
      <c r="AA1179" s="24">
        <f t="shared" si="74"/>
        <v>88</v>
      </c>
      <c r="AB1179" s="3" t="s">
        <v>65</v>
      </c>
      <c r="AC1179" s="3" t="str">
        <f t="shared" si="75"/>
        <v>Not Cash Payment</v>
      </c>
    </row>
    <row r="1180" spans="1:29" ht="51" hidden="1" x14ac:dyDescent="0.2">
      <c r="A1180" s="3">
        <v>38004</v>
      </c>
      <c r="B1180" s="6">
        <v>42589</v>
      </c>
      <c r="C1180" s="3">
        <f>VLOOKUP(B1180,Dates!$A$2:$B$1462, 2,FALSE)</f>
        <v>1</v>
      </c>
      <c r="D1180" s="3">
        <v>4</v>
      </c>
      <c r="E1180" s="12">
        <f t="shared" si="72"/>
        <v>42593</v>
      </c>
      <c r="F1180" s="3">
        <v>1</v>
      </c>
      <c r="G1180" s="3" t="s">
        <v>61</v>
      </c>
      <c r="H1180" s="3" t="str">
        <f t="shared" si="73"/>
        <v>Other</v>
      </c>
      <c r="I1180" s="3">
        <v>29</v>
      </c>
      <c r="J1180" s="10">
        <v>4986</v>
      </c>
      <c r="K1180" s="3">
        <v>5</v>
      </c>
      <c r="L1180" s="3" t="s">
        <v>30</v>
      </c>
      <c r="M1180" s="3" t="s">
        <v>892</v>
      </c>
      <c r="N1180" s="3" t="s">
        <v>975</v>
      </c>
      <c r="O1180" s="3" t="s">
        <v>939</v>
      </c>
      <c r="P1180" s="3" t="s">
        <v>895</v>
      </c>
      <c r="Q1180" s="3" t="s">
        <v>912</v>
      </c>
      <c r="R1180" s="3">
        <v>29</v>
      </c>
      <c r="S1180" s="3" t="s">
        <v>1057</v>
      </c>
      <c r="T1180" s="3">
        <v>627</v>
      </c>
      <c r="U1180" s="3" t="s">
        <v>1056</v>
      </c>
      <c r="V1180" s="15">
        <v>39.990001679999999</v>
      </c>
      <c r="W1180" s="15">
        <v>34.198098313835338</v>
      </c>
      <c r="X1180" s="3">
        <v>2</v>
      </c>
      <c r="Y1180" s="15">
        <v>12</v>
      </c>
      <c r="Z1180" s="15">
        <v>79.980003359999998</v>
      </c>
      <c r="AA1180" s="24">
        <f t="shared" si="74"/>
        <v>67.980003359999998</v>
      </c>
      <c r="AB1180" s="3" t="s">
        <v>65</v>
      </c>
      <c r="AC1180" s="3" t="str">
        <f t="shared" si="75"/>
        <v>Not Cash Payment</v>
      </c>
    </row>
    <row r="1181" spans="1:29" ht="34" hidden="1" x14ac:dyDescent="0.2">
      <c r="A1181" s="3">
        <v>40064</v>
      </c>
      <c r="B1181" s="6">
        <v>42559</v>
      </c>
      <c r="C1181" s="3">
        <f>VLOOKUP(B1181,Dates!$A$2:$B$1462, 2,FALSE)</f>
        <v>6</v>
      </c>
      <c r="D1181" s="3">
        <v>4</v>
      </c>
      <c r="E1181" s="12">
        <f t="shared" si="72"/>
        <v>42565</v>
      </c>
      <c r="F1181" s="3">
        <v>1</v>
      </c>
      <c r="G1181" s="3" t="s">
        <v>61</v>
      </c>
      <c r="H1181" s="3" t="str">
        <f t="shared" si="73"/>
        <v>Other</v>
      </c>
      <c r="I1181" s="3">
        <v>24</v>
      </c>
      <c r="J1181" s="10">
        <v>6708</v>
      </c>
      <c r="K1181" s="3">
        <v>5</v>
      </c>
      <c r="L1181" s="3" t="s">
        <v>30</v>
      </c>
      <c r="M1181" s="3" t="s">
        <v>892</v>
      </c>
      <c r="N1181" s="3" t="s">
        <v>1001</v>
      </c>
      <c r="O1181" s="3" t="s">
        <v>904</v>
      </c>
      <c r="P1181" s="3" t="s">
        <v>895</v>
      </c>
      <c r="Q1181" s="3" t="s">
        <v>902</v>
      </c>
      <c r="R1181" s="3">
        <v>24</v>
      </c>
      <c r="S1181" s="3" t="s">
        <v>1066</v>
      </c>
      <c r="T1181" s="3">
        <v>502</v>
      </c>
      <c r="U1181" s="3" t="s">
        <v>1065</v>
      </c>
      <c r="V1181" s="15">
        <v>50</v>
      </c>
      <c r="W1181" s="15">
        <v>43.678035218757444</v>
      </c>
      <c r="X1181" s="3">
        <v>2</v>
      </c>
      <c r="Y1181" s="15">
        <v>15</v>
      </c>
      <c r="Z1181" s="15">
        <v>100</v>
      </c>
      <c r="AA1181" s="24">
        <f t="shared" si="74"/>
        <v>85</v>
      </c>
      <c r="AB1181" s="3" t="s">
        <v>65</v>
      </c>
      <c r="AC1181" s="3" t="str">
        <f t="shared" si="75"/>
        <v>Not Cash Payment</v>
      </c>
    </row>
    <row r="1182" spans="1:29" ht="34" hidden="1" x14ac:dyDescent="0.2">
      <c r="A1182" s="3">
        <v>45993</v>
      </c>
      <c r="B1182" s="6">
        <v>42411</v>
      </c>
      <c r="C1182" s="3">
        <f>VLOOKUP(B1182,Dates!$A$2:$B$1462, 2,FALSE)</f>
        <v>5</v>
      </c>
      <c r="D1182" s="3">
        <v>4</v>
      </c>
      <c r="E1182" s="12">
        <f t="shared" si="72"/>
        <v>42417</v>
      </c>
      <c r="F1182" s="3">
        <v>0</v>
      </c>
      <c r="G1182" s="3" t="s">
        <v>61</v>
      </c>
      <c r="H1182" s="3" t="str">
        <f t="shared" si="73"/>
        <v>Other</v>
      </c>
      <c r="I1182" s="3">
        <v>24</v>
      </c>
      <c r="J1182" s="10">
        <v>6872</v>
      </c>
      <c r="K1182" s="3">
        <v>5</v>
      </c>
      <c r="L1182" s="3" t="s">
        <v>30</v>
      </c>
      <c r="M1182" s="3" t="s">
        <v>892</v>
      </c>
      <c r="N1182" s="3" t="s">
        <v>977</v>
      </c>
      <c r="O1182" s="3" t="s">
        <v>978</v>
      </c>
      <c r="P1182" s="3" t="s">
        <v>917</v>
      </c>
      <c r="Q1182" s="3" t="s">
        <v>917</v>
      </c>
      <c r="R1182" s="3">
        <v>24</v>
      </c>
      <c r="S1182" s="3" t="s">
        <v>1066</v>
      </c>
      <c r="T1182" s="3">
        <v>502</v>
      </c>
      <c r="U1182" s="3" t="s">
        <v>1065</v>
      </c>
      <c r="V1182" s="15">
        <v>50</v>
      </c>
      <c r="W1182" s="15">
        <v>43.678035218757444</v>
      </c>
      <c r="X1182" s="3">
        <v>2</v>
      </c>
      <c r="Y1182" s="15">
        <v>18</v>
      </c>
      <c r="Z1182" s="15">
        <v>100</v>
      </c>
      <c r="AA1182" s="24">
        <f t="shared" si="74"/>
        <v>82</v>
      </c>
      <c r="AB1182" s="3" t="s">
        <v>65</v>
      </c>
      <c r="AC1182" s="3" t="str">
        <f t="shared" si="75"/>
        <v>Not Cash Payment</v>
      </c>
    </row>
    <row r="1183" spans="1:29" ht="51" hidden="1" x14ac:dyDescent="0.2">
      <c r="A1183" s="3">
        <v>32184</v>
      </c>
      <c r="B1183" s="6">
        <v>42474</v>
      </c>
      <c r="C1183" s="3">
        <f>VLOOKUP(B1183,Dates!$A$2:$B$1462, 2,FALSE)</f>
        <v>5</v>
      </c>
      <c r="D1183" s="3">
        <v>4</v>
      </c>
      <c r="E1183" s="12">
        <f t="shared" si="72"/>
        <v>42480</v>
      </c>
      <c r="F1183" s="3">
        <v>1</v>
      </c>
      <c r="G1183" s="3" t="s">
        <v>61</v>
      </c>
      <c r="H1183" s="3" t="str">
        <f t="shared" si="73"/>
        <v>Other</v>
      </c>
      <c r="I1183" s="3">
        <v>29</v>
      </c>
      <c r="J1183" s="10">
        <v>11170</v>
      </c>
      <c r="K1183" s="3">
        <v>5</v>
      </c>
      <c r="L1183" s="3" t="s">
        <v>30</v>
      </c>
      <c r="M1183" s="3" t="s">
        <v>892</v>
      </c>
      <c r="N1183" s="3" t="s">
        <v>1002</v>
      </c>
      <c r="O1183" s="3" t="s">
        <v>939</v>
      </c>
      <c r="P1183" s="3" t="s">
        <v>895</v>
      </c>
      <c r="Q1183" s="3" t="s">
        <v>912</v>
      </c>
      <c r="R1183" s="3">
        <v>29</v>
      </c>
      <c r="S1183" s="3" t="s">
        <v>1057</v>
      </c>
      <c r="T1183" s="3">
        <v>627</v>
      </c>
      <c r="U1183" s="3" t="s">
        <v>1056</v>
      </c>
      <c r="V1183" s="15">
        <v>39.990001679999999</v>
      </c>
      <c r="W1183" s="15">
        <v>34.198098313835338</v>
      </c>
      <c r="X1183" s="3">
        <v>2</v>
      </c>
      <c r="Y1183" s="15">
        <v>14.399999619999999</v>
      </c>
      <c r="Z1183" s="15">
        <v>79.980003359999998</v>
      </c>
      <c r="AA1183" s="24">
        <f t="shared" si="74"/>
        <v>65.580003739999995</v>
      </c>
      <c r="AB1183" s="3" t="s">
        <v>65</v>
      </c>
      <c r="AC1183" s="3" t="str">
        <f t="shared" si="75"/>
        <v>Not Cash Payment</v>
      </c>
    </row>
    <row r="1184" spans="1:29" ht="51" hidden="1" x14ac:dyDescent="0.2">
      <c r="A1184" s="3">
        <v>38423</v>
      </c>
      <c r="B1184" s="6">
        <v>42565</v>
      </c>
      <c r="C1184" s="3">
        <f>VLOOKUP(B1184,Dates!$A$2:$B$1462, 2,FALSE)</f>
        <v>5</v>
      </c>
      <c r="D1184" s="3">
        <v>4</v>
      </c>
      <c r="E1184" s="12">
        <f t="shared" si="72"/>
        <v>42571</v>
      </c>
      <c r="F1184" s="3">
        <v>0</v>
      </c>
      <c r="G1184" s="3" t="s">
        <v>61</v>
      </c>
      <c r="H1184" s="3" t="str">
        <f t="shared" si="73"/>
        <v>Other</v>
      </c>
      <c r="I1184" s="3">
        <v>29</v>
      </c>
      <c r="J1184" s="10">
        <v>289</v>
      </c>
      <c r="K1184" s="3">
        <v>5</v>
      </c>
      <c r="L1184" s="3" t="s">
        <v>30</v>
      </c>
      <c r="M1184" s="3" t="s">
        <v>892</v>
      </c>
      <c r="N1184" s="3" t="s">
        <v>1003</v>
      </c>
      <c r="O1184" s="3" t="s">
        <v>942</v>
      </c>
      <c r="P1184" s="3" t="s">
        <v>895</v>
      </c>
      <c r="Q1184" s="3" t="s">
        <v>930</v>
      </c>
      <c r="R1184" s="3">
        <v>29</v>
      </c>
      <c r="S1184" s="3" t="s">
        <v>1057</v>
      </c>
      <c r="T1184" s="3">
        <v>627</v>
      </c>
      <c r="U1184" s="3" t="s">
        <v>1056</v>
      </c>
      <c r="V1184" s="15">
        <v>39.990001679999999</v>
      </c>
      <c r="W1184" s="15">
        <v>34.198098313835338</v>
      </c>
      <c r="X1184" s="3">
        <v>2</v>
      </c>
      <c r="Y1184" s="15">
        <v>20</v>
      </c>
      <c r="Z1184" s="15">
        <v>79.980003359999998</v>
      </c>
      <c r="AA1184" s="24">
        <f t="shared" si="74"/>
        <v>59.980003359999998</v>
      </c>
      <c r="AB1184" s="3" t="s">
        <v>65</v>
      </c>
      <c r="AC1184" s="3" t="str">
        <f t="shared" si="75"/>
        <v>Not Cash Payment</v>
      </c>
    </row>
    <row r="1185" spans="1:29" ht="34" hidden="1" x14ac:dyDescent="0.2">
      <c r="A1185" s="3">
        <v>39455</v>
      </c>
      <c r="B1185" s="6">
        <v>42580</v>
      </c>
      <c r="C1185" s="3">
        <f>VLOOKUP(B1185,Dates!$A$2:$B$1462, 2,FALSE)</f>
        <v>6</v>
      </c>
      <c r="D1185" s="3">
        <v>4</v>
      </c>
      <c r="E1185" s="12">
        <f t="shared" si="72"/>
        <v>42586</v>
      </c>
      <c r="F1185" s="3">
        <v>1</v>
      </c>
      <c r="G1185" s="3" t="s">
        <v>61</v>
      </c>
      <c r="H1185" s="3" t="str">
        <f t="shared" si="73"/>
        <v>Other</v>
      </c>
      <c r="I1185" s="3">
        <v>37</v>
      </c>
      <c r="J1185" s="10">
        <v>4707</v>
      </c>
      <c r="K1185" s="3">
        <v>6</v>
      </c>
      <c r="L1185" s="3" t="s">
        <v>34</v>
      </c>
      <c r="M1185" s="3" t="s">
        <v>892</v>
      </c>
      <c r="N1185" s="3" t="s">
        <v>1004</v>
      </c>
      <c r="O1185" s="3" t="s">
        <v>904</v>
      </c>
      <c r="P1185" s="3" t="s">
        <v>895</v>
      </c>
      <c r="Q1185" s="3" t="s">
        <v>902</v>
      </c>
      <c r="R1185" s="3">
        <v>37</v>
      </c>
      <c r="S1185" s="3" t="s">
        <v>1042</v>
      </c>
      <c r="T1185" s="3">
        <v>818</v>
      </c>
      <c r="U1185" s="3" t="s">
        <v>1080</v>
      </c>
      <c r="V1185" s="15">
        <v>47.990001679999999</v>
      </c>
      <c r="W1185" s="15">
        <v>51.274287170714288</v>
      </c>
      <c r="X1185" s="3">
        <v>2</v>
      </c>
      <c r="Y1185" s="15">
        <v>3.8399999139999998</v>
      </c>
      <c r="Z1185" s="15">
        <v>95.980003359999998</v>
      </c>
      <c r="AA1185" s="24">
        <f t="shared" si="74"/>
        <v>92.140003445999994</v>
      </c>
      <c r="AB1185" s="3" t="s">
        <v>65</v>
      </c>
      <c r="AC1185" s="3" t="str">
        <f t="shared" si="75"/>
        <v>Not Cash Payment</v>
      </c>
    </row>
    <row r="1186" spans="1:29" ht="51" hidden="1" x14ac:dyDescent="0.2">
      <c r="A1186" s="3">
        <v>38920</v>
      </c>
      <c r="B1186" s="6">
        <v>42573</v>
      </c>
      <c r="C1186" s="3">
        <f>VLOOKUP(B1186,Dates!$A$2:$B$1462, 2,FALSE)</f>
        <v>6</v>
      </c>
      <c r="D1186" s="3">
        <v>4</v>
      </c>
      <c r="E1186" s="12">
        <f t="shared" si="72"/>
        <v>42579</v>
      </c>
      <c r="F1186" s="3">
        <v>1</v>
      </c>
      <c r="G1186" s="3" t="s">
        <v>61</v>
      </c>
      <c r="H1186" s="3" t="str">
        <f t="shared" si="73"/>
        <v>Other</v>
      </c>
      <c r="I1186" s="3">
        <v>37</v>
      </c>
      <c r="J1186" s="10">
        <v>3085</v>
      </c>
      <c r="K1186" s="3">
        <v>6</v>
      </c>
      <c r="L1186" s="3" t="s">
        <v>34</v>
      </c>
      <c r="M1186" s="3" t="s">
        <v>892</v>
      </c>
      <c r="N1186" s="3" t="s">
        <v>987</v>
      </c>
      <c r="O1186" s="3" t="s">
        <v>988</v>
      </c>
      <c r="P1186" s="3" t="s">
        <v>895</v>
      </c>
      <c r="Q1186" s="3" t="s">
        <v>912</v>
      </c>
      <c r="R1186" s="3">
        <v>37</v>
      </c>
      <c r="S1186" s="3" t="s">
        <v>1042</v>
      </c>
      <c r="T1186" s="3">
        <v>822</v>
      </c>
      <c r="U1186" s="3" t="s">
        <v>1124</v>
      </c>
      <c r="V1186" s="15">
        <v>47.990001679999999</v>
      </c>
      <c r="W1186" s="15">
        <v>41.802334851666664</v>
      </c>
      <c r="X1186" s="3">
        <v>2</v>
      </c>
      <c r="Y1186" s="15">
        <v>4.8000001909999996</v>
      </c>
      <c r="Z1186" s="15">
        <v>95.980003359999998</v>
      </c>
      <c r="AA1186" s="24">
        <f t="shared" si="74"/>
        <v>91.180003169000003</v>
      </c>
      <c r="AB1186" s="3" t="s">
        <v>65</v>
      </c>
      <c r="AC1186" s="3" t="str">
        <f t="shared" si="75"/>
        <v>Not Cash Payment</v>
      </c>
    </row>
    <row r="1187" spans="1:29" ht="51" hidden="1" x14ac:dyDescent="0.2">
      <c r="A1187" s="3">
        <v>38129</v>
      </c>
      <c r="B1187" s="6">
        <v>42650</v>
      </c>
      <c r="C1187" s="3">
        <f>VLOOKUP(B1187,Dates!$A$2:$B$1462, 2,FALSE)</f>
        <v>6</v>
      </c>
      <c r="D1187" s="3">
        <v>4</v>
      </c>
      <c r="E1187" s="12">
        <f t="shared" si="72"/>
        <v>42656</v>
      </c>
      <c r="F1187" s="3">
        <v>1</v>
      </c>
      <c r="G1187" s="3" t="s">
        <v>61</v>
      </c>
      <c r="H1187" s="3" t="str">
        <f t="shared" si="73"/>
        <v>Other</v>
      </c>
      <c r="I1187" s="3">
        <v>40</v>
      </c>
      <c r="J1187" s="10">
        <v>2319</v>
      </c>
      <c r="K1187" s="3">
        <v>6</v>
      </c>
      <c r="L1187" s="3" t="s">
        <v>34</v>
      </c>
      <c r="M1187" s="3" t="s">
        <v>892</v>
      </c>
      <c r="N1187" s="3" t="s">
        <v>980</v>
      </c>
      <c r="O1187" s="3" t="s">
        <v>922</v>
      </c>
      <c r="P1187" s="3" t="s">
        <v>895</v>
      </c>
      <c r="Q1187" s="3" t="s">
        <v>902</v>
      </c>
      <c r="R1187" s="3">
        <v>40</v>
      </c>
      <c r="S1187" s="3" t="s">
        <v>1044</v>
      </c>
      <c r="T1187" s="3">
        <v>897</v>
      </c>
      <c r="U1187" s="3" t="s">
        <v>1086</v>
      </c>
      <c r="V1187" s="15">
        <v>24.989999770000001</v>
      </c>
      <c r="W1187" s="15">
        <v>31.600000078500003</v>
      </c>
      <c r="X1187" s="3">
        <v>2</v>
      </c>
      <c r="Y1187" s="15">
        <v>2.75</v>
      </c>
      <c r="Z1187" s="15">
        <v>49.979999540000001</v>
      </c>
      <c r="AA1187" s="24">
        <f t="shared" si="74"/>
        <v>47.229999540000001</v>
      </c>
      <c r="AB1187" s="3" t="s">
        <v>65</v>
      </c>
      <c r="AC1187" s="3" t="str">
        <f t="shared" si="75"/>
        <v>Not Cash Payment</v>
      </c>
    </row>
    <row r="1188" spans="1:29" ht="68" hidden="1" x14ac:dyDescent="0.2">
      <c r="A1188" s="3">
        <v>31476</v>
      </c>
      <c r="B1188" s="6">
        <v>42464</v>
      </c>
      <c r="C1188" s="3">
        <f>VLOOKUP(B1188,Dates!$A$2:$B$1462, 2,FALSE)</f>
        <v>2</v>
      </c>
      <c r="D1188" s="3">
        <v>4</v>
      </c>
      <c r="E1188" s="12">
        <f t="shared" si="72"/>
        <v>42468</v>
      </c>
      <c r="F1188" s="3">
        <v>0</v>
      </c>
      <c r="G1188" s="3" t="s">
        <v>61</v>
      </c>
      <c r="H1188" s="3" t="str">
        <f t="shared" si="73"/>
        <v>Other</v>
      </c>
      <c r="I1188" s="3">
        <v>13</v>
      </c>
      <c r="J1188" s="10">
        <v>3302</v>
      </c>
      <c r="K1188" s="3">
        <v>3</v>
      </c>
      <c r="L1188" s="3" t="s">
        <v>23</v>
      </c>
      <c r="M1188" s="3" t="s">
        <v>892</v>
      </c>
      <c r="N1188" s="3" t="s">
        <v>926</v>
      </c>
      <c r="O1188" s="3" t="s">
        <v>927</v>
      </c>
      <c r="P1188" s="3" t="s">
        <v>895</v>
      </c>
      <c r="Q1188" s="3" t="s">
        <v>912</v>
      </c>
      <c r="R1188" s="3">
        <v>13</v>
      </c>
      <c r="S1188" s="3" t="s">
        <v>1042</v>
      </c>
      <c r="T1188" s="3">
        <v>278</v>
      </c>
      <c r="U1188" s="3" t="s">
        <v>1108</v>
      </c>
      <c r="V1188" s="15">
        <v>44.990001679999999</v>
      </c>
      <c r="W1188" s="15">
        <v>31.547668386333335</v>
      </c>
      <c r="X1188" s="3">
        <v>2</v>
      </c>
      <c r="Y1188" s="15">
        <v>4.5</v>
      </c>
      <c r="Z1188" s="15">
        <v>89.980003359999998</v>
      </c>
      <c r="AA1188" s="24">
        <f t="shared" si="74"/>
        <v>85.480003359999998</v>
      </c>
      <c r="AB1188" s="3" t="s">
        <v>65</v>
      </c>
      <c r="AC1188" s="3" t="str">
        <f t="shared" si="75"/>
        <v>Not Cash Payment</v>
      </c>
    </row>
    <row r="1189" spans="1:29" ht="34" hidden="1" x14ac:dyDescent="0.2">
      <c r="A1189" s="3">
        <v>33744</v>
      </c>
      <c r="B1189" s="6">
        <v>42556</v>
      </c>
      <c r="C1189" s="3">
        <f>VLOOKUP(B1189,Dates!$A$2:$B$1462, 2,FALSE)</f>
        <v>3</v>
      </c>
      <c r="D1189" s="3">
        <v>4</v>
      </c>
      <c r="E1189" s="12">
        <f t="shared" si="72"/>
        <v>42562</v>
      </c>
      <c r="F1189" s="3">
        <v>1</v>
      </c>
      <c r="G1189" s="3" t="s">
        <v>61</v>
      </c>
      <c r="H1189" s="3" t="str">
        <f t="shared" si="73"/>
        <v>Other</v>
      </c>
      <c r="I1189" s="3">
        <v>9</v>
      </c>
      <c r="J1189" s="10">
        <v>3815</v>
      </c>
      <c r="K1189" s="3">
        <v>3</v>
      </c>
      <c r="L1189" s="3" t="s">
        <v>23</v>
      </c>
      <c r="M1189" s="3" t="s">
        <v>892</v>
      </c>
      <c r="N1189" s="3" t="s">
        <v>919</v>
      </c>
      <c r="O1189" s="3" t="s">
        <v>920</v>
      </c>
      <c r="P1189" s="3" t="s">
        <v>895</v>
      </c>
      <c r="Q1189" s="3" t="s">
        <v>912</v>
      </c>
      <c r="R1189" s="3">
        <v>9</v>
      </c>
      <c r="S1189" s="3" t="s">
        <v>1055</v>
      </c>
      <c r="T1189" s="3">
        <v>172</v>
      </c>
      <c r="U1189" s="3" t="s">
        <v>1100</v>
      </c>
      <c r="V1189" s="15">
        <v>30</v>
      </c>
      <c r="W1189" s="15">
        <v>34.094166694333332</v>
      </c>
      <c r="X1189" s="3">
        <v>2</v>
      </c>
      <c r="Y1189" s="15">
        <v>4.1999998090000004</v>
      </c>
      <c r="Z1189" s="15">
        <v>60</v>
      </c>
      <c r="AA1189" s="24">
        <f t="shared" si="74"/>
        <v>55.800000191000002</v>
      </c>
      <c r="AB1189" s="3" t="s">
        <v>65</v>
      </c>
      <c r="AC1189" s="3" t="str">
        <f t="shared" si="75"/>
        <v>Not Cash Payment</v>
      </c>
    </row>
    <row r="1190" spans="1:29" ht="34" hidden="1" x14ac:dyDescent="0.2">
      <c r="A1190" s="3">
        <v>38866</v>
      </c>
      <c r="B1190" s="6">
        <v>42572</v>
      </c>
      <c r="C1190" s="3">
        <f>VLOOKUP(B1190,Dates!$A$2:$B$1462, 2,FALSE)</f>
        <v>5</v>
      </c>
      <c r="D1190" s="3">
        <v>4</v>
      </c>
      <c r="E1190" s="12">
        <f t="shared" si="72"/>
        <v>42578</v>
      </c>
      <c r="F1190" s="3">
        <v>0</v>
      </c>
      <c r="G1190" s="3" t="s">
        <v>61</v>
      </c>
      <c r="H1190" s="3" t="str">
        <f t="shared" si="73"/>
        <v>Other</v>
      </c>
      <c r="I1190" s="3">
        <v>9</v>
      </c>
      <c r="J1190" s="10">
        <v>10226</v>
      </c>
      <c r="K1190" s="3">
        <v>3</v>
      </c>
      <c r="L1190" s="3" t="s">
        <v>23</v>
      </c>
      <c r="M1190" s="3" t="s">
        <v>892</v>
      </c>
      <c r="N1190" s="3" t="s">
        <v>897</v>
      </c>
      <c r="O1190" s="3" t="s">
        <v>898</v>
      </c>
      <c r="P1190" s="3" t="s">
        <v>895</v>
      </c>
      <c r="Q1190" s="3" t="s">
        <v>896</v>
      </c>
      <c r="R1190" s="3">
        <v>9</v>
      </c>
      <c r="S1190" s="3" t="s">
        <v>1055</v>
      </c>
      <c r="T1190" s="3">
        <v>191</v>
      </c>
      <c r="U1190" s="3" t="s">
        <v>1054</v>
      </c>
      <c r="V1190" s="15">
        <v>99.989997860000003</v>
      </c>
      <c r="W1190" s="15">
        <v>95.114003926871064</v>
      </c>
      <c r="X1190" s="3">
        <v>2</v>
      </c>
      <c r="Y1190" s="15">
        <v>14</v>
      </c>
      <c r="Z1190" s="15">
        <v>199.97999572000001</v>
      </c>
      <c r="AA1190" s="24">
        <f t="shared" si="74"/>
        <v>185.97999572000001</v>
      </c>
      <c r="AB1190" s="3" t="s">
        <v>65</v>
      </c>
      <c r="AC1190" s="3" t="str">
        <f t="shared" si="75"/>
        <v>Not Cash Payment</v>
      </c>
    </row>
    <row r="1191" spans="1:29" ht="68" hidden="1" x14ac:dyDescent="0.2">
      <c r="A1191" s="3">
        <v>36757</v>
      </c>
      <c r="B1191" s="6">
        <v>42541</v>
      </c>
      <c r="C1191" s="3">
        <f>VLOOKUP(B1191,Dates!$A$2:$B$1462, 2,FALSE)</f>
        <v>2</v>
      </c>
      <c r="D1191" s="3">
        <v>4</v>
      </c>
      <c r="E1191" s="12">
        <f t="shared" si="72"/>
        <v>42545</v>
      </c>
      <c r="F1191" s="3">
        <v>0</v>
      </c>
      <c r="G1191" s="3" t="s">
        <v>61</v>
      </c>
      <c r="H1191" s="3" t="str">
        <f t="shared" si="73"/>
        <v>Other</v>
      </c>
      <c r="I1191" s="3">
        <v>11</v>
      </c>
      <c r="J1191" s="10">
        <v>2456</v>
      </c>
      <c r="K1191" s="3">
        <v>3</v>
      </c>
      <c r="L1191" s="3" t="s">
        <v>23</v>
      </c>
      <c r="M1191" s="3" t="s">
        <v>892</v>
      </c>
      <c r="N1191" s="3" t="s">
        <v>945</v>
      </c>
      <c r="O1191" s="3" t="s">
        <v>929</v>
      </c>
      <c r="P1191" s="3" t="s">
        <v>895</v>
      </c>
      <c r="Q1191" s="3" t="s">
        <v>930</v>
      </c>
      <c r="R1191" s="3">
        <v>11</v>
      </c>
      <c r="S1191" s="3" t="s">
        <v>1099</v>
      </c>
      <c r="T1191" s="3">
        <v>235</v>
      </c>
      <c r="U1191" s="3" t="s">
        <v>1098</v>
      </c>
      <c r="V1191" s="15">
        <v>34.990001679999999</v>
      </c>
      <c r="W1191" s="15">
        <v>25.521801568600001</v>
      </c>
      <c r="X1191" s="3">
        <v>2</v>
      </c>
      <c r="Y1191" s="15">
        <v>7</v>
      </c>
      <c r="Z1191" s="15">
        <v>69.980003359999998</v>
      </c>
      <c r="AA1191" s="24">
        <f t="shared" si="74"/>
        <v>62.980003359999998</v>
      </c>
      <c r="AB1191" s="3" t="s">
        <v>65</v>
      </c>
      <c r="AC1191" s="3" t="str">
        <f t="shared" si="75"/>
        <v>Not Cash Payment</v>
      </c>
    </row>
    <row r="1192" spans="1:29" ht="34" hidden="1" x14ac:dyDescent="0.2">
      <c r="A1192" s="3">
        <v>32695</v>
      </c>
      <c r="B1192" s="6">
        <v>42482</v>
      </c>
      <c r="C1192" s="3">
        <f>VLOOKUP(B1192,Dates!$A$2:$B$1462, 2,FALSE)</f>
        <v>6</v>
      </c>
      <c r="D1192" s="3">
        <v>4</v>
      </c>
      <c r="E1192" s="12">
        <f t="shared" si="72"/>
        <v>42488</v>
      </c>
      <c r="F1192" s="3">
        <v>1</v>
      </c>
      <c r="G1192" s="3" t="s">
        <v>61</v>
      </c>
      <c r="H1192" s="3" t="str">
        <f t="shared" si="73"/>
        <v>Other</v>
      </c>
      <c r="I1192" s="3">
        <v>9</v>
      </c>
      <c r="J1192" s="10">
        <v>4477</v>
      </c>
      <c r="K1192" s="3">
        <v>3</v>
      </c>
      <c r="L1192" s="3" t="s">
        <v>23</v>
      </c>
      <c r="M1192" s="3" t="s">
        <v>892</v>
      </c>
      <c r="N1192" s="3" t="s">
        <v>926</v>
      </c>
      <c r="O1192" s="3" t="s">
        <v>927</v>
      </c>
      <c r="P1192" s="3" t="s">
        <v>895</v>
      </c>
      <c r="Q1192" s="3" t="s">
        <v>912</v>
      </c>
      <c r="R1192" s="3">
        <v>9</v>
      </c>
      <c r="S1192" s="3" t="s">
        <v>1055</v>
      </c>
      <c r="T1192" s="3">
        <v>191</v>
      </c>
      <c r="U1192" s="3" t="s">
        <v>1054</v>
      </c>
      <c r="V1192" s="15">
        <v>99.989997860000003</v>
      </c>
      <c r="W1192" s="15">
        <v>95.114003926871064</v>
      </c>
      <c r="X1192" s="3">
        <v>2</v>
      </c>
      <c r="Y1192" s="15">
        <v>30</v>
      </c>
      <c r="Z1192" s="15">
        <v>199.97999572000001</v>
      </c>
      <c r="AA1192" s="24">
        <f t="shared" si="74"/>
        <v>169.97999572000001</v>
      </c>
      <c r="AB1192" s="3" t="s">
        <v>65</v>
      </c>
      <c r="AC1192" s="3" t="str">
        <f t="shared" si="75"/>
        <v>Not Cash Payment</v>
      </c>
    </row>
    <row r="1193" spans="1:29" ht="51" hidden="1" x14ac:dyDescent="0.2">
      <c r="A1193" s="3">
        <v>36352</v>
      </c>
      <c r="B1193" s="6">
        <v>42535</v>
      </c>
      <c r="C1193" s="3">
        <f>VLOOKUP(B1193,Dates!$A$2:$B$1462, 2,FALSE)</f>
        <v>3</v>
      </c>
      <c r="D1193" s="3">
        <v>4</v>
      </c>
      <c r="E1193" s="12">
        <f t="shared" si="72"/>
        <v>42541</v>
      </c>
      <c r="F1193" s="3">
        <v>0</v>
      </c>
      <c r="G1193" s="3" t="s">
        <v>61</v>
      </c>
      <c r="H1193" s="3" t="str">
        <f t="shared" si="73"/>
        <v>Other</v>
      </c>
      <c r="I1193" s="3">
        <v>13</v>
      </c>
      <c r="J1193" s="10">
        <v>4427</v>
      </c>
      <c r="K1193" s="3">
        <v>3</v>
      </c>
      <c r="L1193" s="3" t="s">
        <v>23</v>
      </c>
      <c r="M1193" s="3" t="s">
        <v>892</v>
      </c>
      <c r="N1193" s="3" t="s">
        <v>976</v>
      </c>
      <c r="O1193" s="3" t="s">
        <v>904</v>
      </c>
      <c r="P1193" s="3" t="s">
        <v>895</v>
      </c>
      <c r="Q1193" s="3" t="s">
        <v>902</v>
      </c>
      <c r="R1193" s="3">
        <v>13</v>
      </c>
      <c r="S1193" s="3" t="s">
        <v>1042</v>
      </c>
      <c r="T1193" s="3">
        <v>282</v>
      </c>
      <c r="U1193" s="3" t="s">
        <v>1090</v>
      </c>
      <c r="V1193" s="15">
        <v>31.989999770000001</v>
      </c>
      <c r="W1193" s="15">
        <v>27.763856872771434</v>
      </c>
      <c r="X1193" s="3">
        <v>2</v>
      </c>
      <c r="Y1193" s="15">
        <v>9.6000003809999992</v>
      </c>
      <c r="Z1193" s="15">
        <v>63.979999540000001</v>
      </c>
      <c r="AA1193" s="24">
        <f t="shared" si="74"/>
        <v>54.379999159</v>
      </c>
      <c r="AB1193" s="3" t="s">
        <v>65</v>
      </c>
      <c r="AC1193" s="3" t="str">
        <f t="shared" si="75"/>
        <v>Not Cash Payment</v>
      </c>
    </row>
    <row r="1194" spans="1:29" ht="34" hidden="1" x14ac:dyDescent="0.2">
      <c r="A1194" s="3">
        <v>36093</v>
      </c>
      <c r="B1194" s="6">
        <v>42649</v>
      </c>
      <c r="C1194" s="3">
        <f>VLOOKUP(B1194,Dates!$A$2:$B$1462, 2,FALSE)</f>
        <v>5</v>
      </c>
      <c r="D1194" s="3">
        <v>4</v>
      </c>
      <c r="E1194" s="12">
        <f t="shared" si="72"/>
        <v>42655</v>
      </c>
      <c r="F1194" s="3">
        <v>0</v>
      </c>
      <c r="G1194" s="3" t="s">
        <v>61</v>
      </c>
      <c r="H1194" s="3" t="str">
        <f t="shared" si="73"/>
        <v>Other</v>
      </c>
      <c r="I1194" s="3">
        <v>9</v>
      </c>
      <c r="J1194" s="10">
        <v>3628</v>
      </c>
      <c r="K1194" s="3">
        <v>3</v>
      </c>
      <c r="L1194" s="3" t="s">
        <v>23</v>
      </c>
      <c r="M1194" s="3" t="s">
        <v>892</v>
      </c>
      <c r="N1194" s="3" t="s">
        <v>933</v>
      </c>
      <c r="O1194" s="3" t="s">
        <v>934</v>
      </c>
      <c r="P1194" s="3" t="s">
        <v>895</v>
      </c>
      <c r="Q1194" s="3" t="s">
        <v>930</v>
      </c>
      <c r="R1194" s="3">
        <v>9</v>
      </c>
      <c r="S1194" s="3" t="s">
        <v>1055</v>
      </c>
      <c r="T1194" s="3">
        <v>191</v>
      </c>
      <c r="U1194" s="3" t="s">
        <v>1054</v>
      </c>
      <c r="V1194" s="15">
        <v>99.989997860000003</v>
      </c>
      <c r="W1194" s="15">
        <v>95.114003926871064</v>
      </c>
      <c r="X1194" s="3">
        <v>2</v>
      </c>
      <c r="Y1194" s="15">
        <v>50</v>
      </c>
      <c r="Z1194" s="15">
        <v>199.97999572000001</v>
      </c>
      <c r="AA1194" s="24">
        <f t="shared" si="74"/>
        <v>149.97999572000001</v>
      </c>
      <c r="AB1194" s="3" t="s">
        <v>65</v>
      </c>
      <c r="AC1194" s="3" t="str">
        <f t="shared" si="75"/>
        <v>Not Cash Payment</v>
      </c>
    </row>
    <row r="1195" spans="1:29" ht="34" hidden="1" x14ac:dyDescent="0.2">
      <c r="A1195" s="3">
        <v>39307</v>
      </c>
      <c r="B1195" s="6">
        <v>42578</v>
      </c>
      <c r="C1195" s="3">
        <f>VLOOKUP(B1195,Dates!$A$2:$B$1462, 2,FALSE)</f>
        <v>4</v>
      </c>
      <c r="D1195" s="3">
        <v>4</v>
      </c>
      <c r="E1195" s="12">
        <f t="shared" si="72"/>
        <v>42584</v>
      </c>
      <c r="F1195" s="3">
        <v>0</v>
      </c>
      <c r="G1195" s="3" t="s">
        <v>61</v>
      </c>
      <c r="H1195" s="3" t="str">
        <f t="shared" si="73"/>
        <v>Other</v>
      </c>
      <c r="I1195" s="3">
        <v>17</v>
      </c>
      <c r="J1195" s="10">
        <v>3029</v>
      </c>
      <c r="K1195" s="3">
        <v>4</v>
      </c>
      <c r="L1195" s="3" t="s">
        <v>45</v>
      </c>
      <c r="M1195" s="3" t="s">
        <v>892</v>
      </c>
      <c r="N1195" s="3" t="s">
        <v>919</v>
      </c>
      <c r="O1195" s="3" t="s">
        <v>920</v>
      </c>
      <c r="P1195" s="3" t="s">
        <v>895</v>
      </c>
      <c r="Q1195" s="3" t="s">
        <v>912</v>
      </c>
      <c r="R1195" s="3">
        <v>17</v>
      </c>
      <c r="S1195" s="3" t="s">
        <v>1043</v>
      </c>
      <c r="T1195" s="3">
        <v>365</v>
      </c>
      <c r="U1195" s="3" t="s">
        <v>1062</v>
      </c>
      <c r="V1195" s="15">
        <v>59.990001679999999</v>
      </c>
      <c r="W1195" s="15">
        <v>54.488929209402009</v>
      </c>
      <c r="X1195" s="3">
        <v>2</v>
      </c>
      <c r="Y1195" s="15">
        <v>10.80000019</v>
      </c>
      <c r="Z1195" s="15">
        <v>119.98000336</v>
      </c>
      <c r="AA1195" s="24">
        <f t="shared" si="74"/>
        <v>109.18000316999999</v>
      </c>
      <c r="AB1195" s="3" t="s">
        <v>65</v>
      </c>
      <c r="AC1195" s="3" t="str">
        <f t="shared" si="75"/>
        <v>Not Cash Payment</v>
      </c>
    </row>
    <row r="1196" spans="1:29" ht="34" hidden="1" x14ac:dyDescent="0.2">
      <c r="A1196" s="3">
        <v>35120</v>
      </c>
      <c r="B1196" s="6">
        <v>42517</v>
      </c>
      <c r="C1196" s="3">
        <f>VLOOKUP(B1196,Dates!$A$2:$B$1462, 2,FALSE)</f>
        <v>6</v>
      </c>
      <c r="D1196" s="3">
        <v>4</v>
      </c>
      <c r="E1196" s="12">
        <f t="shared" si="72"/>
        <v>42523</v>
      </c>
      <c r="F1196" s="3">
        <v>1</v>
      </c>
      <c r="G1196" s="3" t="s">
        <v>61</v>
      </c>
      <c r="H1196" s="3" t="str">
        <f t="shared" si="73"/>
        <v>Other</v>
      </c>
      <c r="I1196" s="3">
        <v>17</v>
      </c>
      <c r="J1196" s="10">
        <v>11791</v>
      </c>
      <c r="K1196" s="3">
        <v>4</v>
      </c>
      <c r="L1196" s="3" t="s">
        <v>45</v>
      </c>
      <c r="M1196" s="3" t="s">
        <v>892</v>
      </c>
      <c r="N1196" s="3" t="s">
        <v>926</v>
      </c>
      <c r="O1196" s="3" t="s">
        <v>927</v>
      </c>
      <c r="P1196" s="3" t="s">
        <v>895</v>
      </c>
      <c r="Q1196" s="3" t="s">
        <v>912</v>
      </c>
      <c r="R1196" s="3">
        <v>17</v>
      </c>
      <c r="S1196" s="3" t="s">
        <v>1043</v>
      </c>
      <c r="T1196" s="3">
        <v>365</v>
      </c>
      <c r="U1196" s="3" t="s">
        <v>1062</v>
      </c>
      <c r="V1196" s="15">
        <v>59.990001679999999</v>
      </c>
      <c r="W1196" s="15">
        <v>54.488929209402009</v>
      </c>
      <c r="X1196" s="3">
        <v>2</v>
      </c>
      <c r="Y1196" s="15">
        <v>10.80000019</v>
      </c>
      <c r="Z1196" s="15">
        <v>119.98000336</v>
      </c>
      <c r="AA1196" s="24">
        <f t="shared" si="74"/>
        <v>109.18000316999999</v>
      </c>
      <c r="AB1196" s="3" t="s">
        <v>65</v>
      </c>
      <c r="AC1196" s="3" t="str">
        <f t="shared" si="75"/>
        <v>Not Cash Payment</v>
      </c>
    </row>
    <row r="1197" spans="1:29" ht="34" hidden="1" x14ac:dyDescent="0.2">
      <c r="A1197" s="3">
        <v>31794</v>
      </c>
      <c r="B1197" s="6">
        <v>42617</v>
      </c>
      <c r="C1197" s="3">
        <f>VLOOKUP(B1197,Dates!$A$2:$B$1462, 2,FALSE)</f>
        <v>1</v>
      </c>
      <c r="D1197" s="3">
        <v>4</v>
      </c>
      <c r="E1197" s="12">
        <f t="shared" si="72"/>
        <v>42621</v>
      </c>
      <c r="F1197" s="3">
        <v>1</v>
      </c>
      <c r="G1197" s="3" t="s">
        <v>61</v>
      </c>
      <c r="H1197" s="3" t="str">
        <f t="shared" si="73"/>
        <v>Other</v>
      </c>
      <c r="I1197" s="3">
        <v>17</v>
      </c>
      <c r="J1197" s="10">
        <v>5935</v>
      </c>
      <c r="K1197" s="3">
        <v>4</v>
      </c>
      <c r="L1197" s="3" t="s">
        <v>45</v>
      </c>
      <c r="M1197" s="3" t="s">
        <v>892</v>
      </c>
      <c r="N1197" s="3" t="s">
        <v>944</v>
      </c>
      <c r="O1197" s="3" t="s">
        <v>898</v>
      </c>
      <c r="P1197" s="3" t="s">
        <v>895</v>
      </c>
      <c r="Q1197" s="3" t="s">
        <v>896</v>
      </c>
      <c r="R1197" s="3">
        <v>17</v>
      </c>
      <c r="S1197" s="3" t="s">
        <v>1043</v>
      </c>
      <c r="T1197" s="3">
        <v>365</v>
      </c>
      <c r="U1197" s="3" t="s">
        <v>1062</v>
      </c>
      <c r="V1197" s="15">
        <v>59.990001679999999</v>
      </c>
      <c r="W1197" s="15">
        <v>54.488929209402009</v>
      </c>
      <c r="X1197" s="3">
        <v>2</v>
      </c>
      <c r="Y1197" s="15">
        <v>12</v>
      </c>
      <c r="Z1197" s="15">
        <v>119.98000336</v>
      </c>
      <c r="AA1197" s="24">
        <f t="shared" si="74"/>
        <v>107.98000336</v>
      </c>
      <c r="AB1197" s="3" t="s">
        <v>65</v>
      </c>
      <c r="AC1197" s="3" t="str">
        <f t="shared" si="75"/>
        <v>Not Cash Payment</v>
      </c>
    </row>
    <row r="1198" spans="1:29" ht="34" hidden="1" x14ac:dyDescent="0.2">
      <c r="A1198" s="3">
        <v>45882</v>
      </c>
      <c r="B1198" s="6">
        <v>42674</v>
      </c>
      <c r="C1198" s="3">
        <f>VLOOKUP(B1198,Dates!$A$2:$B$1462, 2,FALSE)</f>
        <v>2</v>
      </c>
      <c r="D1198" s="3">
        <v>4</v>
      </c>
      <c r="E1198" s="12">
        <f t="shared" si="72"/>
        <v>42678</v>
      </c>
      <c r="F1198" s="3">
        <v>0</v>
      </c>
      <c r="G1198" s="3" t="s">
        <v>61</v>
      </c>
      <c r="H1198" s="3" t="str">
        <f t="shared" si="73"/>
        <v>Other</v>
      </c>
      <c r="I1198" s="3">
        <v>17</v>
      </c>
      <c r="J1198" s="10">
        <v>12381</v>
      </c>
      <c r="K1198" s="3">
        <v>4</v>
      </c>
      <c r="L1198" s="3" t="s">
        <v>45</v>
      </c>
      <c r="M1198" s="3" t="s">
        <v>892</v>
      </c>
      <c r="N1198" s="3" t="s">
        <v>1005</v>
      </c>
      <c r="O1198" s="3" t="s">
        <v>971</v>
      </c>
      <c r="P1198" s="3" t="s">
        <v>917</v>
      </c>
      <c r="Q1198" s="3" t="s">
        <v>917</v>
      </c>
      <c r="R1198" s="3">
        <v>17</v>
      </c>
      <c r="S1198" s="3" t="s">
        <v>1043</v>
      </c>
      <c r="T1198" s="3">
        <v>365</v>
      </c>
      <c r="U1198" s="3" t="s">
        <v>1062</v>
      </c>
      <c r="V1198" s="15">
        <v>59.990001679999999</v>
      </c>
      <c r="W1198" s="15">
        <v>54.488929209402009</v>
      </c>
      <c r="X1198" s="3">
        <v>2</v>
      </c>
      <c r="Y1198" s="15">
        <v>14.399999619999999</v>
      </c>
      <c r="Z1198" s="15">
        <v>119.98000336</v>
      </c>
      <c r="AA1198" s="24">
        <f t="shared" si="74"/>
        <v>105.58000374</v>
      </c>
      <c r="AB1198" s="3" t="s">
        <v>65</v>
      </c>
      <c r="AC1198" s="3" t="str">
        <f t="shared" si="75"/>
        <v>Not Cash Payment</v>
      </c>
    </row>
    <row r="1199" spans="1:29" ht="34" hidden="1" x14ac:dyDescent="0.2">
      <c r="A1199" s="3">
        <v>36996</v>
      </c>
      <c r="B1199" s="6">
        <v>42545</v>
      </c>
      <c r="C1199" s="3">
        <f>VLOOKUP(B1199,Dates!$A$2:$B$1462, 2,FALSE)</f>
        <v>6</v>
      </c>
      <c r="D1199" s="3">
        <v>4</v>
      </c>
      <c r="E1199" s="12">
        <f t="shared" si="72"/>
        <v>42551</v>
      </c>
      <c r="F1199" s="3">
        <v>0</v>
      </c>
      <c r="G1199" s="3" t="s">
        <v>61</v>
      </c>
      <c r="H1199" s="3" t="str">
        <f t="shared" si="73"/>
        <v>Other</v>
      </c>
      <c r="I1199" s="3">
        <v>17</v>
      </c>
      <c r="J1199" s="10">
        <v>6227</v>
      </c>
      <c r="K1199" s="3">
        <v>4</v>
      </c>
      <c r="L1199" s="3" t="s">
        <v>45</v>
      </c>
      <c r="M1199" s="3" t="s">
        <v>892</v>
      </c>
      <c r="N1199" s="3" t="s">
        <v>899</v>
      </c>
      <c r="O1199" s="3" t="s">
        <v>898</v>
      </c>
      <c r="P1199" s="3" t="s">
        <v>895</v>
      </c>
      <c r="Q1199" s="3" t="s">
        <v>896</v>
      </c>
      <c r="R1199" s="3">
        <v>17</v>
      </c>
      <c r="S1199" s="3" t="s">
        <v>1043</v>
      </c>
      <c r="T1199" s="3">
        <v>365</v>
      </c>
      <c r="U1199" s="3" t="s">
        <v>1062</v>
      </c>
      <c r="V1199" s="15">
        <v>59.990001679999999</v>
      </c>
      <c r="W1199" s="15">
        <v>54.488929209402009</v>
      </c>
      <c r="X1199" s="3">
        <v>2</v>
      </c>
      <c r="Y1199" s="15">
        <v>18</v>
      </c>
      <c r="Z1199" s="15">
        <v>119.98000336</v>
      </c>
      <c r="AA1199" s="24">
        <f t="shared" si="74"/>
        <v>101.98000336</v>
      </c>
      <c r="AB1199" s="3" t="s">
        <v>65</v>
      </c>
      <c r="AC1199" s="3" t="str">
        <f t="shared" si="75"/>
        <v>Not Cash Payment</v>
      </c>
    </row>
    <row r="1200" spans="1:29" ht="34" hidden="1" x14ac:dyDescent="0.2">
      <c r="A1200" s="3">
        <v>36297</v>
      </c>
      <c r="B1200" s="6">
        <v>42534</v>
      </c>
      <c r="C1200" s="3">
        <f>VLOOKUP(B1200,Dates!$A$2:$B$1462, 2,FALSE)</f>
        <v>2</v>
      </c>
      <c r="D1200" s="3">
        <v>4</v>
      </c>
      <c r="E1200" s="12">
        <f t="shared" si="72"/>
        <v>42538</v>
      </c>
      <c r="F1200" s="3">
        <v>0</v>
      </c>
      <c r="G1200" s="3" t="s">
        <v>61</v>
      </c>
      <c r="H1200" s="3" t="str">
        <f t="shared" si="73"/>
        <v>Other</v>
      </c>
      <c r="I1200" s="3">
        <v>17</v>
      </c>
      <c r="J1200" s="10">
        <v>1899</v>
      </c>
      <c r="K1200" s="3">
        <v>4</v>
      </c>
      <c r="L1200" s="3" t="s">
        <v>45</v>
      </c>
      <c r="M1200" s="3" t="s">
        <v>892</v>
      </c>
      <c r="N1200" s="3" t="s">
        <v>897</v>
      </c>
      <c r="O1200" s="3" t="s">
        <v>898</v>
      </c>
      <c r="P1200" s="3" t="s">
        <v>895</v>
      </c>
      <c r="Q1200" s="3" t="s">
        <v>896</v>
      </c>
      <c r="R1200" s="3">
        <v>17</v>
      </c>
      <c r="S1200" s="3" t="s">
        <v>1043</v>
      </c>
      <c r="T1200" s="3">
        <v>365</v>
      </c>
      <c r="U1200" s="3" t="s">
        <v>1062</v>
      </c>
      <c r="V1200" s="15">
        <v>59.990001679999999</v>
      </c>
      <c r="W1200" s="15">
        <v>54.488929209402009</v>
      </c>
      <c r="X1200" s="3">
        <v>2</v>
      </c>
      <c r="Y1200" s="15">
        <v>20.399999619999999</v>
      </c>
      <c r="Z1200" s="15">
        <v>119.98000336</v>
      </c>
      <c r="AA1200" s="24">
        <f t="shared" si="74"/>
        <v>99.580003739999995</v>
      </c>
      <c r="AB1200" s="3" t="s">
        <v>65</v>
      </c>
      <c r="AC1200" s="3" t="str">
        <f t="shared" si="75"/>
        <v>Not Cash Payment</v>
      </c>
    </row>
    <row r="1201" spans="1:29" ht="34" hidden="1" x14ac:dyDescent="0.2">
      <c r="A1201" s="3">
        <v>31691</v>
      </c>
      <c r="B1201" s="6">
        <v>42555</v>
      </c>
      <c r="C1201" s="3">
        <f>VLOOKUP(B1201,Dates!$A$2:$B$1462, 2,FALSE)</f>
        <v>2</v>
      </c>
      <c r="D1201" s="3">
        <v>4</v>
      </c>
      <c r="E1201" s="12">
        <f t="shared" si="72"/>
        <v>42559</v>
      </c>
      <c r="F1201" s="3">
        <v>0</v>
      </c>
      <c r="G1201" s="3" t="s">
        <v>61</v>
      </c>
      <c r="H1201" s="3" t="str">
        <f t="shared" si="73"/>
        <v>Other</v>
      </c>
      <c r="I1201" s="3">
        <v>17</v>
      </c>
      <c r="J1201" s="10">
        <v>11337</v>
      </c>
      <c r="K1201" s="3">
        <v>4</v>
      </c>
      <c r="L1201" s="3" t="s">
        <v>45</v>
      </c>
      <c r="M1201" s="3" t="s">
        <v>892</v>
      </c>
      <c r="N1201" s="3" t="s">
        <v>1006</v>
      </c>
      <c r="O1201" s="3" t="s">
        <v>954</v>
      </c>
      <c r="P1201" s="3" t="s">
        <v>895</v>
      </c>
      <c r="Q1201" s="3" t="s">
        <v>896</v>
      </c>
      <c r="R1201" s="3">
        <v>17</v>
      </c>
      <c r="S1201" s="3" t="s">
        <v>1043</v>
      </c>
      <c r="T1201" s="3">
        <v>365</v>
      </c>
      <c r="U1201" s="3" t="s">
        <v>1062</v>
      </c>
      <c r="V1201" s="15">
        <v>59.990001679999999</v>
      </c>
      <c r="W1201" s="15">
        <v>54.488929209402009</v>
      </c>
      <c r="X1201" s="3">
        <v>2</v>
      </c>
      <c r="Y1201" s="15">
        <v>21.600000380000001</v>
      </c>
      <c r="Z1201" s="15">
        <v>119.98000336</v>
      </c>
      <c r="AA1201" s="24">
        <f t="shared" si="74"/>
        <v>98.38000298</v>
      </c>
      <c r="AB1201" s="3" t="s">
        <v>65</v>
      </c>
      <c r="AC1201" s="3" t="str">
        <f t="shared" si="75"/>
        <v>Not Cash Payment</v>
      </c>
    </row>
    <row r="1202" spans="1:29" ht="34" hidden="1" x14ac:dyDescent="0.2">
      <c r="A1202" s="3">
        <v>39206</v>
      </c>
      <c r="B1202" s="6">
        <v>42577</v>
      </c>
      <c r="C1202" s="3">
        <f>VLOOKUP(B1202,Dates!$A$2:$B$1462, 2,FALSE)</f>
        <v>3</v>
      </c>
      <c r="D1202" s="3">
        <v>4</v>
      </c>
      <c r="E1202" s="12">
        <f t="shared" si="72"/>
        <v>42583</v>
      </c>
      <c r="F1202" s="3">
        <v>0</v>
      </c>
      <c r="G1202" s="3" t="s">
        <v>61</v>
      </c>
      <c r="H1202" s="3" t="str">
        <f t="shared" si="73"/>
        <v>Other</v>
      </c>
      <c r="I1202" s="3">
        <v>17</v>
      </c>
      <c r="J1202" s="10">
        <v>5941</v>
      </c>
      <c r="K1202" s="3">
        <v>4</v>
      </c>
      <c r="L1202" s="3" t="s">
        <v>45</v>
      </c>
      <c r="M1202" s="3" t="s">
        <v>892</v>
      </c>
      <c r="N1202" s="3" t="s">
        <v>1007</v>
      </c>
      <c r="O1202" s="3" t="s">
        <v>898</v>
      </c>
      <c r="P1202" s="3" t="s">
        <v>895</v>
      </c>
      <c r="Q1202" s="3" t="s">
        <v>896</v>
      </c>
      <c r="R1202" s="3">
        <v>17</v>
      </c>
      <c r="S1202" s="3" t="s">
        <v>1043</v>
      </c>
      <c r="T1202" s="3">
        <v>365</v>
      </c>
      <c r="U1202" s="3" t="s">
        <v>1062</v>
      </c>
      <c r="V1202" s="15">
        <v>59.990001679999999</v>
      </c>
      <c r="W1202" s="15">
        <v>54.488929209402009</v>
      </c>
      <c r="X1202" s="3">
        <v>2</v>
      </c>
      <c r="Y1202" s="15">
        <v>21.600000380000001</v>
      </c>
      <c r="Z1202" s="15">
        <v>119.98000336</v>
      </c>
      <c r="AA1202" s="24">
        <f t="shared" si="74"/>
        <v>98.38000298</v>
      </c>
      <c r="AB1202" s="3" t="s">
        <v>65</v>
      </c>
      <c r="AC1202" s="3" t="str">
        <f t="shared" si="75"/>
        <v>Not Cash Payment</v>
      </c>
    </row>
    <row r="1203" spans="1:29" ht="34" hidden="1" x14ac:dyDescent="0.2">
      <c r="A1203" s="3">
        <v>33883</v>
      </c>
      <c r="B1203" s="6">
        <v>42618</v>
      </c>
      <c r="C1203" s="3">
        <f>VLOOKUP(B1203,Dates!$A$2:$B$1462, 2,FALSE)</f>
        <v>2</v>
      </c>
      <c r="D1203" s="3">
        <v>4</v>
      </c>
      <c r="E1203" s="12">
        <f t="shared" si="72"/>
        <v>42622</v>
      </c>
      <c r="F1203" s="3">
        <v>0</v>
      </c>
      <c r="G1203" s="3" t="s">
        <v>61</v>
      </c>
      <c r="H1203" s="3" t="str">
        <f t="shared" si="73"/>
        <v>Other</v>
      </c>
      <c r="I1203" s="3">
        <v>24</v>
      </c>
      <c r="J1203" s="10">
        <v>8556</v>
      </c>
      <c r="K1203" s="3">
        <v>5</v>
      </c>
      <c r="L1203" s="3" t="s">
        <v>30</v>
      </c>
      <c r="M1203" s="3" t="s">
        <v>892</v>
      </c>
      <c r="N1203" s="3" t="s">
        <v>926</v>
      </c>
      <c r="O1203" s="3" t="s">
        <v>927</v>
      </c>
      <c r="P1203" s="3" t="s">
        <v>895</v>
      </c>
      <c r="Q1203" s="3" t="s">
        <v>912</v>
      </c>
      <c r="R1203" s="3">
        <v>24</v>
      </c>
      <c r="S1203" s="3" t="s">
        <v>1066</v>
      </c>
      <c r="T1203" s="3">
        <v>502</v>
      </c>
      <c r="U1203" s="3" t="s">
        <v>1065</v>
      </c>
      <c r="V1203" s="15">
        <v>50</v>
      </c>
      <c r="W1203" s="15">
        <v>43.678035218757444</v>
      </c>
      <c r="X1203" s="3">
        <v>2</v>
      </c>
      <c r="Y1203" s="15">
        <v>1</v>
      </c>
      <c r="Z1203" s="15">
        <v>100</v>
      </c>
      <c r="AA1203" s="24">
        <f t="shared" si="74"/>
        <v>99</v>
      </c>
      <c r="AB1203" s="3" t="s">
        <v>65</v>
      </c>
      <c r="AC1203" s="3" t="str">
        <f t="shared" si="75"/>
        <v>Not Cash Payment</v>
      </c>
    </row>
    <row r="1204" spans="1:29" ht="51" hidden="1" x14ac:dyDescent="0.2">
      <c r="A1204" s="3">
        <v>31580</v>
      </c>
      <c r="B1204" s="6">
        <v>42494</v>
      </c>
      <c r="C1204" s="3">
        <f>VLOOKUP(B1204,Dates!$A$2:$B$1462, 2,FALSE)</f>
        <v>4</v>
      </c>
      <c r="D1204" s="3">
        <v>4</v>
      </c>
      <c r="E1204" s="12">
        <f t="shared" si="72"/>
        <v>42500</v>
      </c>
      <c r="F1204" s="3">
        <v>1</v>
      </c>
      <c r="G1204" s="3" t="s">
        <v>61</v>
      </c>
      <c r="H1204" s="3" t="str">
        <f t="shared" si="73"/>
        <v>Other</v>
      </c>
      <c r="I1204" s="3">
        <v>29</v>
      </c>
      <c r="J1204" s="10">
        <v>2871</v>
      </c>
      <c r="K1204" s="3">
        <v>5</v>
      </c>
      <c r="L1204" s="3" t="s">
        <v>30</v>
      </c>
      <c r="M1204" s="3" t="s">
        <v>892</v>
      </c>
      <c r="N1204" s="3" t="s">
        <v>1008</v>
      </c>
      <c r="O1204" s="3" t="s">
        <v>1009</v>
      </c>
      <c r="P1204" s="3" t="s">
        <v>895</v>
      </c>
      <c r="Q1204" s="3" t="s">
        <v>896</v>
      </c>
      <c r="R1204" s="3">
        <v>29</v>
      </c>
      <c r="S1204" s="3" t="s">
        <v>1057</v>
      </c>
      <c r="T1204" s="3">
        <v>627</v>
      </c>
      <c r="U1204" s="3" t="s">
        <v>1056</v>
      </c>
      <c r="V1204" s="15">
        <v>39.990001679999999</v>
      </c>
      <c r="W1204" s="15">
        <v>34.198098313835338</v>
      </c>
      <c r="X1204" s="3">
        <v>2</v>
      </c>
      <c r="Y1204" s="15">
        <v>3.2000000480000002</v>
      </c>
      <c r="Z1204" s="15">
        <v>79.980003359999998</v>
      </c>
      <c r="AA1204" s="24">
        <f t="shared" si="74"/>
        <v>76.780003311999991</v>
      </c>
      <c r="AB1204" s="3" t="s">
        <v>65</v>
      </c>
      <c r="AC1204" s="3" t="str">
        <f t="shared" si="75"/>
        <v>Not Cash Payment</v>
      </c>
    </row>
    <row r="1205" spans="1:29" ht="51" hidden="1" x14ac:dyDescent="0.2">
      <c r="A1205" s="3">
        <v>35577</v>
      </c>
      <c r="B1205" s="6">
        <v>42435</v>
      </c>
      <c r="C1205" s="3">
        <f>VLOOKUP(B1205,Dates!$A$2:$B$1462, 2,FALSE)</f>
        <v>1</v>
      </c>
      <c r="D1205" s="3">
        <v>4</v>
      </c>
      <c r="E1205" s="12">
        <f t="shared" si="72"/>
        <v>42439</v>
      </c>
      <c r="F1205" s="3">
        <v>0</v>
      </c>
      <c r="G1205" s="3" t="s">
        <v>61</v>
      </c>
      <c r="H1205" s="3" t="str">
        <f t="shared" si="73"/>
        <v>Other</v>
      </c>
      <c r="I1205" s="3">
        <v>29</v>
      </c>
      <c r="J1205" s="10">
        <v>11586</v>
      </c>
      <c r="K1205" s="3">
        <v>5</v>
      </c>
      <c r="L1205" s="3" t="s">
        <v>30</v>
      </c>
      <c r="M1205" s="3" t="s">
        <v>892</v>
      </c>
      <c r="N1205" s="3" t="s">
        <v>926</v>
      </c>
      <c r="O1205" s="3" t="s">
        <v>927</v>
      </c>
      <c r="P1205" s="3" t="s">
        <v>895</v>
      </c>
      <c r="Q1205" s="3" t="s">
        <v>912</v>
      </c>
      <c r="R1205" s="3">
        <v>29</v>
      </c>
      <c r="S1205" s="3" t="s">
        <v>1057</v>
      </c>
      <c r="T1205" s="3">
        <v>627</v>
      </c>
      <c r="U1205" s="3" t="s">
        <v>1056</v>
      </c>
      <c r="V1205" s="15">
        <v>39.990001679999999</v>
      </c>
      <c r="W1205" s="15">
        <v>34.198098313835338</v>
      </c>
      <c r="X1205" s="3">
        <v>2</v>
      </c>
      <c r="Y1205" s="15">
        <v>4</v>
      </c>
      <c r="Z1205" s="15">
        <v>79.980003359999998</v>
      </c>
      <c r="AA1205" s="24">
        <f t="shared" si="74"/>
        <v>75.980003359999998</v>
      </c>
      <c r="AB1205" s="3" t="s">
        <v>65</v>
      </c>
      <c r="AC1205" s="3" t="str">
        <f t="shared" si="75"/>
        <v>Not Cash Payment</v>
      </c>
    </row>
    <row r="1206" spans="1:29" ht="51" hidden="1" x14ac:dyDescent="0.2">
      <c r="A1206" s="3">
        <v>32529</v>
      </c>
      <c r="B1206" s="6">
        <v>42479</v>
      </c>
      <c r="C1206" s="3">
        <f>VLOOKUP(B1206,Dates!$A$2:$B$1462, 2,FALSE)</f>
        <v>3</v>
      </c>
      <c r="D1206" s="3">
        <v>4</v>
      </c>
      <c r="E1206" s="12">
        <f t="shared" si="72"/>
        <v>42485</v>
      </c>
      <c r="F1206" s="3">
        <v>1</v>
      </c>
      <c r="G1206" s="3" t="s">
        <v>61</v>
      </c>
      <c r="H1206" s="3" t="str">
        <f t="shared" si="73"/>
        <v>Other</v>
      </c>
      <c r="I1206" s="3">
        <v>29</v>
      </c>
      <c r="J1206" s="10">
        <v>4070</v>
      </c>
      <c r="K1206" s="3">
        <v>5</v>
      </c>
      <c r="L1206" s="3" t="s">
        <v>30</v>
      </c>
      <c r="M1206" s="3" t="s">
        <v>892</v>
      </c>
      <c r="N1206" s="3" t="s">
        <v>1010</v>
      </c>
      <c r="O1206" s="3" t="s">
        <v>927</v>
      </c>
      <c r="P1206" s="3" t="s">
        <v>895</v>
      </c>
      <c r="Q1206" s="3" t="s">
        <v>912</v>
      </c>
      <c r="R1206" s="3">
        <v>29</v>
      </c>
      <c r="S1206" s="3" t="s">
        <v>1057</v>
      </c>
      <c r="T1206" s="3">
        <v>627</v>
      </c>
      <c r="U1206" s="3" t="s">
        <v>1056</v>
      </c>
      <c r="V1206" s="15">
        <v>39.990001679999999</v>
      </c>
      <c r="W1206" s="15">
        <v>34.198098313835338</v>
      </c>
      <c r="X1206" s="3">
        <v>2</v>
      </c>
      <c r="Y1206" s="15">
        <v>4</v>
      </c>
      <c r="Z1206" s="15">
        <v>79.980003359999998</v>
      </c>
      <c r="AA1206" s="24">
        <f t="shared" si="74"/>
        <v>75.980003359999998</v>
      </c>
      <c r="AB1206" s="3" t="s">
        <v>65</v>
      </c>
      <c r="AC1206" s="3" t="str">
        <f t="shared" si="75"/>
        <v>Not Cash Payment</v>
      </c>
    </row>
    <row r="1207" spans="1:29" ht="34" hidden="1" x14ac:dyDescent="0.2">
      <c r="A1207" s="3">
        <v>39328</v>
      </c>
      <c r="B1207" s="6">
        <v>42579</v>
      </c>
      <c r="C1207" s="3">
        <f>VLOOKUP(B1207,Dates!$A$2:$B$1462, 2,FALSE)</f>
        <v>5</v>
      </c>
      <c r="D1207" s="3">
        <v>4</v>
      </c>
      <c r="E1207" s="12">
        <f t="shared" si="72"/>
        <v>42585</v>
      </c>
      <c r="F1207" s="3">
        <v>0</v>
      </c>
      <c r="G1207" s="3" t="s">
        <v>61</v>
      </c>
      <c r="H1207" s="3" t="str">
        <f t="shared" si="73"/>
        <v>Other</v>
      </c>
      <c r="I1207" s="3">
        <v>24</v>
      </c>
      <c r="J1207" s="10">
        <v>6376</v>
      </c>
      <c r="K1207" s="3">
        <v>5</v>
      </c>
      <c r="L1207" s="3" t="s">
        <v>30</v>
      </c>
      <c r="M1207" s="3" t="s">
        <v>892</v>
      </c>
      <c r="N1207" s="3" t="s">
        <v>1011</v>
      </c>
      <c r="O1207" s="3" t="s">
        <v>904</v>
      </c>
      <c r="P1207" s="3" t="s">
        <v>895</v>
      </c>
      <c r="Q1207" s="3" t="s">
        <v>902</v>
      </c>
      <c r="R1207" s="3">
        <v>24</v>
      </c>
      <c r="S1207" s="3" t="s">
        <v>1066</v>
      </c>
      <c r="T1207" s="3">
        <v>502</v>
      </c>
      <c r="U1207" s="3" t="s">
        <v>1065</v>
      </c>
      <c r="V1207" s="15">
        <v>50</v>
      </c>
      <c r="W1207" s="15">
        <v>43.678035218757444</v>
      </c>
      <c r="X1207" s="3">
        <v>2</v>
      </c>
      <c r="Y1207" s="15">
        <v>7</v>
      </c>
      <c r="Z1207" s="15">
        <v>100</v>
      </c>
      <c r="AA1207" s="24">
        <f t="shared" si="74"/>
        <v>93</v>
      </c>
      <c r="AB1207" s="3" t="s">
        <v>65</v>
      </c>
      <c r="AC1207" s="3" t="str">
        <f t="shared" si="75"/>
        <v>Not Cash Payment</v>
      </c>
    </row>
    <row r="1208" spans="1:29" ht="68" hidden="1" x14ac:dyDescent="0.2">
      <c r="A1208" s="3">
        <v>37111</v>
      </c>
      <c r="B1208" s="6">
        <v>42546</v>
      </c>
      <c r="C1208" s="3">
        <f>VLOOKUP(B1208,Dates!$A$2:$B$1462, 2,FALSE)</f>
        <v>7</v>
      </c>
      <c r="D1208" s="3">
        <v>4</v>
      </c>
      <c r="E1208" s="12">
        <f t="shared" si="72"/>
        <v>42551</v>
      </c>
      <c r="F1208" s="3">
        <v>0</v>
      </c>
      <c r="G1208" s="3" t="s">
        <v>61</v>
      </c>
      <c r="H1208" s="3" t="str">
        <f t="shared" si="73"/>
        <v>Other</v>
      </c>
      <c r="I1208" s="3">
        <v>26</v>
      </c>
      <c r="J1208" s="10">
        <v>10591</v>
      </c>
      <c r="K1208" s="3">
        <v>5</v>
      </c>
      <c r="L1208" s="3" t="s">
        <v>30</v>
      </c>
      <c r="M1208" s="3" t="s">
        <v>892</v>
      </c>
      <c r="N1208" s="3" t="s">
        <v>1012</v>
      </c>
      <c r="O1208" s="3" t="s">
        <v>934</v>
      </c>
      <c r="P1208" s="3" t="s">
        <v>895</v>
      </c>
      <c r="Q1208" s="3" t="s">
        <v>930</v>
      </c>
      <c r="R1208" s="3">
        <v>26</v>
      </c>
      <c r="S1208" s="3" t="s">
        <v>1069</v>
      </c>
      <c r="T1208" s="3">
        <v>565</v>
      </c>
      <c r="U1208" s="3" t="s">
        <v>1084</v>
      </c>
      <c r="V1208" s="15">
        <v>70</v>
      </c>
      <c r="W1208" s="15">
        <v>62.759999940857142</v>
      </c>
      <c r="X1208" s="3">
        <v>2</v>
      </c>
      <c r="Y1208" s="15">
        <v>12.600000380000001</v>
      </c>
      <c r="Z1208" s="15">
        <v>140</v>
      </c>
      <c r="AA1208" s="24">
        <f t="shared" si="74"/>
        <v>127.39999962</v>
      </c>
      <c r="AB1208" s="3" t="s">
        <v>65</v>
      </c>
      <c r="AC1208" s="3" t="str">
        <f t="shared" si="75"/>
        <v>Not Cash Payment</v>
      </c>
    </row>
    <row r="1209" spans="1:29" ht="34" hidden="1" x14ac:dyDescent="0.2">
      <c r="A1209" s="3">
        <v>39814</v>
      </c>
      <c r="B1209" s="6">
        <v>42468</v>
      </c>
      <c r="C1209" s="3">
        <f>VLOOKUP(B1209,Dates!$A$2:$B$1462, 2,FALSE)</f>
        <v>6</v>
      </c>
      <c r="D1209" s="3">
        <v>4</v>
      </c>
      <c r="E1209" s="12">
        <f t="shared" si="72"/>
        <v>42474</v>
      </c>
      <c r="F1209" s="3">
        <v>1</v>
      </c>
      <c r="G1209" s="3" t="s">
        <v>61</v>
      </c>
      <c r="H1209" s="3" t="str">
        <f t="shared" si="73"/>
        <v>Other</v>
      </c>
      <c r="I1209" s="3">
        <v>24</v>
      </c>
      <c r="J1209" s="10">
        <v>242</v>
      </c>
      <c r="K1209" s="3">
        <v>5</v>
      </c>
      <c r="L1209" s="3" t="s">
        <v>30</v>
      </c>
      <c r="M1209" s="3" t="s">
        <v>892</v>
      </c>
      <c r="N1209" s="3" t="s">
        <v>1013</v>
      </c>
      <c r="O1209" s="3" t="s">
        <v>904</v>
      </c>
      <c r="P1209" s="3" t="s">
        <v>895</v>
      </c>
      <c r="Q1209" s="3" t="s">
        <v>902</v>
      </c>
      <c r="R1209" s="3">
        <v>24</v>
      </c>
      <c r="S1209" s="3" t="s">
        <v>1066</v>
      </c>
      <c r="T1209" s="3">
        <v>502</v>
      </c>
      <c r="U1209" s="3" t="s">
        <v>1065</v>
      </c>
      <c r="V1209" s="15">
        <v>50</v>
      </c>
      <c r="W1209" s="15">
        <v>43.678035218757444</v>
      </c>
      <c r="X1209" s="3">
        <v>2</v>
      </c>
      <c r="Y1209" s="15">
        <v>9</v>
      </c>
      <c r="Z1209" s="15">
        <v>100</v>
      </c>
      <c r="AA1209" s="24">
        <f t="shared" si="74"/>
        <v>91</v>
      </c>
      <c r="AB1209" s="3" t="s">
        <v>65</v>
      </c>
      <c r="AC1209" s="3" t="str">
        <f t="shared" si="75"/>
        <v>Not Cash Payment</v>
      </c>
    </row>
    <row r="1210" spans="1:29" ht="34" hidden="1" x14ac:dyDescent="0.2">
      <c r="A1210" s="3">
        <v>34834</v>
      </c>
      <c r="B1210" s="6">
        <v>42513</v>
      </c>
      <c r="C1210" s="3">
        <f>VLOOKUP(B1210,Dates!$A$2:$B$1462, 2,FALSE)</f>
        <v>2</v>
      </c>
      <c r="D1210" s="3">
        <v>4</v>
      </c>
      <c r="E1210" s="12">
        <f t="shared" si="72"/>
        <v>42517</v>
      </c>
      <c r="F1210" s="3">
        <v>1</v>
      </c>
      <c r="G1210" s="3" t="s">
        <v>61</v>
      </c>
      <c r="H1210" s="3" t="str">
        <f t="shared" si="73"/>
        <v>Other</v>
      </c>
      <c r="I1210" s="3">
        <v>24</v>
      </c>
      <c r="J1210" s="10">
        <v>7268</v>
      </c>
      <c r="K1210" s="3">
        <v>5</v>
      </c>
      <c r="L1210" s="3" t="s">
        <v>30</v>
      </c>
      <c r="M1210" s="3" t="s">
        <v>892</v>
      </c>
      <c r="N1210" s="3" t="s">
        <v>953</v>
      </c>
      <c r="O1210" s="3" t="s">
        <v>983</v>
      </c>
      <c r="P1210" s="3" t="s">
        <v>895</v>
      </c>
      <c r="Q1210" s="3" t="s">
        <v>930</v>
      </c>
      <c r="R1210" s="3">
        <v>24</v>
      </c>
      <c r="S1210" s="3" t="s">
        <v>1066</v>
      </c>
      <c r="T1210" s="3">
        <v>502</v>
      </c>
      <c r="U1210" s="3" t="s">
        <v>1065</v>
      </c>
      <c r="V1210" s="15">
        <v>50</v>
      </c>
      <c r="W1210" s="15">
        <v>43.678035218757444</v>
      </c>
      <c r="X1210" s="3">
        <v>2</v>
      </c>
      <c r="Y1210" s="15">
        <v>12</v>
      </c>
      <c r="Z1210" s="15">
        <v>100</v>
      </c>
      <c r="AA1210" s="24">
        <f t="shared" si="74"/>
        <v>88</v>
      </c>
      <c r="AB1210" s="3" t="s">
        <v>65</v>
      </c>
      <c r="AC1210" s="3" t="str">
        <f t="shared" si="75"/>
        <v>Not Cash Payment</v>
      </c>
    </row>
    <row r="1211" spans="1:29" ht="34" hidden="1" x14ac:dyDescent="0.2">
      <c r="A1211" s="3">
        <v>39224</v>
      </c>
      <c r="B1211" s="6">
        <v>42577</v>
      </c>
      <c r="C1211" s="3">
        <f>VLOOKUP(B1211,Dates!$A$2:$B$1462, 2,FALSE)</f>
        <v>3</v>
      </c>
      <c r="D1211" s="3">
        <v>4</v>
      </c>
      <c r="E1211" s="12">
        <f t="shared" si="72"/>
        <v>42583</v>
      </c>
      <c r="F1211" s="3">
        <v>1</v>
      </c>
      <c r="G1211" s="3" t="s">
        <v>61</v>
      </c>
      <c r="H1211" s="3" t="str">
        <f t="shared" si="73"/>
        <v>Other</v>
      </c>
      <c r="I1211" s="3">
        <v>24</v>
      </c>
      <c r="J1211" s="10">
        <v>3598</v>
      </c>
      <c r="K1211" s="3">
        <v>5</v>
      </c>
      <c r="L1211" s="3" t="s">
        <v>30</v>
      </c>
      <c r="M1211" s="3" t="s">
        <v>892</v>
      </c>
      <c r="N1211" s="3" t="s">
        <v>926</v>
      </c>
      <c r="O1211" s="3" t="s">
        <v>927</v>
      </c>
      <c r="P1211" s="3" t="s">
        <v>895</v>
      </c>
      <c r="Q1211" s="3" t="s">
        <v>912</v>
      </c>
      <c r="R1211" s="3">
        <v>24</v>
      </c>
      <c r="S1211" s="3" t="s">
        <v>1066</v>
      </c>
      <c r="T1211" s="3">
        <v>502</v>
      </c>
      <c r="U1211" s="3" t="s">
        <v>1065</v>
      </c>
      <c r="V1211" s="15">
        <v>50</v>
      </c>
      <c r="W1211" s="15">
        <v>43.678035218757444</v>
      </c>
      <c r="X1211" s="3">
        <v>2</v>
      </c>
      <c r="Y1211" s="15">
        <v>15</v>
      </c>
      <c r="Z1211" s="15">
        <v>100</v>
      </c>
      <c r="AA1211" s="24">
        <f t="shared" si="74"/>
        <v>85</v>
      </c>
      <c r="AB1211" s="3" t="s">
        <v>65</v>
      </c>
      <c r="AC1211" s="3" t="str">
        <f t="shared" si="75"/>
        <v>Not Cash Payment</v>
      </c>
    </row>
    <row r="1212" spans="1:29" ht="51" hidden="1" x14ac:dyDescent="0.2">
      <c r="A1212" s="3">
        <v>39166</v>
      </c>
      <c r="B1212" s="6">
        <v>42576</v>
      </c>
      <c r="C1212" s="3">
        <f>VLOOKUP(B1212,Dates!$A$2:$B$1462, 2,FALSE)</f>
        <v>2</v>
      </c>
      <c r="D1212" s="3">
        <v>4</v>
      </c>
      <c r="E1212" s="12">
        <f t="shared" si="72"/>
        <v>42580</v>
      </c>
      <c r="F1212" s="3">
        <v>0</v>
      </c>
      <c r="G1212" s="3" t="s">
        <v>61</v>
      </c>
      <c r="H1212" s="3" t="str">
        <f t="shared" si="73"/>
        <v>Other</v>
      </c>
      <c r="I1212" s="3">
        <v>29</v>
      </c>
      <c r="J1212" s="10">
        <v>1958</v>
      </c>
      <c r="K1212" s="3">
        <v>5</v>
      </c>
      <c r="L1212" s="3" t="s">
        <v>30</v>
      </c>
      <c r="M1212" s="3" t="s">
        <v>892</v>
      </c>
      <c r="N1212" s="3" t="s">
        <v>933</v>
      </c>
      <c r="O1212" s="3" t="s">
        <v>929</v>
      </c>
      <c r="P1212" s="3" t="s">
        <v>895</v>
      </c>
      <c r="Q1212" s="3" t="s">
        <v>930</v>
      </c>
      <c r="R1212" s="3">
        <v>29</v>
      </c>
      <c r="S1212" s="3" t="s">
        <v>1057</v>
      </c>
      <c r="T1212" s="3">
        <v>627</v>
      </c>
      <c r="U1212" s="3" t="s">
        <v>1056</v>
      </c>
      <c r="V1212" s="15">
        <v>39.990001679999999</v>
      </c>
      <c r="W1212" s="15">
        <v>34.198098313835338</v>
      </c>
      <c r="X1212" s="3">
        <v>2</v>
      </c>
      <c r="Y1212" s="15">
        <v>12</v>
      </c>
      <c r="Z1212" s="15">
        <v>79.980003359999998</v>
      </c>
      <c r="AA1212" s="24">
        <f t="shared" si="74"/>
        <v>67.980003359999998</v>
      </c>
      <c r="AB1212" s="3" t="s">
        <v>65</v>
      </c>
      <c r="AC1212" s="3" t="str">
        <f t="shared" si="75"/>
        <v>Not Cash Payment</v>
      </c>
    </row>
    <row r="1213" spans="1:29" ht="34" hidden="1" x14ac:dyDescent="0.2">
      <c r="A1213" s="3">
        <v>32151</v>
      </c>
      <c r="B1213" s="6">
        <v>42474</v>
      </c>
      <c r="C1213" s="3">
        <f>VLOOKUP(B1213,Dates!$A$2:$B$1462, 2,FALSE)</f>
        <v>5</v>
      </c>
      <c r="D1213" s="3">
        <v>4</v>
      </c>
      <c r="E1213" s="12">
        <f t="shared" si="72"/>
        <v>42480</v>
      </c>
      <c r="F1213" s="3">
        <v>0</v>
      </c>
      <c r="G1213" s="3" t="s">
        <v>61</v>
      </c>
      <c r="H1213" s="3" t="str">
        <f t="shared" si="73"/>
        <v>Other</v>
      </c>
      <c r="I1213" s="3">
        <v>24</v>
      </c>
      <c r="J1213" s="10">
        <v>9307</v>
      </c>
      <c r="K1213" s="3">
        <v>5</v>
      </c>
      <c r="L1213" s="3" t="s">
        <v>30</v>
      </c>
      <c r="M1213" s="3" t="s">
        <v>892</v>
      </c>
      <c r="N1213" s="3" t="s">
        <v>926</v>
      </c>
      <c r="O1213" s="3" t="s">
        <v>927</v>
      </c>
      <c r="P1213" s="3" t="s">
        <v>895</v>
      </c>
      <c r="Q1213" s="3" t="s">
        <v>912</v>
      </c>
      <c r="R1213" s="3">
        <v>24</v>
      </c>
      <c r="S1213" s="3" t="s">
        <v>1066</v>
      </c>
      <c r="T1213" s="3">
        <v>502</v>
      </c>
      <c r="U1213" s="3" t="s">
        <v>1065</v>
      </c>
      <c r="V1213" s="15">
        <v>50</v>
      </c>
      <c r="W1213" s="15">
        <v>43.678035218757444</v>
      </c>
      <c r="X1213" s="3">
        <v>2</v>
      </c>
      <c r="Y1213" s="15">
        <v>17</v>
      </c>
      <c r="Z1213" s="15">
        <v>100</v>
      </c>
      <c r="AA1213" s="24">
        <f t="shared" si="74"/>
        <v>83</v>
      </c>
      <c r="AB1213" s="3" t="s">
        <v>65</v>
      </c>
      <c r="AC1213" s="3" t="str">
        <f t="shared" si="75"/>
        <v>Not Cash Payment</v>
      </c>
    </row>
    <row r="1214" spans="1:29" ht="34" hidden="1" x14ac:dyDescent="0.2">
      <c r="A1214" s="3">
        <v>35595</v>
      </c>
      <c r="B1214" s="6">
        <v>42435</v>
      </c>
      <c r="C1214" s="3">
        <f>VLOOKUP(B1214,Dates!$A$2:$B$1462, 2,FALSE)</f>
        <v>1</v>
      </c>
      <c r="D1214" s="3">
        <v>4</v>
      </c>
      <c r="E1214" s="12">
        <f t="shared" si="72"/>
        <v>42439</v>
      </c>
      <c r="F1214" s="3">
        <v>1</v>
      </c>
      <c r="G1214" s="3" t="s">
        <v>61</v>
      </c>
      <c r="H1214" s="3" t="str">
        <f t="shared" si="73"/>
        <v>Other</v>
      </c>
      <c r="I1214" s="3">
        <v>24</v>
      </c>
      <c r="J1214" s="10">
        <v>3995</v>
      </c>
      <c r="K1214" s="3">
        <v>5</v>
      </c>
      <c r="L1214" s="3" t="s">
        <v>30</v>
      </c>
      <c r="M1214" s="3" t="s">
        <v>892</v>
      </c>
      <c r="N1214" s="3" t="s">
        <v>1014</v>
      </c>
      <c r="O1214" s="3" t="s">
        <v>934</v>
      </c>
      <c r="P1214" s="3" t="s">
        <v>895</v>
      </c>
      <c r="Q1214" s="3" t="s">
        <v>930</v>
      </c>
      <c r="R1214" s="3">
        <v>24</v>
      </c>
      <c r="S1214" s="3" t="s">
        <v>1066</v>
      </c>
      <c r="T1214" s="3">
        <v>502</v>
      </c>
      <c r="U1214" s="3" t="s">
        <v>1065</v>
      </c>
      <c r="V1214" s="15">
        <v>50</v>
      </c>
      <c r="W1214" s="15">
        <v>43.678035218757444</v>
      </c>
      <c r="X1214" s="3">
        <v>2</v>
      </c>
      <c r="Y1214" s="15">
        <v>17</v>
      </c>
      <c r="Z1214" s="15">
        <v>100</v>
      </c>
      <c r="AA1214" s="24">
        <f t="shared" si="74"/>
        <v>83</v>
      </c>
      <c r="AB1214" s="3" t="s">
        <v>65</v>
      </c>
      <c r="AC1214" s="3" t="str">
        <f t="shared" si="75"/>
        <v>Not Cash Payment</v>
      </c>
    </row>
    <row r="1215" spans="1:29" ht="34" hidden="1" x14ac:dyDescent="0.2">
      <c r="A1215" s="3">
        <v>36034</v>
      </c>
      <c r="B1215" s="6">
        <v>42619</v>
      </c>
      <c r="C1215" s="3">
        <f>VLOOKUP(B1215,Dates!$A$2:$B$1462, 2,FALSE)</f>
        <v>3</v>
      </c>
      <c r="D1215" s="3">
        <v>4</v>
      </c>
      <c r="E1215" s="12">
        <f t="shared" si="72"/>
        <v>42625</v>
      </c>
      <c r="F1215" s="3">
        <v>1</v>
      </c>
      <c r="G1215" s="3" t="s">
        <v>61</v>
      </c>
      <c r="H1215" s="3" t="str">
        <f t="shared" si="73"/>
        <v>Other</v>
      </c>
      <c r="I1215" s="3">
        <v>24</v>
      </c>
      <c r="J1215" s="10">
        <v>3485</v>
      </c>
      <c r="K1215" s="3">
        <v>5</v>
      </c>
      <c r="L1215" s="3" t="s">
        <v>30</v>
      </c>
      <c r="M1215" s="3" t="s">
        <v>892</v>
      </c>
      <c r="N1215" s="3" t="s">
        <v>1015</v>
      </c>
      <c r="O1215" s="3" t="s">
        <v>1016</v>
      </c>
      <c r="P1215" s="3" t="s">
        <v>895</v>
      </c>
      <c r="Q1215" s="3" t="s">
        <v>912</v>
      </c>
      <c r="R1215" s="3">
        <v>24</v>
      </c>
      <c r="S1215" s="3" t="s">
        <v>1066</v>
      </c>
      <c r="T1215" s="3">
        <v>502</v>
      </c>
      <c r="U1215" s="3" t="s">
        <v>1065</v>
      </c>
      <c r="V1215" s="15">
        <v>50</v>
      </c>
      <c r="W1215" s="15">
        <v>43.678035218757444</v>
      </c>
      <c r="X1215" s="3">
        <v>2</v>
      </c>
      <c r="Y1215" s="15">
        <v>18</v>
      </c>
      <c r="Z1215" s="15">
        <v>100</v>
      </c>
      <c r="AA1215" s="24">
        <f t="shared" si="74"/>
        <v>82</v>
      </c>
      <c r="AB1215" s="3" t="s">
        <v>65</v>
      </c>
      <c r="AC1215" s="3" t="str">
        <f t="shared" si="75"/>
        <v>Not Cash Payment</v>
      </c>
    </row>
    <row r="1216" spans="1:29" ht="34" hidden="1" x14ac:dyDescent="0.2">
      <c r="A1216" s="3">
        <v>35296</v>
      </c>
      <c r="B1216" s="6">
        <v>42520</v>
      </c>
      <c r="C1216" s="3">
        <f>VLOOKUP(B1216,Dates!$A$2:$B$1462, 2,FALSE)</f>
        <v>2</v>
      </c>
      <c r="D1216" s="3">
        <v>4</v>
      </c>
      <c r="E1216" s="12">
        <f t="shared" si="72"/>
        <v>42524</v>
      </c>
      <c r="F1216" s="3">
        <v>0</v>
      </c>
      <c r="G1216" s="3" t="s">
        <v>61</v>
      </c>
      <c r="H1216" s="3" t="str">
        <f t="shared" si="73"/>
        <v>Other</v>
      </c>
      <c r="I1216" s="3">
        <v>24</v>
      </c>
      <c r="J1216" s="10">
        <v>5732</v>
      </c>
      <c r="K1216" s="3">
        <v>5</v>
      </c>
      <c r="L1216" s="3" t="s">
        <v>30</v>
      </c>
      <c r="M1216" s="3" t="s">
        <v>892</v>
      </c>
      <c r="N1216" s="3" t="s">
        <v>1017</v>
      </c>
      <c r="O1216" s="3" t="s">
        <v>934</v>
      </c>
      <c r="P1216" s="3" t="s">
        <v>895</v>
      </c>
      <c r="Q1216" s="3" t="s">
        <v>930</v>
      </c>
      <c r="R1216" s="3">
        <v>24</v>
      </c>
      <c r="S1216" s="3" t="s">
        <v>1066</v>
      </c>
      <c r="T1216" s="3">
        <v>502</v>
      </c>
      <c r="U1216" s="3" t="s">
        <v>1065</v>
      </c>
      <c r="V1216" s="15">
        <v>50</v>
      </c>
      <c r="W1216" s="15">
        <v>43.678035218757444</v>
      </c>
      <c r="X1216" s="3">
        <v>2</v>
      </c>
      <c r="Y1216" s="15">
        <v>18</v>
      </c>
      <c r="Z1216" s="15">
        <v>100</v>
      </c>
      <c r="AA1216" s="24">
        <f t="shared" si="74"/>
        <v>82</v>
      </c>
      <c r="AB1216" s="3" t="s">
        <v>65</v>
      </c>
      <c r="AC1216" s="3" t="str">
        <f t="shared" si="75"/>
        <v>Not Cash Payment</v>
      </c>
    </row>
    <row r="1217" spans="1:29" ht="51" hidden="1" x14ac:dyDescent="0.2">
      <c r="A1217" s="3">
        <v>39317</v>
      </c>
      <c r="B1217" s="6">
        <v>42578</v>
      </c>
      <c r="C1217" s="3">
        <f>VLOOKUP(B1217,Dates!$A$2:$B$1462, 2,FALSE)</f>
        <v>4</v>
      </c>
      <c r="D1217" s="3">
        <v>4</v>
      </c>
      <c r="E1217" s="12">
        <f t="shared" si="72"/>
        <v>42584</v>
      </c>
      <c r="F1217" s="3">
        <v>0</v>
      </c>
      <c r="G1217" s="3" t="s">
        <v>61</v>
      </c>
      <c r="H1217" s="3" t="str">
        <f t="shared" si="73"/>
        <v>Other</v>
      </c>
      <c r="I1217" s="3">
        <v>40</v>
      </c>
      <c r="J1217" s="10">
        <v>8100</v>
      </c>
      <c r="K1217" s="3">
        <v>6</v>
      </c>
      <c r="L1217" s="3" t="s">
        <v>34</v>
      </c>
      <c r="M1217" s="3" t="s">
        <v>892</v>
      </c>
      <c r="N1217" s="3" t="s">
        <v>1018</v>
      </c>
      <c r="O1217" s="3" t="s">
        <v>994</v>
      </c>
      <c r="P1217" s="3" t="s">
        <v>895</v>
      </c>
      <c r="Q1217" s="3" t="s">
        <v>902</v>
      </c>
      <c r="R1217" s="3">
        <v>40</v>
      </c>
      <c r="S1217" s="3" t="s">
        <v>1044</v>
      </c>
      <c r="T1217" s="3">
        <v>905</v>
      </c>
      <c r="U1217" s="3" t="s">
        <v>1067</v>
      </c>
      <c r="V1217" s="15">
        <v>24.989999770000001</v>
      </c>
      <c r="W1217" s="15">
        <v>20.52742837007143</v>
      </c>
      <c r="X1217" s="3">
        <v>2</v>
      </c>
      <c r="Y1217" s="15">
        <v>1</v>
      </c>
      <c r="Z1217" s="15">
        <v>49.979999540000001</v>
      </c>
      <c r="AA1217" s="24">
        <f t="shared" si="74"/>
        <v>48.979999540000001</v>
      </c>
      <c r="AB1217" s="3" t="s">
        <v>65</v>
      </c>
      <c r="AC1217" s="3" t="str">
        <f t="shared" si="75"/>
        <v>Not Cash Payment</v>
      </c>
    </row>
    <row r="1218" spans="1:29" ht="34" hidden="1" x14ac:dyDescent="0.2">
      <c r="A1218" s="3">
        <v>32574</v>
      </c>
      <c r="B1218" s="6">
        <v>42480</v>
      </c>
      <c r="C1218" s="3">
        <f>VLOOKUP(B1218,Dates!$A$2:$B$1462, 2,FALSE)</f>
        <v>4</v>
      </c>
      <c r="D1218" s="3">
        <v>4</v>
      </c>
      <c r="E1218" s="12">
        <f t="shared" si="72"/>
        <v>42486</v>
      </c>
      <c r="F1218" s="3">
        <v>0</v>
      </c>
      <c r="G1218" s="3" t="s">
        <v>61</v>
      </c>
      <c r="H1218" s="3" t="str">
        <f t="shared" si="73"/>
        <v>Other</v>
      </c>
      <c r="I1218" s="3">
        <v>17</v>
      </c>
      <c r="J1218" s="10">
        <v>1475</v>
      </c>
      <c r="K1218" s="3">
        <v>4</v>
      </c>
      <c r="L1218" s="3" t="s">
        <v>45</v>
      </c>
      <c r="M1218" s="3" t="s">
        <v>892</v>
      </c>
      <c r="N1218" s="3" t="s">
        <v>903</v>
      </c>
      <c r="O1218" s="3" t="s">
        <v>904</v>
      </c>
      <c r="P1218" s="3" t="s">
        <v>895</v>
      </c>
      <c r="Q1218" s="3" t="s">
        <v>902</v>
      </c>
      <c r="R1218" s="3">
        <v>17</v>
      </c>
      <c r="S1218" s="3" t="s">
        <v>1043</v>
      </c>
      <c r="T1218" s="3">
        <v>365</v>
      </c>
      <c r="U1218" s="3" t="s">
        <v>1062</v>
      </c>
      <c r="V1218" s="15">
        <v>59.990001679999999</v>
      </c>
      <c r="W1218" s="15">
        <v>54.488929209402009</v>
      </c>
      <c r="X1218" s="3">
        <v>2</v>
      </c>
      <c r="Y1218" s="15">
        <v>0</v>
      </c>
      <c r="Z1218" s="15">
        <v>119.98000336</v>
      </c>
      <c r="AA1218" s="24">
        <f t="shared" si="74"/>
        <v>119.98000336</v>
      </c>
      <c r="AB1218" s="3" t="s">
        <v>65</v>
      </c>
      <c r="AC1218" s="3" t="str">
        <f t="shared" si="75"/>
        <v>Not Cash Payment</v>
      </c>
    </row>
    <row r="1219" spans="1:29" ht="34" hidden="1" x14ac:dyDescent="0.2">
      <c r="A1219" s="3">
        <v>36222</v>
      </c>
      <c r="B1219" s="6">
        <v>42710</v>
      </c>
      <c r="C1219" s="3">
        <f>VLOOKUP(B1219,Dates!$A$2:$B$1462, 2,FALSE)</f>
        <v>3</v>
      </c>
      <c r="D1219" s="3">
        <v>4</v>
      </c>
      <c r="E1219" s="12">
        <f t="shared" ref="E1219:E1270" si="76">WORKDAY(B1219, D1219 )</f>
        <v>42716</v>
      </c>
      <c r="F1219" s="3">
        <v>0</v>
      </c>
      <c r="G1219" s="3" t="s">
        <v>61</v>
      </c>
      <c r="H1219" s="3" t="str">
        <f t="shared" ref="H1219:H1270" si="77">IF(AND(D1219&lt;=1,F1219=0),"Same day - on time","Other")</f>
        <v>Other</v>
      </c>
      <c r="I1219" s="3">
        <v>17</v>
      </c>
      <c r="J1219" s="10">
        <v>552</v>
      </c>
      <c r="K1219" s="3">
        <v>4</v>
      </c>
      <c r="L1219" s="3" t="s">
        <v>45</v>
      </c>
      <c r="M1219" s="3" t="s">
        <v>892</v>
      </c>
      <c r="N1219" s="3" t="s">
        <v>1019</v>
      </c>
      <c r="O1219" s="3" t="s">
        <v>949</v>
      </c>
      <c r="P1219" s="3" t="s">
        <v>895</v>
      </c>
      <c r="Q1219" s="3" t="s">
        <v>912</v>
      </c>
      <c r="R1219" s="3">
        <v>17</v>
      </c>
      <c r="S1219" s="3" t="s">
        <v>1043</v>
      </c>
      <c r="T1219" s="3">
        <v>365</v>
      </c>
      <c r="U1219" s="3" t="s">
        <v>1062</v>
      </c>
      <c r="V1219" s="15">
        <v>59.990001679999999</v>
      </c>
      <c r="W1219" s="15">
        <v>54.488929209402009</v>
      </c>
      <c r="X1219" s="3">
        <v>2</v>
      </c>
      <c r="Y1219" s="15">
        <v>2.4000000950000002</v>
      </c>
      <c r="Z1219" s="15">
        <v>119.98000336</v>
      </c>
      <c r="AA1219" s="24">
        <f t="shared" ref="AA1219:AA1270" si="78">Z1219-Y1219</f>
        <v>117.580003265</v>
      </c>
      <c r="AB1219" s="3" t="s">
        <v>65</v>
      </c>
      <c r="AC1219" s="3" t="str">
        <f t="shared" ref="AC1219:AC1270" si="79">IF(AND(AB1219="CASH",AA1219&gt;200),"Cash Over 200",IF(AND(AB1219="CASH",AA1219&lt;=200),"Cash Not Over 200","Not Cash Payment"))</f>
        <v>Not Cash Payment</v>
      </c>
    </row>
    <row r="1220" spans="1:29" ht="34" hidden="1" x14ac:dyDescent="0.2">
      <c r="A1220" s="3">
        <v>48860</v>
      </c>
      <c r="B1220" s="6">
        <v>42718</v>
      </c>
      <c r="C1220" s="3">
        <f>VLOOKUP(B1220,Dates!$A$2:$B$1462, 2,FALSE)</f>
        <v>4</v>
      </c>
      <c r="D1220" s="3">
        <v>4</v>
      </c>
      <c r="E1220" s="12">
        <f t="shared" si="76"/>
        <v>42724</v>
      </c>
      <c r="F1220" s="3">
        <v>0</v>
      </c>
      <c r="G1220" s="3" t="s">
        <v>61</v>
      </c>
      <c r="H1220" s="3" t="str">
        <f t="shared" si="77"/>
        <v>Other</v>
      </c>
      <c r="I1220" s="3">
        <v>17</v>
      </c>
      <c r="J1220" s="10">
        <v>7113</v>
      </c>
      <c r="K1220" s="3">
        <v>4</v>
      </c>
      <c r="L1220" s="3" t="s">
        <v>45</v>
      </c>
      <c r="M1220" s="3" t="s">
        <v>892</v>
      </c>
      <c r="N1220" s="3" t="s">
        <v>1020</v>
      </c>
      <c r="O1220" s="3" t="s">
        <v>1021</v>
      </c>
      <c r="P1220" s="3" t="s">
        <v>917</v>
      </c>
      <c r="Q1220" s="3" t="s">
        <v>917</v>
      </c>
      <c r="R1220" s="3">
        <v>17</v>
      </c>
      <c r="S1220" s="3" t="s">
        <v>1043</v>
      </c>
      <c r="T1220" s="3">
        <v>365</v>
      </c>
      <c r="U1220" s="3" t="s">
        <v>1062</v>
      </c>
      <c r="V1220" s="15">
        <v>59.990001679999999</v>
      </c>
      <c r="W1220" s="15">
        <v>54.488929209402009</v>
      </c>
      <c r="X1220" s="3">
        <v>2</v>
      </c>
      <c r="Y1220" s="15">
        <v>19.200000760000002</v>
      </c>
      <c r="Z1220" s="15">
        <v>119.98000336</v>
      </c>
      <c r="AA1220" s="24">
        <f t="shared" si="78"/>
        <v>100.78000259999999</v>
      </c>
      <c r="AB1220" s="3" t="s">
        <v>65</v>
      </c>
      <c r="AC1220" s="3" t="str">
        <f t="shared" si="79"/>
        <v>Not Cash Payment</v>
      </c>
    </row>
    <row r="1221" spans="1:29" ht="34" hidden="1" x14ac:dyDescent="0.2">
      <c r="A1221" s="3">
        <v>33121</v>
      </c>
      <c r="B1221" s="6">
        <v>42488</v>
      </c>
      <c r="C1221" s="3">
        <f>VLOOKUP(B1221,Dates!$A$2:$B$1462, 2,FALSE)</f>
        <v>5</v>
      </c>
      <c r="D1221" s="3">
        <v>4</v>
      </c>
      <c r="E1221" s="12">
        <f t="shared" si="76"/>
        <v>42494</v>
      </c>
      <c r="F1221" s="3">
        <v>0</v>
      </c>
      <c r="G1221" s="3" t="s">
        <v>61</v>
      </c>
      <c r="H1221" s="3" t="str">
        <f t="shared" si="77"/>
        <v>Other</v>
      </c>
      <c r="I1221" s="3">
        <v>17</v>
      </c>
      <c r="J1221" s="10">
        <v>10667</v>
      </c>
      <c r="K1221" s="3">
        <v>4</v>
      </c>
      <c r="L1221" s="3" t="s">
        <v>45</v>
      </c>
      <c r="M1221" s="3" t="s">
        <v>892</v>
      </c>
      <c r="N1221" s="3" t="s">
        <v>1022</v>
      </c>
      <c r="O1221" s="3" t="s">
        <v>1009</v>
      </c>
      <c r="P1221" s="3" t="s">
        <v>895</v>
      </c>
      <c r="Q1221" s="3" t="s">
        <v>896</v>
      </c>
      <c r="R1221" s="3">
        <v>17</v>
      </c>
      <c r="S1221" s="3" t="s">
        <v>1043</v>
      </c>
      <c r="T1221" s="3">
        <v>365</v>
      </c>
      <c r="U1221" s="3" t="s">
        <v>1062</v>
      </c>
      <c r="V1221" s="15">
        <v>59.990001679999999</v>
      </c>
      <c r="W1221" s="15">
        <v>54.488929209402009</v>
      </c>
      <c r="X1221" s="3">
        <v>2</v>
      </c>
      <c r="Y1221" s="15">
        <v>30</v>
      </c>
      <c r="Z1221" s="15">
        <v>119.98000336</v>
      </c>
      <c r="AA1221" s="24">
        <f t="shared" si="78"/>
        <v>89.980003359999998</v>
      </c>
      <c r="AB1221" s="3" t="s">
        <v>65</v>
      </c>
      <c r="AC1221" s="3" t="str">
        <f t="shared" si="79"/>
        <v>Not Cash Payment</v>
      </c>
    </row>
    <row r="1222" spans="1:29" ht="51" hidden="1" x14ac:dyDescent="0.2">
      <c r="A1222" s="3">
        <v>40412</v>
      </c>
      <c r="B1222" s="6">
        <v>42712</v>
      </c>
      <c r="C1222" s="3">
        <f>VLOOKUP(B1222,Dates!$A$2:$B$1462, 2,FALSE)</f>
        <v>5</v>
      </c>
      <c r="D1222" s="3">
        <v>4</v>
      </c>
      <c r="E1222" s="12">
        <f t="shared" si="76"/>
        <v>42718</v>
      </c>
      <c r="F1222" s="3">
        <v>0</v>
      </c>
      <c r="G1222" s="3" t="s">
        <v>61</v>
      </c>
      <c r="H1222" s="3" t="str">
        <f t="shared" si="77"/>
        <v>Other</v>
      </c>
      <c r="I1222" s="3">
        <v>29</v>
      </c>
      <c r="J1222" s="10">
        <v>10643</v>
      </c>
      <c r="K1222" s="3">
        <v>5</v>
      </c>
      <c r="L1222" s="3" t="s">
        <v>30</v>
      </c>
      <c r="M1222" s="3" t="s">
        <v>892</v>
      </c>
      <c r="N1222" s="3" t="s">
        <v>919</v>
      </c>
      <c r="O1222" s="3" t="s">
        <v>920</v>
      </c>
      <c r="P1222" s="3" t="s">
        <v>895</v>
      </c>
      <c r="Q1222" s="3" t="s">
        <v>912</v>
      </c>
      <c r="R1222" s="3">
        <v>29</v>
      </c>
      <c r="S1222" s="3" t="s">
        <v>1057</v>
      </c>
      <c r="T1222" s="3">
        <v>627</v>
      </c>
      <c r="U1222" s="3" t="s">
        <v>1056</v>
      </c>
      <c r="V1222" s="15">
        <v>39.990001679999999</v>
      </c>
      <c r="W1222" s="15">
        <v>34.198098313835338</v>
      </c>
      <c r="X1222" s="3">
        <v>2</v>
      </c>
      <c r="Y1222" s="15">
        <v>1.6000000240000001</v>
      </c>
      <c r="Z1222" s="15">
        <v>79.980003359999998</v>
      </c>
      <c r="AA1222" s="24">
        <f t="shared" si="78"/>
        <v>78.380003336000001</v>
      </c>
      <c r="AB1222" s="3" t="s">
        <v>65</v>
      </c>
      <c r="AC1222" s="3" t="str">
        <f t="shared" si="79"/>
        <v>Not Cash Payment</v>
      </c>
    </row>
    <row r="1223" spans="1:29" ht="51" hidden="1" x14ac:dyDescent="0.2">
      <c r="A1223" s="3">
        <v>34814</v>
      </c>
      <c r="B1223" s="6">
        <v>42513</v>
      </c>
      <c r="C1223" s="3">
        <f>VLOOKUP(B1223,Dates!$A$2:$B$1462, 2,FALSE)</f>
        <v>2</v>
      </c>
      <c r="D1223" s="3">
        <v>4</v>
      </c>
      <c r="E1223" s="12">
        <f t="shared" si="76"/>
        <v>42517</v>
      </c>
      <c r="F1223" s="3">
        <v>0</v>
      </c>
      <c r="G1223" s="3" t="s">
        <v>61</v>
      </c>
      <c r="H1223" s="3" t="str">
        <f t="shared" si="77"/>
        <v>Other</v>
      </c>
      <c r="I1223" s="3">
        <v>29</v>
      </c>
      <c r="J1223" s="10">
        <v>2571</v>
      </c>
      <c r="K1223" s="3">
        <v>5</v>
      </c>
      <c r="L1223" s="3" t="s">
        <v>30</v>
      </c>
      <c r="M1223" s="3" t="s">
        <v>892</v>
      </c>
      <c r="N1223" s="3" t="s">
        <v>991</v>
      </c>
      <c r="O1223" s="3" t="s">
        <v>929</v>
      </c>
      <c r="P1223" s="3" t="s">
        <v>895</v>
      </c>
      <c r="Q1223" s="3" t="s">
        <v>930</v>
      </c>
      <c r="R1223" s="3">
        <v>29</v>
      </c>
      <c r="S1223" s="3" t="s">
        <v>1057</v>
      </c>
      <c r="T1223" s="3">
        <v>627</v>
      </c>
      <c r="U1223" s="3" t="s">
        <v>1056</v>
      </c>
      <c r="V1223" s="15">
        <v>39.990001679999999</v>
      </c>
      <c r="W1223" s="15">
        <v>34.198098313835338</v>
      </c>
      <c r="X1223" s="3">
        <v>2</v>
      </c>
      <c r="Y1223" s="15">
        <v>7.1999998090000004</v>
      </c>
      <c r="Z1223" s="15">
        <v>79.980003359999998</v>
      </c>
      <c r="AA1223" s="24">
        <f t="shared" si="78"/>
        <v>72.780003550999993</v>
      </c>
      <c r="AB1223" s="3" t="s">
        <v>65</v>
      </c>
      <c r="AC1223" s="3" t="str">
        <f t="shared" si="79"/>
        <v>Not Cash Payment</v>
      </c>
    </row>
    <row r="1224" spans="1:29" ht="34" hidden="1" x14ac:dyDescent="0.2">
      <c r="A1224" s="3">
        <v>40412</v>
      </c>
      <c r="B1224" s="6">
        <v>42712</v>
      </c>
      <c r="C1224" s="3">
        <f>VLOOKUP(B1224,Dates!$A$2:$B$1462, 2,FALSE)</f>
        <v>5</v>
      </c>
      <c r="D1224" s="3">
        <v>4</v>
      </c>
      <c r="E1224" s="12">
        <f t="shared" si="76"/>
        <v>42718</v>
      </c>
      <c r="F1224" s="3">
        <v>0</v>
      </c>
      <c r="G1224" s="3" t="s">
        <v>61</v>
      </c>
      <c r="H1224" s="3" t="str">
        <f t="shared" si="77"/>
        <v>Other</v>
      </c>
      <c r="I1224" s="3">
        <v>24</v>
      </c>
      <c r="J1224" s="10">
        <v>10643</v>
      </c>
      <c r="K1224" s="3">
        <v>5</v>
      </c>
      <c r="L1224" s="3" t="s">
        <v>30</v>
      </c>
      <c r="M1224" s="3" t="s">
        <v>892</v>
      </c>
      <c r="N1224" s="3" t="s">
        <v>919</v>
      </c>
      <c r="O1224" s="3" t="s">
        <v>920</v>
      </c>
      <c r="P1224" s="3" t="s">
        <v>895</v>
      </c>
      <c r="Q1224" s="3" t="s">
        <v>912</v>
      </c>
      <c r="R1224" s="3">
        <v>24</v>
      </c>
      <c r="S1224" s="3" t="s">
        <v>1066</v>
      </c>
      <c r="T1224" s="3">
        <v>502</v>
      </c>
      <c r="U1224" s="3" t="s">
        <v>1065</v>
      </c>
      <c r="V1224" s="15">
        <v>50</v>
      </c>
      <c r="W1224" s="15">
        <v>43.678035218757444</v>
      </c>
      <c r="X1224" s="3">
        <v>2</v>
      </c>
      <c r="Y1224" s="15">
        <v>10</v>
      </c>
      <c r="Z1224" s="15">
        <v>100</v>
      </c>
      <c r="AA1224" s="24">
        <f t="shared" si="78"/>
        <v>90</v>
      </c>
      <c r="AB1224" s="3" t="s">
        <v>65</v>
      </c>
      <c r="AC1224" s="3" t="str">
        <f t="shared" si="79"/>
        <v>Not Cash Payment</v>
      </c>
    </row>
    <row r="1225" spans="1:29" ht="51" hidden="1" x14ac:dyDescent="0.2">
      <c r="A1225" s="3">
        <v>36685</v>
      </c>
      <c r="B1225" s="6">
        <v>42540</v>
      </c>
      <c r="C1225" s="3">
        <f>VLOOKUP(B1225,Dates!$A$2:$B$1462, 2,FALSE)</f>
        <v>1</v>
      </c>
      <c r="D1225" s="3">
        <v>4</v>
      </c>
      <c r="E1225" s="12">
        <f t="shared" si="76"/>
        <v>42544</v>
      </c>
      <c r="F1225" s="3">
        <v>0</v>
      </c>
      <c r="G1225" s="3" t="s">
        <v>61</v>
      </c>
      <c r="H1225" s="3" t="str">
        <f t="shared" si="77"/>
        <v>Other</v>
      </c>
      <c r="I1225" s="3">
        <v>40</v>
      </c>
      <c r="J1225" s="10">
        <v>8650</v>
      </c>
      <c r="K1225" s="3">
        <v>6</v>
      </c>
      <c r="L1225" s="3" t="s">
        <v>34</v>
      </c>
      <c r="M1225" s="3" t="s">
        <v>892</v>
      </c>
      <c r="N1225" s="3" t="s">
        <v>897</v>
      </c>
      <c r="O1225" s="3" t="s">
        <v>898</v>
      </c>
      <c r="P1225" s="3" t="s">
        <v>895</v>
      </c>
      <c r="Q1225" s="3" t="s">
        <v>896</v>
      </c>
      <c r="R1225" s="3">
        <v>40</v>
      </c>
      <c r="S1225" s="3" t="s">
        <v>1044</v>
      </c>
      <c r="T1225" s="3">
        <v>905</v>
      </c>
      <c r="U1225" s="3" t="s">
        <v>1067</v>
      </c>
      <c r="V1225" s="15">
        <v>24.989999770000001</v>
      </c>
      <c r="W1225" s="15">
        <v>20.52742837007143</v>
      </c>
      <c r="X1225" s="3">
        <v>2</v>
      </c>
      <c r="Y1225" s="15">
        <v>0.5</v>
      </c>
      <c r="Z1225" s="15">
        <v>49.979999540000001</v>
      </c>
      <c r="AA1225" s="24">
        <f t="shared" si="78"/>
        <v>49.479999540000001</v>
      </c>
      <c r="AB1225" s="3" t="s">
        <v>65</v>
      </c>
      <c r="AC1225" s="3" t="str">
        <f t="shared" si="79"/>
        <v>Not Cash Payment</v>
      </c>
    </row>
    <row r="1226" spans="1:29" ht="34" hidden="1" x14ac:dyDescent="0.2">
      <c r="A1226" s="3">
        <v>35823</v>
      </c>
      <c r="B1226" s="6">
        <v>42527</v>
      </c>
      <c r="C1226" s="3">
        <f>VLOOKUP(B1226,Dates!$A$2:$B$1462, 2,FALSE)</f>
        <v>2</v>
      </c>
      <c r="D1226" s="3">
        <v>4</v>
      </c>
      <c r="E1226" s="12">
        <f t="shared" si="76"/>
        <v>42531</v>
      </c>
      <c r="F1226" s="3">
        <v>0</v>
      </c>
      <c r="G1226" s="3" t="s">
        <v>61</v>
      </c>
      <c r="H1226" s="3" t="str">
        <f t="shared" si="77"/>
        <v>Other</v>
      </c>
      <c r="I1226" s="3">
        <v>41</v>
      </c>
      <c r="J1226" s="10">
        <v>5674</v>
      </c>
      <c r="K1226" s="3">
        <v>6</v>
      </c>
      <c r="L1226" s="3" t="s">
        <v>34</v>
      </c>
      <c r="M1226" s="3" t="s">
        <v>892</v>
      </c>
      <c r="N1226" s="3" t="s">
        <v>367</v>
      </c>
      <c r="O1226" s="3" t="s">
        <v>927</v>
      </c>
      <c r="P1226" s="3" t="s">
        <v>895</v>
      </c>
      <c r="Q1226" s="3" t="s">
        <v>912</v>
      </c>
      <c r="R1226" s="3">
        <v>41</v>
      </c>
      <c r="S1226" s="3" t="s">
        <v>1041</v>
      </c>
      <c r="T1226" s="3">
        <v>926</v>
      </c>
      <c r="U1226" s="3" t="s">
        <v>1073</v>
      </c>
      <c r="V1226" s="15">
        <v>15.989999770000001</v>
      </c>
      <c r="W1226" s="15">
        <v>12.230249713200003</v>
      </c>
      <c r="X1226" s="3">
        <v>2</v>
      </c>
      <c r="Y1226" s="15">
        <v>1.7599999900000001</v>
      </c>
      <c r="Z1226" s="15">
        <v>31.979999540000001</v>
      </c>
      <c r="AA1226" s="24">
        <f t="shared" si="78"/>
        <v>30.219999550000001</v>
      </c>
      <c r="AB1226" s="3" t="s">
        <v>65</v>
      </c>
      <c r="AC1226" s="3" t="str">
        <f t="shared" si="79"/>
        <v>Not Cash Payment</v>
      </c>
    </row>
    <row r="1227" spans="1:29" ht="51" hidden="1" x14ac:dyDescent="0.2">
      <c r="A1227" s="3">
        <v>40412</v>
      </c>
      <c r="B1227" s="6">
        <v>42712</v>
      </c>
      <c r="C1227" s="3">
        <f>VLOOKUP(B1227,Dates!$A$2:$B$1462, 2,FALSE)</f>
        <v>5</v>
      </c>
      <c r="D1227" s="3">
        <v>4</v>
      </c>
      <c r="E1227" s="12">
        <f t="shared" si="76"/>
        <v>42718</v>
      </c>
      <c r="F1227" s="3">
        <v>0</v>
      </c>
      <c r="G1227" s="3" t="s">
        <v>61</v>
      </c>
      <c r="H1227" s="3" t="str">
        <f t="shared" si="77"/>
        <v>Other</v>
      </c>
      <c r="I1227" s="3">
        <v>36</v>
      </c>
      <c r="J1227" s="10">
        <v>10643</v>
      </c>
      <c r="K1227" s="3">
        <v>6</v>
      </c>
      <c r="L1227" s="3" t="s">
        <v>34</v>
      </c>
      <c r="M1227" s="3" t="s">
        <v>892</v>
      </c>
      <c r="N1227" s="3" t="s">
        <v>919</v>
      </c>
      <c r="O1227" s="3" t="s">
        <v>920</v>
      </c>
      <c r="P1227" s="3" t="s">
        <v>895</v>
      </c>
      <c r="Q1227" s="3" t="s">
        <v>912</v>
      </c>
      <c r="R1227" s="3">
        <v>36</v>
      </c>
      <c r="S1227" s="3" t="s">
        <v>1083</v>
      </c>
      <c r="T1227" s="3">
        <v>810</v>
      </c>
      <c r="U1227" s="3" t="s">
        <v>1082</v>
      </c>
      <c r="V1227" s="15">
        <v>19.989999770000001</v>
      </c>
      <c r="W1227" s="15">
        <v>13.40499973</v>
      </c>
      <c r="X1227" s="3">
        <v>2</v>
      </c>
      <c r="Y1227" s="15">
        <v>2.7999999519999998</v>
      </c>
      <c r="Z1227" s="15">
        <v>39.979999540000001</v>
      </c>
      <c r="AA1227" s="24">
        <f t="shared" si="78"/>
        <v>37.179999588000001</v>
      </c>
      <c r="AB1227" s="3" t="s">
        <v>65</v>
      </c>
      <c r="AC1227" s="3" t="str">
        <f t="shared" si="79"/>
        <v>Not Cash Payment</v>
      </c>
    </row>
    <row r="1228" spans="1:29" ht="34" hidden="1" x14ac:dyDescent="0.2">
      <c r="A1228" s="3">
        <v>44910</v>
      </c>
      <c r="B1228" s="6">
        <v>42660</v>
      </c>
      <c r="C1228" s="3">
        <f>VLOOKUP(B1228,Dates!$A$2:$B$1462, 2,FALSE)</f>
        <v>2</v>
      </c>
      <c r="D1228" s="3">
        <v>1</v>
      </c>
      <c r="E1228" s="12">
        <f t="shared" si="76"/>
        <v>42661</v>
      </c>
      <c r="F1228" s="3">
        <v>1</v>
      </c>
      <c r="G1228" s="3" t="s">
        <v>186</v>
      </c>
      <c r="H1228" s="3" t="str">
        <f t="shared" si="77"/>
        <v>Other</v>
      </c>
      <c r="I1228" s="3">
        <v>7</v>
      </c>
      <c r="J1228" s="10">
        <v>210</v>
      </c>
      <c r="K1228" s="3">
        <v>2</v>
      </c>
      <c r="L1228" s="3" t="s">
        <v>135</v>
      </c>
      <c r="M1228" s="3" t="s">
        <v>892</v>
      </c>
      <c r="N1228" s="3" t="s">
        <v>1023</v>
      </c>
      <c r="O1228" s="3" t="s">
        <v>916</v>
      </c>
      <c r="P1228" s="3" t="s">
        <v>917</v>
      </c>
      <c r="Q1228" s="3" t="s">
        <v>917</v>
      </c>
      <c r="R1228" s="3">
        <v>7</v>
      </c>
      <c r="S1228" s="3" t="s">
        <v>1045</v>
      </c>
      <c r="T1228" s="3">
        <v>135</v>
      </c>
      <c r="U1228" s="3" t="s">
        <v>1088</v>
      </c>
      <c r="V1228" s="15">
        <v>22</v>
      </c>
      <c r="W1228" s="15">
        <v>19.656208341820829</v>
      </c>
      <c r="X1228" s="3">
        <v>2</v>
      </c>
      <c r="Y1228" s="15">
        <v>0</v>
      </c>
      <c r="Z1228" s="15">
        <v>44</v>
      </c>
      <c r="AA1228" s="24">
        <f t="shared" si="78"/>
        <v>44</v>
      </c>
      <c r="AB1228" s="3" t="s">
        <v>44</v>
      </c>
      <c r="AC1228" s="3" t="str">
        <f t="shared" si="79"/>
        <v>Not Cash Payment</v>
      </c>
    </row>
    <row r="1229" spans="1:29" ht="34" hidden="1" x14ac:dyDescent="0.2">
      <c r="A1229" s="3">
        <v>40991</v>
      </c>
      <c r="B1229" s="6">
        <v>42603</v>
      </c>
      <c r="C1229" s="3">
        <f>VLOOKUP(B1229,Dates!$A$2:$B$1462, 2,FALSE)</f>
        <v>1</v>
      </c>
      <c r="D1229" s="3">
        <v>4</v>
      </c>
      <c r="E1229" s="12">
        <f t="shared" si="76"/>
        <v>42607</v>
      </c>
      <c r="F1229" s="3">
        <v>0</v>
      </c>
      <c r="G1229" s="3" t="s">
        <v>61</v>
      </c>
      <c r="H1229" s="3" t="str">
        <f t="shared" si="77"/>
        <v>Other</v>
      </c>
      <c r="I1229" s="3">
        <v>7</v>
      </c>
      <c r="J1229" s="10">
        <v>1153</v>
      </c>
      <c r="K1229" s="3">
        <v>2</v>
      </c>
      <c r="L1229" s="3" t="s">
        <v>135</v>
      </c>
      <c r="M1229" s="3" t="s">
        <v>892</v>
      </c>
      <c r="N1229" s="3" t="s">
        <v>899</v>
      </c>
      <c r="O1229" s="3" t="s">
        <v>898</v>
      </c>
      <c r="P1229" s="3" t="s">
        <v>895</v>
      </c>
      <c r="Q1229" s="3" t="s">
        <v>896</v>
      </c>
      <c r="R1229" s="3">
        <v>7</v>
      </c>
      <c r="S1229" s="3" t="s">
        <v>1045</v>
      </c>
      <c r="T1229" s="3">
        <v>135</v>
      </c>
      <c r="U1229" s="3" t="s">
        <v>1088</v>
      </c>
      <c r="V1229" s="15">
        <v>22</v>
      </c>
      <c r="W1229" s="15">
        <v>19.656208341820829</v>
      </c>
      <c r="X1229" s="3">
        <v>1</v>
      </c>
      <c r="Y1229" s="15">
        <v>0.87999999500000003</v>
      </c>
      <c r="Z1229" s="15">
        <v>22</v>
      </c>
      <c r="AA1229" s="24">
        <f t="shared" si="78"/>
        <v>21.120000005000001</v>
      </c>
      <c r="AB1229" s="3" t="s">
        <v>44</v>
      </c>
      <c r="AC1229" s="3" t="str">
        <f t="shared" si="79"/>
        <v>Not Cash Payment</v>
      </c>
    </row>
    <row r="1230" spans="1:29" ht="34" hidden="1" x14ac:dyDescent="0.2">
      <c r="A1230" s="3">
        <v>40894</v>
      </c>
      <c r="B1230" s="6">
        <v>42601</v>
      </c>
      <c r="C1230" s="3">
        <f>VLOOKUP(B1230,Dates!$A$2:$B$1462, 2,FALSE)</f>
        <v>6</v>
      </c>
      <c r="D1230" s="3">
        <v>4</v>
      </c>
      <c r="E1230" s="12">
        <f t="shared" si="76"/>
        <v>42607</v>
      </c>
      <c r="F1230" s="3">
        <v>1</v>
      </c>
      <c r="G1230" s="3" t="s">
        <v>61</v>
      </c>
      <c r="H1230" s="3" t="str">
        <f t="shared" si="77"/>
        <v>Other</v>
      </c>
      <c r="I1230" s="3">
        <v>7</v>
      </c>
      <c r="J1230" s="10">
        <v>10499</v>
      </c>
      <c r="K1230" s="3">
        <v>2</v>
      </c>
      <c r="L1230" s="3" t="s">
        <v>135</v>
      </c>
      <c r="M1230" s="3" t="s">
        <v>892</v>
      </c>
      <c r="N1230" s="3" t="s">
        <v>907</v>
      </c>
      <c r="O1230" s="3" t="s">
        <v>898</v>
      </c>
      <c r="P1230" s="3" t="s">
        <v>895</v>
      </c>
      <c r="Q1230" s="3" t="s">
        <v>896</v>
      </c>
      <c r="R1230" s="3">
        <v>7</v>
      </c>
      <c r="S1230" s="3" t="s">
        <v>1045</v>
      </c>
      <c r="T1230" s="3">
        <v>135</v>
      </c>
      <c r="U1230" s="3" t="s">
        <v>1088</v>
      </c>
      <c r="V1230" s="15">
        <v>22</v>
      </c>
      <c r="W1230" s="15">
        <v>19.656208341820829</v>
      </c>
      <c r="X1230" s="3">
        <v>2</v>
      </c>
      <c r="Y1230" s="15">
        <v>1.7599999900000001</v>
      </c>
      <c r="Z1230" s="15">
        <v>44</v>
      </c>
      <c r="AA1230" s="24">
        <f t="shared" si="78"/>
        <v>42.240000010000003</v>
      </c>
      <c r="AB1230" s="3" t="s">
        <v>29</v>
      </c>
      <c r="AC1230" s="3" t="str">
        <f t="shared" si="79"/>
        <v>Cash Not Over 200</v>
      </c>
    </row>
    <row r="1231" spans="1:29" ht="34" hidden="1" x14ac:dyDescent="0.2">
      <c r="A1231" s="3">
        <v>40774</v>
      </c>
      <c r="B1231" s="6">
        <v>42600</v>
      </c>
      <c r="C1231" s="3">
        <f>VLOOKUP(B1231,Dates!$A$2:$B$1462, 2,FALSE)</f>
        <v>5</v>
      </c>
      <c r="D1231" s="3">
        <v>4</v>
      </c>
      <c r="E1231" s="12">
        <f t="shared" si="76"/>
        <v>42606</v>
      </c>
      <c r="F1231" s="3">
        <v>1</v>
      </c>
      <c r="G1231" s="3" t="s">
        <v>61</v>
      </c>
      <c r="H1231" s="3" t="str">
        <f t="shared" si="77"/>
        <v>Other</v>
      </c>
      <c r="I1231" s="3">
        <v>7</v>
      </c>
      <c r="J1231" s="10">
        <v>7687</v>
      </c>
      <c r="K1231" s="3">
        <v>2</v>
      </c>
      <c r="L1231" s="3" t="s">
        <v>135</v>
      </c>
      <c r="M1231" s="3" t="s">
        <v>892</v>
      </c>
      <c r="N1231" s="3" t="s">
        <v>980</v>
      </c>
      <c r="O1231" s="3" t="s">
        <v>922</v>
      </c>
      <c r="P1231" s="3" t="s">
        <v>895</v>
      </c>
      <c r="Q1231" s="3" t="s">
        <v>902</v>
      </c>
      <c r="R1231" s="3">
        <v>7</v>
      </c>
      <c r="S1231" s="3" t="s">
        <v>1045</v>
      </c>
      <c r="T1231" s="3">
        <v>135</v>
      </c>
      <c r="U1231" s="3" t="s">
        <v>1088</v>
      </c>
      <c r="V1231" s="15">
        <v>22</v>
      </c>
      <c r="W1231" s="15">
        <v>19.656208341820829</v>
      </c>
      <c r="X1231" s="3">
        <v>1</v>
      </c>
      <c r="Y1231" s="15">
        <v>1.1000000240000001</v>
      </c>
      <c r="Z1231" s="15">
        <v>22</v>
      </c>
      <c r="AA1231" s="24">
        <f t="shared" si="78"/>
        <v>20.899999976</v>
      </c>
      <c r="AB1231" s="3" t="s">
        <v>65</v>
      </c>
      <c r="AC1231" s="3" t="str">
        <f t="shared" si="79"/>
        <v>Not Cash Payment</v>
      </c>
    </row>
    <row r="1232" spans="1:29" ht="34" hidden="1" x14ac:dyDescent="0.2">
      <c r="A1232" s="3">
        <v>40278</v>
      </c>
      <c r="B1232" s="6">
        <v>42651</v>
      </c>
      <c r="C1232" s="3">
        <f>VLOOKUP(B1232,Dates!$A$2:$B$1462, 2,FALSE)</f>
        <v>7</v>
      </c>
      <c r="D1232" s="3">
        <v>4</v>
      </c>
      <c r="E1232" s="12">
        <f t="shared" si="76"/>
        <v>42656</v>
      </c>
      <c r="F1232" s="3">
        <v>0</v>
      </c>
      <c r="G1232" s="3" t="s">
        <v>61</v>
      </c>
      <c r="H1232" s="3" t="str">
        <f t="shared" si="77"/>
        <v>Other</v>
      </c>
      <c r="I1232" s="3">
        <v>7</v>
      </c>
      <c r="J1232" s="10">
        <v>7576</v>
      </c>
      <c r="K1232" s="3">
        <v>2</v>
      </c>
      <c r="L1232" s="3" t="s">
        <v>135</v>
      </c>
      <c r="M1232" s="3" t="s">
        <v>892</v>
      </c>
      <c r="N1232" s="3" t="s">
        <v>980</v>
      </c>
      <c r="O1232" s="3" t="s">
        <v>922</v>
      </c>
      <c r="P1232" s="3" t="s">
        <v>895</v>
      </c>
      <c r="Q1232" s="3" t="s">
        <v>902</v>
      </c>
      <c r="R1232" s="3">
        <v>7</v>
      </c>
      <c r="S1232" s="3" t="s">
        <v>1045</v>
      </c>
      <c r="T1232" s="3">
        <v>135</v>
      </c>
      <c r="U1232" s="3" t="s">
        <v>1088</v>
      </c>
      <c r="V1232" s="15">
        <v>22</v>
      </c>
      <c r="W1232" s="15">
        <v>19.656208341820829</v>
      </c>
      <c r="X1232" s="3">
        <v>1</v>
      </c>
      <c r="Y1232" s="15">
        <v>1.210000038</v>
      </c>
      <c r="Z1232" s="15">
        <v>22</v>
      </c>
      <c r="AA1232" s="24">
        <f t="shared" si="78"/>
        <v>20.789999962</v>
      </c>
      <c r="AB1232" s="3" t="s">
        <v>44</v>
      </c>
      <c r="AC1232" s="3" t="str">
        <f t="shared" si="79"/>
        <v>Not Cash Payment</v>
      </c>
    </row>
    <row r="1233" spans="1:29" ht="34" hidden="1" x14ac:dyDescent="0.2">
      <c r="A1233" s="3">
        <v>40153</v>
      </c>
      <c r="B1233" s="6">
        <v>42621</v>
      </c>
      <c r="C1233" s="3">
        <f>VLOOKUP(B1233,Dates!$A$2:$B$1462, 2,FALSE)</f>
        <v>5</v>
      </c>
      <c r="D1233" s="3">
        <v>4</v>
      </c>
      <c r="E1233" s="12">
        <f t="shared" si="76"/>
        <v>42627</v>
      </c>
      <c r="F1233" s="3">
        <v>0</v>
      </c>
      <c r="G1233" s="3" t="s">
        <v>61</v>
      </c>
      <c r="H1233" s="3" t="str">
        <f t="shared" si="77"/>
        <v>Other</v>
      </c>
      <c r="I1233" s="3">
        <v>7</v>
      </c>
      <c r="J1233" s="10">
        <v>11187</v>
      </c>
      <c r="K1233" s="3">
        <v>2</v>
      </c>
      <c r="L1233" s="3" t="s">
        <v>135</v>
      </c>
      <c r="M1233" s="3" t="s">
        <v>892</v>
      </c>
      <c r="N1233" s="3" t="s">
        <v>1024</v>
      </c>
      <c r="O1233" s="3" t="s">
        <v>898</v>
      </c>
      <c r="P1233" s="3" t="s">
        <v>895</v>
      </c>
      <c r="Q1233" s="3" t="s">
        <v>896</v>
      </c>
      <c r="R1233" s="3">
        <v>7</v>
      </c>
      <c r="S1233" s="3" t="s">
        <v>1045</v>
      </c>
      <c r="T1233" s="3">
        <v>135</v>
      </c>
      <c r="U1233" s="3" t="s">
        <v>1088</v>
      </c>
      <c r="V1233" s="15">
        <v>22</v>
      </c>
      <c r="W1233" s="15">
        <v>19.656208341820829</v>
      </c>
      <c r="X1233" s="3">
        <v>3</v>
      </c>
      <c r="Y1233" s="15">
        <v>3.2999999519999998</v>
      </c>
      <c r="Z1233" s="15">
        <v>66</v>
      </c>
      <c r="AA1233" s="24">
        <f t="shared" si="78"/>
        <v>62.700000048</v>
      </c>
      <c r="AB1233" s="3" t="s">
        <v>44</v>
      </c>
      <c r="AC1233" s="3" t="str">
        <f t="shared" si="79"/>
        <v>Not Cash Payment</v>
      </c>
    </row>
    <row r="1234" spans="1:29" ht="34" hidden="1" x14ac:dyDescent="0.2">
      <c r="A1234" s="3">
        <v>40035</v>
      </c>
      <c r="B1234" s="6">
        <v>42559</v>
      </c>
      <c r="C1234" s="3">
        <f>VLOOKUP(B1234,Dates!$A$2:$B$1462, 2,FALSE)</f>
        <v>6</v>
      </c>
      <c r="D1234" s="3">
        <v>4</v>
      </c>
      <c r="E1234" s="12">
        <f t="shared" si="76"/>
        <v>42565</v>
      </c>
      <c r="F1234" s="3">
        <v>1</v>
      </c>
      <c r="G1234" s="3" t="s">
        <v>61</v>
      </c>
      <c r="H1234" s="3" t="str">
        <f t="shared" si="77"/>
        <v>Other</v>
      </c>
      <c r="I1234" s="3">
        <v>7</v>
      </c>
      <c r="J1234" s="10">
        <v>9742</v>
      </c>
      <c r="K1234" s="3">
        <v>2</v>
      </c>
      <c r="L1234" s="3" t="s">
        <v>135</v>
      </c>
      <c r="M1234" s="3" t="s">
        <v>892</v>
      </c>
      <c r="N1234" s="3" t="s">
        <v>919</v>
      </c>
      <c r="O1234" s="3" t="s">
        <v>920</v>
      </c>
      <c r="P1234" s="3" t="s">
        <v>895</v>
      </c>
      <c r="Q1234" s="3" t="s">
        <v>912</v>
      </c>
      <c r="R1234" s="3">
        <v>7</v>
      </c>
      <c r="S1234" s="3" t="s">
        <v>1045</v>
      </c>
      <c r="T1234" s="3">
        <v>135</v>
      </c>
      <c r="U1234" s="3" t="s">
        <v>1088</v>
      </c>
      <c r="V1234" s="15">
        <v>22</v>
      </c>
      <c r="W1234" s="15">
        <v>19.656208341820829</v>
      </c>
      <c r="X1234" s="3">
        <v>3</v>
      </c>
      <c r="Y1234" s="15">
        <v>3.630000114</v>
      </c>
      <c r="Z1234" s="15">
        <v>66</v>
      </c>
      <c r="AA1234" s="24">
        <f t="shared" si="78"/>
        <v>62.369999886000002</v>
      </c>
      <c r="AB1234" s="3" t="s">
        <v>29</v>
      </c>
      <c r="AC1234" s="3" t="str">
        <f t="shared" si="79"/>
        <v>Cash Not Over 200</v>
      </c>
    </row>
    <row r="1235" spans="1:29" ht="34" hidden="1" x14ac:dyDescent="0.2">
      <c r="A1235" s="3">
        <v>39991</v>
      </c>
      <c r="B1235" s="6">
        <v>42529</v>
      </c>
      <c r="C1235" s="3">
        <f>VLOOKUP(B1235,Dates!$A$2:$B$1462, 2,FALSE)</f>
        <v>4</v>
      </c>
      <c r="D1235" s="3">
        <v>4</v>
      </c>
      <c r="E1235" s="12">
        <f t="shared" si="76"/>
        <v>42535</v>
      </c>
      <c r="F1235" s="3">
        <v>0</v>
      </c>
      <c r="G1235" s="3" t="s">
        <v>61</v>
      </c>
      <c r="H1235" s="3" t="str">
        <f t="shared" si="77"/>
        <v>Other</v>
      </c>
      <c r="I1235" s="3">
        <v>7</v>
      </c>
      <c r="J1235" s="10">
        <v>3915</v>
      </c>
      <c r="K1235" s="3">
        <v>2</v>
      </c>
      <c r="L1235" s="3" t="s">
        <v>135</v>
      </c>
      <c r="M1235" s="3" t="s">
        <v>892</v>
      </c>
      <c r="N1235" s="3" t="s">
        <v>956</v>
      </c>
      <c r="O1235" s="3" t="s">
        <v>957</v>
      </c>
      <c r="P1235" s="3" t="s">
        <v>895</v>
      </c>
      <c r="Q1235" s="3" t="s">
        <v>902</v>
      </c>
      <c r="R1235" s="3">
        <v>7</v>
      </c>
      <c r="S1235" s="3" t="s">
        <v>1045</v>
      </c>
      <c r="T1235" s="3">
        <v>135</v>
      </c>
      <c r="U1235" s="3" t="s">
        <v>1088</v>
      </c>
      <c r="V1235" s="15">
        <v>22</v>
      </c>
      <c r="W1235" s="15">
        <v>19.656208341820829</v>
      </c>
      <c r="X1235" s="3">
        <v>4</v>
      </c>
      <c r="Y1235" s="15">
        <v>17.600000380000001</v>
      </c>
      <c r="Z1235" s="15">
        <v>88</v>
      </c>
      <c r="AA1235" s="24">
        <f t="shared" si="78"/>
        <v>70.399999620000003</v>
      </c>
      <c r="AB1235" s="3" t="s">
        <v>65</v>
      </c>
      <c r="AC1235" s="3" t="str">
        <f t="shared" si="79"/>
        <v>Not Cash Payment</v>
      </c>
    </row>
    <row r="1236" spans="1:29" ht="34" hidden="1" x14ac:dyDescent="0.2">
      <c r="A1236" s="3">
        <v>39767</v>
      </c>
      <c r="B1236" s="6">
        <v>42437</v>
      </c>
      <c r="C1236" s="3">
        <f>VLOOKUP(B1236,Dates!$A$2:$B$1462, 2,FALSE)</f>
        <v>3</v>
      </c>
      <c r="D1236" s="3">
        <v>4</v>
      </c>
      <c r="E1236" s="12">
        <f t="shared" si="76"/>
        <v>42443</v>
      </c>
      <c r="F1236" s="3">
        <v>0</v>
      </c>
      <c r="G1236" s="3" t="s">
        <v>61</v>
      </c>
      <c r="H1236" s="3" t="str">
        <f t="shared" si="77"/>
        <v>Other</v>
      </c>
      <c r="I1236" s="3">
        <v>7</v>
      </c>
      <c r="J1236" s="10">
        <v>4316</v>
      </c>
      <c r="K1236" s="3">
        <v>2</v>
      </c>
      <c r="L1236" s="3" t="s">
        <v>135</v>
      </c>
      <c r="M1236" s="3" t="s">
        <v>892</v>
      </c>
      <c r="N1236" s="3" t="s">
        <v>1025</v>
      </c>
      <c r="O1236" s="3" t="s">
        <v>990</v>
      </c>
      <c r="P1236" s="3" t="s">
        <v>895</v>
      </c>
      <c r="Q1236" s="3" t="s">
        <v>930</v>
      </c>
      <c r="R1236" s="3">
        <v>7</v>
      </c>
      <c r="S1236" s="3" t="s">
        <v>1045</v>
      </c>
      <c r="T1236" s="3">
        <v>135</v>
      </c>
      <c r="U1236" s="3" t="s">
        <v>1088</v>
      </c>
      <c r="V1236" s="15">
        <v>22</v>
      </c>
      <c r="W1236" s="15">
        <v>19.656208341820829</v>
      </c>
      <c r="X1236" s="3">
        <v>1</v>
      </c>
      <c r="Y1236" s="15">
        <v>1.539999962</v>
      </c>
      <c r="Z1236" s="15">
        <v>22</v>
      </c>
      <c r="AA1236" s="24">
        <f t="shared" si="78"/>
        <v>20.460000038</v>
      </c>
      <c r="AB1236" s="3" t="s">
        <v>65</v>
      </c>
      <c r="AC1236" s="3" t="str">
        <f t="shared" si="79"/>
        <v>Not Cash Payment</v>
      </c>
    </row>
    <row r="1237" spans="1:29" ht="34" hidden="1" x14ac:dyDescent="0.2">
      <c r="A1237" s="3">
        <v>39765</v>
      </c>
      <c r="B1237" s="6">
        <v>42437</v>
      </c>
      <c r="C1237" s="3">
        <f>VLOOKUP(B1237,Dates!$A$2:$B$1462, 2,FALSE)</f>
        <v>3</v>
      </c>
      <c r="D1237" s="3">
        <v>1</v>
      </c>
      <c r="E1237" s="12">
        <f t="shared" si="76"/>
        <v>42438</v>
      </c>
      <c r="F1237" s="3">
        <v>1</v>
      </c>
      <c r="G1237" s="3" t="s">
        <v>186</v>
      </c>
      <c r="H1237" s="3" t="str">
        <f t="shared" si="77"/>
        <v>Other</v>
      </c>
      <c r="I1237" s="3">
        <v>7</v>
      </c>
      <c r="J1237" s="10">
        <v>10582</v>
      </c>
      <c r="K1237" s="3">
        <v>2</v>
      </c>
      <c r="L1237" s="3" t="s">
        <v>135</v>
      </c>
      <c r="M1237" s="3" t="s">
        <v>892</v>
      </c>
      <c r="N1237" s="3" t="s">
        <v>1026</v>
      </c>
      <c r="O1237" s="3" t="s">
        <v>914</v>
      </c>
      <c r="P1237" s="3" t="s">
        <v>895</v>
      </c>
      <c r="Q1237" s="3" t="s">
        <v>902</v>
      </c>
      <c r="R1237" s="3">
        <v>7</v>
      </c>
      <c r="S1237" s="3" t="s">
        <v>1045</v>
      </c>
      <c r="T1237" s="3">
        <v>135</v>
      </c>
      <c r="U1237" s="3" t="s">
        <v>1088</v>
      </c>
      <c r="V1237" s="15">
        <v>22</v>
      </c>
      <c r="W1237" s="15">
        <v>19.656208341820829</v>
      </c>
      <c r="X1237" s="3">
        <v>4</v>
      </c>
      <c r="Y1237" s="15">
        <v>22</v>
      </c>
      <c r="Z1237" s="15">
        <v>88</v>
      </c>
      <c r="AA1237" s="24">
        <f t="shared" si="78"/>
        <v>66</v>
      </c>
      <c r="AB1237" s="3" t="s">
        <v>65</v>
      </c>
      <c r="AC1237" s="3" t="str">
        <f t="shared" si="79"/>
        <v>Not Cash Payment</v>
      </c>
    </row>
    <row r="1238" spans="1:29" ht="34" x14ac:dyDescent="0.2">
      <c r="A1238" s="3">
        <v>39718</v>
      </c>
      <c r="B1238" s="6">
        <v>42408</v>
      </c>
      <c r="C1238" s="3">
        <f>VLOOKUP(B1238,Dates!$A$2:$B$1462, 2,FALSE)</f>
        <v>2</v>
      </c>
      <c r="D1238" s="3">
        <v>0</v>
      </c>
      <c r="E1238" s="12">
        <f t="shared" si="76"/>
        <v>42408</v>
      </c>
      <c r="F1238" s="3">
        <v>1</v>
      </c>
      <c r="G1238" s="3" t="s">
        <v>213</v>
      </c>
      <c r="H1238" s="3" t="str">
        <f t="shared" si="77"/>
        <v>Other</v>
      </c>
      <c r="I1238" s="3">
        <v>7</v>
      </c>
      <c r="J1238" s="10">
        <v>10893</v>
      </c>
      <c r="K1238" s="3">
        <v>2</v>
      </c>
      <c r="L1238" s="3" t="s">
        <v>135</v>
      </c>
      <c r="M1238" s="3" t="s">
        <v>892</v>
      </c>
      <c r="N1238" s="3" t="s">
        <v>1027</v>
      </c>
      <c r="O1238" s="3" t="s">
        <v>1028</v>
      </c>
      <c r="P1238" s="3" t="s">
        <v>895</v>
      </c>
      <c r="Q1238" s="3" t="s">
        <v>912</v>
      </c>
      <c r="R1238" s="3">
        <v>7</v>
      </c>
      <c r="S1238" s="3" t="s">
        <v>1045</v>
      </c>
      <c r="T1238" s="3">
        <v>135</v>
      </c>
      <c r="U1238" s="3" t="s">
        <v>1088</v>
      </c>
      <c r="V1238" s="15">
        <v>22</v>
      </c>
      <c r="W1238" s="15">
        <v>19.656208341820829</v>
      </c>
      <c r="X1238" s="3">
        <v>3</v>
      </c>
      <c r="Y1238" s="15">
        <v>4.6199998860000004</v>
      </c>
      <c r="Z1238" s="15">
        <v>66</v>
      </c>
      <c r="AA1238" s="24">
        <f t="shared" si="78"/>
        <v>61.380000113999998</v>
      </c>
      <c r="AB1238" s="3" t="s">
        <v>44</v>
      </c>
      <c r="AC1238" s="3" t="str">
        <f t="shared" si="79"/>
        <v>Not Cash Payment</v>
      </c>
    </row>
    <row r="1239" spans="1:29" ht="34" hidden="1" x14ac:dyDescent="0.2">
      <c r="A1239" s="3">
        <v>39606</v>
      </c>
      <c r="B1239" s="6">
        <v>42377</v>
      </c>
      <c r="C1239" s="3">
        <f>VLOOKUP(B1239,Dates!$A$2:$B$1462, 2,FALSE)</f>
        <v>6</v>
      </c>
      <c r="D1239" s="3">
        <v>4</v>
      </c>
      <c r="E1239" s="12">
        <f t="shared" si="76"/>
        <v>42383</v>
      </c>
      <c r="F1239" s="3">
        <v>0</v>
      </c>
      <c r="G1239" s="3" t="s">
        <v>61</v>
      </c>
      <c r="H1239" s="3" t="str">
        <f t="shared" si="77"/>
        <v>Other</v>
      </c>
      <c r="I1239" s="3">
        <v>7</v>
      </c>
      <c r="J1239" s="10">
        <v>8744</v>
      </c>
      <c r="K1239" s="3">
        <v>2</v>
      </c>
      <c r="L1239" s="3" t="s">
        <v>135</v>
      </c>
      <c r="M1239" s="3" t="s">
        <v>892</v>
      </c>
      <c r="N1239" s="3" t="s">
        <v>903</v>
      </c>
      <c r="O1239" s="3" t="s">
        <v>904</v>
      </c>
      <c r="P1239" s="3" t="s">
        <v>895</v>
      </c>
      <c r="Q1239" s="3" t="s">
        <v>902</v>
      </c>
      <c r="R1239" s="3">
        <v>7</v>
      </c>
      <c r="S1239" s="3" t="s">
        <v>1045</v>
      </c>
      <c r="T1239" s="3">
        <v>135</v>
      </c>
      <c r="U1239" s="3" t="s">
        <v>1088</v>
      </c>
      <c r="V1239" s="15">
        <v>22</v>
      </c>
      <c r="W1239" s="15">
        <v>19.656208341820829</v>
      </c>
      <c r="X1239" s="3">
        <v>3</v>
      </c>
      <c r="Y1239" s="15">
        <v>5.9400000569999998</v>
      </c>
      <c r="Z1239" s="15">
        <v>66</v>
      </c>
      <c r="AA1239" s="24">
        <f t="shared" si="78"/>
        <v>60.059999943000001</v>
      </c>
      <c r="AB1239" s="3" t="s">
        <v>29</v>
      </c>
      <c r="AC1239" s="3" t="str">
        <f t="shared" si="79"/>
        <v>Cash Not Over 200</v>
      </c>
    </row>
    <row r="1240" spans="1:29" ht="34" hidden="1" x14ac:dyDescent="0.2">
      <c r="A1240" s="3">
        <v>39562</v>
      </c>
      <c r="B1240" s="6">
        <v>42582</v>
      </c>
      <c r="C1240" s="3">
        <f>VLOOKUP(B1240,Dates!$A$2:$B$1462, 2,FALSE)</f>
        <v>1</v>
      </c>
      <c r="D1240" s="3">
        <v>1</v>
      </c>
      <c r="E1240" s="12">
        <f t="shared" si="76"/>
        <v>42583</v>
      </c>
      <c r="F1240" s="3">
        <v>1</v>
      </c>
      <c r="G1240" s="3" t="s">
        <v>186</v>
      </c>
      <c r="H1240" s="3" t="str">
        <f t="shared" si="77"/>
        <v>Other</v>
      </c>
      <c r="I1240" s="3">
        <v>7</v>
      </c>
      <c r="J1240" s="10">
        <v>8807</v>
      </c>
      <c r="K1240" s="3">
        <v>2</v>
      </c>
      <c r="L1240" s="3" t="s">
        <v>135</v>
      </c>
      <c r="M1240" s="3" t="s">
        <v>892</v>
      </c>
      <c r="N1240" s="3" t="s">
        <v>926</v>
      </c>
      <c r="O1240" s="3" t="s">
        <v>927</v>
      </c>
      <c r="P1240" s="3" t="s">
        <v>895</v>
      </c>
      <c r="Q1240" s="3" t="s">
        <v>912</v>
      </c>
      <c r="R1240" s="3">
        <v>7</v>
      </c>
      <c r="S1240" s="3" t="s">
        <v>1045</v>
      </c>
      <c r="T1240" s="3">
        <v>135</v>
      </c>
      <c r="U1240" s="3" t="s">
        <v>1088</v>
      </c>
      <c r="V1240" s="15">
        <v>22</v>
      </c>
      <c r="W1240" s="15">
        <v>19.656208341820829</v>
      </c>
      <c r="X1240" s="3">
        <v>2</v>
      </c>
      <c r="Y1240" s="15">
        <v>2.2000000480000002</v>
      </c>
      <c r="Z1240" s="15">
        <v>44</v>
      </c>
      <c r="AA1240" s="24">
        <f t="shared" si="78"/>
        <v>41.799999952</v>
      </c>
      <c r="AB1240" s="3" t="s">
        <v>65</v>
      </c>
      <c r="AC1240" s="3" t="str">
        <f t="shared" si="79"/>
        <v>Not Cash Payment</v>
      </c>
    </row>
    <row r="1241" spans="1:29" ht="34" hidden="1" x14ac:dyDescent="0.2">
      <c r="A1241" s="3">
        <v>39540</v>
      </c>
      <c r="B1241" s="6">
        <v>42582</v>
      </c>
      <c r="C1241" s="3">
        <f>VLOOKUP(B1241,Dates!$A$2:$B$1462, 2,FALSE)</f>
        <v>1</v>
      </c>
      <c r="D1241" s="3">
        <v>2</v>
      </c>
      <c r="E1241" s="12">
        <f t="shared" si="76"/>
        <v>42584</v>
      </c>
      <c r="F1241" s="3">
        <v>0</v>
      </c>
      <c r="G1241" s="3" t="s">
        <v>22</v>
      </c>
      <c r="H1241" s="3" t="str">
        <f t="shared" si="77"/>
        <v>Other</v>
      </c>
      <c r="I1241" s="3">
        <v>7</v>
      </c>
      <c r="J1241" s="10">
        <v>11616</v>
      </c>
      <c r="K1241" s="3">
        <v>2</v>
      </c>
      <c r="L1241" s="3" t="s">
        <v>135</v>
      </c>
      <c r="M1241" s="3" t="s">
        <v>892</v>
      </c>
      <c r="N1241" s="3" t="s">
        <v>899</v>
      </c>
      <c r="O1241" s="3" t="s">
        <v>898</v>
      </c>
      <c r="P1241" s="3" t="s">
        <v>895</v>
      </c>
      <c r="Q1241" s="3" t="s">
        <v>896</v>
      </c>
      <c r="R1241" s="3">
        <v>7</v>
      </c>
      <c r="S1241" s="3" t="s">
        <v>1045</v>
      </c>
      <c r="T1241" s="3">
        <v>135</v>
      </c>
      <c r="U1241" s="3" t="s">
        <v>1088</v>
      </c>
      <c r="V1241" s="15">
        <v>22</v>
      </c>
      <c r="W1241" s="15">
        <v>19.656208341820829</v>
      </c>
      <c r="X1241" s="3">
        <v>3</v>
      </c>
      <c r="Y1241" s="15">
        <v>6.5999999049999998</v>
      </c>
      <c r="Z1241" s="15">
        <v>66</v>
      </c>
      <c r="AA1241" s="24">
        <f t="shared" si="78"/>
        <v>59.400000095000003</v>
      </c>
      <c r="AB1241" s="3" t="s">
        <v>65</v>
      </c>
      <c r="AC1241" s="3" t="str">
        <f t="shared" si="79"/>
        <v>Not Cash Payment</v>
      </c>
    </row>
    <row r="1242" spans="1:29" ht="34" hidden="1" x14ac:dyDescent="0.2">
      <c r="A1242" s="3">
        <v>39465</v>
      </c>
      <c r="B1242" s="6">
        <v>42581</v>
      </c>
      <c r="C1242" s="3">
        <f>VLOOKUP(B1242,Dates!$A$2:$B$1462, 2,FALSE)</f>
        <v>7</v>
      </c>
      <c r="D1242" s="3">
        <v>1</v>
      </c>
      <c r="E1242" s="12">
        <f t="shared" si="76"/>
        <v>42583</v>
      </c>
      <c r="F1242" s="3">
        <v>1</v>
      </c>
      <c r="G1242" s="3" t="s">
        <v>186</v>
      </c>
      <c r="H1242" s="3" t="str">
        <f t="shared" si="77"/>
        <v>Other</v>
      </c>
      <c r="I1242" s="3">
        <v>7</v>
      </c>
      <c r="J1242" s="10">
        <v>711</v>
      </c>
      <c r="K1242" s="3">
        <v>2</v>
      </c>
      <c r="L1242" s="3" t="s">
        <v>135</v>
      </c>
      <c r="M1242" s="3" t="s">
        <v>892</v>
      </c>
      <c r="N1242" s="3" t="s">
        <v>924</v>
      </c>
      <c r="O1242" s="3" t="s">
        <v>894</v>
      </c>
      <c r="P1242" s="3" t="s">
        <v>895</v>
      </c>
      <c r="Q1242" s="3" t="s">
        <v>896</v>
      </c>
      <c r="R1242" s="3">
        <v>7</v>
      </c>
      <c r="S1242" s="3" t="s">
        <v>1045</v>
      </c>
      <c r="T1242" s="3">
        <v>135</v>
      </c>
      <c r="U1242" s="3" t="s">
        <v>1088</v>
      </c>
      <c r="V1242" s="15">
        <v>22</v>
      </c>
      <c r="W1242" s="15">
        <v>19.656208341820829</v>
      </c>
      <c r="X1242" s="3">
        <v>3</v>
      </c>
      <c r="Y1242" s="15">
        <v>7.920000076</v>
      </c>
      <c r="Z1242" s="15">
        <v>66</v>
      </c>
      <c r="AA1242" s="24">
        <f t="shared" si="78"/>
        <v>58.079999923999999</v>
      </c>
      <c r="AB1242" s="3" t="s">
        <v>29</v>
      </c>
      <c r="AC1242" s="3" t="str">
        <f t="shared" si="79"/>
        <v>Cash Not Over 200</v>
      </c>
    </row>
    <row r="1243" spans="1:29" ht="34" hidden="1" x14ac:dyDescent="0.2">
      <c r="A1243" s="3">
        <v>39191</v>
      </c>
      <c r="B1243" s="6">
        <v>42577</v>
      </c>
      <c r="C1243" s="3">
        <f>VLOOKUP(B1243,Dates!$A$2:$B$1462, 2,FALSE)</f>
        <v>3</v>
      </c>
      <c r="D1243" s="3">
        <v>4</v>
      </c>
      <c r="E1243" s="12">
        <f t="shared" si="76"/>
        <v>42583</v>
      </c>
      <c r="F1243" s="3">
        <v>0</v>
      </c>
      <c r="G1243" s="3" t="s">
        <v>61</v>
      </c>
      <c r="H1243" s="3" t="str">
        <f t="shared" si="77"/>
        <v>Other</v>
      </c>
      <c r="I1243" s="3">
        <v>7</v>
      </c>
      <c r="J1243" s="10">
        <v>6499</v>
      </c>
      <c r="K1243" s="3">
        <v>2</v>
      </c>
      <c r="L1243" s="3" t="s">
        <v>135</v>
      </c>
      <c r="M1243" s="3" t="s">
        <v>892</v>
      </c>
      <c r="N1243" s="3" t="s">
        <v>1029</v>
      </c>
      <c r="O1243" s="3" t="s">
        <v>1030</v>
      </c>
      <c r="P1243" s="3" t="s">
        <v>895</v>
      </c>
      <c r="Q1243" s="3" t="s">
        <v>912</v>
      </c>
      <c r="R1243" s="3">
        <v>7</v>
      </c>
      <c r="S1243" s="3" t="s">
        <v>1045</v>
      </c>
      <c r="T1243" s="3">
        <v>135</v>
      </c>
      <c r="U1243" s="3" t="s">
        <v>1088</v>
      </c>
      <c r="V1243" s="15">
        <v>22</v>
      </c>
      <c r="W1243" s="15">
        <v>19.656208341820829</v>
      </c>
      <c r="X1243" s="3">
        <v>5</v>
      </c>
      <c r="Y1243" s="15">
        <v>19.799999239999998</v>
      </c>
      <c r="Z1243" s="15">
        <v>110</v>
      </c>
      <c r="AA1243" s="24">
        <f t="shared" si="78"/>
        <v>90.200000759999995</v>
      </c>
      <c r="AB1243" s="3" t="s">
        <v>29</v>
      </c>
      <c r="AC1243" s="3" t="str">
        <f t="shared" si="79"/>
        <v>Cash Not Over 200</v>
      </c>
    </row>
    <row r="1244" spans="1:29" ht="34" hidden="1" x14ac:dyDescent="0.2">
      <c r="A1244" s="3">
        <v>39006</v>
      </c>
      <c r="B1244" s="6">
        <v>42574</v>
      </c>
      <c r="C1244" s="3">
        <f>VLOOKUP(B1244,Dates!$A$2:$B$1462, 2,FALSE)</f>
        <v>7</v>
      </c>
      <c r="D1244" s="3">
        <v>0</v>
      </c>
      <c r="E1244" s="12">
        <f t="shared" si="76"/>
        <v>42574</v>
      </c>
      <c r="F1244" s="3">
        <v>0</v>
      </c>
      <c r="G1244" s="3" t="s">
        <v>213</v>
      </c>
      <c r="H1244" s="3" t="str">
        <f t="shared" si="77"/>
        <v>Same day - on time</v>
      </c>
      <c r="I1244" s="3">
        <v>7</v>
      </c>
      <c r="J1244" s="10">
        <v>8572</v>
      </c>
      <c r="K1244" s="3">
        <v>2</v>
      </c>
      <c r="L1244" s="3" t="s">
        <v>135</v>
      </c>
      <c r="M1244" s="3" t="s">
        <v>892</v>
      </c>
      <c r="N1244" s="3" t="s">
        <v>919</v>
      </c>
      <c r="O1244" s="3" t="s">
        <v>920</v>
      </c>
      <c r="P1244" s="3" t="s">
        <v>895</v>
      </c>
      <c r="Q1244" s="3" t="s">
        <v>912</v>
      </c>
      <c r="R1244" s="3">
        <v>7</v>
      </c>
      <c r="S1244" s="3" t="s">
        <v>1045</v>
      </c>
      <c r="T1244" s="3">
        <v>135</v>
      </c>
      <c r="U1244" s="3" t="s">
        <v>1088</v>
      </c>
      <c r="V1244" s="15">
        <v>22</v>
      </c>
      <c r="W1244" s="15">
        <v>19.656208341820829</v>
      </c>
      <c r="X1244" s="3">
        <v>1</v>
      </c>
      <c r="Y1244" s="15">
        <v>1.980000019</v>
      </c>
      <c r="Z1244" s="15">
        <v>22</v>
      </c>
      <c r="AA1244" s="24">
        <f t="shared" si="78"/>
        <v>20.019999981000002</v>
      </c>
      <c r="AB1244" s="3" t="s">
        <v>65</v>
      </c>
      <c r="AC1244" s="3" t="str">
        <f t="shared" si="79"/>
        <v>Not Cash Payment</v>
      </c>
    </row>
    <row r="1245" spans="1:29" ht="34" hidden="1" x14ac:dyDescent="0.2">
      <c r="A1245" s="3">
        <v>38776</v>
      </c>
      <c r="B1245" s="6">
        <v>42571</v>
      </c>
      <c r="C1245" s="3">
        <f>VLOOKUP(B1245,Dates!$A$2:$B$1462, 2,FALSE)</f>
        <v>4</v>
      </c>
      <c r="D1245" s="3">
        <v>4</v>
      </c>
      <c r="E1245" s="12">
        <f t="shared" si="76"/>
        <v>42577</v>
      </c>
      <c r="F1245" s="3">
        <v>0</v>
      </c>
      <c r="G1245" s="3" t="s">
        <v>61</v>
      </c>
      <c r="H1245" s="3" t="str">
        <f t="shared" si="77"/>
        <v>Other</v>
      </c>
      <c r="I1245" s="3">
        <v>7</v>
      </c>
      <c r="J1245" s="10">
        <v>7994</v>
      </c>
      <c r="K1245" s="3">
        <v>2</v>
      </c>
      <c r="L1245" s="3" t="s">
        <v>135</v>
      </c>
      <c r="M1245" s="3" t="s">
        <v>892</v>
      </c>
      <c r="N1245" s="3" t="s">
        <v>953</v>
      </c>
      <c r="O1245" s="3" t="s">
        <v>983</v>
      </c>
      <c r="P1245" s="3" t="s">
        <v>895</v>
      </c>
      <c r="Q1245" s="3" t="s">
        <v>930</v>
      </c>
      <c r="R1245" s="3">
        <v>7</v>
      </c>
      <c r="S1245" s="3" t="s">
        <v>1045</v>
      </c>
      <c r="T1245" s="3">
        <v>135</v>
      </c>
      <c r="U1245" s="3" t="s">
        <v>1088</v>
      </c>
      <c r="V1245" s="15">
        <v>22</v>
      </c>
      <c r="W1245" s="15">
        <v>19.656208341820829</v>
      </c>
      <c r="X1245" s="3">
        <v>2</v>
      </c>
      <c r="Y1245" s="15">
        <v>2.420000076</v>
      </c>
      <c r="Z1245" s="15">
        <v>44</v>
      </c>
      <c r="AA1245" s="24">
        <f t="shared" si="78"/>
        <v>41.579999923999999</v>
      </c>
      <c r="AB1245" s="3" t="s">
        <v>29</v>
      </c>
      <c r="AC1245" s="3" t="str">
        <f t="shared" si="79"/>
        <v>Cash Not Over 200</v>
      </c>
    </row>
    <row r="1246" spans="1:29" ht="34" hidden="1" x14ac:dyDescent="0.2">
      <c r="A1246" s="3">
        <v>38466</v>
      </c>
      <c r="B1246" s="6">
        <v>42566</v>
      </c>
      <c r="C1246" s="3">
        <f>VLOOKUP(B1246,Dates!$A$2:$B$1462, 2,FALSE)</f>
        <v>6</v>
      </c>
      <c r="D1246" s="3">
        <v>2</v>
      </c>
      <c r="E1246" s="12">
        <f t="shared" si="76"/>
        <v>42570</v>
      </c>
      <c r="F1246" s="3">
        <v>0</v>
      </c>
      <c r="G1246" s="3" t="s">
        <v>22</v>
      </c>
      <c r="H1246" s="3" t="str">
        <f t="shared" si="77"/>
        <v>Other</v>
      </c>
      <c r="I1246" s="3">
        <v>7</v>
      </c>
      <c r="J1246" s="10">
        <v>8478</v>
      </c>
      <c r="K1246" s="3">
        <v>2</v>
      </c>
      <c r="L1246" s="3" t="s">
        <v>135</v>
      </c>
      <c r="M1246" s="3" t="s">
        <v>892</v>
      </c>
      <c r="N1246" s="3" t="s">
        <v>899</v>
      </c>
      <c r="O1246" s="3" t="s">
        <v>898</v>
      </c>
      <c r="P1246" s="3" t="s">
        <v>895</v>
      </c>
      <c r="Q1246" s="3" t="s">
        <v>896</v>
      </c>
      <c r="R1246" s="3">
        <v>7</v>
      </c>
      <c r="S1246" s="3" t="s">
        <v>1045</v>
      </c>
      <c r="T1246" s="3">
        <v>135</v>
      </c>
      <c r="U1246" s="3" t="s">
        <v>1088</v>
      </c>
      <c r="V1246" s="15">
        <v>22</v>
      </c>
      <c r="W1246" s="15">
        <v>19.656208341820829</v>
      </c>
      <c r="X1246" s="3">
        <v>5</v>
      </c>
      <c r="Y1246" s="15">
        <v>22</v>
      </c>
      <c r="Z1246" s="15">
        <v>110</v>
      </c>
      <c r="AA1246" s="24">
        <f t="shared" si="78"/>
        <v>88</v>
      </c>
      <c r="AB1246" s="3" t="s">
        <v>44</v>
      </c>
      <c r="AC1246" s="3" t="str">
        <f t="shared" si="79"/>
        <v>Not Cash Payment</v>
      </c>
    </row>
    <row r="1247" spans="1:29" ht="34" hidden="1" x14ac:dyDescent="0.2">
      <c r="A1247" s="3">
        <v>38383</v>
      </c>
      <c r="B1247" s="6">
        <v>42565</v>
      </c>
      <c r="C1247" s="3">
        <f>VLOOKUP(B1247,Dates!$A$2:$B$1462, 2,FALSE)</f>
        <v>5</v>
      </c>
      <c r="D1247" s="3">
        <v>4</v>
      </c>
      <c r="E1247" s="12">
        <f t="shared" si="76"/>
        <v>42571</v>
      </c>
      <c r="F1247" s="3">
        <v>0</v>
      </c>
      <c r="G1247" s="3" t="s">
        <v>61</v>
      </c>
      <c r="H1247" s="3" t="str">
        <f t="shared" si="77"/>
        <v>Other</v>
      </c>
      <c r="I1247" s="3">
        <v>7</v>
      </c>
      <c r="J1247" s="10">
        <v>5845</v>
      </c>
      <c r="K1247" s="3">
        <v>2</v>
      </c>
      <c r="L1247" s="3" t="s">
        <v>135</v>
      </c>
      <c r="M1247" s="3" t="s">
        <v>892</v>
      </c>
      <c r="N1247" s="3" t="s">
        <v>1031</v>
      </c>
      <c r="O1247" s="3" t="s">
        <v>920</v>
      </c>
      <c r="P1247" s="3" t="s">
        <v>895</v>
      </c>
      <c r="Q1247" s="3" t="s">
        <v>912</v>
      </c>
      <c r="R1247" s="3">
        <v>7</v>
      </c>
      <c r="S1247" s="3" t="s">
        <v>1045</v>
      </c>
      <c r="T1247" s="3">
        <v>135</v>
      </c>
      <c r="U1247" s="3" t="s">
        <v>1088</v>
      </c>
      <c r="V1247" s="15">
        <v>22</v>
      </c>
      <c r="W1247" s="15">
        <v>19.656208341820829</v>
      </c>
      <c r="X1247" s="3">
        <v>1</v>
      </c>
      <c r="Y1247" s="15">
        <v>2.2000000480000002</v>
      </c>
      <c r="Z1247" s="15">
        <v>22</v>
      </c>
      <c r="AA1247" s="24">
        <f t="shared" si="78"/>
        <v>19.799999952</v>
      </c>
      <c r="AB1247" s="3" t="s">
        <v>44</v>
      </c>
      <c r="AC1247" s="3" t="str">
        <f t="shared" si="79"/>
        <v>Not Cash Payment</v>
      </c>
    </row>
    <row r="1248" spans="1:29" ht="34" hidden="1" x14ac:dyDescent="0.2">
      <c r="A1248" s="3">
        <v>38303</v>
      </c>
      <c r="B1248" s="6">
        <v>42564</v>
      </c>
      <c r="C1248" s="3">
        <f>VLOOKUP(B1248,Dates!$A$2:$B$1462, 2,FALSE)</f>
        <v>4</v>
      </c>
      <c r="D1248" s="3">
        <v>4</v>
      </c>
      <c r="E1248" s="12">
        <f t="shared" si="76"/>
        <v>42570</v>
      </c>
      <c r="F1248" s="3">
        <v>0</v>
      </c>
      <c r="G1248" s="3" t="s">
        <v>61</v>
      </c>
      <c r="H1248" s="3" t="str">
        <f t="shared" si="77"/>
        <v>Other</v>
      </c>
      <c r="I1248" s="3">
        <v>7</v>
      </c>
      <c r="J1248" s="10">
        <v>9807</v>
      </c>
      <c r="K1248" s="3">
        <v>2</v>
      </c>
      <c r="L1248" s="3" t="s">
        <v>135</v>
      </c>
      <c r="M1248" s="3" t="s">
        <v>892</v>
      </c>
      <c r="N1248" s="3" t="s">
        <v>980</v>
      </c>
      <c r="O1248" s="3" t="s">
        <v>922</v>
      </c>
      <c r="P1248" s="3" t="s">
        <v>895</v>
      </c>
      <c r="Q1248" s="3" t="s">
        <v>902</v>
      </c>
      <c r="R1248" s="3">
        <v>7</v>
      </c>
      <c r="S1248" s="3" t="s">
        <v>1045</v>
      </c>
      <c r="T1248" s="3">
        <v>135</v>
      </c>
      <c r="U1248" s="3" t="s">
        <v>1088</v>
      </c>
      <c r="V1248" s="15">
        <v>22</v>
      </c>
      <c r="W1248" s="15">
        <v>19.656208341820829</v>
      </c>
      <c r="X1248" s="3">
        <v>1</v>
      </c>
      <c r="Y1248" s="15">
        <v>2.6400001049999999</v>
      </c>
      <c r="Z1248" s="15">
        <v>22</v>
      </c>
      <c r="AA1248" s="24">
        <f t="shared" si="78"/>
        <v>19.359999895000001</v>
      </c>
      <c r="AB1248" s="3" t="s">
        <v>65</v>
      </c>
      <c r="AC1248" s="3" t="str">
        <f t="shared" si="79"/>
        <v>Not Cash Payment</v>
      </c>
    </row>
    <row r="1249" spans="1:29" ht="34" hidden="1" x14ac:dyDescent="0.2">
      <c r="A1249" s="3">
        <v>38256</v>
      </c>
      <c r="B1249" s="6">
        <v>42711</v>
      </c>
      <c r="C1249" s="3">
        <f>VLOOKUP(B1249,Dates!$A$2:$B$1462, 2,FALSE)</f>
        <v>4</v>
      </c>
      <c r="D1249" s="3">
        <v>4</v>
      </c>
      <c r="E1249" s="12">
        <f t="shared" si="76"/>
        <v>42717</v>
      </c>
      <c r="F1249" s="3">
        <v>0</v>
      </c>
      <c r="G1249" s="3" t="s">
        <v>61</v>
      </c>
      <c r="H1249" s="3" t="str">
        <f t="shared" si="77"/>
        <v>Other</v>
      </c>
      <c r="I1249" s="3">
        <v>7</v>
      </c>
      <c r="J1249" s="10">
        <v>11757</v>
      </c>
      <c r="K1249" s="3">
        <v>2</v>
      </c>
      <c r="L1249" s="3" t="s">
        <v>135</v>
      </c>
      <c r="M1249" s="3" t="s">
        <v>892</v>
      </c>
      <c r="N1249" s="3" t="s">
        <v>899</v>
      </c>
      <c r="O1249" s="3" t="s">
        <v>898</v>
      </c>
      <c r="P1249" s="3" t="s">
        <v>895</v>
      </c>
      <c r="Q1249" s="3" t="s">
        <v>896</v>
      </c>
      <c r="R1249" s="3">
        <v>7</v>
      </c>
      <c r="S1249" s="3" t="s">
        <v>1045</v>
      </c>
      <c r="T1249" s="3">
        <v>135</v>
      </c>
      <c r="U1249" s="3" t="s">
        <v>1088</v>
      </c>
      <c r="V1249" s="15">
        <v>22</v>
      </c>
      <c r="W1249" s="15">
        <v>19.656208341820829</v>
      </c>
      <c r="X1249" s="3">
        <v>2</v>
      </c>
      <c r="Y1249" s="15">
        <v>3.079999924</v>
      </c>
      <c r="Z1249" s="15">
        <v>44</v>
      </c>
      <c r="AA1249" s="24">
        <f t="shared" si="78"/>
        <v>40.920000076000001</v>
      </c>
      <c r="AB1249" s="3" t="s">
        <v>29</v>
      </c>
      <c r="AC1249" s="3" t="str">
        <f t="shared" si="79"/>
        <v>Cash Not Over 200</v>
      </c>
    </row>
    <row r="1250" spans="1:29" ht="34" hidden="1" x14ac:dyDescent="0.2">
      <c r="A1250" s="3">
        <v>38023</v>
      </c>
      <c r="B1250" s="6">
        <v>42620</v>
      </c>
      <c r="C1250" s="3">
        <f>VLOOKUP(B1250,Dates!$A$2:$B$1462, 2,FALSE)</f>
        <v>4</v>
      </c>
      <c r="D1250" s="3">
        <v>4</v>
      </c>
      <c r="E1250" s="12">
        <f t="shared" si="76"/>
        <v>42626</v>
      </c>
      <c r="F1250" s="3">
        <v>0</v>
      </c>
      <c r="G1250" s="3" t="s">
        <v>61</v>
      </c>
      <c r="H1250" s="3" t="str">
        <f t="shared" si="77"/>
        <v>Other</v>
      </c>
      <c r="I1250" s="3">
        <v>7</v>
      </c>
      <c r="J1250" s="10">
        <v>5785</v>
      </c>
      <c r="K1250" s="3">
        <v>2</v>
      </c>
      <c r="L1250" s="3" t="s">
        <v>135</v>
      </c>
      <c r="M1250" s="3" t="s">
        <v>892</v>
      </c>
      <c r="N1250" s="3" t="s">
        <v>924</v>
      </c>
      <c r="O1250" s="3" t="s">
        <v>894</v>
      </c>
      <c r="P1250" s="3" t="s">
        <v>895</v>
      </c>
      <c r="Q1250" s="3" t="s">
        <v>896</v>
      </c>
      <c r="R1250" s="3">
        <v>7</v>
      </c>
      <c r="S1250" s="3" t="s">
        <v>1045</v>
      </c>
      <c r="T1250" s="3">
        <v>135</v>
      </c>
      <c r="U1250" s="3" t="s">
        <v>1088</v>
      </c>
      <c r="V1250" s="15">
        <v>22</v>
      </c>
      <c r="W1250" s="15">
        <v>19.656208341820829</v>
      </c>
      <c r="X1250" s="3">
        <v>2</v>
      </c>
      <c r="Y1250" s="15">
        <v>3.960000038</v>
      </c>
      <c r="Z1250" s="15">
        <v>44</v>
      </c>
      <c r="AA1250" s="24">
        <f t="shared" si="78"/>
        <v>40.039999962000003</v>
      </c>
      <c r="AB1250" s="3" t="s">
        <v>65</v>
      </c>
      <c r="AC1250" s="3" t="str">
        <f t="shared" si="79"/>
        <v>Not Cash Payment</v>
      </c>
    </row>
    <row r="1251" spans="1:29" ht="34" hidden="1" x14ac:dyDescent="0.2">
      <c r="A1251" s="3">
        <v>37702</v>
      </c>
      <c r="B1251" s="6">
        <v>42467</v>
      </c>
      <c r="C1251" s="3">
        <f>VLOOKUP(B1251,Dates!$A$2:$B$1462, 2,FALSE)</f>
        <v>5</v>
      </c>
      <c r="D1251" s="3">
        <v>1</v>
      </c>
      <c r="E1251" s="12">
        <f t="shared" si="76"/>
        <v>42468</v>
      </c>
      <c r="F1251" s="3">
        <v>1</v>
      </c>
      <c r="G1251" s="3" t="s">
        <v>186</v>
      </c>
      <c r="H1251" s="3" t="str">
        <f t="shared" si="77"/>
        <v>Other</v>
      </c>
      <c r="I1251" s="3">
        <v>7</v>
      </c>
      <c r="J1251" s="10">
        <v>9129</v>
      </c>
      <c r="K1251" s="3">
        <v>2</v>
      </c>
      <c r="L1251" s="3" t="s">
        <v>135</v>
      </c>
      <c r="M1251" s="3" t="s">
        <v>892</v>
      </c>
      <c r="N1251" s="3" t="s">
        <v>1032</v>
      </c>
      <c r="O1251" s="3" t="s">
        <v>894</v>
      </c>
      <c r="P1251" s="3" t="s">
        <v>895</v>
      </c>
      <c r="Q1251" s="3" t="s">
        <v>896</v>
      </c>
      <c r="R1251" s="3">
        <v>7</v>
      </c>
      <c r="S1251" s="3" t="s">
        <v>1045</v>
      </c>
      <c r="T1251" s="3">
        <v>135</v>
      </c>
      <c r="U1251" s="3" t="s">
        <v>1088</v>
      </c>
      <c r="V1251" s="15">
        <v>22</v>
      </c>
      <c r="W1251" s="15">
        <v>19.656208341820829</v>
      </c>
      <c r="X1251" s="3">
        <v>1</v>
      </c>
      <c r="Y1251" s="15">
        <v>2.8599998950000001</v>
      </c>
      <c r="Z1251" s="15">
        <v>22</v>
      </c>
      <c r="AA1251" s="24">
        <f t="shared" si="78"/>
        <v>19.140000104999999</v>
      </c>
      <c r="AB1251" s="3" t="s">
        <v>65</v>
      </c>
      <c r="AC1251" s="3" t="str">
        <f t="shared" si="79"/>
        <v>Not Cash Payment</v>
      </c>
    </row>
    <row r="1252" spans="1:29" ht="34" hidden="1" x14ac:dyDescent="0.2">
      <c r="A1252" s="3">
        <v>37565</v>
      </c>
      <c r="B1252" s="6">
        <v>42407</v>
      </c>
      <c r="C1252" s="3">
        <f>VLOOKUP(B1252,Dates!$A$2:$B$1462, 2,FALSE)</f>
        <v>1</v>
      </c>
      <c r="D1252" s="3">
        <v>4</v>
      </c>
      <c r="E1252" s="12">
        <f t="shared" si="76"/>
        <v>42411</v>
      </c>
      <c r="F1252" s="3">
        <v>1</v>
      </c>
      <c r="G1252" s="3" t="s">
        <v>61</v>
      </c>
      <c r="H1252" s="3" t="str">
        <f t="shared" si="77"/>
        <v>Other</v>
      </c>
      <c r="I1252" s="3">
        <v>7</v>
      </c>
      <c r="J1252" s="10">
        <v>9326</v>
      </c>
      <c r="K1252" s="3">
        <v>2</v>
      </c>
      <c r="L1252" s="3" t="s">
        <v>135</v>
      </c>
      <c r="M1252" s="3" t="s">
        <v>892</v>
      </c>
      <c r="N1252" s="3" t="s">
        <v>467</v>
      </c>
      <c r="O1252" s="3" t="s">
        <v>949</v>
      </c>
      <c r="P1252" s="3" t="s">
        <v>895</v>
      </c>
      <c r="Q1252" s="3" t="s">
        <v>912</v>
      </c>
      <c r="R1252" s="3">
        <v>7</v>
      </c>
      <c r="S1252" s="3" t="s">
        <v>1045</v>
      </c>
      <c r="T1252" s="3">
        <v>135</v>
      </c>
      <c r="U1252" s="3" t="s">
        <v>1088</v>
      </c>
      <c r="V1252" s="15">
        <v>22</v>
      </c>
      <c r="W1252" s="15">
        <v>19.656208341820829</v>
      </c>
      <c r="X1252" s="3">
        <v>3</v>
      </c>
      <c r="Y1252" s="15">
        <v>8.5799999239999991</v>
      </c>
      <c r="Z1252" s="15">
        <v>66</v>
      </c>
      <c r="AA1252" s="24">
        <f t="shared" si="78"/>
        <v>57.420000076000001</v>
      </c>
      <c r="AB1252" s="3" t="s">
        <v>29</v>
      </c>
      <c r="AC1252" s="3" t="str">
        <f t="shared" si="79"/>
        <v>Cash Not Over 200</v>
      </c>
    </row>
    <row r="1253" spans="1:29" ht="34" hidden="1" x14ac:dyDescent="0.2">
      <c r="A1253" s="3">
        <v>37186</v>
      </c>
      <c r="B1253" s="6">
        <v>42547</v>
      </c>
      <c r="C1253" s="3">
        <f>VLOOKUP(B1253,Dates!$A$2:$B$1462, 2,FALSE)</f>
        <v>1</v>
      </c>
      <c r="D1253" s="3">
        <v>4</v>
      </c>
      <c r="E1253" s="12">
        <f t="shared" si="76"/>
        <v>42551</v>
      </c>
      <c r="F1253" s="3">
        <v>0</v>
      </c>
      <c r="G1253" s="3" t="s">
        <v>61</v>
      </c>
      <c r="H1253" s="3" t="str">
        <f t="shared" si="77"/>
        <v>Other</v>
      </c>
      <c r="I1253" s="3">
        <v>7</v>
      </c>
      <c r="J1253" s="10">
        <v>2641</v>
      </c>
      <c r="K1253" s="3">
        <v>2</v>
      </c>
      <c r="L1253" s="3" t="s">
        <v>135</v>
      </c>
      <c r="M1253" s="3" t="s">
        <v>892</v>
      </c>
      <c r="N1253" s="3" t="s">
        <v>975</v>
      </c>
      <c r="O1253" s="3" t="s">
        <v>939</v>
      </c>
      <c r="P1253" s="3" t="s">
        <v>895</v>
      </c>
      <c r="Q1253" s="3" t="s">
        <v>912</v>
      </c>
      <c r="R1253" s="3">
        <v>7</v>
      </c>
      <c r="S1253" s="3" t="s">
        <v>1045</v>
      </c>
      <c r="T1253" s="3">
        <v>135</v>
      </c>
      <c r="U1253" s="3" t="s">
        <v>1088</v>
      </c>
      <c r="V1253" s="15">
        <v>22</v>
      </c>
      <c r="W1253" s="15">
        <v>19.656208341820829</v>
      </c>
      <c r="X1253" s="3">
        <v>1</v>
      </c>
      <c r="Y1253" s="15">
        <v>3.2999999519999998</v>
      </c>
      <c r="Z1253" s="15">
        <v>22</v>
      </c>
      <c r="AA1253" s="24">
        <f t="shared" si="78"/>
        <v>18.700000048</v>
      </c>
      <c r="AB1253" s="3" t="s">
        <v>44</v>
      </c>
      <c r="AC1253" s="3" t="str">
        <f t="shared" si="79"/>
        <v>Not Cash Payment</v>
      </c>
    </row>
    <row r="1254" spans="1:29" ht="34" hidden="1" x14ac:dyDescent="0.2">
      <c r="A1254" s="3">
        <v>37159</v>
      </c>
      <c r="B1254" s="6">
        <v>42547</v>
      </c>
      <c r="C1254" s="3">
        <f>VLOOKUP(B1254,Dates!$A$2:$B$1462, 2,FALSE)</f>
        <v>1</v>
      </c>
      <c r="D1254" s="3">
        <v>4</v>
      </c>
      <c r="E1254" s="12">
        <f t="shared" si="76"/>
        <v>42551</v>
      </c>
      <c r="F1254" s="3">
        <v>1</v>
      </c>
      <c r="G1254" s="3" t="s">
        <v>61</v>
      </c>
      <c r="H1254" s="3" t="str">
        <f t="shared" si="77"/>
        <v>Other</v>
      </c>
      <c r="I1254" s="3">
        <v>7</v>
      </c>
      <c r="J1254" s="10">
        <v>10245</v>
      </c>
      <c r="K1254" s="3">
        <v>2</v>
      </c>
      <c r="L1254" s="3" t="s">
        <v>135</v>
      </c>
      <c r="M1254" s="3" t="s">
        <v>892</v>
      </c>
      <c r="N1254" s="3" t="s">
        <v>1033</v>
      </c>
      <c r="O1254" s="3" t="s">
        <v>992</v>
      </c>
      <c r="P1254" s="3" t="s">
        <v>895</v>
      </c>
      <c r="Q1254" s="3" t="s">
        <v>930</v>
      </c>
      <c r="R1254" s="3">
        <v>7</v>
      </c>
      <c r="S1254" s="3" t="s">
        <v>1045</v>
      </c>
      <c r="T1254" s="3">
        <v>135</v>
      </c>
      <c r="U1254" s="3" t="s">
        <v>1088</v>
      </c>
      <c r="V1254" s="15">
        <v>22</v>
      </c>
      <c r="W1254" s="15">
        <v>19.656208341820829</v>
      </c>
      <c r="X1254" s="3">
        <v>5</v>
      </c>
      <c r="Y1254" s="15">
        <v>27.5</v>
      </c>
      <c r="Z1254" s="15">
        <v>110</v>
      </c>
      <c r="AA1254" s="24">
        <f t="shared" si="78"/>
        <v>82.5</v>
      </c>
      <c r="AB1254" s="3" t="s">
        <v>44</v>
      </c>
      <c r="AC1254" s="3" t="str">
        <f t="shared" si="79"/>
        <v>Not Cash Payment</v>
      </c>
    </row>
    <row r="1255" spans="1:29" ht="34" hidden="1" x14ac:dyDescent="0.2">
      <c r="A1255" s="3">
        <v>36853</v>
      </c>
      <c r="B1255" s="6">
        <v>42542</v>
      </c>
      <c r="C1255" s="3">
        <f>VLOOKUP(B1255,Dates!$A$2:$B$1462, 2,FALSE)</f>
        <v>3</v>
      </c>
      <c r="D1255" s="3">
        <v>4</v>
      </c>
      <c r="E1255" s="12">
        <f t="shared" si="76"/>
        <v>42548</v>
      </c>
      <c r="F1255" s="3">
        <v>0</v>
      </c>
      <c r="G1255" s="3" t="s">
        <v>61</v>
      </c>
      <c r="H1255" s="3" t="str">
        <f t="shared" si="77"/>
        <v>Other</v>
      </c>
      <c r="I1255" s="3">
        <v>7</v>
      </c>
      <c r="J1255" s="10">
        <v>1168</v>
      </c>
      <c r="K1255" s="3">
        <v>2</v>
      </c>
      <c r="L1255" s="3" t="s">
        <v>135</v>
      </c>
      <c r="M1255" s="3" t="s">
        <v>892</v>
      </c>
      <c r="N1255" s="3" t="s">
        <v>979</v>
      </c>
      <c r="O1255" s="3" t="s">
        <v>1034</v>
      </c>
      <c r="P1255" s="3" t="s">
        <v>895</v>
      </c>
      <c r="Q1255" s="3" t="s">
        <v>930</v>
      </c>
      <c r="R1255" s="3">
        <v>7</v>
      </c>
      <c r="S1255" s="3" t="s">
        <v>1045</v>
      </c>
      <c r="T1255" s="3">
        <v>135</v>
      </c>
      <c r="U1255" s="3" t="s">
        <v>1088</v>
      </c>
      <c r="V1255" s="15">
        <v>22</v>
      </c>
      <c r="W1255" s="15">
        <v>19.656208341820829</v>
      </c>
      <c r="X1255" s="3">
        <v>5</v>
      </c>
      <c r="Y1255" s="15">
        <v>0</v>
      </c>
      <c r="Z1255" s="15">
        <v>110</v>
      </c>
      <c r="AA1255" s="24">
        <f t="shared" si="78"/>
        <v>110</v>
      </c>
      <c r="AB1255" s="3" t="s">
        <v>65</v>
      </c>
      <c r="AC1255" s="3" t="str">
        <f t="shared" si="79"/>
        <v>Not Cash Payment</v>
      </c>
    </row>
    <row r="1256" spans="1:29" ht="34" hidden="1" x14ac:dyDescent="0.2">
      <c r="A1256" s="3">
        <v>36590</v>
      </c>
      <c r="B1256" s="6">
        <v>42539</v>
      </c>
      <c r="C1256" s="3">
        <f>VLOOKUP(B1256,Dates!$A$2:$B$1462, 2,FALSE)</f>
        <v>7</v>
      </c>
      <c r="D1256" s="3">
        <v>2</v>
      </c>
      <c r="E1256" s="12">
        <f t="shared" si="76"/>
        <v>42542</v>
      </c>
      <c r="F1256" s="3">
        <v>1</v>
      </c>
      <c r="G1256" s="3" t="s">
        <v>22</v>
      </c>
      <c r="H1256" s="3" t="str">
        <f t="shared" si="77"/>
        <v>Other</v>
      </c>
      <c r="I1256" s="3">
        <v>7</v>
      </c>
      <c r="J1256" s="10">
        <v>12363</v>
      </c>
      <c r="K1256" s="3">
        <v>2</v>
      </c>
      <c r="L1256" s="3" t="s">
        <v>135</v>
      </c>
      <c r="M1256" s="3" t="s">
        <v>892</v>
      </c>
      <c r="N1256" s="3" t="s">
        <v>1035</v>
      </c>
      <c r="O1256" s="3" t="s">
        <v>911</v>
      </c>
      <c r="P1256" s="3" t="s">
        <v>895</v>
      </c>
      <c r="Q1256" s="3" t="s">
        <v>912</v>
      </c>
      <c r="R1256" s="3">
        <v>7</v>
      </c>
      <c r="S1256" s="3" t="s">
        <v>1045</v>
      </c>
      <c r="T1256" s="3">
        <v>135</v>
      </c>
      <c r="U1256" s="3" t="s">
        <v>1088</v>
      </c>
      <c r="V1256" s="15">
        <v>22</v>
      </c>
      <c r="W1256" s="15">
        <v>19.656208341820829</v>
      </c>
      <c r="X1256" s="3">
        <v>5</v>
      </c>
      <c r="Y1256" s="15">
        <v>1.1000000240000001</v>
      </c>
      <c r="Z1256" s="15">
        <v>110</v>
      </c>
      <c r="AA1256" s="24">
        <f t="shared" si="78"/>
        <v>108.899999976</v>
      </c>
      <c r="AB1256" s="3" t="s">
        <v>44</v>
      </c>
      <c r="AC1256" s="3" t="str">
        <f t="shared" si="79"/>
        <v>Not Cash Payment</v>
      </c>
    </row>
    <row r="1257" spans="1:29" ht="34" hidden="1" x14ac:dyDescent="0.2">
      <c r="A1257" s="3">
        <v>36412</v>
      </c>
      <c r="B1257" s="6">
        <v>42536</v>
      </c>
      <c r="C1257" s="3">
        <f>VLOOKUP(B1257,Dates!$A$2:$B$1462, 2,FALSE)</f>
        <v>4</v>
      </c>
      <c r="D1257" s="3">
        <v>4</v>
      </c>
      <c r="E1257" s="12">
        <f t="shared" si="76"/>
        <v>42542</v>
      </c>
      <c r="F1257" s="3">
        <v>0</v>
      </c>
      <c r="G1257" s="3" t="s">
        <v>61</v>
      </c>
      <c r="H1257" s="3" t="str">
        <f t="shared" si="77"/>
        <v>Other</v>
      </c>
      <c r="I1257" s="3">
        <v>7</v>
      </c>
      <c r="J1257" s="10">
        <v>7512</v>
      </c>
      <c r="K1257" s="3">
        <v>2</v>
      </c>
      <c r="L1257" s="3" t="s">
        <v>135</v>
      </c>
      <c r="M1257" s="3" t="s">
        <v>892</v>
      </c>
      <c r="N1257" s="3" t="s">
        <v>919</v>
      </c>
      <c r="O1257" s="3" t="s">
        <v>920</v>
      </c>
      <c r="P1257" s="3" t="s">
        <v>895</v>
      </c>
      <c r="Q1257" s="3" t="s">
        <v>912</v>
      </c>
      <c r="R1257" s="3">
        <v>7</v>
      </c>
      <c r="S1257" s="3" t="s">
        <v>1045</v>
      </c>
      <c r="T1257" s="3">
        <v>135</v>
      </c>
      <c r="U1257" s="3" t="s">
        <v>1088</v>
      </c>
      <c r="V1257" s="15">
        <v>22</v>
      </c>
      <c r="W1257" s="15">
        <v>19.656208341820829</v>
      </c>
      <c r="X1257" s="3">
        <v>1</v>
      </c>
      <c r="Y1257" s="15">
        <v>3.5199999809999998</v>
      </c>
      <c r="Z1257" s="15">
        <v>22</v>
      </c>
      <c r="AA1257" s="24">
        <f t="shared" si="78"/>
        <v>18.480000019000002</v>
      </c>
      <c r="AB1257" s="3" t="s">
        <v>44</v>
      </c>
      <c r="AC1257" s="3" t="str">
        <f t="shared" si="79"/>
        <v>Not Cash Payment</v>
      </c>
    </row>
    <row r="1258" spans="1:29" ht="34" hidden="1" x14ac:dyDescent="0.2">
      <c r="A1258" s="3">
        <v>36289</v>
      </c>
      <c r="B1258" s="6">
        <v>42534</v>
      </c>
      <c r="C1258" s="3">
        <f>VLOOKUP(B1258,Dates!$A$2:$B$1462, 2,FALSE)</f>
        <v>2</v>
      </c>
      <c r="D1258" s="3">
        <v>2</v>
      </c>
      <c r="E1258" s="12">
        <f t="shared" si="76"/>
        <v>42536</v>
      </c>
      <c r="F1258" s="3">
        <v>1</v>
      </c>
      <c r="G1258" s="3" t="s">
        <v>22</v>
      </c>
      <c r="H1258" s="3" t="str">
        <f t="shared" si="77"/>
        <v>Other</v>
      </c>
      <c r="I1258" s="3">
        <v>7</v>
      </c>
      <c r="J1258" s="10">
        <v>10291</v>
      </c>
      <c r="K1258" s="3">
        <v>2</v>
      </c>
      <c r="L1258" s="3" t="s">
        <v>135</v>
      </c>
      <c r="M1258" s="3" t="s">
        <v>892</v>
      </c>
      <c r="N1258" s="3" t="s">
        <v>989</v>
      </c>
      <c r="O1258" s="3" t="s">
        <v>990</v>
      </c>
      <c r="P1258" s="3" t="s">
        <v>895</v>
      </c>
      <c r="Q1258" s="3" t="s">
        <v>930</v>
      </c>
      <c r="R1258" s="3">
        <v>7</v>
      </c>
      <c r="S1258" s="3" t="s">
        <v>1045</v>
      </c>
      <c r="T1258" s="3">
        <v>135</v>
      </c>
      <c r="U1258" s="3" t="s">
        <v>1088</v>
      </c>
      <c r="V1258" s="15">
        <v>22</v>
      </c>
      <c r="W1258" s="15">
        <v>19.656208341820829</v>
      </c>
      <c r="X1258" s="3">
        <v>4</v>
      </c>
      <c r="Y1258" s="15">
        <v>0</v>
      </c>
      <c r="Z1258" s="15">
        <v>88</v>
      </c>
      <c r="AA1258" s="24">
        <f t="shared" si="78"/>
        <v>88</v>
      </c>
      <c r="AB1258" s="3" t="s">
        <v>65</v>
      </c>
      <c r="AC1258" s="3" t="str">
        <f t="shared" si="79"/>
        <v>Not Cash Payment</v>
      </c>
    </row>
    <row r="1259" spans="1:29" ht="34" hidden="1" x14ac:dyDescent="0.2">
      <c r="A1259" s="3">
        <v>36238</v>
      </c>
      <c r="B1259" s="6">
        <v>42710</v>
      </c>
      <c r="C1259" s="3">
        <f>VLOOKUP(B1259,Dates!$A$2:$B$1462, 2,FALSE)</f>
        <v>3</v>
      </c>
      <c r="D1259" s="3">
        <v>2</v>
      </c>
      <c r="E1259" s="12">
        <f t="shared" si="76"/>
        <v>42712</v>
      </c>
      <c r="F1259" s="3">
        <v>1</v>
      </c>
      <c r="G1259" s="3" t="s">
        <v>22</v>
      </c>
      <c r="H1259" s="3" t="str">
        <f t="shared" si="77"/>
        <v>Other</v>
      </c>
      <c r="I1259" s="3">
        <v>7</v>
      </c>
      <c r="J1259" s="10">
        <v>11044</v>
      </c>
      <c r="K1259" s="3">
        <v>2</v>
      </c>
      <c r="L1259" s="3" t="s">
        <v>135</v>
      </c>
      <c r="M1259" s="3" t="s">
        <v>892</v>
      </c>
      <c r="N1259" s="3" t="s">
        <v>1036</v>
      </c>
      <c r="O1259" s="3" t="s">
        <v>988</v>
      </c>
      <c r="P1259" s="3" t="s">
        <v>895</v>
      </c>
      <c r="Q1259" s="3" t="s">
        <v>912</v>
      </c>
      <c r="R1259" s="3">
        <v>7</v>
      </c>
      <c r="S1259" s="3" t="s">
        <v>1045</v>
      </c>
      <c r="T1259" s="3">
        <v>135</v>
      </c>
      <c r="U1259" s="3" t="s">
        <v>1088</v>
      </c>
      <c r="V1259" s="15">
        <v>22</v>
      </c>
      <c r="W1259" s="15">
        <v>19.656208341820829</v>
      </c>
      <c r="X1259" s="3">
        <v>5</v>
      </c>
      <c r="Y1259" s="15">
        <v>2.2000000480000002</v>
      </c>
      <c r="Z1259" s="15">
        <v>110</v>
      </c>
      <c r="AA1259" s="24">
        <f t="shared" si="78"/>
        <v>107.79999995199999</v>
      </c>
      <c r="AB1259" s="3" t="s">
        <v>44</v>
      </c>
      <c r="AC1259" s="3" t="str">
        <f t="shared" si="79"/>
        <v>Not Cash Payment</v>
      </c>
    </row>
    <row r="1260" spans="1:29" ht="34" hidden="1" x14ac:dyDescent="0.2">
      <c r="A1260" s="3">
        <v>36141</v>
      </c>
      <c r="B1260" s="6">
        <v>42680</v>
      </c>
      <c r="C1260" s="3">
        <f>VLOOKUP(B1260,Dates!$A$2:$B$1462, 2,FALSE)</f>
        <v>1</v>
      </c>
      <c r="D1260" s="3">
        <v>4</v>
      </c>
      <c r="E1260" s="12">
        <f t="shared" si="76"/>
        <v>42684</v>
      </c>
      <c r="F1260" s="3">
        <v>0</v>
      </c>
      <c r="G1260" s="3" t="s">
        <v>61</v>
      </c>
      <c r="H1260" s="3" t="str">
        <f t="shared" si="77"/>
        <v>Other</v>
      </c>
      <c r="I1260" s="3">
        <v>7</v>
      </c>
      <c r="J1260" s="10">
        <v>1826</v>
      </c>
      <c r="K1260" s="3">
        <v>2</v>
      </c>
      <c r="L1260" s="3" t="s">
        <v>135</v>
      </c>
      <c r="M1260" s="3" t="s">
        <v>892</v>
      </c>
      <c r="N1260" s="3" t="s">
        <v>897</v>
      </c>
      <c r="O1260" s="3" t="s">
        <v>898</v>
      </c>
      <c r="P1260" s="3" t="s">
        <v>895</v>
      </c>
      <c r="Q1260" s="3" t="s">
        <v>896</v>
      </c>
      <c r="R1260" s="3">
        <v>7</v>
      </c>
      <c r="S1260" s="3" t="s">
        <v>1045</v>
      </c>
      <c r="T1260" s="3">
        <v>135</v>
      </c>
      <c r="U1260" s="3" t="s">
        <v>1088</v>
      </c>
      <c r="V1260" s="15">
        <v>22</v>
      </c>
      <c r="W1260" s="15">
        <v>19.656208341820829</v>
      </c>
      <c r="X1260" s="3">
        <v>4</v>
      </c>
      <c r="Y1260" s="15">
        <v>0.87999999500000003</v>
      </c>
      <c r="Z1260" s="15">
        <v>88</v>
      </c>
      <c r="AA1260" s="24">
        <f t="shared" si="78"/>
        <v>87.120000004999994</v>
      </c>
      <c r="AB1260" s="3" t="s">
        <v>29</v>
      </c>
      <c r="AC1260" s="3" t="str">
        <f t="shared" si="79"/>
        <v>Cash Not Over 200</v>
      </c>
    </row>
    <row r="1261" spans="1:29" ht="34" hidden="1" x14ac:dyDescent="0.2">
      <c r="A1261" s="3">
        <v>35746</v>
      </c>
      <c r="B1261" s="6">
        <v>42496</v>
      </c>
      <c r="C1261" s="3">
        <f>VLOOKUP(B1261,Dates!$A$2:$B$1462, 2,FALSE)</f>
        <v>6</v>
      </c>
      <c r="D1261" s="3">
        <v>0</v>
      </c>
      <c r="E1261" s="12">
        <f t="shared" si="76"/>
        <v>42496</v>
      </c>
      <c r="F1261" s="3">
        <v>0</v>
      </c>
      <c r="G1261" s="3" t="s">
        <v>213</v>
      </c>
      <c r="H1261" s="3" t="str">
        <f t="shared" si="77"/>
        <v>Same day - on time</v>
      </c>
      <c r="I1261" s="3">
        <v>7</v>
      </c>
      <c r="J1261" s="10">
        <v>1804</v>
      </c>
      <c r="K1261" s="3">
        <v>2</v>
      </c>
      <c r="L1261" s="3" t="s">
        <v>135</v>
      </c>
      <c r="M1261" s="3" t="s">
        <v>892</v>
      </c>
      <c r="N1261" s="3" t="s">
        <v>897</v>
      </c>
      <c r="O1261" s="3" t="s">
        <v>898</v>
      </c>
      <c r="P1261" s="3" t="s">
        <v>895</v>
      </c>
      <c r="Q1261" s="3" t="s">
        <v>896</v>
      </c>
      <c r="R1261" s="3">
        <v>7</v>
      </c>
      <c r="S1261" s="3" t="s">
        <v>1045</v>
      </c>
      <c r="T1261" s="3">
        <v>135</v>
      </c>
      <c r="U1261" s="3" t="s">
        <v>1088</v>
      </c>
      <c r="V1261" s="15">
        <v>22</v>
      </c>
      <c r="W1261" s="15">
        <v>19.656208341820829</v>
      </c>
      <c r="X1261" s="3">
        <v>4</v>
      </c>
      <c r="Y1261" s="15">
        <v>1.7599999900000001</v>
      </c>
      <c r="Z1261" s="15">
        <v>88</v>
      </c>
      <c r="AA1261" s="24">
        <f t="shared" si="78"/>
        <v>86.240000010000003</v>
      </c>
      <c r="AB1261" s="3" t="s">
        <v>65</v>
      </c>
      <c r="AC1261" s="3" t="str">
        <f t="shared" si="79"/>
        <v>Not Cash Payment</v>
      </c>
    </row>
    <row r="1262" spans="1:29" ht="34" hidden="1" x14ac:dyDescent="0.2">
      <c r="A1262" s="3">
        <v>35406</v>
      </c>
      <c r="B1262" s="6">
        <v>42521</v>
      </c>
      <c r="C1262" s="3">
        <f>VLOOKUP(B1262,Dates!$A$2:$B$1462, 2,FALSE)</f>
        <v>3</v>
      </c>
      <c r="D1262" s="3">
        <v>4</v>
      </c>
      <c r="E1262" s="12">
        <f t="shared" si="76"/>
        <v>42527</v>
      </c>
      <c r="F1262" s="3">
        <v>0</v>
      </c>
      <c r="G1262" s="3" t="s">
        <v>61</v>
      </c>
      <c r="H1262" s="3" t="str">
        <f t="shared" si="77"/>
        <v>Other</v>
      </c>
      <c r="I1262" s="3">
        <v>7</v>
      </c>
      <c r="J1262" s="10">
        <v>11551</v>
      </c>
      <c r="K1262" s="3">
        <v>2</v>
      </c>
      <c r="L1262" s="3" t="s">
        <v>135</v>
      </c>
      <c r="M1262" s="3" t="s">
        <v>892</v>
      </c>
      <c r="N1262" s="3" t="s">
        <v>963</v>
      </c>
      <c r="O1262" s="3" t="s">
        <v>957</v>
      </c>
      <c r="P1262" s="3" t="s">
        <v>895</v>
      </c>
      <c r="Q1262" s="3" t="s">
        <v>902</v>
      </c>
      <c r="R1262" s="3">
        <v>7</v>
      </c>
      <c r="S1262" s="3" t="s">
        <v>1045</v>
      </c>
      <c r="T1262" s="3">
        <v>135</v>
      </c>
      <c r="U1262" s="3" t="s">
        <v>1088</v>
      </c>
      <c r="V1262" s="15">
        <v>22</v>
      </c>
      <c r="W1262" s="15">
        <v>19.656208341820829</v>
      </c>
      <c r="X1262" s="3">
        <v>4</v>
      </c>
      <c r="Y1262" s="15">
        <v>2.6400001049999999</v>
      </c>
      <c r="Z1262" s="15">
        <v>88</v>
      </c>
      <c r="AA1262" s="24">
        <f t="shared" si="78"/>
        <v>85.359999895000001</v>
      </c>
      <c r="AB1262" s="3" t="s">
        <v>44</v>
      </c>
      <c r="AC1262" s="3" t="str">
        <f t="shared" si="79"/>
        <v>Not Cash Payment</v>
      </c>
    </row>
    <row r="1263" spans="1:29" ht="34" hidden="1" x14ac:dyDescent="0.2">
      <c r="A1263" s="3">
        <v>35370</v>
      </c>
      <c r="B1263" s="6">
        <v>42521</v>
      </c>
      <c r="C1263" s="3">
        <f>VLOOKUP(B1263,Dates!$A$2:$B$1462, 2,FALSE)</f>
        <v>3</v>
      </c>
      <c r="D1263" s="3">
        <v>4</v>
      </c>
      <c r="E1263" s="12">
        <f t="shared" si="76"/>
        <v>42527</v>
      </c>
      <c r="F1263" s="3">
        <v>1</v>
      </c>
      <c r="G1263" s="3" t="s">
        <v>61</v>
      </c>
      <c r="H1263" s="3" t="str">
        <f t="shared" si="77"/>
        <v>Other</v>
      </c>
      <c r="I1263" s="3">
        <v>7</v>
      </c>
      <c r="J1263" s="10">
        <v>11674</v>
      </c>
      <c r="K1263" s="3">
        <v>2</v>
      </c>
      <c r="L1263" s="3" t="s">
        <v>135</v>
      </c>
      <c r="M1263" s="3" t="s">
        <v>892</v>
      </c>
      <c r="N1263" s="3" t="s">
        <v>1037</v>
      </c>
      <c r="O1263" s="3" t="s">
        <v>936</v>
      </c>
      <c r="P1263" s="3" t="s">
        <v>895</v>
      </c>
      <c r="Q1263" s="3" t="s">
        <v>902</v>
      </c>
      <c r="R1263" s="3">
        <v>7</v>
      </c>
      <c r="S1263" s="3" t="s">
        <v>1045</v>
      </c>
      <c r="T1263" s="3">
        <v>135</v>
      </c>
      <c r="U1263" s="3" t="s">
        <v>1088</v>
      </c>
      <c r="V1263" s="15">
        <v>22</v>
      </c>
      <c r="W1263" s="15">
        <v>19.656208341820829</v>
      </c>
      <c r="X1263" s="3">
        <v>5</v>
      </c>
      <c r="Y1263" s="15">
        <v>3.2999999519999998</v>
      </c>
      <c r="Z1263" s="15">
        <v>110</v>
      </c>
      <c r="AA1263" s="24">
        <f t="shared" si="78"/>
        <v>106.70000004800001</v>
      </c>
      <c r="AB1263" s="3" t="s">
        <v>29</v>
      </c>
      <c r="AC1263" s="3" t="str">
        <f t="shared" si="79"/>
        <v>Cash Not Over 200</v>
      </c>
    </row>
    <row r="1264" spans="1:29" ht="34" hidden="1" x14ac:dyDescent="0.2">
      <c r="A1264" s="3">
        <v>35343</v>
      </c>
      <c r="B1264" s="6">
        <v>42520</v>
      </c>
      <c r="C1264" s="3">
        <f>VLOOKUP(B1264,Dates!$A$2:$B$1462, 2,FALSE)</f>
        <v>2</v>
      </c>
      <c r="D1264" s="3">
        <v>1</v>
      </c>
      <c r="E1264" s="12">
        <f t="shared" si="76"/>
        <v>42521</v>
      </c>
      <c r="F1264" s="3">
        <v>1</v>
      </c>
      <c r="G1264" s="3" t="s">
        <v>186</v>
      </c>
      <c r="H1264" s="3" t="str">
        <f t="shared" si="77"/>
        <v>Other</v>
      </c>
      <c r="I1264" s="3">
        <v>7</v>
      </c>
      <c r="J1264" s="10">
        <v>1718</v>
      </c>
      <c r="K1264" s="3">
        <v>2</v>
      </c>
      <c r="L1264" s="3" t="s">
        <v>135</v>
      </c>
      <c r="M1264" s="3" t="s">
        <v>892</v>
      </c>
      <c r="N1264" s="3" t="s">
        <v>980</v>
      </c>
      <c r="O1264" s="3" t="s">
        <v>922</v>
      </c>
      <c r="P1264" s="3" t="s">
        <v>895</v>
      </c>
      <c r="Q1264" s="3" t="s">
        <v>902</v>
      </c>
      <c r="R1264" s="3">
        <v>7</v>
      </c>
      <c r="S1264" s="3" t="s">
        <v>1045</v>
      </c>
      <c r="T1264" s="3">
        <v>135</v>
      </c>
      <c r="U1264" s="3" t="s">
        <v>1088</v>
      </c>
      <c r="V1264" s="15">
        <v>22</v>
      </c>
      <c r="W1264" s="15">
        <v>19.656208341820829</v>
      </c>
      <c r="X1264" s="3">
        <v>3</v>
      </c>
      <c r="Y1264" s="15">
        <v>9.8999996190000008</v>
      </c>
      <c r="Z1264" s="15">
        <v>66</v>
      </c>
      <c r="AA1264" s="24">
        <f t="shared" si="78"/>
        <v>56.100000381000001</v>
      </c>
      <c r="AB1264" s="3" t="s">
        <v>29</v>
      </c>
      <c r="AC1264" s="3" t="str">
        <f t="shared" si="79"/>
        <v>Cash Not Over 200</v>
      </c>
    </row>
    <row r="1265" spans="1:29" ht="34" hidden="1" x14ac:dyDescent="0.2">
      <c r="A1265" s="3">
        <v>35193</v>
      </c>
      <c r="B1265" s="6">
        <v>42518</v>
      </c>
      <c r="C1265" s="3">
        <f>VLOOKUP(B1265,Dates!$A$2:$B$1462, 2,FALSE)</f>
        <v>7</v>
      </c>
      <c r="D1265" s="3">
        <v>4</v>
      </c>
      <c r="E1265" s="12">
        <f t="shared" si="76"/>
        <v>42523</v>
      </c>
      <c r="F1265" s="3">
        <v>0</v>
      </c>
      <c r="G1265" s="3" t="s">
        <v>61</v>
      </c>
      <c r="H1265" s="3" t="str">
        <f t="shared" si="77"/>
        <v>Other</v>
      </c>
      <c r="I1265" s="3">
        <v>7</v>
      </c>
      <c r="J1265" s="10">
        <v>614</v>
      </c>
      <c r="K1265" s="3">
        <v>2</v>
      </c>
      <c r="L1265" s="3" t="s">
        <v>135</v>
      </c>
      <c r="M1265" s="3" t="s">
        <v>892</v>
      </c>
      <c r="N1265" s="3" t="s">
        <v>972</v>
      </c>
      <c r="O1265" s="3" t="s">
        <v>904</v>
      </c>
      <c r="P1265" s="3" t="s">
        <v>895</v>
      </c>
      <c r="Q1265" s="3" t="s">
        <v>902</v>
      </c>
      <c r="R1265" s="3">
        <v>7</v>
      </c>
      <c r="S1265" s="3" t="s">
        <v>1045</v>
      </c>
      <c r="T1265" s="3">
        <v>135</v>
      </c>
      <c r="U1265" s="3" t="s">
        <v>1088</v>
      </c>
      <c r="V1265" s="15">
        <v>22</v>
      </c>
      <c r="W1265" s="15">
        <v>19.656208341820829</v>
      </c>
      <c r="X1265" s="3">
        <v>4</v>
      </c>
      <c r="Y1265" s="15">
        <v>3.5199999809999998</v>
      </c>
      <c r="Z1265" s="15">
        <v>88</v>
      </c>
      <c r="AA1265" s="24">
        <f t="shared" si="78"/>
        <v>84.480000019000002</v>
      </c>
      <c r="AB1265" s="3" t="s">
        <v>29</v>
      </c>
      <c r="AC1265" s="3" t="str">
        <f t="shared" si="79"/>
        <v>Cash Not Over 200</v>
      </c>
    </row>
    <row r="1266" spans="1:29" ht="34" hidden="1" x14ac:dyDescent="0.2">
      <c r="A1266" s="3">
        <v>34181</v>
      </c>
      <c r="B1266" s="6">
        <v>42503</v>
      </c>
      <c r="C1266" s="3">
        <f>VLOOKUP(B1266,Dates!$A$2:$B$1462, 2,FALSE)</f>
        <v>6</v>
      </c>
      <c r="D1266" s="3">
        <v>2</v>
      </c>
      <c r="E1266" s="12">
        <f t="shared" si="76"/>
        <v>42507</v>
      </c>
      <c r="F1266" s="3">
        <v>0</v>
      </c>
      <c r="G1266" s="3" t="s">
        <v>22</v>
      </c>
      <c r="H1266" s="3" t="str">
        <f t="shared" si="77"/>
        <v>Other</v>
      </c>
      <c r="I1266" s="3">
        <v>7</v>
      </c>
      <c r="J1266" s="10">
        <v>2353</v>
      </c>
      <c r="K1266" s="3">
        <v>2</v>
      </c>
      <c r="L1266" s="3" t="s">
        <v>135</v>
      </c>
      <c r="M1266" s="3" t="s">
        <v>892</v>
      </c>
      <c r="N1266" s="3" t="s">
        <v>899</v>
      </c>
      <c r="O1266" s="3" t="s">
        <v>898</v>
      </c>
      <c r="P1266" s="3" t="s">
        <v>895</v>
      </c>
      <c r="Q1266" s="3" t="s">
        <v>896</v>
      </c>
      <c r="R1266" s="3">
        <v>7</v>
      </c>
      <c r="S1266" s="3" t="s">
        <v>1045</v>
      </c>
      <c r="T1266" s="3">
        <v>135</v>
      </c>
      <c r="U1266" s="3" t="s">
        <v>1088</v>
      </c>
      <c r="V1266" s="15">
        <v>22</v>
      </c>
      <c r="W1266" s="15">
        <v>19.656208341820829</v>
      </c>
      <c r="X1266" s="3">
        <v>5</v>
      </c>
      <c r="Y1266" s="15">
        <v>4.4000000950000002</v>
      </c>
      <c r="Z1266" s="15">
        <v>110</v>
      </c>
      <c r="AA1266" s="24">
        <f t="shared" si="78"/>
        <v>105.599999905</v>
      </c>
      <c r="AB1266" s="3" t="s">
        <v>65</v>
      </c>
      <c r="AC1266" s="3" t="str">
        <f t="shared" si="79"/>
        <v>Not Cash Payment</v>
      </c>
    </row>
    <row r="1267" spans="1:29" ht="34" hidden="1" x14ac:dyDescent="0.2">
      <c r="A1267" s="3">
        <v>34137</v>
      </c>
      <c r="B1267" s="6">
        <v>42503</v>
      </c>
      <c r="C1267" s="3">
        <f>VLOOKUP(B1267,Dates!$A$2:$B$1462, 2,FALSE)</f>
        <v>6</v>
      </c>
      <c r="D1267" s="3">
        <v>4</v>
      </c>
      <c r="E1267" s="12">
        <f t="shared" si="76"/>
        <v>42509</v>
      </c>
      <c r="F1267" s="3">
        <v>0</v>
      </c>
      <c r="G1267" s="3" t="s">
        <v>61</v>
      </c>
      <c r="H1267" s="3" t="str">
        <f t="shared" si="77"/>
        <v>Other</v>
      </c>
      <c r="I1267" s="3">
        <v>7</v>
      </c>
      <c r="J1267" s="10">
        <v>7735</v>
      </c>
      <c r="K1267" s="3">
        <v>2</v>
      </c>
      <c r="L1267" s="3" t="s">
        <v>135</v>
      </c>
      <c r="M1267" s="3" t="s">
        <v>892</v>
      </c>
      <c r="N1267" s="3" t="s">
        <v>1038</v>
      </c>
      <c r="O1267" s="3" t="s">
        <v>952</v>
      </c>
      <c r="P1267" s="3" t="s">
        <v>895</v>
      </c>
      <c r="Q1267" s="3" t="s">
        <v>930</v>
      </c>
      <c r="R1267" s="3">
        <v>7</v>
      </c>
      <c r="S1267" s="3" t="s">
        <v>1045</v>
      </c>
      <c r="T1267" s="3">
        <v>135</v>
      </c>
      <c r="U1267" s="3" t="s">
        <v>1088</v>
      </c>
      <c r="V1267" s="15">
        <v>22</v>
      </c>
      <c r="W1267" s="15">
        <v>19.656208341820829</v>
      </c>
      <c r="X1267" s="3">
        <v>2</v>
      </c>
      <c r="Y1267" s="15">
        <v>4.4000000950000002</v>
      </c>
      <c r="Z1267" s="15">
        <v>44</v>
      </c>
      <c r="AA1267" s="24">
        <f t="shared" si="78"/>
        <v>39.599999904999997</v>
      </c>
      <c r="AB1267" s="3" t="s">
        <v>65</v>
      </c>
      <c r="AC1267" s="3" t="str">
        <f t="shared" si="79"/>
        <v>Not Cash Payment</v>
      </c>
    </row>
    <row r="1268" spans="1:29" ht="34" hidden="1" x14ac:dyDescent="0.2">
      <c r="A1268" s="3">
        <v>33989</v>
      </c>
      <c r="B1268" s="6">
        <v>42679</v>
      </c>
      <c r="C1268" s="3">
        <f>VLOOKUP(B1268,Dates!$A$2:$B$1462, 2,FALSE)</f>
        <v>7</v>
      </c>
      <c r="D1268" s="3">
        <v>2</v>
      </c>
      <c r="E1268" s="12">
        <f t="shared" si="76"/>
        <v>42682</v>
      </c>
      <c r="F1268" s="3">
        <v>1</v>
      </c>
      <c r="G1268" s="3" t="s">
        <v>22</v>
      </c>
      <c r="H1268" s="3" t="str">
        <f t="shared" si="77"/>
        <v>Other</v>
      </c>
      <c r="I1268" s="3">
        <v>7</v>
      </c>
      <c r="J1268" s="10">
        <v>1445</v>
      </c>
      <c r="K1268" s="3">
        <v>2</v>
      </c>
      <c r="L1268" s="3" t="s">
        <v>135</v>
      </c>
      <c r="M1268" s="3" t="s">
        <v>892</v>
      </c>
      <c r="N1268" s="3" t="s">
        <v>1039</v>
      </c>
      <c r="O1268" s="3" t="s">
        <v>932</v>
      </c>
      <c r="P1268" s="3" t="s">
        <v>895</v>
      </c>
      <c r="Q1268" s="3" t="s">
        <v>896</v>
      </c>
      <c r="R1268" s="3">
        <v>7</v>
      </c>
      <c r="S1268" s="3" t="s">
        <v>1045</v>
      </c>
      <c r="T1268" s="3">
        <v>135</v>
      </c>
      <c r="U1268" s="3" t="s">
        <v>1088</v>
      </c>
      <c r="V1268" s="15">
        <v>22</v>
      </c>
      <c r="W1268" s="15">
        <v>19.656208341820829</v>
      </c>
      <c r="X1268" s="3">
        <v>2</v>
      </c>
      <c r="Y1268" s="15">
        <v>5.2800002099999999</v>
      </c>
      <c r="Z1268" s="15">
        <v>44</v>
      </c>
      <c r="AA1268" s="24">
        <f t="shared" si="78"/>
        <v>38.719999790000003</v>
      </c>
      <c r="AB1268" s="3" t="s">
        <v>29</v>
      </c>
      <c r="AC1268" s="3" t="str">
        <f t="shared" si="79"/>
        <v>Cash Not Over 200</v>
      </c>
    </row>
    <row r="1269" spans="1:29" ht="34" hidden="1" x14ac:dyDescent="0.2">
      <c r="A1269" s="3">
        <v>33884</v>
      </c>
      <c r="B1269" s="6">
        <v>42618</v>
      </c>
      <c r="C1269" s="3">
        <f>VLOOKUP(B1269,Dates!$A$2:$B$1462, 2,FALSE)</f>
        <v>2</v>
      </c>
      <c r="D1269" s="3">
        <v>4</v>
      </c>
      <c r="E1269" s="12">
        <f t="shared" si="76"/>
        <v>42622</v>
      </c>
      <c r="F1269" s="3">
        <v>1</v>
      </c>
      <c r="G1269" s="3" t="s">
        <v>61</v>
      </c>
      <c r="H1269" s="3" t="str">
        <f t="shared" si="77"/>
        <v>Other</v>
      </c>
      <c r="I1269" s="3">
        <v>7</v>
      </c>
      <c r="J1269" s="10">
        <v>6199</v>
      </c>
      <c r="K1269" s="3">
        <v>2</v>
      </c>
      <c r="L1269" s="3" t="s">
        <v>135</v>
      </c>
      <c r="M1269" s="3" t="s">
        <v>892</v>
      </c>
      <c r="N1269" s="3" t="s">
        <v>926</v>
      </c>
      <c r="O1269" s="3" t="s">
        <v>927</v>
      </c>
      <c r="P1269" s="3" t="s">
        <v>895</v>
      </c>
      <c r="Q1269" s="3" t="s">
        <v>912</v>
      </c>
      <c r="R1269" s="3">
        <v>7</v>
      </c>
      <c r="S1269" s="3" t="s">
        <v>1045</v>
      </c>
      <c r="T1269" s="3">
        <v>135</v>
      </c>
      <c r="U1269" s="3" t="s">
        <v>1088</v>
      </c>
      <c r="V1269" s="15">
        <v>22</v>
      </c>
      <c r="W1269" s="15">
        <v>19.656208341820829</v>
      </c>
      <c r="X1269" s="3">
        <v>5</v>
      </c>
      <c r="Y1269" s="15">
        <v>5.5</v>
      </c>
      <c r="Z1269" s="15">
        <v>110</v>
      </c>
      <c r="AA1269" s="24">
        <f t="shared" si="78"/>
        <v>104.5</v>
      </c>
      <c r="AB1269" s="3" t="s">
        <v>65</v>
      </c>
      <c r="AC1269" s="3" t="str">
        <f t="shared" si="79"/>
        <v>Not Cash Payment</v>
      </c>
    </row>
    <row r="1270" spans="1:29" ht="34" hidden="1" x14ac:dyDescent="0.2">
      <c r="A1270" s="3">
        <v>33847</v>
      </c>
      <c r="B1270" s="6">
        <v>42618</v>
      </c>
      <c r="C1270" s="3">
        <f>VLOOKUP(B1270,Dates!$A$2:$B$1462, 2,FALSE)</f>
        <v>2</v>
      </c>
      <c r="D1270" s="3">
        <v>1</v>
      </c>
      <c r="E1270" s="12">
        <f t="shared" si="76"/>
        <v>42619</v>
      </c>
      <c r="F1270" s="3">
        <v>1</v>
      </c>
      <c r="G1270" s="3" t="s">
        <v>186</v>
      </c>
      <c r="H1270" s="3" t="str">
        <f t="shared" si="77"/>
        <v>Other</v>
      </c>
      <c r="I1270" s="3">
        <v>7</v>
      </c>
      <c r="J1270" s="10">
        <v>6817</v>
      </c>
      <c r="K1270" s="3">
        <v>2</v>
      </c>
      <c r="L1270" s="3" t="s">
        <v>135</v>
      </c>
      <c r="M1270" s="3" t="s">
        <v>892</v>
      </c>
      <c r="N1270" s="3" t="s">
        <v>1040</v>
      </c>
      <c r="O1270" s="3" t="s">
        <v>906</v>
      </c>
      <c r="P1270" s="3" t="s">
        <v>895</v>
      </c>
      <c r="Q1270" s="3" t="s">
        <v>896</v>
      </c>
      <c r="R1270" s="3">
        <v>7</v>
      </c>
      <c r="S1270" s="3" t="s">
        <v>1045</v>
      </c>
      <c r="T1270" s="3">
        <v>135</v>
      </c>
      <c r="U1270" s="3" t="s">
        <v>1088</v>
      </c>
      <c r="V1270" s="15">
        <v>22</v>
      </c>
      <c r="W1270" s="15">
        <v>19.656208341820829</v>
      </c>
      <c r="X1270" s="3">
        <v>2</v>
      </c>
      <c r="Y1270" s="15">
        <v>5.7199997900000001</v>
      </c>
      <c r="Z1270" s="15">
        <v>44</v>
      </c>
      <c r="AA1270" s="24">
        <f t="shared" si="78"/>
        <v>38.280000209999997</v>
      </c>
      <c r="AB1270" s="3" t="s">
        <v>29</v>
      </c>
      <c r="AC1270" s="3" t="str">
        <f t="shared" si="79"/>
        <v>Cash Not Over 200</v>
      </c>
    </row>
  </sheetData>
  <autoFilter ref="A1:AC1270" xr:uid="{51A2D064-A9A3-4D01-9387-E37FDB058501}">
    <filterColumn colId="6">
      <filters>
        <filter val="Same Day"/>
      </filters>
    </filterColumn>
    <filterColumn colId="7">
      <filters>
        <filter val="Other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296F-950C-5448-B32C-590F93444F8E}">
  <dimension ref="A1:JB1270"/>
  <sheetViews>
    <sheetView workbookViewId="0">
      <selection activeCell="F2" sqref="F2"/>
    </sheetView>
  </sheetViews>
  <sheetFormatPr baseColWidth="10" defaultRowHeight="16" x14ac:dyDescent="0.2"/>
  <cols>
    <col min="1" max="1" width="11.83203125" style="3" bestFit="1" customWidth="1"/>
    <col min="2" max="2" width="43.5" style="3" bestFit="1" customWidth="1"/>
    <col min="3" max="3" width="19.83203125" style="3" bestFit="1" customWidth="1"/>
    <col min="4" max="4" width="23.33203125" style="3" bestFit="1" customWidth="1"/>
    <col min="5" max="5" width="14.33203125" style="15" bestFit="1" customWidth="1"/>
    <col min="6" max="7" width="10.83203125" style="3"/>
    <col min="8" max="8" width="11.6640625" style="3" bestFit="1" customWidth="1"/>
    <col min="9" max="16384" width="10.83203125" style="3"/>
  </cols>
  <sheetData>
    <row r="1" spans="1:262" s="4" customFormat="1" ht="51" x14ac:dyDescent="0.2">
      <c r="A1" s="2" t="s">
        <v>15</v>
      </c>
      <c r="B1" s="2" t="s">
        <v>1052</v>
      </c>
      <c r="C1" s="2" t="s">
        <v>14</v>
      </c>
      <c r="D1" s="2" t="s">
        <v>1053</v>
      </c>
      <c r="E1" s="14" t="s">
        <v>16</v>
      </c>
      <c r="F1" s="2" t="s">
        <v>3026</v>
      </c>
      <c r="G1" s="3"/>
      <c r="H1" s="2" t="s">
        <v>3025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</row>
    <row r="2" spans="1:262" ht="17" x14ac:dyDescent="0.2">
      <c r="A2" s="3">
        <v>191</v>
      </c>
      <c r="B2" s="3" t="s">
        <v>1054</v>
      </c>
      <c r="C2" s="3">
        <v>9</v>
      </c>
      <c r="D2" s="3" t="s">
        <v>1055</v>
      </c>
      <c r="E2" s="15">
        <v>99.989997860000003</v>
      </c>
      <c r="F2" s="3" t="b">
        <f>NOT(E2&lt;$H$3)</f>
        <v>0</v>
      </c>
    </row>
    <row r="3" spans="1:262" ht="17" x14ac:dyDescent="0.2">
      <c r="A3" s="3">
        <v>627</v>
      </c>
      <c r="B3" s="3" t="s">
        <v>1056</v>
      </c>
      <c r="C3" s="3">
        <v>29</v>
      </c>
      <c r="D3" s="3" t="s">
        <v>1057</v>
      </c>
      <c r="E3" s="15">
        <v>39.990001679999999</v>
      </c>
      <c r="F3" s="3" t="b">
        <f t="shared" ref="F3:F60" si="0">NOT(E3&lt;$H$3)</f>
        <v>0</v>
      </c>
      <c r="H3" s="13">
        <f>AVERAGE(E2:E60)</f>
        <v>131.68576334033898</v>
      </c>
    </row>
    <row r="4" spans="1:262" ht="17" x14ac:dyDescent="0.2">
      <c r="A4" s="3">
        <v>917</v>
      </c>
      <c r="B4" s="3" t="s">
        <v>1058</v>
      </c>
      <c r="C4" s="3">
        <v>41</v>
      </c>
      <c r="D4" s="3" t="s">
        <v>1041</v>
      </c>
      <c r="E4" s="15">
        <v>21.989999770000001</v>
      </c>
      <c r="F4" s="3" t="b">
        <f t="shared" si="0"/>
        <v>0</v>
      </c>
    </row>
    <row r="5" spans="1:262" ht="17" x14ac:dyDescent="0.2">
      <c r="A5" s="3">
        <v>828</v>
      </c>
      <c r="B5" s="3" t="s">
        <v>1059</v>
      </c>
      <c r="C5" s="3">
        <v>37</v>
      </c>
      <c r="D5" s="3" t="s">
        <v>1042</v>
      </c>
      <c r="E5" s="15">
        <v>31.989999770000001</v>
      </c>
      <c r="F5" s="3" t="b">
        <f t="shared" si="0"/>
        <v>0</v>
      </c>
    </row>
    <row r="6" spans="1:262" ht="17" x14ac:dyDescent="0.2">
      <c r="A6" s="3">
        <v>403</v>
      </c>
      <c r="B6" s="3" t="s">
        <v>1060</v>
      </c>
      <c r="C6" s="3">
        <v>18</v>
      </c>
      <c r="D6" s="3" t="s">
        <v>1061</v>
      </c>
      <c r="E6" s="15">
        <v>129.9900055</v>
      </c>
      <c r="F6" s="3" t="b">
        <f t="shared" si="0"/>
        <v>0</v>
      </c>
    </row>
    <row r="7" spans="1:262" ht="17" x14ac:dyDescent="0.2">
      <c r="A7" s="3">
        <v>365</v>
      </c>
      <c r="B7" s="3" t="s">
        <v>1062</v>
      </c>
      <c r="C7" s="3">
        <v>17</v>
      </c>
      <c r="D7" s="3" t="s">
        <v>1043</v>
      </c>
      <c r="E7" s="15">
        <v>59.990001679999999</v>
      </c>
      <c r="F7" s="3" t="b">
        <f t="shared" si="0"/>
        <v>0</v>
      </c>
    </row>
    <row r="8" spans="1:262" ht="17" x14ac:dyDescent="0.2">
      <c r="A8" s="3">
        <v>957</v>
      </c>
      <c r="B8" s="3" t="s">
        <v>1063</v>
      </c>
      <c r="C8" s="3">
        <v>43</v>
      </c>
      <c r="D8" s="3" t="s">
        <v>1064</v>
      </c>
      <c r="E8" s="15">
        <v>299.98001099999999</v>
      </c>
      <c r="F8" s="3" t="b">
        <f t="shared" si="0"/>
        <v>1</v>
      </c>
    </row>
    <row r="9" spans="1:262" ht="17" x14ac:dyDescent="0.2">
      <c r="A9" s="3">
        <v>502</v>
      </c>
      <c r="B9" s="3" t="s">
        <v>1065</v>
      </c>
      <c r="C9" s="3">
        <v>24</v>
      </c>
      <c r="D9" s="3" t="s">
        <v>1066</v>
      </c>
      <c r="E9" s="15">
        <v>50</v>
      </c>
      <c r="F9" s="3" t="b">
        <f t="shared" si="0"/>
        <v>0</v>
      </c>
    </row>
    <row r="10" spans="1:262" ht="17" x14ac:dyDescent="0.2">
      <c r="A10" s="3">
        <v>905</v>
      </c>
      <c r="B10" s="3" t="s">
        <v>1067</v>
      </c>
      <c r="C10" s="3">
        <v>40</v>
      </c>
      <c r="D10" s="3" t="s">
        <v>1044</v>
      </c>
      <c r="E10" s="15">
        <v>24.989999770000001</v>
      </c>
      <c r="F10" s="3" t="b">
        <f t="shared" si="0"/>
        <v>0</v>
      </c>
    </row>
    <row r="11" spans="1:262" ht="17" x14ac:dyDescent="0.2">
      <c r="A11" s="3">
        <v>564</v>
      </c>
      <c r="B11" s="3" t="s">
        <v>1068</v>
      </c>
      <c r="C11" s="3">
        <v>26</v>
      </c>
      <c r="D11" s="3" t="s">
        <v>1069</v>
      </c>
      <c r="E11" s="15">
        <v>30</v>
      </c>
      <c r="F11" s="3" t="b">
        <f t="shared" si="0"/>
        <v>0</v>
      </c>
    </row>
    <row r="12" spans="1:262" ht="17" x14ac:dyDescent="0.2">
      <c r="A12" s="3">
        <v>885</v>
      </c>
      <c r="B12" s="3" t="s">
        <v>1070</v>
      </c>
      <c r="C12" s="3">
        <v>40</v>
      </c>
      <c r="D12" s="3" t="s">
        <v>1044</v>
      </c>
      <c r="E12" s="15">
        <v>24.989999770000001</v>
      </c>
      <c r="F12" s="3" t="b">
        <f t="shared" si="0"/>
        <v>0</v>
      </c>
    </row>
    <row r="13" spans="1:262" ht="17" x14ac:dyDescent="0.2">
      <c r="A13" s="3">
        <v>906</v>
      </c>
      <c r="B13" s="3" t="s">
        <v>1071</v>
      </c>
      <c r="C13" s="3">
        <v>40</v>
      </c>
      <c r="D13" s="3" t="s">
        <v>1044</v>
      </c>
      <c r="E13" s="15">
        <v>24.989999770000001</v>
      </c>
      <c r="F13" s="3" t="b">
        <f t="shared" si="0"/>
        <v>0</v>
      </c>
    </row>
    <row r="14" spans="1:262" ht="17" x14ac:dyDescent="0.2">
      <c r="A14" s="3">
        <v>886</v>
      </c>
      <c r="B14" s="3" t="s">
        <v>1072</v>
      </c>
      <c r="C14" s="3">
        <v>40</v>
      </c>
      <c r="D14" s="3" t="s">
        <v>1044</v>
      </c>
      <c r="E14" s="15">
        <v>24.989999770000001</v>
      </c>
      <c r="F14" s="3" t="b">
        <f t="shared" si="0"/>
        <v>0</v>
      </c>
    </row>
    <row r="15" spans="1:262" ht="17" x14ac:dyDescent="0.2">
      <c r="A15" s="3">
        <v>926</v>
      </c>
      <c r="B15" s="3" t="s">
        <v>1073</v>
      </c>
      <c r="C15" s="3">
        <v>41</v>
      </c>
      <c r="D15" s="3" t="s">
        <v>1041</v>
      </c>
      <c r="E15" s="15">
        <v>15.989999770000001</v>
      </c>
      <c r="F15" s="3" t="b">
        <f t="shared" si="0"/>
        <v>0</v>
      </c>
    </row>
    <row r="16" spans="1:262" ht="17" x14ac:dyDescent="0.2">
      <c r="A16" s="3">
        <v>924</v>
      </c>
      <c r="B16" s="3" t="s">
        <v>1074</v>
      </c>
      <c r="C16" s="3">
        <v>41</v>
      </c>
      <c r="D16" s="3" t="s">
        <v>1041</v>
      </c>
      <c r="E16" s="15">
        <v>15.989999770000001</v>
      </c>
      <c r="F16" s="3" t="b">
        <f t="shared" si="0"/>
        <v>0</v>
      </c>
    </row>
    <row r="17" spans="1:6" ht="17" x14ac:dyDescent="0.2">
      <c r="A17" s="3">
        <v>825</v>
      </c>
      <c r="B17" s="3" t="s">
        <v>1075</v>
      </c>
      <c r="C17" s="3">
        <v>37</v>
      </c>
      <c r="D17" s="3" t="s">
        <v>1042</v>
      </c>
      <c r="E17" s="15">
        <v>31.989999770000001</v>
      </c>
      <c r="F17" s="3" t="b">
        <f t="shared" si="0"/>
        <v>0</v>
      </c>
    </row>
    <row r="18" spans="1:6" ht="17" x14ac:dyDescent="0.2">
      <c r="A18" s="3">
        <v>977</v>
      </c>
      <c r="B18" s="3" t="s">
        <v>1076</v>
      </c>
      <c r="C18" s="3">
        <v>44</v>
      </c>
      <c r="D18" s="3" t="s">
        <v>1077</v>
      </c>
      <c r="E18" s="15">
        <v>29.989999770000001</v>
      </c>
      <c r="F18" s="3" t="b">
        <f t="shared" si="0"/>
        <v>0</v>
      </c>
    </row>
    <row r="19" spans="1:6" ht="17" x14ac:dyDescent="0.2">
      <c r="A19" s="3">
        <v>116</v>
      </c>
      <c r="B19" s="3" t="s">
        <v>1078</v>
      </c>
      <c r="C19" s="3">
        <v>6</v>
      </c>
      <c r="D19" s="3" t="s">
        <v>1079</v>
      </c>
      <c r="E19" s="15">
        <v>44.990001679999999</v>
      </c>
      <c r="F19" s="3" t="b">
        <f t="shared" si="0"/>
        <v>0</v>
      </c>
    </row>
    <row r="20" spans="1:6" ht="17" x14ac:dyDescent="0.2">
      <c r="A20" s="3">
        <v>818</v>
      </c>
      <c r="B20" s="3" t="s">
        <v>1080</v>
      </c>
      <c r="C20" s="3">
        <v>37</v>
      </c>
      <c r="D20" s="3" t="s">
        <v>1042</v>
      </c>
      <c r="E20" s="15">
        <v>47.990001679999999</v>
      </c>
      <c r="F20" s="3" t="b">
        <f t="shared" si="0"/>
        <v>0</v>
      </c>
    </row>
    <row r="21" spans="1:6" ht="17" x14ac:dyDescent="0.2">
      <c r="A21" s="3">
        <v>835</v>
      </c>
      <c r="B21" s="3" t="s">
        <v>1081</v>
      </c>
      <c r="C21" s="3">
        <v>37</v>
      </c>
      <c r="D21" s="3" t="s">
        <v>1042</v>
      </c>
      <c r="E21" s="15">
        <v>31.989999770000001</v>
      </c>
      <c r="F21" s="3" t="b">
        <f t="shared" si="0"/>
        <v>0</v>
      </c>
    </row>
    <row r="22" spans="1:6" ht="17" x14ac:dyDescent="0.2">
      <c r="A22" s="3">
        <v>810</v>
      </c>
      <c r="B22" s="3" t="s">
        <v>1082</v>
      </c>
      <c r="C22" s="3">
        <v>36</v>
      </c>
      <c r="D22" s="3" t="s">
        <v>1083</v>
      </c>
      <c r="E22" s="15">
        <v>19.989999770000001</v>
      </c>
      <c r="F22" s="3" t="b">
        <f t="shared" si="0"/>
        <v>0</v>
      </c>
    </row>
    <row r="23" spans="1:6" ht="17" x14ac:dyDescent="0.2">
      <c r="A23" s="3">
        <v>565</v>
      </c>
      <c r="B23" s="3" t="s">
        <v>1084</v>
      </c>
      <c r="C23" s="3">
        <v>26</v>
      </c>
      <c r="D23" s="3" t="s">
        <v>1069</v>
      </c>
      <c r="E23" s="15">
        <v>70</v>
      </c>
      <c r="F23" s="3" t="b">
        <f t="shared" si="0"/>
        <v>0</v>
      </c>
    </row>
    <row r="24" spans="1:6" ht="17" x14ac:dyDescent="0.2">
      <c r="A24" s="3">
        <v>821</v>
      </c>
      <c r="B24" s="3" t="s">
        <v>1085</v>
      </c>
      <c r="C24" s="3">
        <v>37</v>
      </c>
      <c r="D24" s="3" t="s">
        <v>1042</v>
      </c>
      <c r="E24" s="15">
        <v>51.990001679999999</v>
      </c>
      <c r="F24" s="3" t="b">
        <f t="shared" si="0"/>
        <v>0</v>
      </c>
    </row>
    <row r="25" spans="1:6" ht="17" x14ac:dyDescent="0.2">
      <c r="A25" s="3">
        <v>897</v>
      </c>
      <c r="B25" s="3" t="s">
        <v>1086</v>
      </c>
      <c r="C25" s="3">
        <v>40</v>
      </c>
      <c r="D25" s="3" t="s">
        <v>1044</v>
      </c>
      <c r="E25" s="15">
        <v>24.989999770000001</v>
      </c>
      <c r="F25" s="3" t="b">
        <f t="shared" si="0"/>
        <v>0</v>
      </c>
    </row>
    <row r="26" spans="1:6" ht="17" x14ac:dyDescent="0.2">
      <c r="A26" s="3">
        <v>567</v>
      </c>
      <c r="B26" s="3" t="s">
        <v>1087</v>
      </c>
      <c r="C26" s="3">
        <v>26</v>
      </c>
      <c r="D26" s="3" t="s">
        <v>1069</v>
      </c>
      <c r="E26" s="15">
        <v>25</v>
      </c>
      <c r="F26" s="3" t="b">
        <f t="shared" si="0"/>
        <v>0</v>
      </c>
    </row>
    <row r="27" spans="1:6" ht="17" x14ac:dyDescent="0.2">
      <c r="A27" s="3">
        <v>135</v>
      </c>
      <c r="B27" s="3" t="s">
        <v>1088</v>
      </c>
      <c r="C27" s="3">
        <v>7</v>
      </c>
      <c r="D27" s="3" t="s">
        <v>1045</v>
      </c>
      <c r="E27" s="15">
        <v>22</v>
      </c>
      <c r="F27" s="3" t="b">
        <f t="shared" si="0"/>
        <v>0</v>
      </c>
    </row>
    <row r="28" spans="1:6" ht="17" x14ac:dyDescent="0.2">
      <c r="A28" s="3">
        <v>134</v>
      </c>
      <c r="B28" s="3" t="s">
        <v>1089</v>
      </c>
      <c r="C28" s="3">
        <v>7</v>
      </c>
      <c r="D28" s="3" t="s">
        <v>1045</v>
      </c>
      <c r="E28" s="15">
        <v>25</v>
      </c>
      <c r="F28" s="3" t="b">
        <f t="shared" si="0"/>
        <v>0</v>
      </c>
    </row>
    <row r="29" spans="1:6" ht="17" x14ac:dyDescent="0.2">
      <c r="A29" s="3">
        <v>282</v>
      </c>
      <c r="B29" s="3" t="s">
        <v>1090</v>
      </c>
      <c r="C29" s="3">
        <v>13</v>
      </c>
      <c r="D29" s="3" t="s">
        <v>1042</v>
      </c>
      <c r="E29" s="15">
        <v>31.989999770000001</v>
      </c>
      <c r="F29" s="3" t="b">
        <f t="shared" si="0"/>
        <v>0</v>
      </c>
    </row>
    <row r="30" spans="1:6" ht="17" x14ac:dyDescent="0.2">
      <c r="A30" s="3">
        <v>249</v>
      </c>
      <c r="B30" s="3" t="s">
        <v>1091</v>
      </c>
      <c r="C30" s="3">
        <v>12</v>
      </c>
      <c r="D30" s="3" t="s">
        <v>1092</v>
      </c>
      <c r="E30" s="15">
        <v>54.97000122</v>
      </c>
      <c r="F30" s="3" t="b">
        <f t="shared" si="0"/>
        <v>0</v>
      </c>
    </row>
    <row r="31" spans="1:6" ht="17" x14ac:dyDescent="0.2">
      <c r="A31" s="3">
        <v>44</v>
      </c>
      <c r="B31" s="3" t="s">
        <v>1093</v>
      </c>
      <c r="C31" s="3">
        <v>3</v>
      </c>
      <c r="D31" s="3" t="s">
        <v>1094</v>
      </c>
      <c r="E31" s="15">
        <v>59.990001679999999</v>
      </c>
      <c r="F31" s="3" t="b">
        <f t="shared" si="0"/>
        <v>0</v>
      </c>
    </row>
    <row r="32" spans="1:6" ht="17" x14ac:dyDescent="0.2">
      <c r="A32" s="3">
        <v>804</v>
      </c>
      <c r="B32" s="3" t="s">
        <v>1095</v>
      </c>
      <c r="C32" s="3">
        <v>36</v>
      </c>
      <c r="D32" s="3" t="s">
        <v>1083</v>
      </c>
      <c r="E32" s="15">
        <v>19.989999770000001</v>
      </c>
      <c r="F32" s="3" t="b">
        <f t="shared" si="0"/>
        <v>0</v>
      </c>
    </row>
    <row r="33" spans="1:6" ht="17" x14ac:dyDescent="0.2">
      <c r="A33" s="3">
        <v>642</v>
      </c>
      <c r="B33" s="3" t="s">
        <v>1096</v>
      </c>
      <c r="C33" s="3">
        <v>29</v>
      </c>
      <c r="D33" s="3" t="s">
        <v>1057</v>
      </c>
      <c r="E33" s="15">
        <v>30</v>
      </c>
      <c r="F33" s="3" t="b">
        <f t="shared" si="0"/>
        <v>0</v>
      </c>
    </row>
    <row r="34" spans="1:6" ht="17" x14ac:dyDescent="0.2">
      <c r="A34" s="3">
        <v>893</v>
      </c>
      <c r="B34" s="3" t="s">
        <v>1097</v>
      </c>
      <c r="C34" s="3">
        <v>40</v>
      </c>
      <c r="D34" s="3" t="s">
        <v>1044</v>
      </c>
      <c r="E34" s="15">
        <v>24.989999770000001</v>
      </c>
      <c r="F34" s="3" t="b">
        <f t="shared" si="0"/>
        <v>0</v>
      </c>
    </row>
    <row r="35" spans="1:6" ht="17" x14ac:dyDescent="0.2">
      <c r="A35" s="3">
        <v>235</v>
      </c>
      <c r="B35" s="3" t="s">
        <v>1098</v>
      </c>
      <c r="C35" s="3">
        <v>11</v>
      </c>
      <c r="D35" s="3" t="s">
        <v>1099</v>
      </c>
      <c r="E35" s="15">
        <v>34.990001679999999</v>
      </c>
      <c r="F35" s="3" t="b">
        <f t="shared" si="0"/>
        <v>0</v>
      </c>
    </row>
    <row r="36" spans="1:6" ht="17" x14ac:dyDescent="0.2">
      <c r="A36" s="3">
        <v>172</v>
      </c>
      <c r="B36" s="3" t="s">
        <v>1100</v>
      </c>
      <c r="C36" s="3">
        <v>9</v>
      </c>
      <c r="D36" s="3" t="s">
        <v>1055</v>
      </c>
      <c r="E36" s="15">
        <v>30</v>
      </c>
      <c r="F36" s="3" t="b">
        <f t="shared" si="0"/>
        <v>0</v>
      </c>
    </row>
    <row r="37" spans="1:6" ht="17" x14ac:dyDescent="0.2">
      <c r="A37" s="3">
        <v>1352</v>
      </c>
      <c r="B37" s="3" t="s">
        <v>1101</v>
      </c>
      <c r="C37" s="3">
        <v>65</v>
      </c>
      <c r="D37" s="3" t="s">
        <v>1102</v>
      </c>
      <c r="E37" s="15">
        <v>252.88000489999999</v>
      </c>
      <c r="F37" s="3" t="b">
        <f t="shared" si="0"/>
        <v>1</v>
      </c>
    </row>
    <row r="38" spans="1:6" ht="17" x14ac:dyDescent="0.2">
      <c r="A38" s="3">
        <v>1349</v>
      </c>
      <c r="B38" s="3" t="s">
        <v>1103</v>
      </c>
      <c r="C38" s="3">
        <v>62</v>
      </c>
      <c r="D38" s="3" t="s">
        <v>1104</v>
      </c>
      <c r="E38" s="15">
        <v>452.0400085</v>
      </c>
      <c r="F38" s="3" t="b">
        <f t="shared" si="0"/>
        <v>1</v>
      </c>
    </row>
    <row r="39" spans="1:6" ht="17" x14ac:dyDescent="0.2">
      <c r="A39" s="3">
        <v>1351</v>
      </c>
      <c r="B39" s="3" t="s">
        <v>1105</v>
      </c>
      <c r="C39" s="3">
        <v>64</v>
      </c>
      <c r="D39" s="3" t="s">
        <v>1048</v>
      </c>
      <c r="E39" s="15">
        <v>1500</v>
      </c>
      <c r="F39" s="3" t="b">
        <f t="shared" si="0"/>
        <v>1</v>
      </c>
    </row>
    <row r="40" spans="1:6" ht="17" x14ac:dyDescent="0.2">
      <c r="A40" s="3">
        <v>60</v>
      </c>
      <c r="B40" s="3" t="s">
        <v>1106</v>
      </c>
      <c r="C40" s="3">
        <v>4</v>
      </c>
      <c r="D40" s="3" t="s">
        <v>1049</v>
      </c>
      <c r="E40" s="15">
        <v>999.98999019999997</v>
      </c>
      <c r="F40" s="3" t="b">
        <f t="shared" si="0"/>
        <v>1</v>
      </c>
    </row>
    <row r="41" spans="1:6" ht="17" x14ac:dyDescent="0.2">
      <c r="A41" s="3">
        <v>24</v>
      </c>
      <c r="B41" s="3" t="s">
        <v>1107</v>
      </c>
      <c r="C41" s="3">
        <v>2</v>
      </c>
      <c r="D41" s="3" t="s">
        <v>1046</v>
      </c>
      <c r="E41" s="15">
        <v>79.989997860000003</v>
      </c>
      <c r="F41" s="3" t="b">
        <f t="shared" si="0"/>
        <v>0</v>
      </c>
    </row>
    <row r="42" spans="1:6" ht="17" x14ac:dyDescent="0.2">
      <c r="A42" s="3">
        <v>278</v>
      </c>
      <c r="B42" s="3" t="s">
        <v>1108</v>
      </c>
      <c r="C42" s="3">
        <v>13</v>
      </c>
      <c r="D42" s="3" t="s">
        <v>1042</v>
      </c>
      <c r="E42" s="15">
        <v>44.990001679999999</v>
      </c>
      <c r="F42" s="3" t="b">
        <f t="shared" si="0"/>
        <v>0</v>
      </c>
    </row>
    <row r="43" spans="1:6" ht="17" x14ac:dyDescent="0.2">
      <c r="A43" s="3">
        <v>273</v>
      </c>
      <c r="B43" s="3" t="s">
        <v>1109</v>
      </c>
      <c r="C43" s="3">
        <v>13</v>
      </c>
      <c r="D43" s="3" t="s">
        <v>1042</v>
      </c>
      <c r="E43" s="15">
        <v>27.989999770000001</v>
      </c>
      <c r="F43" s="3" t="b">
        <f t="shared" si="0"/>
        <v>0</v>
      </c>
    </row>
    <row r="44" spans="1:6" ht="17" x14ac:dyDescent="0.2">
      <c r="A44" s="3">
        <v>359</v>
      </c>
      <c r="B44" s="3" t="s">
        <v>1110</v>
      </c>
      <c r="C44" s="3">
        <v>16</v>
      </c>
      <c r="D44" s="3" t="s">
        <v>1111</v>
      </c>
      <c r="E44" s="15">
        <v>99.989997860000003</v>
      </c>
      <c r="F44" s="3" t="b">
        <f t="shared" si="0"/>
        <v>0</v>
      </c>
    </row>
    <row r="45" spans="1:6" ht="17" x14ac:dyDescent="0.2">
      <c r="A45" s="3">
        <v>276</v>
      </c>
      <c r="B45" s="3" t="s">
        <v>1112</v>
      </c>
      <c r="C45" s="3">
        <v>13</v>
      </c>
      <c r="D45" s="3" t="s">
        <v>1042</v>
      </c>
      <c r="E45" s="15">
        <v>31.989999770000001</v>
      </c>
      <c r="F45" s="3" t="b">
        <f t="shared" si="0"/>
        <v>0</v>
      </c>
    </row>
    <row r="46" spans="1:6" ht="17" x14ac:dyDescent="0.2">
      <c r="A46" s="3">
        <v>572</v>
      </c>
      <c r="B46" s="3" t="s">
        <v>1113</v>
      </c>
      <c r="C46" s="3">
        <v>26</v>
      </c>
      <c r="D46" s="3" t="s">
        <v>1069</v>
      </c>
      <c r="E46" s="15">
        <v>39.990001679999999</v>
      </c>
      <c r="F46" s="3" t="b">
        <f t="shared" si="0"/>
        <v>0</v>
      </c>
    </row>
    <row r="47" spans="1:6" ht="17" x14ac:dyDescent="0.2">
      <c r="A47" s="3">
        <v>203</v>
      </c>
      <c r="B47" s="3" t="s">
        <v>1114</v>
      </c>
      <c r="C47" s="3">
        <v>10</v>
      </c>
      <c r="D47" s="3" t="s">
        <v>1115</v>
      </c>
      <c r="E47" s="15">
        <v>399.98999020000002</v>
      </c>
      <c r="F47" s="3" t="b">
        <f t="shared" si="0"/>
        <v>1</v>
      </c>
    </row>
    <row r="48" spans="1:6" ht="17" x14ac:dyDescent="0.2">
      <c r="A48" s="3">
        <v>1353</v>
      </c>
      <c r="B48" s="3" t="s">
        <v>1116</v>
      </c>
      <c r="C48" s="3">
        <v>66</v>
      </c>
      <c r="D48" s="3" t="s">
        <v>1050</v>
      </c>
      <c r="E48" s="15">
        <v>461.48001099999999</v>
      </c>
      <c r="F48" s="3" t="b">
        <f t="shared" si="0"/>
        <v>1</v>
      </c>
    </row>
    <row r="49" spans="1:6" ht="17" x14ac:dyDescent="0.2">
      <c r="A49" s="3">
        <v>364</v>
      </c>
      <c r="B49" s="3" t="s">
        <v>1117</v>
      </c>
      <c r="C49" s="3">
        <v>17</v>
      </c>
      <c r="D49" s="3" t="s">
        <v>1043</v>
      </c>
      <c r="E49" s="15">
        <v>299.98999020000002</v>
      </c>
      <c r="F49" s="3" t="b">
        <f t="shared" si="0"/>
        <v>1</v>
      </c>
    </row>
    <row r="50" spans="1:6" ht="17" x14ac:dyDescent="0.2">
      <c r="A50" s="3">
        <v>1350</v>
      </c>
      <c r="B50" s="3" t="s">
        <v>1118</v>
      </c>
      <c r="C50" s="3">
        <v>63</v>
      </c>
      <c r="D50" s="3" t="s">
        <v>1119</v>
      </c>
      <c r="E50" s="15">
        <v>357.10000609999997</v>
      </c>
      <c r="F50" s="3" t="b">
        <f t="shared" si="0"/>
        <v>1</v>
      </c>
    </row>
    <row r="51" spans="1:6" ht="17" x14ac:dyDescent="0.2">
      <c r="A51" s="3">
        <v>93</v>
      </c>
      <c r="B51" s="3" t="s">
        <v>1120</v>
      </c>
      <c r="C51" s="3">
        <v>5</v>
      </c>
      <c r="D51" s="3" t="s">
        <v>1051</v>
      </c>
      <c r="E51" s="15">
        <v>24.989999770000001</v>
      </c>
      <c r="F51" s="3" t="b">
        <f t="shared" si="0"/>
        <v>0</v>
      </c>
    </row>
    <row r="52" spans="1:6" ht="17" x14ac:dyDescent="0.2">
      <c r="A52" s="3">
        <v>306</v>
      </c>
      <c r="B52" s="3" t="s">
        <v>1121</v>
      </c>
      <c r="C52" s="3">
        <v>38</v>
      </c>
      <c r="D52" s="3" t="s">
        <v>1122</v>
      </c>
      <c r="E52" s="15">
        <v>89.989997860000003</v>
      </c>
      <c r="F52" s="3" t="b">
        <f t="shared" si="0"/>
        <v>0</v>
      </c>
    </row>
    <row r="53" spans="1:6" ht="17" x14ac:dyDescent="0.2">
      <c r="A53" s="3">
        <v>251</v>
      </c>
      <c r="B53" s="3" t="s">
        <v>1123</v>
      </c>
      <c r="C53" s="3">
        <v>12</v>
      </c>
      <c r="D53" s="3" t="s">
        <v>1092</v>
      </c>
      <c r="E53" s="15">
        <v>89.989997860000003</v>
      </c>
      <c r="F53" s="3" t="b">
        <f t="shared" si="0"/>
        <v>0</v>
      </c>
    </row>
    <row r="54" spans="1:6" ht="17" x14ac:dyDescent="0.2">
      <c r="A54" s="3">
        <v>822</v>
      </c>
      <c r="B54" s="3" t="s">
        <v>1124</v>
      </c>
      <c r="C54" s="3">
        <v>37</v>
      </c>
      <c r="D54" s="3" t="s">
        <v>1042</v>
      </c>
      <c r="E54" s="15">
        <v>47.990001679999999</v>
      </c>
      <c r="F54" s="3" t="b">
        <f t="shared" si="0"/>
        <v>0</v>
      </c>
    </row>
    <row r="55" spans="1:6" ht="17" x14ac:dyDescent="0.2">
      <c r="A55" s="3">
        <v>823</v>
      </c>
      <c r="B55" s="3" t="s">
        <v>1125</v>
      </c>
      <c r="C55" s="3">
        <v>37</v>
      </c>
      <c r="D55" s="3" t="s">
        <v>1042</v>
      </c>
      <c r="E55" s="15">
        <v>51.990001679999999</v>
      </c>
      <c r="F55" s="3" t="b">
        <f t="shared" si="0"/>
        <v>0</v>
      </c>
    </row>
    <row r="56" spans="1:6" ht="17" x14ac:dyDescent="0.2">
      <c r="A56" s="3">
        <v>1360</v>
      </c>
      <c r="B56" s="3" t="s">
        <v>1126</v>
      </c>
      <c r="C56" s="3">
        <v>73</v>
      </c>
      <c r="D56" s="3" t="s">
        <v>1127</v>
      </c>
      <c r="E56" s="15">
        <v>327.75</v>
      </c>
      <c r="F56" s="3" t="b">
        <f t="shared" si="0"/>
        <v>1</v>
      </c>
    </row>
    <row r="57" spans="1:6" ht="17" x14ac:dyDescent="0.2">
      <c r="A57" s="3">
        <v>1363</v>
      </c>
      <c r="B57" s="3" t="s">
        <v>1128</v>
      </c>
      <c r="C57" s="3">
        <v>76</v>
      </c>
      <c r="D57" s="3" t="s">
        <v>1129</v>
      </c>
      <c r="E57" s="15">
        <v>215.82000729999999</v>
      </c>
      <c r="F57" s="3" t="b">
        <f t="shared" si="0"/>
        <v>1</v>
      </c>
    </row>
    <row r="58" spans="1:6" ht="17" x14ac:dyDescent="0.2">
      <c r="A58" s="3">
        <v>1357</v>
      </c>
      <c r="B58" s="3" t="s">
        <v>1130</v>
      </c>
      <c r="C58" s="3">
        <v>70</v>
      </c>
      <c r="D58" s="3" t="s">
        <v>1131</v>
      </c>
      <c r="E58" s="15">
        <v>210.8500061</v>
      </c>
      <c r="F58" s="3" t="b">
        <f t="shared" si="0"/>
        <v>1</v>
      </c>
    </row>
    <row r="59" spans="1:6" ht="17" x14ac:dyDescent="0.2">
      <c r="A59" s="3">
        <v>37</v>
      </c>
      <c r="B59" s="3" t="s">
        <v>1132</v>
      </c>
      <c r="C59" s="3">
        <v>3</v>
      </c>
      <c r="D59" s="3" t="s">
        <v>1094</v>
      </c>
      <c r="E59" s="15">
        <v>34.990001679999999</v>
      </c>
      <c r="F59" s="3" t="b">
        <f t="shared" si="0"/>
        <v>0</v>
      </c>
    </row>
    <row r="60" spans="1:6" ht="17" x14ac:dyDescent="0.2">
      <c r="A60" s="3">
        <v>797</v>
      </c>
      <c r="B60" s="3" t="s">
        <v>1133</v>
      </c>
      <c r="C60" s="3">
        <v>36</v>
      </c>
      <c r="D60" s="3" t="s">
        <v>1083</v>
      </c>
      <c r="E60" s="15">
        <v>17.989999770000001</v>
      </c>
      <c r="F60" s="3" t="b">
        <f t="shared" si="0"/>
        <v>0</v>
      </c>
    </row>
    <row r="61" spans="1:6" x14ac:dyDescent="0.2">
      <c r="A61"/>
      <c r="B61"/>
      <c r="C61"/>
      <c r="D61"/>
      <c r="E61" s="25"/>
    </row>
    <row r="62" spans="1:6" x14ac:dyDescent="0.2">
      <c r="A62"/>
      <c r="B62"/>
      <c r="C62"/>
      <c r="D62"/>
      <c r="E62" s="25"/>
    </row>
    <row r="63" spans="1:6" x14ac:dyDescent="0.2">
      <c r="A63"/>
      <c r="B63"/>
      <c r="C63"/>
      <c r="D63"/>
      <c r="E63" s="25"/>
    </row>
    <row r="64" spans="1:6" x14ac:dyDescent="0.2">
      <c r="A64"/>
      <c r="B64"/>
      <c r="C64"/>
      <c r="D64"/>
      <c r="E64" s="25"/>
    </row>
    <row r="65" spans="1:5" x14ac:dyDescent="0.2">
      <c r="A65"/>
      <c r="B65"/>
      <c r="C65"/>
      <c r="D65"/>
      <c r="E65" s="25"/>
    </row>
    <row r="66" spans="1:5" x14ac:dyDescent="0.2">
      <c r="A66"/>
      <c r="B66"/>
      <c r="C66"/>
      <c r="D66"/>
      <c r="E66" s="25"/>
    </row>
    <row r="67" spans="1:5" x14ac:dyDescent="0.2">
      <c r="A67"/>
      <c r="B67"/>
      <c r="C67"/>
      <c r="D67"/>
      <c r="E67" s="25"/>
    </row>
    <row r="68" spans="1:5" x14ac:dyDescent="0.2">
      <c r="A68"/>
      <c r="B68"/>
      <c r="C68"/>
      <c r="D68"/>
      <c r="E68" s="25"/>
    </row>
    <row r="69" spans="1:5" x14ac:dyDescent="0.2">
      <c r="A69"/>
      <c r="B69"/>
      <c r="C69"/>
      <c r="D69"/>
      <c r="E69" s="25"/>
    </row>
    <row r="70" spans="1:5" x14ac:dyDescent="0.2">
      <c r="A70"/>
      <c r="B70"/>
      <c r="C70"/>
      <c r="D70"/>
      <c r="E70" s="25"/>
    </row>
    <row r="71" spans="1:5" x14ac:dyDescent="0.2">
      <c r="A71"/>
      <c r="B71"/>
      <c r="C71"/>
      <c r="D71"/>
      <c r="E71" s="25"/>
    </row>
    <row r="72" spans="1:5" x14ac:dyDescent="0.2">
      <c r="A72"/>
      <c r="B72"/>
      <c r="C72"/>
      <c r="D72"/>
      <c r="E72" s="25"/>
    </row>
    <row r="73" spans="1:5" x14ac:dyDescent="0.2">
      <c r="A73"/>
      <c r="B73"/>
      <c r="C73"/>
      <c r="D73"/>
      <c r="E73" s="25"/>
    </row>
    <row r="74" spans="1:5" x14ac:dyDescent="0.2">
      <c r="A74"/>
      <c r="B74"/>
      <c r="C74"/>
      <c r="D74"/>
      <c r="E74" s="25"/>
    </row>
    <row r="75" spans="1:5" x14ac:dyDescent="0.2">
      <c r="A75"/>
      <c r="B75"/>
      <c r="C75"/>
      <c r="D75"/>
      <c r="E75" s="25"/>
    </row>
    <row r="76" spans="1:5" x14ac:dyDescent="0.2">
      <c r="A76"/>
      <c r="B76"/>
      <c r="C76"/>
      <c r="D76"/>
      <c r="E76" s="25"/>
    </row>
    <row r="77" spans="1:5" x14ac:dyDescent="0.2">
      <c r="A77"/>
      <c r="B77"/>
      <c r="C77"/>
      <c r="D77"/>
      <c r="E77" s="25"/>
    </row>
    <row r="78" spans="1:5" x14ac:dyDescent="0.2">
      <c r="A78"/>
      <c r="B78"/>
      <c r="C78"/>
      <c r="D78"/>
      <c r="E78" s="25"/>
    </row>
    <row r="79" spans="1:5" x14ac:dyDescent="0.2">
      <c r="A79"/>
      <c r="B79"/>
      <c r="C79"/>
      <c r="D79"/>
      <c r="E79" s="25"/>
    </row>
    <row r="80" spans="1:5" x14ac:dyDescent="0.2">
      <c r="A80"/>
      <c r="B80"/>
      <c r="C80"/>
      <c r="D80"/>
      <c r="E80" s="25"/>
    </row>
    <row r="81" spans="1:5" x14ac:dyDescent="0.2">
      <c r="A81"/>
      <c r="B81"/>
      <c r="C81"/>
      <c r="D81"/>
      <c r="E81" s="25"/>
    </row>
    <row r="82" spans="1:5" x14ac:dyDescent="0.2">
      <c r="A82"/>
      <c r="B82"/>
      <c r="C82"/>
      <c r="D82"/>
      <c r="E82" s="25"/>
    </row>
    <row r="83" spans="1:5" x14ac:dyDescent="0.2">
      <c r="A83"/>
      <c r="B83"/>
      <c r="C83"/>
      <c r="D83"/>
      <c r="E83" s="25"/>
    </row>
    <row r="84" spans="1:5" x14ac:dyDescent="0.2">
      <c r="A84"/>
      <c r="B84"/>
      <c r="C84"/>
      <c r="D84"/>
      <c r="E84" s="25"/>
    </row>
    <row r="85" spans="1:5" x14ac:dyDescent="0.2">
      <c r="A85"/>
      <c r="B85"/>
      <c r="C85"/>
      <c r="D85"/>
      <c r="E85" s="25"/>
    </row>
    <row r="86" spans="1:5" x14ac:dyDescent="0.2">
      <c r="A86"/>
      <c r="B86"/>
      <c r="C86"/>
      <c r="D86"/>
      <c r="E86" s="25"/>
    </row>
    <row r="87" spans="1:5" x14ac:dyDescent="0.2">
      <c r="A87"/>
      <c r="B87"/>
      <c r="C87"/>
      <c r="D87"/>
      <c r="E87" s="25"/>
    </row>
    <row r="88" spans="1:5" x14ac:dyDescent="0.2">
      <c r="A88"/>
      <c r="B88"/>
      <c r="C88"/>
      <c r="D88"/>
      <c r="E88" s="25"/>
    </row>
    <row r="89" spans="1:5" x14ac:dyDescent="0.2">
      <c r="A89"/>
      <c r="B89"/>
      <c r="C89"/>
      <c r="D89"/>
      <c r="E89" s="25"/>
    </row>
    <row r="90" spans="1:5" x14ac:dyDescent="0.2">
      <c r="A90"/>
      <c r="B90"/>
      <c r="C90"/>
      <c r="D90"/>
      <c r="E90" s="25"/>
    </row>
    <row r="91" spans="1:5" x14ac:dyDescent="0.2">
      <c r="A91"/>
      <c r="B91"/>
      <c r="C91"/>
      <c r="D91"/>
      <c r="E91" s="25"/>
    </row>
    <row r="92" spans="1:5" x14ac:dyDescent="0.2">
      <c r="A92"/>
      <c r="B92"/>
      <c r="C92"/>
      <c r="D92"/>
      <c r="E92" s="25"/>
    </row>
    <row r="93" spans="1:5" x14ac:dyDescent="0.2">
      <c r="A93"/>
      <c r="B93"/>
      <c r="C93"/>
      <c r="D93"/>
      <c r="E93" s="25"/>
    </row>
    <row r="94" spans="1:5" x14ac:dyDescent="0.2">
      <c r="A94"/>
      <c r="B94"/>
      <c r="C94"/>
      <c r="D94"/>
      <c r="E94" s="25"/>
    </row>
    <row r="95" spans="1:5" x14ac:dyDescent="0.2">
      <c r="A95"/>
      <c r="B95"/>
      <c r="C95"/>
      <c r="D95"/>
      <c r="E95" s="25"/>
    </row>
    <row r="96" spans="1:5" x14ac:dyDescent="0.2">
      <c r="A96"/>
      <c r="B96"/>
      <c r="C96"/>
      <c r="D96"/>
      <c r="E96" s="25"/>
    </row>
    <row r="97" spans="1:5" x14ac:dyDescent="0.2">
      <c r="A97"/>
      <c r="B97"/>
      <c r="C97"/>
      <c r="D97"/>
      <c r="E97" s="25"/>
    </row>
    <row r="98" spans="1:5" x14ac:dyDescent="0.2">
      <c r="A98"/>
      <c r="B98"/>
      <c r="C98"/>
      <c r="D98"/>
      <c r="E98" s="25"/>
    </row>
    <row r="99" spans="1:5" x14ac:dyDescent="0.2">
      <c r="A99"/>
      <c r="B99"/>
      <c r="C99"/>
      <c r="D99"/>
      <c r="E99" s="25"/>
    </row>
    <row r="100" spans="1:5" x14ac:dyDescent="0.2">
      <c r="A100"/>
      <c r="B100"/>
      <c r="C100"/>
      <c r="D100"/>
      <c r="E100" s="25"/>
    </row>
    <row r="101" spans="1:5" x14ac:dyDescent="0.2">
      <c r="A101"/>
      <c r="B101"/>
      <c r="C101"/>
      <c r="D101"/>
      <c r="E101" s="25"/>
    </row>
    <row r="102" spans="1:5" x14ac:dyDescent="0.2">
      <c r="A102"/>
      <c r="B102"/>
      <c r="C102"/>
      <c r="D102"/>
      <c r="E102" s="25"/>
    </row>
    <row r="103" spans="1:5" x14ac:dyDescent="0.2">
      <c r="A103"/>
      <c r="B103"/>
      <c r="C103"/>
      <c r="D103"/>
      <c r="E103" s="25"/>
    </row>
    <row r="104" spans="1:5" x14ac:dyDescent="0.2">
      <c r="A104"/>
      <c r="B104"/>
      <c r="C104"/>
      <c r="D104"/>
      <c r="E104" s="25"/>
    </row>
    <row r="105" spans="1:5" x14ac:dyDescent="0.2">
      <c r="A105"/>
      <c r="B105"/>
      <c r="C105"/>
      <c r="D105"/>
      <c r="E105" s="25"/>
    </row>
    <row r="106" spans="1:5" x14ac:dyDescent="0.2">
      <c r="A106"/>
      <c r="B106"/>
      <c r="C106"/>
      <c r="D106"/>
      <c r="E106" s="25"/>
    </row>
    <row r="107" spans="1:5" x14ac:dyDescent="0.2">
      <c r="A107"/>
      <c r="B107"/>
      <c r="C107"/>
      <c r="D107"/>
      <c r="E107" s="25"/>
    </row>
    <row r="108" spans="1:5" x14ac:dyDescent="0.2">
      <c r="A108"/>
      <c r="B108"/>
      <c r="C108"/>
      <c r="D108"/>
      <c r="E108" s="25"/>
    </row>
    <row r="109" spans="1:5" x14ac:dyDescent="0.2">
      <c r="A109"/>
      <c r="B109"/>
      <c r="C109"/>
      <c r="D109"/>
      <c r="E109" s="25"/>
    </row>
    <row r="110" spans="1:5" x14ac:dyDescent="0.2">
      <c r="A110"/>
      <c r="B110"/>
      <c r="C110"/>
      <c r="D110"/>
      <c r="E110" s="25"/>
    </row>
    <row r="111" spans="1:5" x14ac:dyDescent="0.2">
      <c r="A111"/>
      <c r="B111"/>
      <c r="C111"/>
      <c r="D111"/>
      <c r="E111" s="25"/>
    </row>
    <row r="112" spans="1:5" x14ac:dyDescent="0.2">
      <c r="A112"/>
      <c r="B112"/>
      <c r="C112"/>
      <c r="D112"/>
      <c r="E112" s="25"/>
    </row>
    <row r="113" spans="1:5" x14ac:dyDescent="0.2">
      <c r="A113"/>
      <c r="B113"/>
      <c r="C113"/>
      <c r="D113"/>
      <c r="E113" s="25"/>
    </row>
    <row r="114" spans="1:5" x14ac:dyDescent="0.2">
      <c r="A114"/>
      <c r="B114"/>
      <c r="C114"/>
      <c r="D114"/>
      <c r="E114" s="25"/>
    </row>
    <row r="115" spans="1:5" x14ac:dyDescent="0.2">
      <c r="A115"/>
      <c r="B115"/>
      <c r="C115"/>
      <c r="D115"/>
      <c r="E115" s="25"/>
    </row>
    <row r="116" spans="1:5" x14ac:dyDescent="0.2">
      <c r="A116"/>
      <c r="B116"/>
      <c r="C116"/>
      <c r="D116"/>
      <c r="E116" s="25"/>
    </row>
    <row r="117" spans="1:5" x14ac:dyDescent="0.2">
      <c r="A117"/>
      <c r="B117"/>
      <c r="C117"/>
      <c r="D117"/>
      <c r="E117" s="25"/>
    </row>
    <row r="118" spans="1:5" x14ac:dyDescent="0.2">
      <c r="A118"/>
      <c r="B118"/>
      <c r="C118"/>
      <c r="D118"/>
      <c r="E118" s="25"/>
    </row>
    <row r="119" spans="1:5" x14ac:dyDescent="0.2">
      <c r="A119"/>
      <c r="B119"/>
      <c r="C119"/>
      <c r="D119"/>
      <c r="E119" s="25"/>
    </row>
    <row r="120" spans="1:5" x14ac:dyDescent="0.2">
      <c r="A120"/>
      <c r="B120"/>
      <c r="C120"/>
      <c r="D120"/>
      <c r="E120" s="25"/>
    </row>
    <row r="121" spans="1:5" x14ac:dyDescent="0.2">
      <c r="A121"/>
      <c r="B121"/>
      <c r="C121"/>
      <c r="D121"/>
      <c r="E121" s="25"/>
    </row>
    <row r="122" spans="1:5" x14ac:dyDescent="0.2">
      <c r="A122"/>
      <c r="B122"/>
      <c r="C122"/>
      <c r="D122"/>
      <c r="E122" s="25"/>
    </row>
    <row r="123" spans="1:5" x14ac:dyDescent="0.2">
      <c r="A123"/>
      <c r="B123"/>
      <c r="C123"/>
      <c r="D123"/>
      <c r="E123" s="25"/>
    </row>
    <row r="124" spans="1:5" x14ac:dyDescent="0.2">
      <c r="A124"/>
      <c r="B124"/>
      <c r="C124"/>
      <c r="D124"/>
      <c r="E124" s="25"/>
    </row>
    <row r="125" spans="1:5" x14ac:dyDescent="0.2">
      <c r="A125"/>
      <c r="B125"/>
      <c r="C125"/>
      <c r="D125"/>
      <c r="E125" s="25"/>
    </row>
    <row r="126" spans="1:5" x14ac:dyDescent="0.2">
      <c r="A126"/>
      <c r="B126"/>
      <c r="C126"/>
      <c r="D126"/>
      <c r="E126" s="25"/>
    </row>
    <row r="127" spans="1:5" x14ac:dyDescent="0.2">
      <c r="A127"/>
      <c r="B127"/>
      <c r="C127"/>
      <c r="D127"/>
      <c r="E127" s="25"/>
    </row>
    <row r="128" spans="1:5" x14ac:dyDescent="0.2">
      <c r="A128"/>
      <c r="B128"/>
      <c r="C128"/>
      <c r="D128"/>
      <c r="E128" s="25"/>
    </row>
    <row r="129" spans="1:5" x14ac:dyDescent="0.2">
      <c r="A129"/>
      <c r="B129"/>
      <c r="C129"/>
      <c r="D129"/>
      <c r="E129" s="25"/>
    </row>
    <row r="130" spans="1:5" x14ac:dyDescent="0.2">
      <c r="A130"/>
      <c r="B130"/>
      <c r="C130"/>
      <c r="D130"/>
      <c r="E130" s="25"/>
    </row>
    <row r="131" spans="1:5" x14ac:dyDescent="0.2">
      <c r="A131"/>
      <c r="B131"/>
      <c r="C131"/>
      <c r="D131"/>
      <c r="E131" s="25"/>
    </row>
    <row r="132" spans="1:5" x14ac:dyDescent="0.2">
      <c r="A132"/>
      <c r="B132"/>
      <c r="C132"/>
      <c r="D132"/>
      <c r="E132" s="25"/>
    </row>
    <row r="133" spans="1:5" x14ac:dyDescent="0.2">
      <c r="A133"/>
      <c r="B133"/>
      <c r="C133"/>
      <c r="D133"/>
      <c r="E133" s="25"/>
    </row>
    <row r="134" spans="1:5" x14ac:dyDescent="0.2">
      <c r="A134"/>
      <c r="B134"/>
      <c r="C134"/>
      <c r="D134"/>
      <c r="E134" s="25"/>
    </row>
    <row r="135" spans="1:5" x14ac:dyDescent="0.2">
      <c r="A135"/>
      <c r="B135"/>
      <c r="C135"/>
      <c r="D135"/>
      <c r="E135" s="25"/>
    </row>
    <row r="136" spans="1:5" x14ac:dyDescent="0.2">
      <c r="A136"/>
      <c r="B136"/>
      <c r="C136"/>
      <c r="D136"/>
      <c r="E136" s="25"/>
    </row>
    <row r="137" spans="1:5" x14ac:dyDescent="0.2">
      <c r="A137"/>
      <c r="B137"/>
      <c r="C137"/>
      <c r="D137"/>
      <c r="E137" s="25"/>
    </row>
    <row r="138" spans="1:5" x14ac:dyDescent="0.2">
      <c r="A138"/>
      <c r="B138"/>
      <c r="C138"/>
      <c r="D138"/>
      <c r="E138" s="25"/>
    </row>
    <row r="139" spans="1:5" x14ac:dyDescent="0.2">
      <c r="A139"/>
      <c r="B139"/>
      <c r="C139"/>
      <c r="D139"/>
      <c r="E139" s="25"/>
    </row>
    <row r="140" spans="1:5" x14ac:dyDescent="0.2">
      <c r="A140"/>
      <c r="B140"/>
      <c r="C140"/>
      <c r="D140"/>
      <c r="E140" s="25"/>
    </row>
    <row r="141" spans="1:5" x14ac:dyDescent="0.2">
      <c r="A141"/>
      <c r="B141"/>
      <c r="C141"/>
      <c r="D141"/>
      <c r="E141" s="25"/>
    </row>
    <row r="142" spans="1:5" x14ac:dyDescent="0.2">
      <c r="A142"/>
      <c r="B142"/>
      <c r="C142"/>
      <c r="D142"/>
      <c r="E142" s="25"/>
    </row>
    <row r="143" spans="1:5" x14ac:dyDescent="0.2">
      <c r="A143"/>
      <c r="B143"/>
      <c r="C143"/>
      <c r="D143"/>
      <c r="E143" s="25"/>
    </row>
    <row r="144" spans="1:5" x14ac:dyDescent="0.2">
      <c r="A144"/>
      <c r="B144"/>
      <c r="C144"/>
      <c r="D144"/>
      <c r="E144" s="25"/>
    </row>
    <row r="145" spans="1:5" x14ac:dyDescent="0.2">
      <c r="A145"/>
      <c r="B145"/>
      <c r="C145"/>
      <c r="D145"/>
      <c r="E145" s="25"/>
    </row>
    <row r="146" spans="1:5" x14ac:dyDescent="0.2">
      <c r="A146"/>
      <c r="B146"/>
      <c r="C146"/>
      <c r="D146"/>
      <c r="E146" s="25"/>
    </row>
    <row r="147" spans="1:5" x14ac:dyDescent="0.2">
      <c r="A147"/>
      <c r="B147"/>
      <c r="C147"/>
      <c r="D147"/>
      <c r="E147" s="25"/>
    </row>
    <row r="148" spans="1:5" x14ac:dyDescent="0.2">
      <c r="A148"/>
      <c r="B148"/>
      <c r="C148"/>
      <c r="D148"/>
      <c r="E148" s="25"/>
    </row>
    <row r="149" spans="1:5" x14ac:dyDescent="0.2">
      <c r="A149"/>
      <c r="B149"/>
      <c r="C149"/>
      <c r="D149"/>
      <c r="E149" s="25"/>
    </row>
    <row r="150" spans="1:5" x14ac:dyDescent="0.2">
      <c r="A150"/>
      <c r="B150"/>
      <c r="C150"/>
      <c r="D150"/>
      <c r="E150" s="25"/>
    </row>
    <row r="151" spans="1:5" x14ac:dyDescent="0.2">
      <c r="A151"/>
      <c r="B151"/>
      <c r="C151"/>
      <c r="D151"/>
      <c r="E151" s="25"/>
    </row>
    <row r="152" spans="1:5" x14ac:dyDescent="0.2">
      <c r="A152"/>
      <c r="B152"/>
      <c r="C152"/>
      <c r="D152"/>
      <c r="E152" s="25"/>
    </row>
    <row r="153" spans="1:5" x14ac:dyDescent="0.2">
      <c r="A153"/>
      <c r="B153"/>
      <c r="C153"/>
      <c r="D153"/>
      <c r="E153" s="25"/>
    </row>
    <row r="154" spans="1:5" x14ac:dyDescent="0.2">
      <c r="A154"/>
      <c r="B154"/>
      <c r="C154"/>
      <c r="D154"/>
      <c r="E154" s="25"/>
    </row>
    <row r="155" spans="1:5" x14ac:dyDescent="0.2">
      <c r="A155"/>
      <c r="B155"/>
      <c r="C155"/>
      <c r="D155"/>
      <c r="E155" s="25"/>
    </row>
    <row r="156" spans="1:5" x14ac:dyDescent="0.2">
      <c r="A156"/>
      <c r="B156"/>
      <c r="C156"/>
      <c r="D156"/>
      <c r="E156" s="25"/>
    </row>
    <row r="157" spans="1:5" x14ac:dyDescent="0.2">
      <c r="A157"/>
      <c r="B157"/>
      <c r="C157"/>
      <c r="D157"/>
      <c r="E157" s="25"/>
    </row>
    <row r="158" spans="1:5" x14ac:dyDescent="0.2">
      <c r="A158"/>
      <c r="B158"/>
      <c r="C158"/>
      <c r="D158"/>
      <c r="E158" s="25"/>
    </row>
    <row r="159" spans="1:5" x14ac:dyDescent="0.2">
      <c r="A159"/>
      <c r="B159"/>
      <c r="C159"/>
      <c r="D159"/>
      <c r="E159" s="25"/>
    </row>
    <row r="160" spans="1:5" x14ac:dyDescent="0.2">
      <c r="A160"/>
      <c r="B160"/>
      <c r="C160"/>
      <c r="D160"/>
      <c r="E160" s="25"/>
    </row>
    <row r="161" spans="1:5" x14ac:dyDescent="0.2">
      <c r="A161"/>
      <c r="B161"/>
      <c r="C161"/>
      <c r="D161"/>
      <c r="E161" s="25"/>
    </row>
    <row r="162" spans="1:5" x14ac:dyDescent="0.2">
      <c r="A162"/>
      <c r="B162"/>
      <c r="C162"/>
      <c r="D162"/>
      <c r="E162" s="25"/>
    </row>
    <row r="163" spans="1:5" x14ac:dyDescent="0.2">
      <c r="A163"/>
      <c r="B163"/>
      <c r="C163"/>
      <c r="D163"/>
      <c r="E163" s="25"/>
    </row>
    <row r="164" spans="1:5" x14ac:dyDescent="0.2">
      <c r="A164"/>
      <c r="B164"/>
      <c r="C164"/>
      <c r="D164"/>
      <c r="E164" s="25"/>
    </row>
    <row r="165" spans="1:5" x14ac:dyDescent="0.2">
      <c r="A165"/>
      <c r="B165"/>
      <c r="C165"/>
      <c r="D165"/>
      <c r="E165" s="25"/>
    </row>
    <row r="166" spans="1:5" x14ac:dyDescent="0.2">
      <c r="A166"/>
      <c r="B166"/>
      <c r="C166"/>
      <c r="D166"/>
      <c r="E166" s="25"/>
    </row>
    <row r="167" spans="1:5" x14ac:dyDescent="0.2">
      <c r="A167"/>
      <c r="B167"/>
      <c r="C167"/>
      <c r="D167"/>
      <c r="E167" s="25"/>
    </row>
    <row r="168" spans="1:5" x14ac:dyDescent="0.2">
      <c r="A168"/>
      <c r="B168"/>
      <c r="C168"/>
      <c r="D168"/>
      <c r="E168" s="25"/>
    </row>
    <row r="169" spans="1:5" x14ac:dyDescent="0.2">
      <c r="A169"/>
      <c r="B169"/>
      <c r="C169"/>
      <c r="D169"/>
      <c r="E169" s="25"/>
    </row>
    <row r="170" spans="1:5" x14ac:dyDescent="0.2">
      <c r="A170"/>
      <c r="B170"/>
      <c r="C170"/>
      <c r="D170"/>
      <c r="E170" s="25"/>
    </row>
    <row r="171" spans="1:5" x14ac:dyDescent="0.2">
      <c r="A171"/>
      <c r="B171"/>
      <c r="C171"/>
      <c r="D171"/>
      <c r="E171" s="25"/>
    </row>
    <row r="172" spans="1:5" x14ac:dyDescent="0.2">
      <c r="A172"/>
      <c r="B172"/>
      <c r="C172"/>
      <c r="D172"/>
      <c r="E172" s="25"/>
    </row>
    <row r="173" spans="1:5" x14ac:dyDescent="0.2">
      <c r="A173"/>
      <c r="B173"/>
      <c r="C173"/>
      <c r="D173"/>
      <c r="E173" s="25"/>
    </row>
    <row r="174" spans="1:5" x14ac:dyDescent="0.2">
      <c r="A174"/>
      <c r="B174"/>
      <c r="C174"/>
      <c r="D174"/>
      <c r="E174" s="25"/>
    </row>
    <row r="175" spans="1:5" x14ac:dyDescent="0.2">
      <c r="A175"/>
      <c r="B175"/>
      <c r="C175"/>
      <c r="D175"/>
      <c r="E175" s="25"/>
    </row>
    <row r="176" spans="1:5" x14ac:dyDescent="0.2">
      <c r="A176"/>
      <c r="B176"/>
      <c r="C176"/>
      <c r="D176"/>
      <c r="E176" s="25"/>
    </row>
    <row r="177" spans="1:5" x14ac:dyDescent="0.2">
      <c r="A177"/>
      <c r="B177"/>
      <c r="C177"/>
      <c r="D177"/>
      <c r="E177" s="25"/>
    </row>
    <row r="178" spans="1:5" x14ac:dyDescent="0.2">
      <c r="A178"/>
      <c r="B178"/>
      <c r="C178"/>
      <c r="D178"/>
      <c r="E178" s="25"/>
    </row>
    <row r="179" spans="1:5" x14ac:dyDescent="0.2">
      <c r="A179"/>
      <c r="B179"/>
      <c r="C179"/>
      <c r="D179"/>
      <c r="E179" s="25"/>
    </row>
    <row r="180" spans="1:5" x14ac:dyDescent="0.2">
      <c r="A180"/>
      <c r="B180"/>
      <c r="C180"/>
      <c r="D180"/>
      <c r="E180" s="25"/>
    </row>
    <row r="181" spans="1:5" x14ac:dyDescent="0.2">
      <c r="A181"/>
      <c r="B181"/>
      <c r="C181"/>
      <c r="D181"/>
      <c r="E181" s="25"/>
    </row>
    <row r="182" spans="1:5" x14ac:dyDescent="0.2">
      <c r="A182"/>
      <c r="B182"/>
      <c r="C182"/>
      <c r="D182"/>
      <c r="E182" s="25"/>
    </row>
    <row r="183" spans="1:5" x14ac:dyDescent="0.2">
      <c r="A183"/>
      <c r="B183"/>
      <c r="C183"/>
      <c r="D183"/>
      <c r="E183" s="25"/>
    </row>
    <row r="184" spans="1:5" x14ac:dyDescent="0.2">
      <c r="A184"/>
      <c r="B184"/>
      <c r="C184"/>
      <c r="D184"/>
      <c r="E184" s="25"/>
    </row>
    <row r="185" spans="1:5" x14ac:dyDescent="0.2">
      <c r="A185"/>
      <c r="B185"/>
      <c r="C185"/>
      <c r="D185"/>
      <c r="E185" s="25"/>
    </row>
    <row r="186" spans="1:5" x14ac:dyDescent="0.2">
      <c r="A186"/>
      <c r="B186"/>
      <c r="C186"/>
      <c r="D186"/>
      <c r="E186" s="25"/>
    </row>
    <row r="187" spans="1:5" x14ac:dyDescent="0.2">
      <c r="A187"/>
      <c r="B187"/>
      <c r="C187"/>
      <c r="D187"/>
      <c r="E187" s="25"/>
    </row>
    <row r="188" spans="1:5" x14ac:dyDescent="0.2">
      <c r="A188"/>
      <c r="B188"/>
      <c r="C188"/>
      <c r="D188"/>
      <c r="E188" s="25"/>
    </row>
    <row r="189" spans="1:5" x14ac:dyDescent="0.2">
      <c r="A189"/>
      <c r="B189"/>
      <c r="C189"/>
      <c r="D189"/>
      <c r="E189" s="25"/>
    </row>
    <row r="190" spans="1:5" x14ac:dyDescent="0.2">
      <c r="A190"/>
      <c r="B190"/>
      <c r="C190"/>
      <c r="D190"/>
      <c r="E190" s="25"/>
    </row>
    <row r="191" spans="1:5" x14ac:dyDescent="0.2">
      <c r="A191"/>
      <c r="B191"/>
      <c r="C191"/>
      <c r="D191"/>
      <c r="E191" s="25"/>
    </row>
    <row r="192" spans="1:5" x14ac:dyDescent="0.2">
      <c r="A192"/>
      <c r="B192"/>
      <c r="C192"/>
      <c r="D192"/>
      <c r="E192" s="25"/>
    </row>
    <row r="193" spans="1:5" x14ac:dyDescent="0.2">
      <c r="A193"/>
      <c r="B193"/>
      <c r="C193"/>
      <c r="D193"/>
      <c r="E193" s="25"/>
    </row>
    <row r="194" spans="1:5" x14ac:dyDescent="0.2">
      <c r="A194"/>
      <c r="B194"/>
      <c r="C194"/>
      <c r="D194"/>
      <c r="E194" s="25"/>
    </row>
    <row r="195" spans="1:5" x14ac:dyDescent="0.2">
      <c r="A195"/>
      <c r="B195"/>
      <c r="C195"/>
      <c r="D195"/>
      <c r="E195" s="25"/>
    </row>
    <row r="196" spans="1:5" x14ac:dyDescent="0.2">
      <c r="A196"/>
      <c r="B196"/>
      <c r="C196"/>
      <c r="D196"/>
      <c r="E196" s="25"/>
    </row>
    <row r="197" spans="1:5" x14ac:dyDescent="0.2">
      <c r="A197"/>
      <c r="B197"/>
      <c r="C197"/>
      <c r="D197"/>
      <c r="E197" s="25"/>
    </row>
    <row r="198" spans="1:5" x14ac:dyDescent="0.2">
      <c r="A198"/>
      <c r="B198"/>
      <c r="C198"/>
      <c r="D198"/>
      <c r="E198" s="25"/>
    </row>
    <row r="199" spans="1:5" x14ac:dyDescent="0.2">
      <c r="A199"/>
      <c r="B199"/>
      <c r="C199"/>
      <c r="D199"/>
      <c r="E199" s="25"/>
    </row>
    <row r="200" spans="1:5" x14ac:dyDescent="0.2">
      <c r="A200"/>
      <c r="B200"/>
      <c r="C200"/>
      <c r="D200"/>
      <c r="E200" s="25"/>
    </row>
    <row r="201" spans="1:5" x14ac:dyDescent="0.2">
      <c r="A201"/>
      <c r="B201"/>
      <c r="C201"/>
      <c r="D201"/>
      <c r="E201" s="25"/>
    </row>
    <row r="202" spans="1:5" x14ac:dyDescent="0.2">
      <c r="A202"/>
      <c r="B202"/>
      <c r="C202"/>
      <c r="D202"/>
      <c r="E202" s="25"/>
    </row>
    <row r="203" spans="1:5" x14ac:dyDescent="0.2">
      <c r="A203"/>
      <c r="B203"/>
      <c r="C203"/>
      <c r="D203"/>
      <c r="E203" s="25"/>
    </row>
    <row r="204" spans="1:5" x14ac:dyDescent="0.2">
      <c r="A204"/>
      <c r="B204"/>
      <c r="C204"/>
      <c r="D204"/>
      <c r="E204" s="25"/>
    </row>
    <row r="205" spans="1:5" x14ac:dyDescent="0.2">
      <c r="A205"/>
      <c r="B205"/>
      <c r="C205"/>
      <c r="D205"/>
      <c r="E205" s="25"/>
    </row>
    <row r="206" spans="1:5" x14ac:dyDescent="0.2">
      <c r="A206"/>
      <c r="B206"/>
      <c r="C206"/>
      <c r="D206"/>
      <c r="E206" s="25"/>
    </row>
    <row r="207" spans="1:5" x14ac:dyDescent="0.2">
      <c r="A207"/>
      <c r="B207"/>
      <c r="C207"/>
      <c r="D207"/>
      <c r="E207" s="25"/>
    </row>
    <row r="208" spans="1:5" x14ac:dyDescent="0.2">
      <c r="A208"/>
      <c r="B208"/>
      <c r="C208"/>
      <c r="D208"/>
      <c r="E208" s="25"/>
    </row>
    <row r="209" spans="1:5" x14ac:dyDescent="0.2">
      <c r="A209"/>
      <c r="B209"/>
      <c r="C209"/>
      <c r="D209"/>
      <c r="E209" s="25"/>
    </row>
    <row r="210" spans="1:5" x14ac:dyDescent="0.2">
      <c r="A210"/>
      <c r="B210"/>
      <c r="C210"/>
      <c r="D210"/>
      <c r="E210" s="25"/>
    </row>
    <row r="211" spans="1:5" x14ac:dyDescent="0.2">
      <c r="A211"/>
      <c r="B211"/>
      <c r="C211"/>
      <c r="D211"/>
      <c r="E211" s="25"/>
    </row>
    <row r="212" spans="1:5" x14ac:dyDescent="0.2">
      <c r="A212"/>
      <c r="B212"/>
      <c r="C212"/>
      <c r="D212"/>
      <c r="E212" s="25"/>
    </row>
    <row r="213" spans="1:5" x14ac:dyDescent="0.2">
      <c r="A213"/>
      <c r="B213"/>
      <c r="C213"/>
      <c r="D213"/>
      <c r="E213" s="25"/>
    </row>
    <row r="214" spans="1:5" x14ac:dyDescent="0.2">
      <c r="A214"/>
      <c r="B214"/>
      <c r="C214"/>
      <c r="D214"/>
      <c r="E214" s="25"/>
    </row>
    <row r="215" spans="1:5" x14ac:dyDescent="0.2">
      <c r="A215"/>
      <c r="B215"/>
      <c r="C215"/>
      <c r="D215"/>
      <c r="E215" s="25"/>
    </row>
    <row r="216" spans="1:5" x14ac:dyDescent="0.2">
      <c r="A216"/>
      <c r="B216"/>
      <c r="C216"/>
      <c r="D216"/>
      <c r="E216" s="25"/>
    </row>
    <row r="217" spans="1:5" x14ac:dyDescent="0.2">
      <c r="A217"/>
      <c r="B217"/>
      <c r="C217"/>
      <c r="D217"/>
      <c r="E217" s="25"/>
    </row>
    <row r="218" spans="1:5" x14ac:dyDescent="0.2">
      <c r="A218"/>
      <c r="B218"/>
      <c r="C218"/>
      <c r="D218"/>
      <c r="E218" s="25"/>
    </row>
    <row r="219" spans="1:5" x14ac:dyDescent="0.2">
      <c r="A219"/>
      <c r="B219"/>
      <c r="C219"/>
      <c r="D219"/>
      <c r="E219" s="25"/>
    </row>
    <row r="220" spans="1:5" x14ac:dyDescent="0.2">
      <c r="A220"/>
      <c r="B220"/>
      <c r="C220"/>
      <c r="D220"/>
      <c r="E220" s="25"/>
    </row>
    <row r="221" spans="1:5" x14ac:dyDescent="0.2">
      <c r="A221"/>
      <c r="B221"/>
      <c r="C221"/>
      <c r="D221"/>
      <c r="E221" s="25"/>
    </row>
    <row r="222" spans="1:5" x14ac:dyDescent="0.2">
      <c r="A222"/>
      <c r="B222"/>
      <c r="C222"/>
      <c r="D222"/>
      <c r="E222" s="25"/>
    </row>
    <row r="223" spans="1:5" x14ac:dyDescent="0.2">
      <c r="A223"/>
      <c r="B223"/>
      <c r="C223"/>
      <c r="D223"/>
      <c r="E223" s="25"/>
    </row>
    <row r="224" spans="1:5" x14ac:dyDescent="0.2">
      <c r="A224"/>
      <c r="B224"/>
      <c r="C224"/>
      <c r="D224"/>
      <c r="E224" s="25"/>
    </row>
    <row r="225" spans="1:5" x14ac:dyDescent="0.2">
      <c r="A225"/>
      <c r="B225"/>
      <c r="C225"/>
      <c r="D225"/>
      <c r="E225" s="25"/>
    </row>
    <row r="226" spans="1:5" x14ac:dyDescent="0.2">
      <c r="A226"/>
      <c r="B226"/>
      <c r="C226"/>
      <c r="D226"/>
      <c r="E226" s="25"/>
    </row>
    <row r="227" spans="1:5" x14ac:dyDescent="0.2">
      <c r="A227"/>
      <c r="B227"/>
      <c r="C227"/>
      <c r="D227"/>
      <c r="E227" s="25"/>
    </row>
    <row r="228" spans="1:5" x14ac:dyDescent="0.2">
      <c r="A228"/>
      <c r="B228"/>
      <c r="C228"/>
      <c r="D228"/>
      <c r="E228" s="25"/>
    </row>
    <row r="229" spans="1:5" x14ac:dyDescent="0.2">
      <c r="A229"/>
      <c r="B229"/>
      <c r="C229"/>
      <c r="D229"/>
      <c r="E229" s="25"/>
    </row>
    <row r="230" spans="1:5" x14ac:dyDescent="0.2">
      <c r="A230"/>
      <c r="B230"/>
      <c r="C230"/>
      <c r="D230"/>
      <c r="E230" s="25"/>
    </row>
    <row r="231" spans="1:5" x14ac:dyDescent="0.2">
      <c r="A231"/>
      <c r="B231"/>
      <c r="C231"/>
      <c r="D231"/>
      <c r="E231" s="25"/>
    </row>
    <row r="232" spans="1:5" x14ac:dyDescent="0.2">
      <c r="A232"/>
      <c r="B232"/>
      <c r="C232"/>
      <c r="D232"/>
      <c r="E232" s="25"/>
    </row>
    <row r="233" spans="1:5" x14ac:dyDescent="0.2">
      <c r="A233"/>
      <c r="B233"/>
      <c r="C233"/>
      <c r="D233"/>
      <c r="E233" s="25"/>
    </row>
    <row r="234" spans="1:5" x14ac:dyDescent="0.2">
      <c r="A234"/>
      <c r="B234"/>
      <c r="C234"/>
      <c r="D234"/>
      <c r="E234" s="25"/>
    </row>
    <row r="235" spans="1:5" x14ac:dyDescent="0.2">
      <c r="A235"/>
      <c r="B235"/>
      <c r="C235"/>
      <c r="D235"/>
      <c r="E235" s="25"/>
    </row>
    <row r="236" spans="1:5" x14ac:dyDescent="0.2">
      <c r="A236"/>
      <c r="B236"/>
      <c r="C236"/>
      <c r="D236"/>
      <c r="E236" s="25"/>
    </row>
    <row r="237" spans="1:5" x14ac:dyDescent="0.2">
      <c r="A237"/>
      <c r="B237"/>
      <c r="C237"/>
      <c r="D237"/>
      <c r="E237" s="25"/>
    </row>
    <row r="238" spans="1:5" x14ac:dyDescent="0.2">
      <c r="A238"/>
      <c r="B238"/>
      <c r="C238"/>
      <c r="D238"/>
      <c r="E238" s="25"/>
    </row>
    <row r="239" spans="1:5" x14ac:dyDescent="0.2">
      <c r="A239"/>
      <c r="B239"/>
      <c r="C239"/>
      <c r="D239"/>
      <c r="E239" s="25"/>
    </row>
    <row r="240" spans="1:5" x14ac:dyDescent="0.2">
      <c r="A240"/>
      <c r="B240"/>
      <c r="C240"/>
      <c r="D240"/>
      <c r="E240" s="25"/>
    </row>
    <row r="241" spans="1:5" x14ac:dyDescent="0.2">
      <c r="A241"/>
      <c r="B241"/>
      <c r="C241"/>
      <c r="D241"/>
      <c r="E241" s="25"/>
    </row>
    <row r="242" spans="1:5" x14ac:dyDescent="0.2">
      <c r="A242"/>
      <c r="B242"/>
      <c r="C242"/>
      <c r="D242"/>
      <c r="E242" s="25"/>
    </row>
    <row r="243" spans="1:5" x14ac:dyDescent="0.2">
      <c r="A243"/>
      <c r="B243"/>
      <c r="C243"/>
      <c r="D243"/>
      <c r="E243" s="25"/>
    </row>
    <row r="244" spans="1:5" x14ac:dyDescent="0.2">
      <c r="A244"/>
      <c r="B244"/>
      <c r="C244"/>
      <c r="D244"/>
      <c r="E244" s="25"/>
    </row>
    <row r="245" spans="1:5" x14ac:dyDescent="0.2">
      <c r="A245"/>
      <c r="B245"/>
      <c r="C245"/>
      <c r="D245"/>
      <c r="E245" s="25"/>
    </row>
    <row r="246" spans="1:5" x14ac:dyDescent="0.2">
      <c r="A246"/>
      <c r="B246"/>
      <c r="C246"/>
      <c r="D246"/>
      <c r="E246" s="25"/>
    </row>
    <row r="247" spans="1:5" x14ac:dyDescent="0.2">
      <c r="A247"/>
      <c r="B247"/>
      <c r="C247"/>
      <c r="D247"/>
      <c r="E247" s="25"/>
    </row>
    <row r="248" spans="1:5" x14ac:dyDescent="0.2">
      <c r="A248"/>
      <c r="B248"/>
      <c r="C248"/>
      <c r="D248"/>
      <c r="E248" s="25"/>
    </row>
    <row r="249" spans="1:5" x14ac:dyDescent="0.2">
      <c r="A249"/>
      <c r="B249"/>
      <c r="C249"/>
      <c r="D249"/>
      <c r="E249" s="25"/>
    </row>
    <row r="250" spans="1:5" x14ac:dyDescent="0.2">
      <c r="A250"/>
      <c r="B250"/>
      <c r="C250"/>
      <c r="D250"/>
      <c r="E250" s="25"/>
    </row>
    <row r="251" spans="1:5" x14ac:dyDescent="0.2">
      <c r="A251"/>
      <c r="B251"/>
      <c r="C251"/>
      <c r="D251"/>
      <c r="E251" s="25"/>
    </row>
    <row r="252" spans="1:5" x14ac:dyDescent="0.2">
      <c r="A252"/>
      <c r="B252"/>
      <c r="C252"/>
      <c r="D252"/>
      <c r="E252" s="25"/>
    </row>
    <row r="253" spans="1:5" x14ac:dyDescent="0.2">
      <c r="A253"/>
      <c r="B253"/>
      <c r="C253"/>
      <c r="D253"/>
      <c r="E253" s="25"/>
    </row>
    <row r="254" spans="1:5" x14ac:dyDescent="0.2">
      <c r="A254"/>
      <c r="B254"/>
      <c r="C254"/>
      <c r="D254"/>
      <c r="E254" s="25"/>
    </row>
    <row r="255" spans="1:5" x14ac:dyDescent="0.2">
      <c r="A255"/>
      <c r="B255"/>
      <c r="C255"/>
      <c r="D255"/>
      <c r="E255" s="25"/>
    </row>
    <row r="256" spans="1:5" x14ac:dyDescent="0.2">
      <c r="A256"/>
      <c r="B256"/>
      <c r="C256"/>
      <c r="D256"/>
      <c r="E256" s="25"/>
    </row>
    <row r="257" spans="1:5" x14ac:dyDescent="0.2">
      <c r="A257"/>
      <c r="B257"/>
      <c r="C257"/>
      <c r="D257"/>
      <c r="E257" s="25"/>
    </row>
    <row r="258" spans="1:5" x14ac:dyDescent="0.2">
      <c r="A258"/>
      <c r="B258"/>
      <c r="C258"/>
      <c r="D258"/>
      <c r="E258" s="25"/>
    </row>
    <row r="259" spans="1:5" x14ac:dyDescent="0.2">
      <c r="A259"/>
      <c r="B259"/>
      <c r="C259"/>
      <c r="D259"/>
      <c r="E259" s="25"/>
    </row>
    <row r="260" spans="1:5" x14ac:dyDescent="0.2">
      <c r="A260"/>
      <c r="B260"/>
      <c r="C260"/>
      <c r="D260"/>
      <c r="E260" s="25"/>
    </row>
    <row r="261" spans="1:5" x14ac:dyDescent="0.2">
      <c r="A261"/>
      <c r="B261"/>
      <c r="C261"/>
      <c r="D261"/>
      <c r="E261" s="25"/>
    </row>
    <row r="262" spans="1:5" x14ac:dyDescent="0.2">
      <c r="A262"/>
      <c r="B262"/>
      <c r="C262"/>
      <c r="D262"/>
      <c r="E262" s="25"/>
    </row>
    <row r="263" spans="1:5" x14ac:dyDescent="0.2">
      <c r="A263"/>
      <c r="B263"/>
      <c r="C263"/>
      <c r="D263"/>
      <c r="E263" s="25"/>
    </row>
    <row r="264" spans="1:5" x14ac:dyDescent="0.2">
      <c r="A264"/>
      <c r="B264"/>
      <c r="C264"/>
      <c r="D264"/>
      <c r="E264" s="25"/>
    </row>
    <row r="265" spans="1:5" x14ac:dyDescent="0.2">
      <c r="A265"/>
      <c r="B265"/>
      <c r="C265"/>
      <c r="D265"/>
      <c r="E265" s="25"/>
    </row>
    <row r="266" spans="1:5" x14ac:dyDescent="0.2">
      <c r="A266"/>
      <c r="B266"/>
      <c r="C266"/>
      <c r="D266"/>
      <c r="E266" s="25"/>
    </row>
    <row r="267" spans="1:5" x14ac:dyDescent="0.2">
      <c r="A267"/>
      <c r="B267"/>
      <c r="C267"/>
      <c r="D267"/>
      <c r="E267" s="25"/>
    </row>
    <row r="268" spans="1:5" x14ac:dyDescent="0.2">
      <c r="A268"/>
      <c r="B268"/>
      <c r="C268"/>
      <c r="D268"/>
      <c r="E268" s="25"/>
    </row>
    <row r="269" spans="1:5" x14ac:dyDescent="0.2">
      <c r="A269"/>
      <c r="B269"/>
      <c r="C269"/>
      <c r="D269"/>
      <c r="E269" s="25"/>
    </row>
    <row r="270" spans="1:5" x14ac:dyDescent="0.2">
      <c r="A270"/>
      <c r="B270"/>
      <c r="C270"/>
      <c r="D270"/>
      <c r="E270" s="25"/>
    </row>
    <row r="271" spans="1:5" x14ac:dyDescent="0.2">
      <c r="A271"/>
      <c r="B271"/>
      <c r="C271"/>
      <c r="D271"/>
      <c r="E271" s="25"/>
    </row>
    <row r="272" spans="1:5" x14ac:dyDescent="0.2">
      <c r="A272"/>
      <c r="B272"/>
      <c r="C272"/>
      <c r="D272"/>
      <c r="E272" s="25"/>
    </row>
    <row r="273" spans="1:5" x14ac:dyDescent="0.2">
      <c r="A273"/>
      <c r="B273"/>
      <c r="C273"/>
      <c r="D273"/>
      <c r="E273" s="25"/>
    </row>
    <row r="274" spans="1:5" x14ac:dyDescent="0.2">
      <c r="A274"/>
      <c r="B274"/>
      <c r="C274"/>
      <c r="D274"/>
      <c r="E274" s="25"/>
    </row>
    <row r="275" spans="1:5" x14ac:dyDescent="0.2">
      <c r="A275"/>
      <c r="B275"/>
      <c r="C275"/>
      <c r="D275"/>
      <c r="E275" s="25"/>
    </row>
    <row r="276" spans="1:5" x14ac:dyDescent="0.2">
      <c r="A276"/>
      <c r="B276"/>
      <c r="C276"/>
      <c r="D276"/>
      <c r="E276" s="25"/>
    </row>
    <row r="277" spans="1:5" x14ac:dyDescent="0.2">
      <c r="A277"/>
      <c r="B277"/>
      <c r="C277"/>
      <c r="D277"/>
      <c r="E277" s="25"/>
    </row>
    <row r="278" spans="1:5" x14ac:dyDescent="0.2">
      <c r="A278"/>
      <c r="B278"/>
      <c r="C278"/>
      <c r="D278"/>
      <c r="E278" s="25"/>
    </row>
    <row r="279" spans="1:5" x14ac:dyDescent="0.2">
      <c r="A279"/>
      <c r="B279"/>
      <c r="C279"/>
      <c r="D279"/>
      <c r="E279" s="25"/>
    </row>
    <row r="280" spans="1:5" x14ac:dyDescent="0.2">
      <c r="A280"/>
      <c r="B280"/>
      <c r="C280"/>
      <c r="D280"/>
      <c r="E280" s="25"/>
    </row>
    <row r="281" spans="1:5" x14ac:dyDescent="0.2">
      <c r="A281"/>
      <c r="B281"/>
      <c r="C281"/>
      <c r="D281"/>
      <c r="E281" s="25"/>
    </row>
    <row r="282" spans="1:5" x14ac:dyDescent="0.2">
      <c r="A282"/>
      <c r="B282"/>
      <c r="C282"/>
      <c r="D282"/>
      <c r="E282" s="25"/>
    </row>
    <row r="283" spans="1:5" x14ac:dyDescent="0.2">
      <c r="A283"/>
      <c r="B283"/>
      <c r="C283"/>
      <c r="D283"/>
      <c r="E283" s="25"/>
    </row>
    <row r="284" spans="1:5" x14ac:dyDescent="0.2">
      <c r="A284"/>
      <c r="B284"/>
      <c r="C284"/>
      <c r="D284"/>
      <c r="E284" s="25"/>
    </row>
    <row r="285" spans="1:5" x14ac:dyDescent="0.2">
      <c r="A285"/>
      <c r="B285"/>
      <c r="C285"/>
      <c r="D285"/>
      <c r="E285" s="25"/>
    </row>
    <row r="286" spans="1:5" x14ac:dyDescent="0.2">
      <c r="A286"/>
      <c r="B286"/>
      <c r="C286"/>
      <c r="D286"/>
      <c r="E286" s="25"/>
    </row>
    <row r="287" spans="1:5" x14ac:dyDescent="0.2">
      <c r="A287"/>
      <c r="B287"/>
      <c r="C287"/>
      <c r="D287"/>
      <c r="E287" s="25"/>
    </row>
    <row r="288" spans="1:5" x14ac:dyDescent="0.2">
      <c r="A288"/>
      <c r="B288"/>
      <c r="C288"/>
      <c r="D288"/>
      <c r="E288" s="25"/>
    </row>
    <row r="289" spans="1:5" x14ac:dyDescent="0.2">
      <c r="A289"/>
      <c r="B289"/>
      <c r="C289"/>
      <c r="D289"/>
      <c r="E289" s="25"/>
    </row>
    <row r="290" spans="1:5" x14ac:dyDescent="0.2">
      <c r="A290"/>
      <c r="B290"/>
      <c r="C290"/>
      <c r="D290"/>
      <c r="E290" s="25"/>
    </row>
    <row r="291" spans="1:5" x14ac:dyDescent="0.2">
      <c r="A291"/>
      <c r="B291"/>
      <c r="C291"/>
      <c r="D291"/>
      <c r="E291" s="25"/>
    </row>
    <row r="292" spans="1:5" x14ac:dyDescent="0.2">
      <c r="A292"/>
      <c r="B292"/>
      <c r="C292"/>
      <c r="D292"/>
      <c r="E292" s="25"/>
    </row>
    <row r="293" spans="1:5" x14ac:dyDescent="0.2">
      <c r="A293"/>
      <c r="B293"/>
      <c r="C293"/>
      <c r="D293"/>
      <c r="E293" s="25"/>
    </row>
    <row r="294" spans="1:5" x14ac:dyDescent="0.2">
      <c r="A294"/>
      <c r="B294"/>
      <c r="C294"/>
      <c r="D294"/>
      <c r="E294" s="25"/>
    </row>
    <row r="295" spans="1:5" x14ac:dyDescent="0.2">
      <c r="A295"/>
      <c r="B295"/>
      <c r="C295"/>
      <c r="D295"/>
      <c r="E295" s="25"/>
    </row>
    <row r="296" spans="1:5" x14ac:dyDescent="0.2">
      <c r="A296"/>
      <c r="B296"/>
      <c r="C296"/>
      <c r="D296"/>
      <c r="E296" s="25"/>
    </row>
    <row r="297" spans="1:5" x14ac:dyDescent="0.2">
      <c r="A297"/>
      <c r="B297"/>
      <c r="C297"/>
      <c r="D297"/>
      <c r="E297" s="25"/>
    </row>
    <row r="298" spans="1:5" x14ac:dyDescent="0.2">
      <c r="A298"/>
      <c r="B298"/>
      <c r="C298"/>
      <c r="D298"/>
      <c r="E298" s="25"/>
    </row>
    <row r="299" spans="1:5" x14ac:dyDescent="0.2">
      <c r="A299"/>
      <c r="B299"/>
      <c r="C299"/>
      <c r="D299"/>
      <c r="E299" s="25"/>
    </row>
    <row r="300" spans="1:5" x14ac:dyDescent="0.2">
      <c r="A300"/>
      <c r="B300"/>
      <c r="C300"/>
      <c r="D300"/>
      <c r="E300" s="25"/>
    </row>
    <row r="301" spans="1:5" x14ac:dyDescent="0.2">
      <c r="A301"/>
      <c r="B301"/>
      <c r="C301"/>
      <c r="D301"/>
      <c r="E301" s="25"/>
    </row>
    <row r="302" spans="1:5" x14ac:dyDescent="0.2">
      <c r="A302"/>
      <c r="B302"/>
      <c r="C302"/>
      <c r="D302"/>
      <c r="E302" s="25"/>
    </row>
    <row r="303" spans="1:5" x14ac:dyDescent="0.2">
      <c r="A303"/>
      <c r="B303"/>
      <c r="C303"/>
      <c r="D303"/>
      <c r="E303" s="25"/>
    </row>
    <row r="304" spans="1:5" x14ac:dyDescent="0.2">
      <c r="A304"/>
      <c r="B304"/>
      <c r="C304"/>
      <c r="D304"/>
      <c r="E304" s="25"/>
    </row>
    <row r="305" spans="1:5" x14ac:dyDescent="0.2">
      <c r="A305"/>
      <c r="B305"/>
      <c r="C305"/>
      <c r="D305"/>
      <c r="E305" s="25"/>
    </row>
    <row r="306" spans="1:5" x14ac:dyDescent="0.2">
      <c r="A306"/>
      <c r="B306"/>
      <c r="C306"/>
      <c r="D306"/>
      <c r="E306" s="25"/>
    </row>
    <row r="307" spans="1:5" x14ac:dyDescent="0.2">
      <c r="A307"/>
      <c r="B307"/>
      <c r="C307"/>
      <c r="D307"/>
      <c r="E307" s="25"/>
    </row>
    <row r="308" spans="1:5" x14ac:dyDescent="0.2">
      <c r="A308"/>
      <c r="B308"/>
      <c r="C308"/>
      <c r="D308"/>
      <c r="E308" s="25"/>
    </row>
    <row r="309" spans="1:5" x14ac:dyDescent="0.2">
      <c r="A309"/>
      <c r="B309"/>
      <c r="C309"/>
      <c r="D309"/>
      <c r="E309" s="25"/>
    </row>
    <row r="310" spans="1:5" x14ac:dyDescent="0.2">
      <c r="A310"/>
      <c r="B310"/>
      <c r="C310"/>
      <c r="D310"/>
      <c r="E310" s="25"/>
    </row>
    <row r="311" spans="1:5" x14ac:dyDescent="0.2">
      <c r="A311"/>
      <c r="B311"/>
      <c r="C311"/>
      <c r="D311"/>
      <c r="E311" s="25"/>
    </row>
    <row r="312" spans="1:5" x14ac:dyDescent="0.2">
      <c r="A312"/>
      <c r="B312"/>
      <c r="C312"/>
      <c r="D312"/>
      <c r="E312" s="25"/>
    </row>
    <row r="313" spans="1:5" x14ac:dyDescent="0.2">
      <c r="A313"/>
      <c r="B313"/>
      <c r="C313"/>
      <c r="D313"/>
      <c r="E313" s="25"/>
    </row>
    <row r="314" spans="1:5" x14ac:dyDescent="0.2">
      <c r="A314"/>
      <c r="B314"/>
      <c r="C314"/>
      <c r="D314"/>
      <c r="E314" s="25"/>
    </row>
    <row r="315" spans="1:5" x14ac:dyDescent="0.2">
      <c r="A315"/>
      <c r="B315"/>
      <c r="C315"/>
      <c r="D315"/>
      <c r="E315" s="25"/>
    </row>
    <row r="316" spans="1:5" x14ac:dyDescent="0.2">
      <c r="A316"/>
      <c r="B316"/>
      <c r="C316"/>
      <c r="D316"/>
      <c r="E316" s="25"/>
    </row>
    <row r="317" spans="1:5" x14ac:dyDescent="0.2">
      <c r="A317"/>
      <c r="B317"/>
      <c r="C317"/>
      <c r="D317"/>
      <c r="E317" s="25"/>
    </row>
    <row r="318" spans="1:5" x14ac:dyDescent="0.2">
      <c r="A318"/>
      <c r="B318"/>
      <c r="C318"/>
      <c r="D318"/>
      <c r="E318" s="25"/>
    </row>
    <row r="319" spans="1:5" x14ac:dyDescent="0.2">
      <c r="A319"/>
      <c r="B319"/>
      <c r="C319"/>
      <c r="D319"/>
      <c r="E319" s="25"/>
    </row>
    <row r="320" spans="1:5" x14ac:dyDescent="0.2">
      <c r="A320"/>
      <c r="B320"/>
      <c r="C320"/>
      <c r="D320"/>
      <c r="E320" s="25"/>
    </row>
    <row r="321" spans="1:5" x14ac:dyDescent="0.2">
      <c r="A321"/>
      <c r="B321"/>
      <c r="C321"/>
      <c r="D321"/>
      <c r="E321" s="25"/>
    </row>
    <row r="322" spans="1:5" x14ac:dyDescent="0.2">
      <c r="A322"/>
      <c r="B322"/>
      <c r="C322"/>
      <c r="D322"/>
      <c r="E322" s="25"/>
    </row>
    <row r="323" spans="1:5" x14ac:dyDescent="0.2">
      <c r="A323"/>
      <c r="B323"/>
      <c r="C323"/>
      <c r="D323"/>
      <c r="E323" s="25"/>
    </row>
    <row r="324" spans="1:5" x14ac:dyDescent="0.2">
      <c r="A324"/>
      <c r="B324"/>
      <c r="C324"/>
      <c r="D324"/>
      <c r="E324" s="25"/>
    </row>
    <row r="325" spans="1:5" x14ac:dyDescent="0.2">
      <c r="A325"/>
      <c r="B325"/>
      <c r="C325"/>
      <c r="D325"/>
      <c r="E325" s="25"/>
    </row>
    <row r="326" spans="1:5" x14ac:dyDescent="0.2">
      <c r="A326"/>
      <c r="B326"/>
      <c r="C326"/>
      <c r="D326"/>
      <c r="E326" s="25"/>
    </row>
    <row r="327" spans="1:5" x14ac:dyDescent="0.2">
      <c r="A327"/>
      <c r="B327"/>
      <c r="C327"/>
      <c r="D327"/>
      <c r="E327" s="25"/>
    </row>
    <row r="328" spans="1:5" x14ac:dyDescent="0.2">
      <c r="A328"/>
      <c r="B328"/>
      <c r="C328"/>
      <c r="D328"/>
      <c r="E328" s="25"/>
    </row>
    <row r="329" spans="1:5" x14ac:dyDescent="0.2">
      <c r="A329"/>
      <c r="B329"/>
      <c r="C329"/>
      <c r="D329"/>
      <c r="E329" s="25"/>
    </row>
    <row r="330" spans="1:5" x14ac:dyDescent="0.2">
      <c r="A330"/>
      <c r="B330"/>
      <c r="C330"/>
      <c r="D330"/>
      <c r="E330" s="25"/>
    </row>
    <row r="331" spans="1:5" x14ac:dyDescent="0.2">
      <c r="A331"/>
      <c r="B331"/>
      <c r="C331"/>
      <c r="D331"/>
      <c r="E331" s="25"/>
    </row>
    <row r="332" spans="1:5" x14ac:dyDescent="0.2">
      <c r="A332"/>
      <c r="B332"/>
      <c r="C332"/>
      <c r="D332"/>
      <c r="E332" s="25"/>
    </row>
    <row r="333" spans="1:5" x14ac:dyDescent="0.2">
      <c r="A333"/>
      <c r="B333"/>
      <c r="C333"/>
      <c r="D333"/>
      <c r="E333" s="25"/>
    </row>
    <row r="334" spans="1:5" x14ac:dyDescent="0.2">
      <c r="A334"/>
      <c r="B334"/>
      <c r="C334"/>
      <c r="D334"/>
      <c r="E334" s="25"/>
    </row>
    <row r="335" spans="1:5" x14ac:dyDescent="0.2">
      <c r="A335"/>
      <c r="B335"/>
      <c r="C335"/>
      <c r="D335"/>
      <c r="E335" s="25"/>
    </row>
    <row r="336" spans="1:5" x14ac:dyDescent="0.2">
      <c r="A336"/>
      <c r="B336"/>
      <c r="C336"/>
      <c r="D336"/>
      <c r="E336" s="25"/>
    </row>
    <row r="337" spans="1:5" x14ac:dyDescent="0.2">
      <c r="A337"/>
      <c r="B337"/>
      <c r="C337"/>
      <c r="D337"/>
      <c r="E337" s="25"/>
    </row>
    <row r="338" spans="1:5" x14ac:dyDescent="0.2">
      <c r="A338"/>
      <c r="B338"/>
      <c r="C338"/>
      <c r="D338"/>
      <c r="E338" s="25"/>
    </row>
    <row r="339" spans="1:5" x14ac:dyDescent="0.2">
      <c r="A339"/>
      <c r="B339"/>
      <c r="C339"/>
      <c r="D339"/>
      <c r="E339" s="25"/>
    </row>
    <row r="340" spans="1:5" x14ac:dyDescent="0.2">
      <c r="A340"/>
      <c r="B340"/>
      <c r="C340"/>
      <c r="D340"/>
      <c r="E340" s="25"/>
    </row>
    <row r="341" spans="1:5" x14ac:dyDescent="0.2">
      <c r="A341"/>
      <c r="B341"/>
      <c r="C341"/>
      <c r="D341"/>
      <c r="E341" s="25"/>
    </row>
    <row r="342" spans="1:5" x14ac:dyDescent="0.2">
      <c r="A342"/>
      <c r="B342"/>
      <c r="C342"/>
      <c r="D342"/>
      <c r="E342" s="25"/>
    </row>
    <row r="343" spans="1:5" x14ac:dyDescent="0.2">
      <c r="A343"/>
      <c r="B343"/>
      <c r="C343"/>
      <c r="D343"/>
      <c r="E343" s="25"/>
    </row>
    <row r="344" spans="1:5" x14ac:dyDescent="0.2">
      <c r="A344"/>
      <c r="B344"/>
      <c r="C344"/>
      <c r="D344"/>
      <c r="E344" s="25"/>
    </row>
    <row r="345" spans="1:5" x14ac:dyDescent="0.2">
      <c r="A345"/>
      <c r="B345"/>
      <c r="C345"/>
      <c r="D345"/>
      <c r="E345" s="25"/>
    </row>
    <row r="346" spans="1:5" x14ac:dyDescent="0.2">
      <c r="A346"/>
      <c r="B346"/>
      <c r="C346"/>
      <c r="D346"/>
      <c r="E346" s="25"/>
    </row>
    <row r="347" spans="1:5" x14ac:dyDescent="0.2">
      <c r="A347"/>
      <c r="B347"/>
      <c r="C347"/>
      <c r="D347"/>
      <c r="E347" s="25"/>
    </row>
    <row r="348" spans="1:5" x14ac:dyDescent="0.2">
      <c r="A348"/>
      <c r="B348"/>
      <c r="C348"/>
      <c r="D348"/>
      <c r="E348" s="25"/>
    </row>
    <row r="349" spans="1:5" x14ac:dyDescent="0.2">
      <c r="A349"/>
      <c r="B349"/>
      <c r="C349"/>
      <c r="D349"/>
      <c r="E349" s="25"/>
    </row>
    <row r="350" spans="1:5" x14ac:dyDescent="0.2">
      <c r="A350"/>
      <c r="B350"/>
      <c r="C350"/>
      <c r="D350"/>
      <c r="E350" s="25"/>
    </row>
    <row r="351" spans="1:5" x14ac:dyDescent="0.2">
      <c r="A351"/>
      <c r="B351"/>
      <c r="C351"/>
      <c r="D351"/>
      <c r="E351" s="25"/>
    </row>
    <row r="352" spans="1:5" x14ac:dyDescent="0.2">
      <c r="A352"/>
      <c r="B352"/>
      <c r="C352"/>
      <c r="D352"/>
      <c r="E352" s="25"/>
    </row>
    <row r="353" spans="1:5" x14ac:dyDescent="0.2">
      <c r="A353"/>
      <c r="B353"/>
      <c r="C353"/>
      <c r="D353"/>
      <c r="E353" s="25"/>
    </row>
    <row r="354" spans="1:5" x14ac:dyDescent="0.2">
      <c r="A354"/>
      <c r="B354"/>
      <c r="C354"/>
      <c r="D354"/>
      <c r="E354" s="25"/>
    </row>
    <row r="355" spans="1:5" x14ac:dyDescent="0.2">
      <c r="A355"/>
      <c r="B355"/>
      <c r="C355"/>
      <c r="D355"/>
      <c r="E355" s="25"/>
    </row>
    <row r="356" spans="1:5" x14ac:dyDescent="0.2">
      <c r="A356"/>
      <c r="B356"/>
      <c r="C356"/>
      <c r="D356"/>
      <c r="E356" s="25"/>
    </row>
    <row r="357" spans="1:5" x14ac:dyDescent="0.2">
      <c r="A357"/>
      <c r="B357"/>
      <c r="C357"/>
      <c r="D357"/>
      <c r="E357" s="25"/>
    </row>
    <row r="358" spans="1:5" x14ac:dyDescent="0.2">
      <c r="A358"/>
      <c r="B358"/>
      <c r="C358"/>
      <c r="D358"/>
      <c r="E358" s="25"/>
    </row>
    <row r="359" spans="1:5" x14ac:dyDescent="0.2">
      <c r="A359"/>
      <c r="B359"/>
      <c r="C359"/>
      <c r="D359"/>
      <c r="E359" s="25"/>
    </row>
    <row r="360" spans="1:5" x14ac:dyDescent="0.2">
      <c r="A360"/>
      <c r="B360"/>
      <c r="C360"/>
      <c r="D360"/>
      <c r="E360" s="25"/>
    </row>
    <row r="361" spans="1:5" x14ac:dyDescent="0.2">
      <c r="A361"/>
      <c r="B361"/>
      <c r="C361"/>
      <c r="D361"/>
      <c r="E361" s="25"/>
    </row>
    <row r="362" spans="1:5" x14ac:dyDescent="0.2">
      <c r="A362"/>
      <c r="B362"/>
      <c r="C362"/>
      <c r="D362"/>
      <c r="E362" s="25"/>
    </row>
    <row r="363" spans="1:5" x14ac:dyDescent="0.2">
      <c r="A363"/>
      <c r="B363"/>
      <c r="C363"/>
      <c r="D363"/>
      <c r="E363" s="25"/>
    </row>
    <row r="364" spans="1:5" x14ac:dyDescent="0.2">
      <c r="A364"/>
      <c r="B364"/>
      <c r="C364"/>
      <c r="D364"/>
      <c r="E364" s="25"/>
    </row>
    <row r="365" spans="1:5" x14ac:dyDescent="0.2">
      <c r="A365"/>
      <c r="B365"/>
      <c r="C365"/>
      <c r="D365"/>
      <c r="E365" s="25"/>
    </row>
    <row r="366" spans="1:5" x14ac:dyDescent="0.2">
      <c r="A366"/>
      <c r="B366"/>
      <c r="C366"/>
      <c r="D366"/>
      <c r="E366" s="25"/>
    </row>
    <row r="367" spans="1:5" x14ac:dyDescent="0.2">
      <c r="A367"/>
      <c r="B367"/>
      <c r="C367"/>
      <c r="D367"/>
      <c r="E367" s="25"/>
    </row>
    <row r="368" spans="1:5" x14ac:dyDescent="0.2">
      <c r="A368"/>
      <c r="B368"/>
      <c r="C368"/>
      <c r="D368"/>
      <c r="E368" s="25"/>
    </row>
    <row r="369" spans="1:5" x14ac:dyDescent="0.2">
      <c r="A369"/>
      <c r="B369"/>
      <c r="C369"/>
      <c r="D369"/>
      <c r="E369" s="25"/>
    </row>
    <row r="370" spans="1:5" x14ac:dyDescent="0.2">
      <c r="A370"/>
      <c r="B370"/>
      <c r="C370"/>
      <c r="D370"/>
      <c r="E370" s="25"/>
    </row>
    <row r="371" spans="1:5" x14ac:dyDescent="0.2">
      <c r="A371"/>
      <c r="B371"/>
      <c r="C371"/>
      <c r="D371"/>
      <c r="E371" s="25"/>
    </row>
    <row r="372" spans="1:5" x14ac:dyDescent="0.2">
      <c r="A372"/>
      <c r="B372"/>
      <c r="C372"/>
      <c r="D372"/>
      <c r="E372" s="25"/>
    </row>
    <row r="373" spans="1:5" x14ac:dyDescent="0.2">
      <c r="A373"/>
      <c r="B373"/>
      <c r="C373"/>
      <c r="D373"/>
      <c r="E373" s="25"/>
    </row>
    <row r="374" spans="1:5" x14ac:dyDescent="0.2">
      <c r="A374"/>
      <c r="B374"/>
      <c r="C374"/>
      <c r="D374"/>
      <c r="E374" s="25"/>
    </row>
    <row r="375" spans="1:5" x14ac:dyDescent="0.2">
      <c r="A375"/>
      <c r="B375"/>
      <c r="C375"/>
      <c r="D375"/>
      <c r="E375" s="25"/>
    </row>
    <row r="376" spans="1:5" x14ac:dyDescent="0.2">
      <c r="A376"/>
      <c r="B376"/>
      <c r="C376"/>
      <c r="D376"/>
      <c r="E376" s="25"/>
    </row>
    <row r="377" spans="1:5" x14ac:dyDescent="0.2">
      <c r="A377"/>
      <c r="B377"/>
      <c r="C377"/>
      <c r="D377"/>
      <c r="E377" s="25"/>
    </row>
    <row r="378" spans="1:5" x14ac:dyDescent="0.2">
      <c r="A378"/>
      <c r="B378"/>
      <c r="C378"/>
      <c r="D378"/>
      <c r="E378" s="25"/>
    </row>
    <row r="379" spans="1:5" x14ac:dyDescent="0.2">
      <c r="A379"/>
      <c r="B379"/>
      <c r="C379"/>
      <c r="D379"/>
      <c r="E379" s="25"/>
    </row>
    <row r="380" spans="1:5" x14ac:dyDescent="0.2">
      <c r="A380"/>
      <c r="B380"/>
      <c r="C380"/>
      <c r="D380"/>
      <c r="E380" s="25"/>
    </row>
    <row r="381" spans="1:5" x14ac:dyDescent="0.2">
      <c r="A381"/>
      <c r="B381"/>
      <c r="C381"/>
      <c r="D381"/>
      <c r="E381" s="25"/>
    </row>
    <row r="382" spans="1:5" x14ac:dyDescent="0.2">
      <c r="A382"/>
      <c r="B382"/>
      <c r="C382"/>
      <c r="D382"/>
      <c r="E382" s="25"/>
    </row>
    <row r="383" spans="1:5" x14ac:dyDescent="0.2">
      <c r="A383"/>
      <c r="B383"/>
      <c r="C383"/>
      <c r="D383"/>
      <c r="E383" s="25"/>
    </row>
    <row r="384" spans="1:5" x14ac:dyDescent="0.2">
      <c r="A384"/>
      <c r="B384"/>
      <c r="C384"/>
      <c r="D384"/>
      <c r="E384" s="25"/>
    </row>
    <row r="385" spans="1:5" x14ac:dyDescent="0.2">
      <c r="A385"/>
      <c r="B385"/>
      <c r="C385"/>
      <c r="D385"/>
      <c r="E385" s="25"/>
    </row>
    <row r="386" spans="1:5" x14ac:dyDescent="0.2">
      <c r="A386"/>
      <c r="B386"/>
      <c r="C386"/>
      <c r="D386"/>
      <c r="E386" s="25"/>
    </row>
    <row r="387" spans="1:5" x14ac:dyDescent="0.2">
      <c r="A387"/>
      <c r="B387"/>
      <c r="C387"/>
      <c r="D387"/>
      <c r="E387" s="25"/>
    </row>
    <row r="388" spans="1:5" x14ac:dyDescent="0.2">
      <c r="A388"/>
      <c r="B388"/>
      <c r="C388"/>
      <c r="D388"/>
      <c r="E388" s="25"/>
    </row>
    <row r="389" spans="1:5" x14ac:dyDescent="0.2">
      <c r="A389"/>
      <c r="B389"/>
      <c r="C389"/>
      <c r="D389"/>
      <c r="E389" s="25"/>
    </row>
    <row r="390" spans="1:5" x14ac:dyDescent="0.2">
      <c r="A390"/>
      <c r="B390"/>
      <c r="C390"/>
      <c r="D390"/>
      <c r="E390" s="25"/>
    </row>
    <row r="391" spans="1:5" x14ac:dyDescent="0.2">
      <c r="A391"/>
      <c r="B391"/>
      <c r="C391"/>
      <c r="D391"/>
      <c r="E391" s="25"/>
    </row>
    <row r="392" spans="1:5" x14ac:dyDescent="0.2">
      <c r="A392"/>
      <c r="B392"/>
      <c r="C392"/>
      <c r="D392"/>
      <c r="E392" s="25"/>
    </row>
    <row r="393" spans="1:5" x14ac:dyDescent="0.2">
      <c r="A393"/>
      <c r="B393"/>
      <c r="C393"/>
      <c r="D393"/>
      <c r="E393" s="25"/>
    </row>
    <row r="394" spans="1:5" x14ac:dyDescent="0.2">
      <c r="A394"/>
      <c r="B394"/>
      <c r="C394"/>
      <c r="D394"/>
      <c r="E394" s="25"/>
    </row>
    <row r="395" spans="1:5" x14ac:dyDescent="0.2">
      <c r="A395"/>
      <c r="B395"/>
      <c r="C395"/>
      <c r="D395"/>
      <c r="E395" s="25"/>
    </row>
    <row r="396" spans="1:5" x14ac:dyDescent="0.2">
      <c r="A396"/>
      <c r="B396"/>
      <c r="C396"/>
      <c r="D396"/>
      <c r="E396" s="25"/>
    </row>
    <row r="397" spans="1:5" x14ac:dyDescent="0.2">
      <c r="A397"/>
      <c r="B397"/>
      <c r="C397"/>
      <c r="D397"/>
      <c r="E397" s="25"/>
    </row>
    <row r="398" spans="1:5" x14ac:dyDescent="0.2">
      <c r="A398"/>
      <c r="B398"/>
      <c r="C398"/>
      <c r="D398"/>
      <c r="E398" s="25"/>
    </row>
    <row r="399" spans="1:5" x14ac:dyDescent="0.2">
      <c r="A399"/>
      <c r="B399"/>
      <c r="C399"/>
      <c r="D399"/>
      <c r="E399" s="25"/>
    </row>
    <row r="400" spans="1:5" x14ac:dyDescent="0.2">
      <c r="A400"/>
      <c r="B400"/>
      <c r="C400"/>
      <c r="D400"/>
      <c r="E400" s="25"/>
    </row>
    <row r="401" spans="1:5" x14ac:dyDescent="0.2">
      <c r="A401"/>
      <c r="B401"/>
      <c r="C401"/>
      <c r="D401"/>
      <c r="E401" s="25"/>
    </row>
    <row r="402" spans="1:5" x14ac:dyDescent="0.2">
      <c r="A402"/>
      <c r="B402"/>
      <c r="C402"/>
      <c r="D402"/>
      <c r="E402" s="25"/>
    </row>
    <row r="403" spans="1:5" x14ac:dyDescent="0.2">
      <c r="A403"/>
      <c r="B403"/>
      <c r="C403"/>
      <c r="D403"/>
      <c r="E403" s="25"/>
    </row>
    <row r="404" spans="1:5" x14ac:dyDescent="0.2">
      <c r="A404"/>
      <c r="B404"/>
      <c r="C404"/>
      <c r="D404"/>
      <c r="E404" s="25"/>
    </row>
    <row r="405" spans="1:5" x14ac:dyDescent="0.2">
      <c r="A405"/>
      <c r="B405"/>
      <c r="C405"/>
      <c r="D405"/>
      <c r="E405" s="25"/>
    </row>
    <row r="406" spans="1:5" x14ac:dyDescent="0.2">
      <c r="A406"/>
      <c r="B406"/>
      <c r="C406"/>
      <c r="D406"/>
      <c r="E406" s="25"/>
    </row>
    <row r="407" spans="1:5" x14ac:dyDescent="0.2">
      <c r="A407"/>
      <c r="B407"/>
      <c r="C407"/>
      <c r="D407"/>
      <c r="E407" s="25"/>
    </row>
    <row r="408" spans="1:5" x14ac:dyDescent="0.2">
      <c r="A408"/>
      <c r="B408"/>
      <c r="C408"/>
      <c r="D408"/>
      <c r="E408" s="25"/>
    </row>
    <row r="409" spans="1:5" x14ac:dyDescent="0.2">
      <c r="A409"/>
      <c r="B409"/>
      <c r="C409"/>
      <c r="D409"/>
      <c r="E409" s="25"/>
    </row>
    <row r="410" spans="1:5" x14ac:dyDescent="0.2">
      <c r="A410"/>
      <c r="B410"/>
      <c r="C410"/>
      <c r="D410"/>
      <c r="E410" s="25"/>
    </row>
    <row r="411" spans="1:5" x14ac:dyDescent="0.2">
      <c r="A411"/>
      <c r="B411"/>
      <c r="C411"/>
      <c r="D411"/>
      <c r="E411" s="25"/>
    </row>
    <row r="412" spans="1:5" x14ac:dyDescent="0.2">
      <c r="A412"/>
      <c r="B412"/>
      <c r="C412"/>
      <c r="D412"/>
      <c r="E412" s="25"/>
    </row>
    <row r="413" spans="1:5" x14ac:dyDescent="0.2">
      <c r="A413"/>
      <c r="B413"/>
      <c r="C413"/>
      <c r="D413"/>
      <c r="E413" s="25"/>
    </row>
    <row r="414" spans="1:5" x14ac:dyDescent="0.2">
      <c r="A414"/>
      <c r="B414"/>
      <c r="C414"/>
      <c r="D414"/>
      <c r="E414" s="25"/>
    </row>
    <row r="415" spans="1:5" x14ac:dyDescent="0.2">
      <c r="A415"/>
      <c r="B415"/>
      <c r="C415"/>
      <c r="D415"/>
      <c r="E415" s="25"/>
    </row>
    <row r="416" spans="1:5" x14ac:dyDescent="0.2">
      <c r="A416"/>
      <c r="B416"/>
      <c r="C416"/>
      <c r="D416"/>
      <c r="E416" s="25"/>
    </row>
    <row r="417" spans="1:5" x14ac:dyDescent="0.2">
      <c r="A417"/>
      <c r="B417"/>
      <c r="C417"/>
      <c r="D417"/>
      <c r="E417" s="25"/>
    </row>
    <row r="418" spans="1:5" x14ac:dyDescent="0.2">
      <c r="A418"/>
      <c r="B418"/>
      <c r="C418"/>
      <c r="D418"/>
      <c r="E418" s="25"/>
    </row>
    <row r="419" spans="1:5" x14ac:dyDescent="0.2">
      <c r="A419"/>
      <c r="B419"/>
      <c r="C419"/>
      <c r="D419"/>
      <c r="E419" s="25"/>
    </row>
    <row r="420" spans="1:5" x14ac:dyDescent="0.2">
      <c r="A420"/>
      <c r="B420"/>
      <c r="C420"/>
      <c r="D420"/>
      <c r="E420" s="25"/>
    </row>
    <row r="421" spans="1:5" x14ac:dyDescent="0.2">
      <c r="A421"/>
      <c r="B421"/>
      <c r="C421"/>
      <c r="D421"/>
      <c r="E421" s="25"/>
    </row>
    <row r="422" spans="1:5" x14ac:dyDescent="0.2">
      <c r="A422"/>
      <c r="B422"/>
      <c r="C422"/>
      <c r="D422"/>
      <c r="E422" s="25"/>
    </row>
    <row r="423" spans="1:5" x14ac:dyDescent="0.2">
      <c r="A423"/>
      <c r="B423"/>
      <c r="C423"/>
      <c r="D423"/>
      <c r="E423" s="25"/>
    </row>
    <row r="424" spans="1:5" x14ac:dyDescent="0.2">
      <c r="A424"/>
      <c r="B424"/>
      <c r="C424"/>
      <c r="D424"/>
      <c r="E424" s="25"/>
    </row>
    <row r="425" spans="1:5" x14ac:dyDescent="0.2">
      <c r="A425"/>
      <c r="B425"/>
      <c r="C425"/>
      <c r="D425"/>
      <c r="E425" s="25"/>
    </row>
    <row r="426" spans="1:5" x14ac:dyDescent="0.2">
      <c r="A426"/>
      <c r="B426"/>
      <c r="C426"/>
      <c r="D426"/>
      <c r="E426" s="25"/>
    </row>
    <row r="427" spans="1:5" x14ac:dyDescent="0.2">
      <c r="A427"/>
      <c r="B427"/>
      <c r="C427"/>
      <c r="D427"/>
      <c r="E427" s="25"/>
    </row>
    <row r="428" spans="1:5" x14ac:dyDescent="0.2">
      <c r="A428"/>
      <c r="B428"/>
      <c r="C428"/>
      <c r="D428"/>
      <c r="E428" s="25"/>
    </row>
    <row r="429" spans="1:5" x14ac:dyDescent="0.2">
      <c r="A429"/>
      <c r="B429"/>
      <c r="C429"/>
      <c r="D429"/>
      <c r="E429" s="25"/>
    </row>
    <row r="430" spans="1:5" x14ac:dyDescent="0.2">
      <c r="A430"/>
      <c r="B430"/>
      <c r="C430"/>
      <c r="D430"/>
      <c r="E430" s="25"/>
    </row>
    <row r="431" spans="1:5" x14ac:dyDescent="0.2">
      <c r="A431"/>
      <c r="B431"/>
      <c r="C431"/>
      <c r="D431"/>
      <c r="E431" s="25"/>
    </row>
    <row r="432" spans="1:5" x14ac:dyDescent="0.2">
      <c r="A432"/>
      <c r="B432"/>
      <c r="C432"/>
      <c r="D432"/>
      <c r="E432" s="25"/>
    </row>
    <row r="433" spans="1:5" x14ac:dyDescent="0.2">
      <c r="A433"/>
      <c r="B433"/>
      <c r="C433"/>
      <c r="D433"/>
      <c r="E433" s="25"/>
    </row>
    <row r="434" spans="1:5" x14ac:dyDescent="0.2">
      <c r="A434"/>
      <c r="B434"/>
      <c r="C434"/>
      <c r="D434"/>
      <c r="E434" s="25"/>
    </row>
    <row r="435" spans="1:5" x14ac:dyDescent="0.2">
      <c r="A435"/>
      <c r="B435"/>
      <c r="C435"/>
      <c r="D435"/>
      <c r="E435" s="25"/>
    </row>
    <row r="436" spans="1:5" x14ac:dyDescent="0.2">
      <c r="A436"/>
      <c r="B436"/>
      <c r="C436"/>
      <c r="D436"/>
      <c r="E436" s="25"/>
    </row>
    <row r="437" spans="1:5" x14ac:dyDescent="0.2">
      <c r="A437"/>
      <c r="B437"/>
      <c r="C437"/>
      <c r="D437"/>
      <c r="E437" s="25"/>
    </row>
    <row r="438" spans="1:5" x14ac:dyDescent="0.2">
      <c r="A438"/>
      <c r="B438"/>
      <c r="C438"/>
      <c r="D438"/>
      <c r="E438" s="25"/>
    </row>
    <row r="439" spans="1:5" x14ac:dyDescent="0.2">
      <c r="A439"/>
      <c r="B439"/>
      <c r="C439"/>
      <c r="D439"/>
      <c r="E439" s="25"/>
    </row>
    <row r="440" spans="1:5" x14ac:dyDescent="0.2">
      <c r="A440"/>
      <c r="B440"/>
      <c r="C440"/>
      <c r="D440"/>
      <c r="E440" s="25"/>
    </row>
    <row r="441" spans="1:5" x14ac:dyDescent="0.2">
      <c r="A441"/>
      <c r="B441"/>
      <c r="C441"/>
      <c r="D441"/>
      <c r="E441" s="25"/>
    </row>
    <row r="442" spans="1:5" x14ac:dyDescent="0.2">
      <c r="A442"/>
      <c r="B442"/>
      <c r="C442"/>
      <c r="D442"/>
      <c r="E442" s="25"/>
    </row>
    <row r="443" spans="1:5" x14ac:dyDescent="0.2">
      <c r="A443"/>
      <c r="B443"/>
      <c r="C443"/>
      <c r="D443"/>
      <c r="E443" s="25"/>
    </row>
    <row r="444" spans="1:5" x14ac:dyDescent="0.2">
      <c r="A444"/>
      <c r="B444"/>
      <c r="C444"/>
      <c r="D444"/>
      <c r="E444" s="25"/>
    </row>
    <row r="445" spans="1:5" x14ac:dyDescent="0.2">
      <c r="A445"/>
      <c r="B445"/>
      <c r="C445"/>
      <c r="D445"/>
      <c r="E445" s="25"/>
    </row>
    <row r="446" spans="1:5" x14ac:dyDescent="0.2">
      <c r="A446"/>
      <c r="B446"/>
      <c r="C446"/>
      <c r="D446"/>
      <c r="E446" s="25"/>
    </row>
    <row r="447" spans="1:5" x14ac:dyDescent="0.2">
      <c r="A447"/>
      <c r="B447"/>
      <c r="C447"/>
      <c r="D447"/>
      <c r="E447" s="25"/>
    </row>
    <row r="448" spans="1:5" x14ac:dyDescent="0.2">
      <c r="A448"/>
      <c r="B448"/>
      <c r="C448"/>
      <c r="D448"/>
      <c r="E448" s="25"/>
    </row>
    <row r="449" spans="1:5" x14ac:dyDescent="0.2">
      <c r="A449"/>
      <c r="B449"/>
      <c r="C449"/>
      <c r="D449"/>
      <c r="E449" s="25"/>
    </row>
    <row r="450" spans="1:5" x14ac:dyDescent="0.2">
      <c r="A450"/>
      <c r="B450"/>
      <c r="C450"/>
      <c r="D450"/>
      <c r="E450" s="25"/>
    </row>
    <row r="451" spans="1:5" x14ac:dyDescent="0.2">
      <c r="A451"/>
      <c r="B451"/>
      <c r="C451"/>
      <c r="D451"/>
      <c r="E451" s="25"/>
    </row>
    <row r="452" spans="1:5" x14ac:dyDescent="0.2">
      <c r="A452"/>
      <c r="B452"/>
      <c r="C452"/>
      <c r="D452"/>
      <c r="E452" s="25"/>
    </row>
    <row r="453" spans="1:5" x14ac:dyDescent="0.2">
      <c r="A453"/>
      <c r="B453"/>
      <c r="C453"/>
      <c r="D453"/>
      <c r="E453" s="25"/>
    </row>
    <row r="454" spans="1:5" x14ac:dyDescent="0.2">
      <c r="A454"/>
      <c r="B454"/>
      <c r="C454"/>
      <c r="D454"/>
      <c r="E454" s="25"/>
    </row>
    <row r="455" spans="1:5" x14ac:dyDescent="0.2">
      <c r="A455"/>
      <c r="B455"/>
      <c r="C455"/>
      <c r="D455"/>
      <c r="E455" s="25"/>
    </row>
    <row r="456" spans="1:5" x14ac:dyDescent="0.2">
      <c r="A456"/>
      <c r="B456"/>
      <c r="C456"/>
      <c r="D456"/>
      <c r="E456" s="25"/>
    </row>
    <row r="457" spans="1:5" x14ac:dyDescent="0.2">
      <c r="A457"/>
      <c r="B457"/>
      <c r="C457"/>
      <c r="D457"/>
      <c r="E457" s="25"/>
    </row>
    <row r="458" spans="1:5" x14ac:dyDescent="0.2">
      <c r="A458"/>
      <c r="B458"/>
      <c r="C458"/>
      <c r="D458"/>
      <c r="E458" s="25"/>
    </row>
    <row r="459" spans="1:5" x14ac:dyDescent="0.2">
      <c r="A459"/>
      <c r="B459"/>
      <c r="C459"/>
      <c r="D459"/>
      <c r="E459" s="25"/>
    </row>
    <row r="460" spans="1:5" x14ac:dyDescent="0.2">
      <c r="A460"/>
      <c r="B460"/>
      <c r="C460"/>
      <c r="D460"/>
      <c r="E460" s="25"/>
    </row>
    <row r="461" spans="1:5" x14ac:dyDescent="0.2">
      <c r="A461"/>
      <c r="B461"/>
      <c r="C461"/>
      <c r="D461"/>
      <c r="E461" s="25"/>
    </row>
    <row r="462" spans="1:5" x14ac:dyDescent="0.2">
      <c r="A462"/>
      <c r="B462"/>
      <c r="C462"/>
      <c r="D462"/>
      <c r="E462" s="25"/>
    </row>
    <row r="463" spans="1:5" x14ac:dyDescent="0.2">
      <c r="A463"/>
      <c r="B463"/>
      <c r="C463"/>
      <c r="D463"/>
      <c r="E463" s="25"/>
    </row>
    <row r="464" spans="1:5" x14ac:dyDescent="0.2">
      <c r="A464"/>
      <c r="B464"/>
      <c r="C464"/>
      <c r="D464"/>
      <c r="E464" s="25"/>
    </row>
    <row r="465" spans="1:5" x14ac:dyDescent="0.2">
      <c r="A465"/>
      <c r="B465"/>
      <c r="C465"/>
      <c r="D465"/>
      <c r="E465" s="25"/>
    </row>
    <row r="466" spans="1:5" x14ac:dyDescent="0.2">
      <c r="A466"/>
      <c r="B466"/>
      <c r="C466"/>
      <c r="D466"/>
      <c r="E466" s="25"/>
    </row>
    <row r="467" spans="1:5" x14ac:dyDescent="0.2">
      <c r="A467"/>
      <c r="B467"/>
      <c r="C467"/>
      <c r="D467"/>
      <c r="E467" s="25"/>
    </row>
    <row r="468" spans="1:5" x14ac:dyDescent="0.2">
      <c r="A468"/>
      <c r="B468"/>
      <c r="C468"/>
      <c r="D468"/>
      <c r="E468" s="25"/>
    </row>
    <row r="469" spans="1:5" x14ac:dyDescent="0.2">
      <c r="A469"/>
      <c r="B469"/>
      <c r="C469"/>
      <c r="D469"/>
      <c r="E469" s="25"/>
    </row>
    <row r="470" spans="1:5" x14ac:dyDescent="0.2">
      <c r="A470"/>
      <c r="B470"/>
      <c r="C470"/>
      <c r="D470"/>
      <c r="E470" s="25"/>
    </row>
    <row r="471" spans="1:5" x14ac:dyDescent="0.2">
      <c r="A471"/>
      <c r="B471"/>
      <c r="C471"/>
      <c r="D471"/>
      <c r="E471" s="25"/>
    </row>
    <row r="472" spans="1:5" x14ac:dyDescent="0.2">
      <c r="A472"/>
      <c r="B472"/>
      <c r="C472"/>
      <c r="D472"/>
      <c r="E472" s="25"/>
    </row>
    <row r="473" spans="1:5" x14ac:dyDescent="0.2">
      <c r="A473"/>
      <c r="B473"/>
      <c r="C473"/>
      <c r="D473"/>
      <c r="E473" s="25"/>
    </row>
    <row r="474" spans="1:5" x14ac:dyDescent="0.2">
      <c r="A474"/>
      <c r="B474"/>
      <c r="C474"/>
      <c r="D474"/>
      <c r="E474" s="25"/>
    </row>
    <row r="475" spans="1:5" x14ac:dyDescent="0.2">
      <c r="A475"/>
      <c r="B475"/>
      <c r="C475"/>
      <c r="D475"/>
      <c r="E475" s="25"/>
    </row>
    <row r="476" spans="1:5" x14ac:dyDescent="0.2">
      <c r="A476"/>
      <c r="B476"/>
      <c r="C476"/>
      <c r="D476"/>
      <c r="E476" s="25"/>
    </row>
    <row r="477" spans="1:5" x14ac:dyDescent="0.2">
      <c r="A477"/>
      <c r="B477"/>
      <c r="C477"/>
      <c r="D477"/>
      <c r="E477" s="25"/>
    </row>
    <row r="478" spans="1:5" x14ac:dyDescent="0.2">
      <c r="A478"/>
      <c r="B478"/>
      <c r="C478"/>
      <c r="D478"/>
      <c r="E478" s="25"/>
    </row>
    <row r="479" spans="1:5" x14ac:dyDescent="0.2">
      <c r="A479"/>
      <c r="B479"/>
      <c r="C479"/>
      <c r="D479"/>
      <c r="E479" s="25"/>
    </row>
    <row r="480" spans="1:5" x14ac:dyDescent="0.2">
      <c r="A480"/>
      <c r="B480"/>
      <c r="C480"/>
      <c r="D480"/>
      <c r="E480" s="25"/>
    </row>
    <row r="481" spans="1:5" x14ac:dyDescent="0.2">
      <c r="A481"/>
      <c r="B481"/>
      <c r="C481"/>
      <c r="D481"/>
      <c r="E481" s="25"/>
    </row>
    <row r="482" spans="1:5" x14ac:dyDescent="0.2">
      <c r="A482"/>
      <c r="B482"/>
      <c r="C482"/>
      <c r="D482"/>
      <c r="E482" s="25"/>
    </row>
    <row r="483" spans="1:5" x14ac:dyDescent="0.2">
      <c r="A483"/>
      <c r="B483"/>
      <c r="C483"/>
      <c r="D483"/>
      <c r="E483" s="25"/>
    </row>
    <row r="484" spans="1:5" x14ac:dyDescent="0.2">
      <c r="A484"/>
      <c r="B484"/>
      <c r="C484"/>
      <c r="D484"/>
      <c r="E484" s="25"/>
    </row>
    <row r="485" spans="1:5" x14ac:dyDescent="0.2">
      <c r="A485"/>
      <c r="B485"/>
      <c r="C485"/>
      <c r="D485"/>
      <c r="E485" s="25"/>
    </row>
    <row r="486" spans="1:5" x14ac:dyDescent="0.2">
      <c r="A486"/>
      <c r="B486"/>
      <c r="C486"/>
      <c r="D486"/>
      <c r="E486" s="25"/>
    </row>
    <row r="487" spans="1:5" x14ac:dyDescent="0.2">
      <c r="A487"/>
      <c r="B487"/>
      <c r="C487"/>
      <c r="D487"/>
      <c r="E487" s="25"/>
    </row>
    <row r="488" spans="1:5" x14ac:dyDescent="0.2">
      <c r="A488"/>
      <c r="B488"/>
      <c r="C488"/>
      <c r="D488"/>
      <c r="E488" s="25"/>
    </row>
    <row r="489" spans="1:5" x14ac:dyDescent="0.2">
      <c r="A489"/>
      <c r="B489"/>
      <c r="C489"/>
      <c r="D489"/>
      <c r="E489" s="25"/>
    </row>
    <row r="490" spans="1:5" x14ac:dyDescent="0.2">
      <c r="A490"/>
      <c r="B490"/>
      <c r="C490"/>
      <c r="D490"/>
      <c r="E490" s="25"/>
    </row>
    <row r="491" spans="1:5" x14ac:dyDescent="0.2">
      <c r="A491"/>
      <c r="B491"/>
      <c r="C491"/>
      <c r="D491"/>
      <c r="E491" s="25"/>
    </row>
    <row r="492" spans="1:5" x14ac:dyDescent="0.2">
      <c r="A492"/>
      <c r="B492"/>
      <c r="C492"/>
      <c r="D492"/>
      <c r="E492" s="25"/>
    </row>
    <row r="493" spans="1:5" x14ac:dyDescent="0.2">
      <c r="A493"/>
      <c r="B493"/>
      <c r="C493"/>
      <c r="D493"/>
      <c r="E493" s="25"/>
    </row>
    <row r="494" spans="1:5" x14ac:dyDescent="0.2">
      <c r="A494"/>
      <c r="B494"/>
      <c r="C494"/>
      <c r="D494"/>
      <c r="E494" s="25"/>
    </row>
    <row r="495" spans="1:5" x14ac:dyDescent="0.2">
      <c r="A495"/>
      <c r="B495"/>
      <c r="C495"/>
      <c r="D495"/>
      <c r="E495" s="25"/>
    </row>
    <row r="496" spans="1:5" x14ac:dyDescent="0.2">
      <c r="A496"/>
      <c r="B496"/>
      <c r="C496"/>
      <c r="D496"/>
      <c r="E496" s="25"/>
    </row>
    <row r="497" spans="1:5" x14ac:dyDescent="0.2">
      <c r="A497"/>
      <c r="B497"/>
      <c r="C497"/>
      <c r="D497"/>
      <c r="E497" s="25"/>
    </row>
    <row r="498" spans="1:5" x14ac:dyDescent="0.2">
      <c r="A498"/>
      <c r="B498"/>
      <c r="C498"/>
      <c r="D498"/>
      <c r="E498" s="25"/>
    </row>
    <row r="499" spans="1:5" x14ac:dyDescent="0.2">
      <c r="A499"/>
      <c r="B499"/>
      <c r="C499"/>
      <c r="D499"/>
      <c r="E499" s="25"/>
    </row>
    <row r="500" spans="1:5" x14ac:dyDescent="0.2">
      <c r="A500"/>
      <c r="B500"/>
      <c r="C500"/>
      <c r="D500"/>
      <c r="E500" s="25"/>
    </row>
    <row r="501" spans="1:5" x14ac:dyDescent="0.2">
      <c r="A501"/>
      <c r="B501"/>
      <c r="C501"/>
      <c r="D501"/>
      <c r="E501" s="25"/>
    </row>
    <row r="502" spans="1:5" x14ac:dyDescent="0.2">
      <c r="A502"/>
      <c r="B502"/>
      <c r="C502"/>
      <c r="D502"/>
      <c r="E502" s="25"/>
    </row>
    <row r="503" spans="1:5" x14ac:dyDescent="0.2">
      <c r="A503"/>
      <c r="B503"/>
      <c r="C503"/>
      <c r="D503"/>
      <c r="E503" s="25"/>
    </row>
    <row r="504" spans="1:5" x14ac:dyDescent="0.2">
      <c r="A504"/>
      <c r="B504"/>
      <c r="C504"/>
      <c r="D504"/>
      <c r="E504" s="25"/>
    </row>
    <row r="505" spans="1:5" x14ac:dyDescent="0.2">
      <c r="A505"/>
      <c r="B505"/>
      <c r="C505"/>
      <c r="D505"/>
      <c r="E505" s="25"/>
    </row>
    <row r="506" spans="1:5" x14ac:dyDescent="0.2">
      <c r="A506"/>
      <c r="B506"/>
      <c r="C506"/>
      <c r="D506"/>
      <c r="E506" s="25"/>
    </row>
    <row r="507" spans="1:5" x14ac:dyDescent="0.2">
      <c r="A507"/>
      <c r="B507"/>
      <c r="C507"/>
      <c r="D507"/>
      <c r="E507" s="25"/>
    </row>
    <row r="508" spans="1:5" x14ac:dyDescent="0.2">
      <c r="A508"/>
      <c r="B508"/>
      <c r="C508"/>
      <c r="D508"/>
      <c r="E508" s="25"/>
    </row>
    <row r="509" spans="1:5" x14ac:dyDescent="0.2">
      <c r="A509"/>
      <c r="B509"/>
      <c r="C509"/>
      <c r="D509"/>
      <c r="E509" s="25"/>
    </row>
    <row r="510" spans="1:5" x14ac:dyDescent="0.2">
      <c r="A510"/>
      <c r="B510"/>
      <c r="C510"/>
      <c r="D510"/>
      <c r="E510" s="25"/>
    </row>
    <row r="511" spans="1:5" x14ac:dyDescent="0.2">
      <c r="A511"/>
      <c r="B511"/>
      <c r="C511"/>
      <c r="D511"/>
      <c r="E511" s="25"/>
    </row>
    <row r="512" spans="1:5" x14ac:dyDescent="0.2">
      <c r="A512"/>
      <c r="B512"/>
      <c r="C512"/>
      <c r="D512"/>
      <c r="E512" s="25"/>
    </row>
    <row r="513" spans="1:5" x14ac:dyDescent="0.2">
      <c r="A513"/>
      <c r="B513"/>
      <c r="C513"/>
      <c r="D513"/>
      <c r="E513" s="25"/>
    </row>
    <row r="514" spans="1:5" x14ac:dyDescent="0.2">
      <c r="A514"/>
      <c r="B514"/>
      <c r="C514"/>
      <c r="D514"/>
      <c r="E514" s="25"/>
    </row>
    <row r="515" spans="1:5" x14ac:dyDescent="0.2">
      <c r="A515"/>
      <c r="B515"/>
      <c r="C515"/>
      <c r="D515"/>
      <c r="E515" s="25"/>
    </row>
    <row r="516" spans="1:5" x14ac:dyDescent="0.2">
      <c r="A516"/>
      <c r="B516"/>
      <c r="C516"/>
      <c r="D516"/>
      <c r="E516" s="25"/>
    </row>
    <row r="517" spans="1:5" x14ac:dyDescent="0.2">
      <c r="A517"/>
      <c r="B517"/>
      <c r="C517"/>
      <c r="D517"/>
      <c r="E517" s="25"/>
    </row>
    <row r="518" spans="1:5" x14ac:dyDescent="0.2">
      <c r="A518"/>
      <c r="B518"/>
      <c r="C518"/>
      <c r="D518"/>
      <c r="E518" s="25"/>
    </row>
    <row r="519" spans="1:5" x14ac:dyDescent="0.2">
      <c r="A519"/>
      <c r="B519"/>
      <c r="C519"/>
      <c r="D519"/>
      <c r="E519" s="25"/>
    </row>
    <row r="520" spans="1:5" x14ac:dyDescent="0.2">
      <c r="A520"/>
      <c r="B520"/>
      <c r="C520"/>
      <c r="D520"/>
      <c r="E520" s="25"/>
    </row>
    <row r="521" spans="1:5" x14ac:dyDescent="0.2">
      <c r="A521"/>
      <c r="B521"/>
      <c r="C521"/>
      <c r="D521"/>
      <c r="E521" s="25"/>
    </row>
    <row r="522" spans="1:5" x14ac:dyDescent="0.2">
      <c r="A522"/>
      <c r="B522"/>
      <c r="C522"/>
      <c r="D522"/>
      <c r="E522" s="25"/>
    </row>
    <row r="523" spans="1:5" x14ac:dyDescent="0.2">
      <c r="A523"/>
      <c r="B523"/>
      <c r="C523"/>
      <c r="D523"/>
      <c r="E523" s="25"/>
    </row>
    <row r="524" spans="1:5" x14ac:dyDescent="0.2">
      <c r="A524"/>
      <c r="B524"/>
      <c r="C524"/>
      <c r="D524"/>
      <c r="E524" s="25"/>
    </row>
    <row r="525" spans="1:5" x14ac:dyDescent="0.2">
      <c r="A525"/>
      <c r="B525"/>
      <c r="C525"/>
      <c r="D525"/>
      <c r="E525" s="25"/>
    </row>
    <row r="526" spans="1:5" x14ac:dyDescent="0.2">
      <c r="A526"/>
      <c r="B526"/>
      <c r="C526"/>
      <c r="D526"/>
      <c r="E526" s="25"/>
    </row>
    <row r="527" spans="1:5" x14ac:dyDescent="0.2">
      <c r="A527"/>
      <c r="B527"/>
      <c r="C527"/>
      <c r="D527"/>
      <c r="E527" s="25"/>
    </row>
    <row r="528" spans="1:5" x14ac:dyDescent="0.2">
      <c r="A528"/>
      <c r="B528"/>
      <c r="C528"/>
      <c r="D528"/>
      <c r="E528" s="25"/>
    </row>
    <row r="529" spans="1:5" x14ac:dyDescent="0.2">
      <c r="A529"/>
      <c r="B529"/>
      <c r="C529"/>
      <c r="D529"/>
      <c r="E529" s="25"/>
    </row>
    <row r="530" spans="1:5" x14ac:dyDescent="0.2">
      <c r="A530"/>
      <c r="B530"/>
      <c r="C530"/>
      <c r="D530"/>
      <c r="E530" s="25"/>
    </row>
    <row r="531" spans="1:5" x14ac:dyDescent="0.2">
      <c r="A531"/>
      <c r="B531"/>
      <c r="C531"/>
      <c r="D531"/>
      <c r="E531" s="25"/>
    </row>
    <row r="532" spans="1:5" x14ac:dyDescent="0.2">
      <c r="A532"/>
      <c r="B532"/>
      <c r="C532"/>
      <c r="D532"/>
      <c r="E532" s="25"/>
    </row>
    <row r="533" spans="1:5" x14ac:dyDescent="0.2">
      <c r="A533"/>
      <c r="B533"/>
      <c r="C533"/>
      <c r="D533"/>
      <c r="E533" s="25"/>
    </row>
    <row r="534" spans="1:5" x14ac:dyDescent="0.2">
      <c r="A534"/>
      <c r="B534"/>
      <c r="C534"/>
      <c r="D534"/>
      <c r="E534" s="25"/>
    </row>
    <row r="535" spans="1:5" x14ac:dyDescent="0.2">
      <c r="A535"/>
      <c r="B535"/>
      <c r="C535"/>
      <c r="D535"/>
      <c r="E535" s="25"/>
    </row>
    <row r="536" spans="1:5" x14ac:dyDescent="0.2">
      <c r="A536"/>
      <c r="B536"/>
      <c r="C536"/>
      <c r="D536"/>
      <c r="E536" s="25"/>
    </row>
    <row r="537" spans="1:5" x14ac:dyDescent="0.2">
      <c r="A537"/>
      <c r="B537"/>
      <c r="C537"/>
      <c r="D537"/>
      <c r="E537" s="25"/>
    </row>
    <row r="538" spans="1:5" x14ac:dyDescent="0.2">
      <c r="A538"/>
      <c r="B538"/>
      <c r="C538"/>
      <c r="D538"/>
      <c r="E538" s="25"/>
    </row>
    <row r="539" spans="1:5" x14ac:dyDescent="0.2">
      <c r="A539"/>
      <c r="B539"/>
      <c r="C539"/>
      <c r="D539"/>
      <c r="E539" s="25"/>
    </row>
    <row r="540" spans="1:5" x14ac:dyDescent="0.2">
      <c r="A540"/>
      <c r="B540"/>
      <c r="C540"/>
      <c r="D540"/>
      <c r="E540" s="25"/>
    </row>
    <row r="541" spans="1:5" x14ac:dyDescent="0.2">
      <c r="A541"/>
      <c r="B541"/>
      <c r="C541"/>
      <c r="D541"/>
      <c r="E541" s="25"/>
    </row>
    <row r="542" spans="1:5" x14ac:dyDescent="0.2">
      <c r="A542"/>
      <c r="B542"/>
      <c r="C542"/>
      <c r="D542"/>
      <c r="E542" s="25"/>
    </row>
    <row r="543" spans="1:5" x14ac:dyDescent="0.2">
      <c r="A543"/>
      <c r="B543"/>
      <c r="C543"/>
      <c r="D543"/>
      <c r="E543" s="25"/>
    </row>
    <row r="544" spans="1:5" x14ac:dyDescent="0.2">
      <c r="A544"/>
      <c r="B544"/>
      <c r="C544"/>
      <c r="D544"/>
      <c r="E544" s="25"/>
    </row>
    <row r="545" spans="1:5" x14ac:dyDescent="0.2">
      <c r="A545"/>
      <c r="B545"/>
      <c r="C545"/>
      <c r="D545"/>
      <c r="E545" s="25"/>
    </row>
    <row r="546" spans="1:5" x14ac:dyDescent="0.2">
      <c r="A546"/>
      <c r="B546"/>
      <c r="C546"/>
      <c r="D546"/>
      <c r="E546" s="25"/>
    </row>
    <row r="547" spans="1:5" x14ac:dyDescent="0.2">
      <c r="A547"/>
      <c r="B547"/>
      <c r="C547"/>
      <c r="D547"/>
      <c r="E547" s="25"/>
    </row>
    <row r="548" spans="1:5" x14ac:dyDescent="0.2">
      <c r="A548"/>
      <c r="B548"/>
      <c r="C548"/>
      <c r="D548"/>
      <c r="E548" s="25"/>
    </row>
    <row r="549" spans="1:5" x14ac:dyDescent="0.2">
      <c r="A549"/>
      <c r="B549"/>
      <c r="C549"/>
      <c r="D549"/>
      <c r="E549" s="25"/>
    </row>
    <row r="550" spans="1:5" x14ac:dyDescent="0.2">
      <c r="A550"/>
      <c r="B550"/>
      <c r="C550"/>
      <c r="D550"/>
      <c r="E550" s="25"/>
    </row>
    <row r="551" spans="1:5" x14ac:dyDescent="0.2">
      <c r="A551"/>
      <c r="B551"/>
      <c r="C551"/>
      <c r="D551"/>
      <c r="E551" s="25"/>
    </row>
    <row r="552" spans="1:5" x14ac:dyDescent="0.2">
      <c r="A552"/>
      <c r="B552"/>
      <c r="C552"/>
      <c r="D552"/>
      <c r="E552" s="25"/>
    </row>
    <row r="553" spans="1:5" x14ac:dyDescent="0.2">
      <c r="A553"/>
      <c r="B553"/>
      <c r="C553"/>
      <c r="D553"/>
      <c r="E553" s="25"/>
    </row>
    <row r="554" spans="1:5" x14ac:dyDescent="0.2">
      <c r="A554"/>
      <c r="B554"/>
      <c r="C554"/>
      <c r="D554"/>
      <c r="E554" s="25"/>
    </row>
    <row r="555" spans="1:5" x14ac:dyDescent="0.2">
      <c r="A555"/>
      <c r="B555"/>
      <c r="C555"/>
      <c r="D555"/>
      <c r="E555" s="25"/>
    </row>
    <row r="556" spans="1:5" x14ac:dyDescent="0.2">
      <c r="A556"/>
      <c r="B556"/>
      <c r="C556"/>
      <c r="D556"/>
      <c r="E556" s="25"/>
    </row>
    <row r="557" spans="1:5" x14ac:dyDescent="0.2">
      <c r="A557"/>
      <c r="B557"/>
      <c r="C557"/>
      <c r="D557"/>
      <c r="E557" s="25"/>
    </row>
    <row r="558" spans="1:5" x14ac:dyDescent="0.2">
      <c r="A558"/>
      <c r="B558"/>
      <c r="C558"/>
      <c r="D558"/>
      <c r="E558" s="25"/>
    </row>
    <row r="559" spans="1:5" x14ac:dyDescent="0.2">
      <c r="A559"/>
      <c r="B559"/>
      <c r="C559"/>
      <c r="D559"/>
      <c r="E559" s="25"/>
    </row>
    <row r="560" spans="1:5" x14ac:dyDescent="0.2">
      <c r="A560"/>
      <c r="B560"/>
      <c r="C560"/>
      <c r="D560"/>
      <c r="E560" s="25"/>
    </row>
    <row r="561" spans="1:5" x14ac:dyDescent="0.2">
      <c r="A561"/>
      <c r="B561"/>
      <c r="C561"/>
      <c r="D561"/>
      <c r="E561" s="25"/>
    </row>
    <row r="562" spans="1:5" x14ac:dyDescent="0.2">
      <c r="A562"/>
      <c r="B562"/>
      <c r="C562"/>
      <c r="D562"/>
      <c r="E562" s="25"/>
    </row>
    <row r="563" spans="1:5" x14ac:dyDescent="0.2">
      <c r="A563"/>
      <c r="B563"/>
      <c r="C563"/>
      <c r="D563"/>
      <c r="E563" s="25"/>
    </row>
    <row r="564" spans="1:5" x14ac:dyDescent="0.2">
      <c r="A564"/>
      <c r="B564"/>
      <c r="C564"/>
      <c r="D564"/>
      <c r="E564" s="25"/>
    </row>
    <row r="565" spans="1:5" x14ac:dyDescent="0.2">
      <c r="A565"/>
      <c r="B565"/>
      <c r="C565"/>
      <c r="D565"/>
      <c r="E565" s="25"/>
    </row>
    <row r="566" spans="1:5" x14ac:dyDescent="0.2">
      <c r="A566"/>
      <c r="B566"/>
      <c r="C566"/>
      <c r="D566"/>
      <c r="E566" s="25"/>
    </row>
    <row r="567" spans="1:5" x14ac:dyDescent="0.2">
      <c r="A567"/>
      <c r="B567"/>
      <c r="C567"/>
      <c r="D567"/>
      <c r="E567" s="25"/>
    </row>
    <row r="568" spans="1:5" x14ac:dyDescent="0.2">
      <c r="A568"/>
      <c r="B568"/>
      <c r="C568"/>
      <c r="D568"/>
      <c r="E568" s="25"/>
    </row>
    <row r="569" spans="1:5" x14ac:dyDescent="0.2">
      <c r="A569"/>
      <c r="B569"/>
      <c r="C569"/>
      <c r="D569"/>
      <c r="E569" s="25"/>
    </row>
    <row r="570" spans="1:5" x14ac:dyDescent="0.2">
      <c r="A570"/>
      <c r="B570"/>
      <c r="C570"/>
      <c r="D570"/>
      <c r="E570" s="25"/>
    </row>
    <row r="571" spans="1:5" x14ac:dyDescent="0.2">
      <c r="A571"/>
      <c r="B571"/>
      <c r="C571"/>
      <c r="D571"/>
      <c r="E571" s="25"/>
    </row>
    <row r="572" spans="1:5" x14ac:dyDescent="0.2">
      <c r="A572"/>
      <c r="B572"/>
      <c r="C572"/>
      <c r="D572"/>
      <c r="E572" s="25"/>
    </row>
    <row r="573" spans="1:5" x14ac:dyDescent="0.2">
      <c r="A573"/>
      <c r="B573"/>
      <c r="C573"/>
      <c r="D573"/>
      <c r="E573" s="25"/>
    </row>
    <row r="574" spans="1:5" x14ac:dyDescent="0.2">
      <c r="A574"/>
      <c r="B574"/>
      <c r="C574"/>
      <c r="D574"/>
      <c r="E574" s="25"/>
    </row>
    <row r="575" spans="1:5" x14ac:dyDescent="0.2">
      <c r="A575"/>
      <c r="B575"/>
      <c r="C575"/>
      <c r="D575"/>
      <c r="E575" s="25"/>
    </row>
    <row r="576" spans="1:5" x14ac:dyDescent="0.2">
      <c r="A576"/>
      <c r="B576"/>
      <c r="C576"/>
      <c r="D576"/>
      <c r="E576" s="25"/>
    </row>
    <row r="577" spans="1:5" x14ac:dyDescent="0.2">
      <c r="A577"/>
      <c r="B577"/>
      <c r="C577"/>
      <c r="D577"/>
      <c r="E577" s="25"/>
    </row>
    <row r="578" spans="1:5" x14ac:dyDescent="0.2">
      <c r="A578"/>
      <c r="B578"/>
      <c r="C578"/>
      <c r="D578"/>
      <c r="E578" s="25"/>
    </row>
    <row r="579" spans="1:5" x14ac:dyDescent="0.2">
      <c r="A579"/>
      <c r="B579"/>
      <c r="C579"/>
      <c r="D579"/>
      <c r="E579" s="25"/>
    </row>
    <row r="580" spans="1:5" x14ac:dyDescent="0.2">
      <c r="A580"/>
      <c r="B580"/>
      <c r="C580"/>
      <c r="D580"/>
      <c r="E580" s="25"/>
    </row>
    <row r="581" spans="1:5" x14ac:dyDescent="0.2">
      <c r="A581"/>
      <c r="B581"/>
      <c r="C581"/>
      <c r="D581"/>
      <c r="E581" s="25"/>
    </row>
    <row r="582" spans="1:5" x14ac:dyDescent="0.2">
      <c r="A582"/>
      <c r="B582"/>
      <c r="C582"/>
      <c r="D582"/>
      <c r="E582" s="25"/>
    </row>
    <row r="583" spans="1:5" x14ac:dyDescent="0.2">
      <c r="A583"/>
      <c r="B583"/>
      <c r="C583"/>
      <c r="D583"/>
      <c r="E583" s="25"/>
    </row>
    <row r="584" spans="1:5" x14ac:dyDescent="0.2">
      <c r="A584"/>
      <c r="B584"/>
      <c r="C584"/>
      <c r="D584"/>
      <c r="E584" s="25"/>
    </row>
    <row r="585" spans="1:5" x14ac:dyDescent="0.2">
      <c r="A585"/>
      <c r="B585"/>
      <c r="C585"/>
      <c r="D585"/>
      <c r="E585" s="25"/>
    </row>
    <row r="586" spans="1:5" x14ac:dyDescent="0.2">
      <c r="A586"/>
      <c r="B586"/>
      <c r="C586"/>
      <c r="D586"/>
      <c r="E586" s="25"/>
    </row>
    <row r="587" spans="1:5" x14ac:dyDescent="0.2">
      <c r="A587"/>
      <c r="B587"/>
      <c r="C587"/>
      <c r="D587"/>
      <c r="E587" s="25"/>
    </row>
    <row r="588" spans="1:5" x14ac:dyDescent="0.2">
      <c r="A588"/>
      <c r="B588"/>
      <c r="C588"/>
      <c r="D588"/>
      <c r="E588" s="25"/>
    </row>
    <row r="589" spans="1:5" x14ac:dyDescent="0.2">
      <c r="A589"/>
      <c r="B589"/>
      <c r="C589"/>
      <c r="D589"/>
      <c r="E589" s="25"/>
    </row>
    <row r="590" spans="1:5" x14ac:dyDescent="0.2">
      <c r="A590"/>
      <c r="B590"/>
      <c r="C590"/>
      <c r="D590"/>
      <c r="E590" s="25"/>
    </row>
    <row r="591" spans="1:5" x14ac:dyDescent="0.2">
      <c r="A591"/>
      <c r="B591"/>
      <c r="C591"/>
      <c r="D591"/>
      <c r="E591" s="25"/>
    </row>
    <row r="592" spans="1:5" x14ac:dyDescent="0.2">
      <c r="A592"/>
      <c r="B592"/>
      <c r="C592"/>
      <c r="D592"/>
      <c r="E592" s="25"/>
    </row>
    <row r="593" spans="1:5" x14ac:dyDescent="0.2">
      <c r="A593"/>
      <c r="B593"/>
      <c r="C593"/>
      <c r="D593"/>
      <c r="E593" s="25"/>
    </row>
    <row r="594" spans="1:5" x14ac:dyDescent="0.2">
      <c r="A594"/>
      <c r="B594"/>
      <c r="C594"/>
      <c r="D594"/>
      <c r="E594" s="25"/>
    </row>
    <row r="595" spans="1:5" x14ac:dyDescent="0.2">
      <c r="A595"/>
      <c r="B595"/>
      <c r="C595"/>
      <c r="D595"/>
      <c r="E595" s="25"/>
    </row>
    <row r="596" spans="1:5" x14ac:dyDescent="0.2">
      <c r="A596"/>
      <c r="B596"/>
      <c r="C596"/>
      <c r="D596"/>
      <c r="E596" s="25"/>
    </row>
    <row r="597" spans="1:5" x14ac:dyDescent="0.2">
      <c r="A597"/>
      <c r="B597"/>
      <c r="C597"/>
      <c r="D597"/>
      <c r="E597" s="25"/>
    </row>
    <row r="598" spans="1:5" x14ac:dyDescent="0.2">
      <c r="A598"/>
      <c r="B598"/>
      <c r="C598"/>
      <c r="D598"/>
      <c r="E598" s="25"/>
    </row>
    <row r="599" spans="1:5" x14ac:dyDescent="0.2">
      <c r="A599"/>
      <c r="B599"/>
      <c r="C599"/>
      <c r="D599"/>
      <c r="E599" s="25"/>
    </row>
    <row r="600" spans="1:5" x14ac:dyDescent="0.2">
      <c r="A600"/>
      <c r="B600"/>
      <c r="C600"/>
      <c r="D600"/>
      <c r="E600" s="25"/>
    </row>
    <row r="601" spans="1:5" x14ac:dyDescent="0.2">
      <c r="A601"/>
      <c r="B601"/>
      <c r="C601"/>
      <c r="D601"/>
      <c r="E601" s="25"/>
    </row>
    <row r="602" spans="1:5" x14ac:dyDescent="0.2">
      <c r="A602"/>
      <c r="B602"/>
      <c r="C602"/>
      <c r="D602"/>
      <c r="E602" s="25"/>
    </row>
    <row r="603" spans="1:5" x14ac:dyDescent="0.2">
      <c r="A603"/>
      <c r="B603"/>
      <c r="C603"/>
      <c r="D603"/>
      <c r="E603" s="25"/>
    </row>
    <row r="604" spans="1:5" x14ac:dyDescent="0.2">
      <c r="A604"/>
      <c r="B604"/>
      <c r="C604"/>
      <c r="D604"/>
      <c r="E604" s="25"/>
    </row>
    <row r="605" spans="1:5" x14ac:dyDescent="0.2">
      <c r="A605"/>
      <c r="B605"/>
      <c r="C605"/>
      <c r="D605"/>
      <c r="E605" s="25"/>
    </row>
    <row r="606" spans="1:5" x14ac:dyDescent="0.2">
      <c r="A606"/>
      <c r="B606"/>
      <c r="C606"/>
      <c r="D606"/>
      <c r="E606" s="25"/>
    </row>
    <row r="607" spans="1:5" x14ac:dyDescent="0.2">
      <c r="A607"/>
      <c r="B607"/>
      <c r="C607"/>
      <c r="D607"/>
      <c r="E607" s="25"/>
    </row>
    <row r="608" spans="1:5" x14ac:dyDescent="0.2">
      <c r="A608"/>
      <c r="B608"/>
      <c r="C608"/>
      <c r="D608"/>
      <c r="E608" s="25"/>
    </row>
    <row r="609" spans="1:5" x14ac:dyDescent="0.2">
      <c r="A609"/>
      <c r="B609"/>
      <c r="C609"/>
      <c r="D609"/>
      <c r="E609" s="25"/>
    </row>
    <row r="610" spans="1:5" x14ac:dyDescent="0.2">
      <c r="A610"/>
      <c r="B610"/>
      <c r="C610"/>
      <c r="D610"/>
      <c r="E610" s="25"/>
    </row>
    <row r="611" spans="1:5" x14ac:dyDescent="0.2">
      <c r="A611"/>
      <c r="B611"/>
      <c r="C611"/>
      <c r="D611"/>
      <c r="E611" s="25"/>
    </row>
    <row r="612" spans="1:5" x14ac:dyDescent="0.2">
      <c r="A612"/>
      <c r="B612"/>
      <c r="C612"/>
      <c r="D612"/>
      <c r="E612" s="25"/>
    </row>
    <row r="613" spans="1:5" x14ac:dyDescent="0.2">
      <c r="A613"/>
      <c r="B613"/>
      <c r="C613"/>
      <c r="D613"/>
      <c r="E613" s="25"/>
    </row>
    <row r="614" spans="1:5" x14ac:dyDescent="0.2">
      <c r="A614"/>
      <c r="B614"/>
      <c r="C614"/>
      <c r="D614"/>
      <c r="E614" s="25"/>
    </row>
    <row r="615" spans="1:5" x14ac:dyDescent="0.2">
      <c r="A615"/>
      <c r="B615"/>
      <c r="C615"/>
      <c r="D615"/>
      <c r="E615" s="25"/>
    </row>
    <row r="616" spans="1:5" x14ac:dyDescent="0.2">
      <c r="A616"/>
      <c r="B616"/>
      <c r="C616"/>
      <c r="D616"/>
      <c r="E616" s="25"/>
    </row>
    <row r="617" spans="1:5" x14ac:dyDescent="0.2">
      <c r="A617"/>
      <c r="B617"/>
      <c r="C617"/>
      <c r="D617"/>
      <c r="E617" s="25"/>
    </row>
    <row r="618" spans="1:5" x14ac:dyDescent="0.2">
      <c r="A618"/>
      <c r="B618"/>
      <c r="C618"/>
      <c r="D618"/>
      <c r="E618" s="25"/>
    </row>
    <row r="619" spans="1:5" x14ac:dyDescent="0.2">
      <c r="A619"/>
      <c r="B619"/>
      <c r="C619"/>
      <c r="D619"/>
      <c r="E619" s="25"/>
    </row>
    <row r="620" spans="1:5" x14ac:dyDescent="0.2">
      <c r="A620"/>
      <c r="B620"/>
      <c r="C620"/>
      <c r="D620"/>
      <c r="E620" s="25"/>
    </row>
    <row r="621" spans="1:5" x14ac:dyDescent="0.2">
      <c r="A621"/>
      <c r="B621"/>
      <c r="C621"/>
      <c r="D621"/>
      <c r="E621" s="25"/>
    </row>
    <row r="622" spans="1:5" x14ac:dyDescent="0.2">
      <c r="A622"/>
      <c r="B622"/>
      <c r="C622"/>
      <c r="D622"/>
      <c r="E622" s="25"/>
    </row>
    <row r="623" spans="1:5" x14ac:dyDescent="0.2">
      <c r="A623"/>
      <c r="B623"/>
      <c r="C623"/>
      <c r="D623"/>
      <c r="E623" s="25"/>
    </row>
    <row r="624" spans="1:5" x14ac:dyDescent="0.2">
      <c r="A624"/>
      <c r="B624"/>
      <c r="C624"/>
      <c r="D624"/>
      <c r="E624" s="25"/>
    </row>
    <row r="625" spans="1:5" x14ac:dyDescent="0.2">
      <c r="A625"/>
      <c r="B625"/>
      <c r="C625"/>
      <c r="D625"/>
      <c r="E625" s="25"/>
    </row>
    <row r="626" spans="1:5" x14ac:dyDescent="0.2">
      <c r="A626"/>
      <c r="B626"/>
      <c r="C626"/>
      <c r="D626"/>
      <c r="E626" s="25"/>
    </row>
    <row r="627" spans="1:5" x14ac:dyDescent="0.2">
      <c r="A627"/>
      <c r="B627"/>
      <c r="C627"/>
      <c r="D627"/>
      <c r="E627" s="25"/>
    </row>
    <row r="628" spans="1:5" x14ac:dyDescent="0.2">
      <c r="A628"/>
      <c r="B628"/>
      <c r="C628"/>
      <c r="D628"/>
      <c r="E628" s="25"/>
    </row>
    <row r="629" spans="1:5" x14ac:dyDescent="0.2">
      <c r="A629"/>
      <c r="B629"/>
      <c r="C629"/>
      <c r="D629"/>
      <c r="E629" s="25"/>
    </row>
    <row r="630" spans="1:5" x14ac:dyDescent="0.2">
      <c r="A630"/>
      <c r="B630"/>
      <c r="C630"/>
      <c r="D630"/>
      <c r="E630" s="25"/>
    </row>
    <row r="631" spans="1:5" x14ac:dyDescent="0.2">
      <c r="A631"/>
      <c r="B631"/>
      <c r="C631"/>
      <c r="D631"/>
      <c r="E631" s="25"/>
    </row>
    <row r="632" spans="1:5" x14ac:dyDescent="0.2">
      <c r="A632"/>
      <c r="B632"/>
      <c r="C632"/>
      <c r="D632"/>
      <c r="E632" s="25"/>
    </row>
    <row r="633" spans="1:5" x14ac:dyDescent="0.2">
      <c r="A633"/>
      <c r="B633"/>
      <c r="C633"/>
      <c r="D633"/>
      <c r="E633" s="25"/>
    </row>
    <row r="634" spans="1:5" x14ac:dyDescent="0.2">
      <c r="A634"/>
      <c r="B634"/>
      <c r="C634"/>
      <c r="D634"/>
      <c r="E634" s="25"/>
    </row>
    <row r="635" spans="1:5" x14ac:dyDescent="0.2">
      <c r="A635"/>
      <c r="B635"/>
      <c r="C635"/>
      <c r="D635"/>
      <c r="E635" s="25"/>
    </row>
    <row r="636" spans="1:5" x14ac:dyDescent="0.2">
      <c r="A636"/>
      <c r="B636"/>
      <c r="C636"/>
      <c r="D636"/>
      <c r="E636" s="25"/>
    </row>
    <row r="637" spans="1:5" x14ac:dyDescent="0.2">
      <c r="A637"/>
      <c r="B637"/>
      <c r="C637"/>
      <c r="D637"/>
      <c r="E637" s="25"/>
    </row>
    <row r="638" spans="1:5" x14ac:dyDescent="0.2">
      <c r="A638"/>
      <c r="B638"/>
      <c r="C638"/>
      <c r="D638"/>
      <c r="E638" s="25"/>
    </row>
    <row r="639" spans="1:5" x14ac:dyDescent="0.2">
      <c r="A639"/>
      <c r="B639"/>
      <c r="C639"/>
      <c r="D639"/>
      <c r="E639" s="25"/>
    </row>
    <row r="640" spans="1:5" x14ac:dyDescent="0.2">
      <c r="A640"/>
      <c r="B640"/>
      <c r="C640"/>
      <c r="D640"/>
      <c r="E640" s="25"/>
    </row>
    <row r="641" spans="1:5" x14ac:dyDescent="0.2">
      <c r="A641"/>
      <c r="B641"/>
      <c r="C641"/>
      <c r="D641"/>
      <c r="E641" s="25"/>
    </row>
    <row r="642" spans="1:5" x14ac:dyDescent="0.2">
      <c r="A642"/>
      <c r="B642"/>
      <c r="C642"/>
      <c r="D642"/>
      <c r="E642" s="25"/>
    </row>
    <row r="643" spans="1:5" x14ac:dyDescent="0.2">
      <c r="A643"/>
      <c r="B643"/>
      <c r="C643"/>
      <c r="D643"/>
      <c r="E643" s="25"/>
    </row>
    <row r="644" spans="1:5" x14ac:dyDescent="0.2">
      <c r="A644"/>
      <c r="B644"/>
      <c r="C644"/>
      <c r="D644"/>
      <c r="E644" s="25"/>
    </row>
    <row r="645" spans="1:5" x14ac:dyDescent="0.2">
      <c r="A645"/>
      <c r="B645"/>
      <c r="C645"/>
      <c r="D645"/>
      <c r="E645" s="25"/>
    </row>
    <row r="646" spans="1:5" x14ac:dyDescent="0.2">
      <c r="A646"/>
      <c r="B646"/>
      <c r="C646"/>
      <c r="D646"/>
      <c r="E646" s="25"/>
    </row>
    <row r="647" spans="1:5" x14ac:dyDescent="0.2">
      <c r="A647"/>
      <c r="B647"/>
      <c r="C647"/>
      <c r="D647"/>
      <c r="E647" s="25"/>
    </row>
    <row r="648" spans="1:5" x14ac:dyDescent="0.2">
      <c r="A648"/>
      <c r="B648"/>
      <c r="C648"/>
      <c r="D648"/>
      <c r="E648" s="25"/>
    </row>
    <row r="649" spans="1:5" x14ac:dyDescent="0.2">
      <c r="A649"/>
      <c r="B649"/>
      <c r="C649"/>
      <c r="D649"/>
      <c r="E649" s="25"/>
    </row>
    <row r="650" spans="1:5" x14ac:dyDescent="0.2">
      <c r="A650"/>
      <c r="B650"/>
      <c r="C650"/>
      <c r="D650"/>
      <c r="E650" s="25"/>
    </row>
    <row r="651" spans="1:5" x14ac:dyDescent="0.2">
      <c r="A651"/>
      <c r="B651"/>
      <c r="C651"/>
      <c r="D651"/>
      <c r="E651" s="25"/>
    </row>
    <row r="652" spans="1:5" x14ac:dyDescent="0.2">
      <c r="A652"/>
      <c r="B652"/>
      <c r="C652"/>
      <c r="D652"/>
      <c r="E652" s="25"/>
    </row>
    <row r="653" spans="1:5" x14ac:dyDescent="0.2">
      <c r="A653"/>
      <c r="B653"/>
      <c r="C653"/>
      <c r="D653"/>
      <c r="E653" s="25"/>
    </row>
    <row r="654" spans="1:5" x14ac:dyDescent="0.2">
      <c r="A654"/>
      <c r="B654"/>
      <c r="C654"/>
      <c r="D654"/>
      <c r="E654" s="25"/>
    </row>
    <row r="655" spans="1:5" x14ac:dyDescent="0.2">
      <c r="A655"/>
      <c r="B655"/>
      <c r="C655"/>
      <c r="D655"/>
      <c r="E655" s="25"/>
    </row>
    <row r="656" spans="1:5" x14ac:dyDescent="0.2">
      <c r="A656"/>
      <c r="B656"/>
      <c r="C656"/>
      <c r="D656"/>
      <c r="E656" s="25"/>
    </row>
    <row r="657" spans="1:5" x14ac:dyDescent="0.2">
      <c r="A657"/>
      <c r="B657"/>
      <c r="C657"/>
      <c r="D657"/>
      <c r="E657" s="25"/>
    </row>
    <row r="658" spans="1:5" x14ac:dyDescent="0.2">
      <c r="A658"/>
      <c r="B658"/>
      <c r="C658"/>
      <c r="D658"/>
      <c r="E658" s="25"/>
    </row>
    <row r="659" spans="1:5" x14ac:dyDescent="0.2">
      <c r="A659"/>
      <c r="B659"/>
      <c r="C659"/>
      <c r="D659"/>
      <c r="E659" s="25"/>
    </row>
    <row r="660" spans="1:5" x14ac:dyDescent="0.2">
      <c r="A660"/>
      <c r="B660"/>
      <c r="C660"/>
      <c r="D660"/>
      <c r="E660" s="25"/>
    </row>
    <row r="661" spans="1:5" x14ac:dyDescent="0.2">
      <c r="A661"/>
      <c r="B661"/>
      <c r="C661"/>
      <c r="D661"/>
      <c r="E661" s="25"/>
    </row>
    <row r="662" spans="1:5" x14ac:dyDescent="0.2">
      <c r="A662"/>
      <c r="B662"/>
      <c r="C662"/>
      <c r="D662"/>
      <c r="E662" s="25"/>
    </row>
    <row r="663" spans="1:5" x14ac:dyDescent="0.2">
      <c r="A663"/>
      <c r="B663"/>
      <c r="C663"/>
      <c r="D663"/>
      <c r="E663" s="25"/>
    </row>
    <row r="664" spans="1:5" x14ac:dyDescent="0.2">
      <c r="A664"/>
      <c r="B664"/>
      <c r="C664"/>
      <c r="D664"/>
      <c r="E664" s="25"/>
    </row>
    <row r="665" spans="1:5" x14ac:dyDescent="0.2">
      <c r="A665"/>
      <c r="B665"/>
      <c r="C665"/>
      <c r="D665"/>
      <c r="E665" s="25"/>
    </row>
    <row r="666" spans="1:5" x14ac:dyDescent="0.2">
      <c r="A666"/>
      <c r="B666"/>
      <c r="C666"/>
      <c r="D666"/>
      <c r="E666" s="25"/>
    </row>
    <row r="667" spans="1:5" x14ac:dyDescent="0.2">
      <c r="A667"/>
      <c r="B667"/>
      <c r="C667"/>
      <c r="D667"/>
      <c r="E667" s="25"/>
    </row>
    <row r="668" spans="1:5" x14ac:dyDescent="0.2">
      <c r="A668"/>
      <c r="B668"/>
      <c r="C668"/>
      <c r="D668"/>
      <c r="E668" s="25"/>
    </row>
    <row r="669" spans="1:5" x14ac:dyDescent="0.2">
      <c r="A669"/>
      <c r="B669"/>
      <c r="C669"/>
      <c r="D669"/>
      <c r="E669" s="25"/>
    </row>
    <row r="670" spans="1:5" x14ac:dyDescent="0.2">
      <c r="A670"/>
      <c r="B670"/>
      <c r="C670"/>
      <c r="D670"/>
      <c r="E670" s="25"/>
    </row>
    <row r="671" spans="1:5" x14ac:dyDescent="0.2">
      <c r="A671"/>
      <c r="B671"/>
      <c r="C671"/>
      <c r="D671"/>
      <c r="E671" s="25"/>
    </row>
    <row r="672" spans="1:5" x14ac:dyDescent="0.2">
      <c r="A672"/>
      <c r="B672"/>
      <c r="C672"/>
      <c r="D672"/>
      <c r="E672" s="25"/>
    </row>
    <row r="673" spans="1:5" x14ac:dyDescent="0.2">
      <c r="A673"/>
      <c r="B673"/>
      <c r="C673"/>
      <c r="D673"/>
      <c r="E673" s="25"/>
    </row>
    <row r="674" spans="1:5" x14ac:dyDescent="0.2">
      <c r="A674"/>
      <c r="B674"/>
      <c r="C674"/>
      <c r="D674"/>
      <c r="E674" s="25"/>
    </row>
    <row r="675" spans="1:5" x14ac:dyDescent="0.2">
      <c r="A675"/>
      <c r="B675"/>
      <c r="C675"/>
      <c r="D675"/>
      <c r="E675" s="25"/>
    </row>
    <row r="676" spans="1:5" x14ac:dyDescent="0.2">
      <c r="A676"/>
      <c r="B676"/>
      <c r="C676"/>
      <c r="D676"/>
      <c r="E676" s="25"/>
    </row>
    <row r="677" spans="1:5" x14ac:dyDescent="0.2">
      <c r="A677"/>
      <c r="B677"/>
      <c r="C677"/>
      <c r="D677"/>
      <c r="E677" s="25"/>
    </row>
    <row r="678" spans="1:5" x14ac:dyDescent="0.2">
      <c r="A678"/>
      <c r="B678"/>
      <c r="C678"/>
      <c r="D678"/>
      <c r="E678" s="25"/>
    </row>
    <row r="679" spans="1:5" x14ac:dyDescent="0.2">
      <c r="A679"/>
      <c r="B679"/>
      <c r="C679"/>
      <c r="D679"/>
      <c r="E679" s="25"/>
    </row>
    <row r="680" spans="1:5" x14ac:dyDescent="0.2">
      <c r="A680"/>
      <c r="B680"/>
      <c r="C680"/>
      <c r="D680"/>
      <c r="E680" s="25"/>
    </row>
    <row r="681" spans="1:5" x14ac:dyDescent="0.2">
      <c r="A681"/>
      <c r="B681"/>
      <c r="C681"/>
      <c r="D681"/>
      <c r="E681" s="25"/>
    </row>
    <row r="682" spans="1:5" x14ac:dyDescent="0.2">
      <c r="A682"/>
      <c r="B682"/>
      <c r="C682"/>
      <c r="D682"/>
      <c r="E682" s="25"/>
    </row>
    <row r="683" spans="1:5" x14ac:dyDescent="0.2">
      <c r="A683"/>
      <c r="B683"/>
      <c r="C683"/>
      <c r="D683"/>
      <c r="E683" s="25"/>
    </row>
    <row r="684" spans="1:5" x14ac:dyDescent="0.2">
      <c r="A684"/>
      <c r="B684"/>
      <c r="C684"/>
      <c r="D684"/>
      <c r="E684" s="25"/>
    </row>
    <row r="685" spans="1:5" x14ac:dyDescent="0.2">
      <c r="A685"/>
      <c r="B685"/>
      <c r="C685"/>
      <c r="D685"/>
      <c r="E685" s="25"/>
    </row>
    <row r="686" spans="1:5" x14ac:dyDescent="0.2">
      <c r="A686"/>
      <c r="B686"/>
      <c r="C686"/>
      <c r="D686"/>
      <c r="E686" s="25"/>
    </row>
    <row r="687" spans="1:5" x14ac:dyDescent="0.2">
      <c r="A687"/>
      <c r="B687"/>
      <c r="C687"/>
      <c r="D687"/>
      <c r="E687" s="25"/>
    </row>
    <row r="688" spans="1:5" x14ac:dyDescent="0.2">
      <c r="A688"/>
      <c r="B688"/>
      <c r="C688"/>
      <c r="D688"/>
      <c r="E688" s="25"/>
    </row>
    <row r="689" spans="1:5" x14ac:dyDescent="0.2">
      <c r="A689"/>
      <c r="B689"/>
      <c r="C689"/>
      <c r="D689"/>
      <c r="E689" s="25"/>
    </row>
    <row r="690" spans="1:5" x14ac:dyDescent="0.2">
      <c r="A690"/>
      <c r="B690"/>
      <c r="C690"/>
      <c r="D690"/>
      <c r="E690" s="25"/>
    </row>
    <row r="691" spans="1:5" x14ac:dyDescent="0.2">
      <c r="A691"/>
      <c r="B691"/>
      <c r="C691"/>
      <c r="D691"/>
      <c r="E691" s="25"/>
    </row>
    <row r="692" spans="1:5" x14ac:dyDescent="0.2">
      <c r="A692"/>
      <c r="B692"/>
      <c r="C692"/>
      <c r="D692"/>
      <c r="E692" s="25"/>
    </row>
    <row r="693" spans="1:5" x14ac:dyDescent="0.2">
      <c r="A693"/>
      <c r="B693"/>
      <c r="C693"/>
      <c r="D693"/>
      <c r="E693" s="25"/>
    </row>
    <row r="694" spans="1:5" x14ac:dyDescent="0.2">
      <c r="A694"/>
      <c r="B694"/>
      <c r="C694"/>
      <c r="D694"/>
      <c r="E694" s="25"/>
    </row>
    <row r="695" spans="1:5" x14ac:dyDescent="0.2">
      <c r="A695"/>
      <c r="B695"/>
      <c r="C695"/>
      <c r="D695"/>
      <c r="E695" s="25"/>
    </row>
    <row r="696" spans="1:5" x14ac:dyDescent="0.2">
      <c r="A696"/>
      <c r="B696"/>
      <c r="C696"/>
      <c r="D696"/>
      <c r="E696" s="25"/>
    </row>
    <row r="697" spans="1:5" x14ac:dyDescent="0.2">
      <c r="A697"/>
      <c r="B697"/>
      <c r="C697"/>
      <c r="D697"/>
      <c r="E697" s="25"/>
    </row>
    <row r="698" spans="1:5" x14ac:dyDescent="0.2">
      <c r="A698"/>
      <c r="B698"/>
      <c r="C698"/>
      <c r="D698"/>
      <c r="E698" s="25"/>
    </row>
    <row r="699" spans="1:5" x14ac:dyDescent="0.2">
      <c r="A699"/>
      <c r="B699"/>
      <c r="C699"/>
      <c r="D699"/>
      <c r="E699" s="25"/>
    </row>
    <row r="700" spans="1:5" x14ac:dyDescent="0.2">
      <c r="A700"/>
      <c r="B700"/>
      <c r="C700"/>
      <c r="D700"/>
      <c r="E700" s="25"/>
    </row>
    <row r="701" spans="1:5" x14ac:dyDescent="0.2">
      <c r="A701"/>
      <c r="B701"/>
      <c r="C701"/>
      <c r="D701"/>
      <c r="E701" s="25"/>
    </row>
    <row r="702" spans="1:5" x14ac:dyDescent="0.2">
      <c r="A702"/>
      <c r="B702"/>
      <c r="C702"/>
      <c r="D702"/>
      <c r="E702" s="25"/>
    </row>
    <row r="703" spans="1:5" x14ac:dyDescent="0.2">
      <c r="A703"/>
      <c r="B703"/>
      <c r="C703"/>
      <c r="D703"/>
      <c r="E703" s="25"/>
    </row>
    <row r="704" spans="1:5" x14ac:dyDescent="0.2">
      <c r="A704"/>
      <c r="B704"/>
      <c r="C704"/>
      <c r="D704"/>
      <c r="E704" s="25"/>
    </row>
    <row r="705" spans="1:5" x14ac:dyDescent="0.2">
      <c r="A705"/>
      <c r="B705"/>
      <c r="C705"/>
      <c r="D705"/>
      <c r="E705" s="25"/>
    </row>
    <row r="706" spans="1:5" x14ac:dyDescent="0.2">
      <c r="A706"/>
      <c r="B706"/>
      <c r="C706"/>
      <c r="D706"/>
      <c r="E706" s="25"/>
    </row>
    <row r="707" spans="1:5" x14ac:dyDescent="0.2">
      <c r="A707"/>
      <c r="B707"/>
      <c r="C707"/>
      <c r="D707"/>
      <c r="E707" s="25"/>
    </row>
    <row r="708" spans="1:5" x14ac:dyDescent="0.2">
      <c r="A708"/>
      <c r="B708"/>
      <c r="C708"/>
      <c r="D708"/>
      <c r="E708" s="25"/>
    </row>
    <row r="709" spans="1:5" x14ac:dyDescent="0.2">
      <c r="A709"/>
      <c r="B709"/>
      <c r="C709"/>
      <c r="D709"/>
      <c r="E709" s="25"/>
    </row>
    <row r="710" spans="1:5" x14ac:dyDescent="0.2">
      <c r="A710"/>
      <c r="B710"/>
      <c r="C710"/>
      <c r="D710"/>
      <c r="E710" s="25"/>
    </row>
    <row r="711" spans="1:5" x14ac:dyDescent="0.2">
      <c r="A711"/>
      <c r="B711"/>
      <c r="C711"/>
      <c r="D711"/>
      <c r="E711" s="25"/>
    </row>
    <row r="712" spans="1:5" x14ac:dyDescent="0.2">
      <c r="A712"/>
      <c r="B712"/>
      <c r="C712"/>
      <c r="D712"/>
      <c r="E712" s="25"/>
    </row>
    <row r="713" spans="1:5" x14ac:dyDescent="0.2">
      <c r="A713"/>
      <c r="B713"/>
      <c r="C713"/>
      <c r="D713"/>
      <c r="E713" s="25"/>
    </row>
    <row r="714" spans="1:5" x14ac:dyDescent="0.2">
      <c r="A714"/>
      <c r="B714"/>
      <c r="C714"/>
      <c r="D714"/>
      <c r="E714" s="25"/>
    </row>
    <row r="715" spans="1:5" x14ac:dyDescent="0.2">
      <c r="A715"/>
      <c r="B715"/>
      <c r="C715"/>
      <c r="D715"/>
      <c r="E715" s="25"/>
    </row>
    <row r="716" spans="1:5" x14ac:dyDescent="0.2">
      <c r="A716"/>
      <c r="B716"/>
      <c r="C716"/>
      <c r="D716"/>
      <c r="E716" s="25"/>
    </row>
    <row r="717" spans="1:5" x14ac:dyDescent="0.2">
      <c r="A717"/>
      <c r="B717"/>
      <c r="C717"/>
      <c r="D717"/>
      <c r="E717" s="25"/>
    </row>
    <row r="718" spans="1:5" x14ac:dyDescent="0.2">
      <c r="A718"/>
      <c r="B718"/>
      <c r="C718"/>
      <c r="D718"/>
      <c r="E718" s="25"/>
    </row>
    <row r="719" spans="1:5" x14ac:dyDescent="0.2">
      <c r="A719"/>
      <c r="B719"/>
      <c r="C719"/>
      <c r="D719"/>
      <c r="E719" s="25"/>
    </row>
    <row r="720" spans="1:5" x14ac:dyDescent="0.2">
      <c r="A720"/>
      <c r="B720"/>
      <c r="C720"/>
      <c r="D720"/>
      <c r="E720" s="25"/>
    </row>
    <row r="721" spans="1:5" x14ac:dyDescent="0.2">
      <c r="A721"/>
      <c r="B721"/>
      <c r="C721"/>
      <c r="D721"/>
      <c r="E721" s="25"/>
    </row>
    <row r="722" spans="1:5" x14ac:dyDescent="0.2">
      <c r="A722"/>
      <c r="B722"/>
      <c r="C722"/>
      <c r="D722"/>
      <c r="E722" s="25"/>
    </row>
    <row r="723" spans="1:5" x14ac:dyDescent="0.2">
      <c r="A723"/>
      <c r="B723"/>
      <c r="C723"/>
      <c r="D723"/>
      <c r="E723" s="25"/>
    </row>
    <row r="724" spans="1:5" x14ac:dyDescent="0.2">
      <c r="A724"/>
      <c r="B724"/>
      <c r="C724"/>
      <c r="D724"/>
      <c r="E724" s="25"/>
    </row>
    <row r="725" spans="1:5" x14ac:dyDescent="0.2">
      <c r="A725"/>
      <c r="B725"/>
      <c r="C725"/>
      <c r="D725"/>
      <c r="E725" s="25"/>
    </row>
    <row r="726" spans="1:5" x14ac:dyDescent="0.2">
      <c r="A726"/>
      <c r="B726"/>
      <c r="C726"/>
      <c r="D726"/>
      <c r="E726" s="25"/>
    </row>
    <row r="727" spans="1:5" x14ac:dyDescent="0.2">
      <c r="A727"/>
      <c r="B727"/>
      <c r="C727"/>
      <c r="D727"/>
      <c r="E727" s="25"/>
    </row>
    <row r="728" spans="1:5" x14ac:dyDescent="0.2">
      <c r="A728"/>
      <c r="B728"/>
      <c r="C728"/>
      <c r="D728"/>
      <c r="E728" s="25"/>
    </row>
    <row r="729" spans="1:5" x14ac:dyDescent="0.2">
      <c r="A729"/>
      <c r="B729"/>
      <c r="C729"/>
      <c r="D729"/>
      <c r="E729" s="25"/>
    </row>
    <row r="730" spans="1:5" x14ac:dyDescent="0.2">
      <c r="A730"/>
      <c r="B730"/>
      <c r="C730"/>
      <c r="D730"/>
      <c r="E730" s="25"/>
    </row>
    <row r="731" spans="1:5" x14ac:dyDescent="0.2">
      <c r="A731"/>
      <c r="B731"/>
      <c r="C731"/>
      <c r="D731"/>
      <c r="E731" s="25"/>
    </row>
    <row r="732" spans="1:5" x14ac:dyDescent="0.2">
      <c r="A732"/>
      <c r="B732"/>
      <c r="C732"/>
      <c r="D732"/>
      <c r="E732" s="25"/>
    </row>
    <row r="733" spans="1:5" x14ac:dyDescent="0.2">
      <c r="A733"/>
      <c r="B733"/>
      <c r="C733"/>
      <c r="D733"/>
      <c r="E733" s="25"/>
    </row>
    <row r="734" spans="1:5" x14ac:dyDescent="0.2">
      <c r="A734"/>
      <c r="B734"/>
      <c r="C734"/>
      <c r="D734"/>
      <c r="E734" s="25"/>
    </row>
    <row r="735" spans="1:5" x14ac:dyDescent="0.2">
      <c r="A735"/>
      <c r="B735"/>
      <c r="C735"/>
      <c r="D735"/>
      <c r="E735" s="25"/>
    </row>
    <row r="736" spans="1:5" x14ac:dyDescent="0.2">
      <c r="A736"/>
      <c r="B736"/>
      <c r="C736"/>
      <c r="D736"/>
      <c r="E736" s="25"/>
    </row>
    <row r="737" spans="1:5" x14ac:dyDescent="0.2">
      <c r="A737"/>
      <c r="B737"/>
      <c r="C737"/>
      <c r="D737"/>
      <c r="E737" s="25"/>
    </row>
    <row r="738" spans="1:5" x14ac:dyDescent="0.2">
      <c r="A738"/>
      <c r="B738"/>
      <c r="C738"/>
      <c r="D738"/>
      <c r="E738" s="25"/>
    </row>
    <row r="739" spans="1:5" x14ac:dyDescent="0.2">
      <c r="A739"/>
      <c r="B739"/>
      <c r="C739"/>
      <c r="D739"/>
      <c r="E739" s="25"/>
    </row>
    <row r="740" spans="1:5" x14ac:dyDescent="0.2">
      <c r="A740"/>
      <c r="B740"/>
      <c r="C740"/>
      <c r="D740"/>
      <c r="E740" s="25"/>
    </row>
    <row r="741" spans="1:5" x14ac:dyDescent="0.2">
      <c r="A741"/>
      <c r="B741"/>
      <c r="C741"/>
      <c r="D741"/>
      <c r="E741" s="25"/>
    </row>
    <row r="742" spans="1:5" x14ac:dyDescent="0.2">
      <c r="A742"/>
      <c r="B742"/>
      <c r="C742"/>
      <c r="D742"/>
      <c r="E742" s="25"/>
    </row>
    <row r="743" spans="1:5" x14ac:dyDescent="0.2">
      <c r="A743"/>
      <c r="B743"/>
      <c r="C743"/>
      <c r="D743"/>
      <c r="E743" s="25"/>
    </row>
    <row r="744" spans="1:5" x14ac:dyDescent="0.2">
      <c r="A744"/>
      <c r="B744"/>
      <c r="C744"/>
      <c r="D744"/>
      <c r="E744" s="25"/>
    </row>
    <row r="745" spans="1:5" x14ac:dyDescent="0.2">
      <c r="A745"/>
      <c r="B745"/>
      <c r="C745"/>
      <c r="D745"/>
      <c r="E745" s="25"/>
    </row>
    <row r="746" spans="1:5" x14ac:dyDescent="0.2">
      <c r="A746"/>
      <c r="B746"/>
      <c r="C746"/>
      <c r="D746"/>
      <c r="E746" s="25"/>
    </row>
    <row r="747" spans="1:5" x14ac:dyDescent="0.2">
      <c r="A747"/>
      <c r="B747"/>
      <c r="C747"/>
      <c r="D747"/>
      <c r="E747" s="25"/>
    </row>
    <row r="748" spans="1:5" x14ac:dyDescent="0.2">
      <c r="A748"/>
      <c r="B748"/>
      <c r="C748"/>
      <c r="D748"/>
      <c r="E748" s="25"/>
    </row>
    <row r="749" spans="1:5" x14ac:dyDescent="0.2">
      <c r="A749"/>
      <c r="B749"/>
      <c r="C749"/>
      <c r="D749"/>
      <c r="E749" s="25"/>
    </row>
    <row r="750" spans="1:5" x14ac:dyDescent="0.2">
      <c r="A750"/>
      <c r="B750"/>
      <c r="C750"/>
      <c r="D750"/>
      <c r="E750" s="25"/>
    </row>
    <row r="751" spans="1:5" x14ac:dyDescent="0.2">
      <c r="A751"/>
      <c r="B751"/>
      <c r="C751"/>
      <c r="D751"/>
      <c r="E751" s="25"/>
    </row>
    <row r="752" spans="1:5" x14ac:dyDescent="0.2">
      <c r="A752"/>
      <c r="B752"/>
      <c r="C752"/>
      <c r="D752"/>
      <c r="E752" s="25"/>
    </row>
    <row r="753" spans="1:5" x14ac:dyDescent="0.2">
      <c r="A753"/>
      <c r="B753"/>
      <c r="C753"/>
      <c r="D753"/>
      <c r="E753" s="25"/>
    </row>
    <row r="754" spans="1:5" x14ac:dyDescent="0.2">
      <c r="A754"/>
      <c r="B754"/>
      <c r="C754"/>
      <c r="D754"/>
      <c r="E754" s="25"/>
    </row>
    <row r="755" spans="1:5" x14ac:dyDescent="0.2">
      <c r="A755"/>
      <c r="B755"/>
      <c r="C755"/>
      <c r="D755"/>
      <c r="E755" s="25"/>
    </row>
    <row r="756" spans="1:5" x14ac:dyDescent="0.2">
      <c r="A756"/>
      <c r="B756"/>
      <c r="C756"/>
      <c r="D756"/>
      <c r="E756" s="25"/>
    </row>
    <row r="757" spans="1:5" x14ac:dyDescent="0.2">
      <c r="A757"/>
      <c r="B757"/>
      <c r="C757"/>
      <c r="D757"/>
      <c r="E757" s="25"/>
    </row>
    <row r="758" spans="1:5" x14ac:dyDescent="0.2">
      <c r="A758"/>
      <c r="B758"/>
      <c r="C758"/>
      <c r="D758"/>
      <c r="E758" s="25"/>
    </row>
    <row r="759" spans="1:5" x14ac:dyDescent="0.2">
      <c r="A759"/>
      <c r="B759"/>
      <c r="C759"/>
      <c r="D759"/>
      <c r="E759" s="25"/>
    </row>
    <row r="760" spans="1:5" x14ac:dyDescent="0.2">
      <c r="A760"/>
      <c r="B760"/>
      <c r="C760"/>
      <c r="D760"/>
      <c r="E760" s="25"/>
    </row>
    <row r="761" spans="1:5" x14ac:dyDescent="0.2">
      <c r="A761"/>
      <c r="B761"/>
      <c r="C761"/>
      <c r="D761"/>
      <c r="E761" s="25"/>
    </row>
    <row r="762" spans="1:5" x14ac:dyDescent="0.2">
      <c r="A762"/>
      <c r="B762"/>
      <c r="C762"/>
      <c r="D762"/>
      <c r="E762" s="25"/>
    </row>
    <row r="763" spans="1:5" x14ac:dyDescent="0.2">
      <c r="A763"/>
      <c r="B763"/>
      <c r="C763"/>
      <c r="D763"/>
      <c r="E763" s="25"/>
    </row>
    <row r="764" spans="1:5" x14ac:dyDescent="0.2">
      <c r="A764"/>
      <c r="B764"/>
      <c r="C764"/>
      <c r="D764"/>
      <c r="E764" s="25"/>
    </row>
    <row r="765" spans="1:5" x14ac:dyDescent="0.2">
      <c r="A765"/>
      <c r="B765"/>
      <c r="C765"/>
      <c r="D765"/>
      <c r="E765" s="25"/>
    </row>
    <row r="766" spans="1:5" x14ac:dyDescent="0.2">
      <c r="A766"/>
      <c r="B766"/>
      <c r="C766"/>
      <c r="D766"/>
      <c r="E766" s="25"/>
    </row>
    <row r="767" spans="1:5" x14ac:dyDescent="0.2">
      <c r="A767"/>
      <c r="B767"/>
      <c r="C767"/>
      <c r="D767"/>
      <c r="E767" s="25"/>
    </row>
    <row r="768" spans="1:5" x14ac:dyDescent="0.2">
      <c r="A768"/>
      <c r="B768"/>
      <c r="C768"/>
      <c r="D768"/>
      <c r="E768" s="25"/>
    </row>
    <row r="769" spans="1:5" x14ac:dyDescent="0.2">
      <c r="A769"/>
      <c r="B769"/>
      <c r="C769"/>
      <c r="D769"/>
      <c r="E769" s="25"/>
    </row>
    <row r="770" spans="1:5" x14ac:dyDescent="0.2">
      <c r="A770"/>
      <c r="B770"/>
      <c r="C770"/>
      <c r="D770"/>
      <c r="E770" s="25"/>
    </row>
    <row r="771" spans="1:5" x14ac:dyDescent="0.2">
      <c r="A771"/>
      <c r="B771"/>
      <c r="C771"/>
      <c r="D771"/>
      <c r="E771" s="25"/>
    </row>
    <row r="772" spans="1:5" x14ac:dyDescent="0.2">
      <c r="A772"/>
      <c r="B772"/>
      <c r="C772"/>
      <c r="D772"/>
      <c r="E772" s="25"/>
    </row>
    <row r="773" spans="1:5" x14ac:dyDescent="0.2">
      <c r="A773"/>
      <c r="B773"/>
      <c r="C773"/>
      <c r="D773"/>
      <c r="E773" s="25"/>
    </row>
    <row r="774" spans="1:5" x14ac:dyDescent="0.2">
      <c r="A774"/>
      <c r="B774"/>
      <c r="C774"/>
      <c r="D774"/>
      <c r="E774" s="25"/>
    </row>
    <row r="775" spans="1:5" x14ac:dyDescent="0.2">
      <c r="A775"/>
      <c r="B775"/>
      <c r="C775"/>
      <c r="D775"/>
      <c r="E775" s="25"/>
    </row>
    <row r="776" spans="1:5" x14ac:dyDescent="0.2">
      <c r="A776"/>
      <c r="B776"/>
      <c r="C776"/>
      <c r="D776"/>
      <c r="E776" s="25"/>
    </row>
    <row r="777" spans="1:5" x14ac:dyDescent="0.2">
      <c r="A777"/>
      <c r="B777"/>
      <c r="C777"/>
      <c r="D777"/>
      <c r="E777" s="25"/>
    </row>
    <row r="778" spans="1:5" x14ac:dyDescent="0.2">
      <c r="A778"/>
      <c r="B778"/>
      <c r="C778"/>
      <c r="D778"/>
      <c r="E778" s="25"/>
    </row>
    <row r="779" spans="1:5" x14ac:dyDescent="0.2">
      <c r="A779"/>
      <c r="B779"/>
      <c r="C779"/>
      <c r="D779"/>
      <c r="E779" s="25"/>
    </row>
    <row r="780" spans="1:5" x14ac:dyDescent="0.2">
      <c r="A780"/>
      <c r="B780"/>
      <c r="C780"/>
      <c r="D780"/>
      <c r="E780" s="25"/>
    </row>
    <row r="781" spans="1:5" x14ac:dyDescent="0.2">
      <c r="A781"/>
      <c r="B781"/>
      <c r="C781"/>
      <c r="D781"/>
      <c r="E781" s="25"/>
    </row>
    <row r="782" spans="1:5" x14ac:dyDescent="0.2">
      <c r="A782"/>
      <c r="B782"/>
      <c r="C782"/>
      <c r="D782"/>
      <c r="E782" s="25"/>
    </row>
    <row r="783" spans="1:5" x14ac:dyDescent="0.2">
      <c r="A783"/>
      <c r="B783"/>
      <c r="C783"/>
      <c r="D783"/>
      <c r="E783" s="25"/>
    </row>
    <row r="784" spans="1:5" x14ac:dyDescent="0.2">
      <c r="A784"/>
      <c r="B784"/>
      <c r="C784"/>
      <c r="D784"/>
      <c r="E784" s="25"/>
    </row>
    <row r="785" spans="1:5" x14ac:dyDescent="0.2">
      <c r="A785"/>
      <c r="B785"/>
      <c r="C785"/>
      <c r="D785"/>
      <c r="E785" s="25"/>
    </row>
    <row r="786" spans="1:5" x14ac:dyDescent="0.2">
      <c r="A786"/>
      <c r="B786"/>
      <c r="C786"/>
      <c r="D786"/>
      <c r="E786" s="25"/>
    </row>
    <row r="787" spans="1:5" x14ac:dyDescent="0.2">
      <c r="A787"/>
      <c r="B787"/>
      <c r="C787"/>
      <c r="D787"/>
      <c r="E787" s="25"/>
    </row>
    <row r="788" spans="1:5" x14ac:dyDescent="0.2">
      <c r="A788"/>
      <c r="B788"/>
      <c r="C788"/>
      <c r="D788"/>
      <c r="E788" s="25"/>
    </row>
    <row r="789" spans="1:5" x14ac:dyDescent="0.2">
      <c r="A789"/>
      <c r="B789"/>
      <c r="C789"/>
      <c r="D789"/>
      <c r="E789" s="25"/>
    </row>
    <row r="790" spans="1:5" x14ac:dyDescent="0.2">
      <c r="A790"/>
      <c r="B790"/>
      <c r="C790"/>
      <c r="D790"/>
      <c r="E790" s="25"/>
    </row>
    <row r="791" spans="1:5" x14ac:dyDescent="0.2">
      <c r="A791"/>
      <c r="B791"/>
      <c r="C791"/>
      <c r="D791"/>
      <c r="E791" s="25"/>
    </row>
    <row r="792" spans="1:5" x14ac:dyDescent="0.2">
      <c r="A792"/>
      <c r="B792"/>
      <c r="C792"/>
      <c r="D792"/>
      <c r="E792" s="25"/>
    </row>
    <row r="793" spans="1:5" x14ac:dyDescent="0.2">
      <c r="A793"/>
      <c r="B793"/>
      <c r="C793"/>
      <c r="D793"/>
      <c r="E793" s="25"/>
    </row>
    <row r="794" spans="1:5" x14ac:dyDescent="0.2">
      <c r="A794"/>
      <c r="B794"/>
      <c r="C794"/>
      <c r="D794"/>
      <c r="E794" s="25"/>
    </row>
    <row r="795" spans="1:5" x14ac:dyDescent="0.2">
      <c r="A795"/>
      <c r="B795"/>
      <c r="C795"/>
      <c r="D795"/>
      <c r="E795" s="25"/>
    </row>
    <row r="796" spans="1:5" x14ac:dyDescent="0.2">
      <c r="A796"/>
      <c r="B796"/>
      <c r="C796"/>
      <c r="D796"/>
      <c r="E796" s="25"/>
    </row>
    <row r="797" spans="1:5" x14ac:dyDescent="0.2">
      <c r="A797"/>
      <c r="B797"/>
      <c r="C797"/>
      <c r="D797"/>
      <c r="E797" s="25"/>
    </row>
    <row r="798" spans="1:5" x14ac:dyDescent="0.2">
      <c r="A798"/>
      <c r="B798"/>
      <c r="C798"/>
      <c r="D798"/>
      <c r="E798" s="25"/>
    </row>
    <row r="799" spans="1:5" x14ac:dyDescent="0.2">
      <c r="A799"/>
      <c r="B799"/>
      <c r="C799"/>
      <c r="D799"/>
      <c r="E799" s="25"/>
    </row>
    <row r="800" spans="1:5" x14ac:dyDescent="0.2">
      <c r="A800"/>
      <c r="B800"/>
      <c r="C800"/>
      <c r="D800"/>
      <c r="E800" s="25"/>
    </row>
    <row r="801" spans="1:5" x14ac:dyDescent="0.2">
      <c r="A801"/>
      <c r="B801"/>
      <c r="C801"/>
      <c r="D801"/>
      <c r="E801" s="25"/>
    </row>
    <row r="802" spans="1:5" x14ac:dyDescent="0.2">
      <c r="A802"/>
      <c r="B802"/>
      <c r="C802"/>
      <c r="D802"/>
      <c r="E802" s="25"/>
    </row>
    <row r="803" spans="1:5" x14ac:dyDescent="0.2">
      <c r="A803"/>
      <c r="B803"/>
      <c r="C803"/>
      <c r="D803"/>
      <c r="E803" s="25"/>
    </row>
    <row r="804" spans="1:5" x14ac:dyDescent="0.2">
      <c r="A804"/>
      <c r="B804"/>
      <c r="C804"/>
      <c r="D804"/>
      <c r="E804" s="25"/>
    </row>
    <row r="805" spans="1:5" x14ac:dyDescent="0.2">
      <c r="A805"/>
      <c r="B805"/>
      <c r="C805"/>
      <c r="D805"/>
      <c r="E805" s="25"/>
    </row>
    <row r="806" spans="1:5" x14ac:dyDescent="0.2">
      <c r="A806"/>
      <c r="B806"/>
      <c r="C806"/>
      <c r="D806"/>
      <c r="E806" s="25"/>
    </row>
    <row r="807" spans="1:5" x14ac:dyDescent="0.2">
      <c r="A807"/>
      <c r="B807"/>
      <c r="C807"/>
      <c r="D807"/>
      <c r="E807" s="25"/>
    </row>
    <row r="808" spans="1:5" x14ac:dyDescent="0.2">
      <c r="A808"/>
      <c r="B808"/>
      <c r="C808"/>
      <c r="D808"/>
      <c r="E808" s="25"/>
    </row>
    <row r="809" spans="1:5" x14ac:dyDescent="0.2">
      <c r="A809"/>
      <c r="B809"/>
      <c r="C809"/>
      <c r="D809"/>
      <c r="E809" s="25"/>
    </row>
    <row r="810" spans="1:5" x14ac:dyDescent="0.2">
      <c r="A810"/>
      <c r="B810"/>
      <c r="C810"/>
      <c r="D810"/>
      <c r="E810" s="25"/>
    </row>
    <row r="811" spans="1:5" x14ac:dyDescent="0.2">
      <c r="A811"/>
      <c r="B811"/>
      <c r="C811"/>
      <c r="D811"/>
      <c r="E811" s="25"/>
    </row>
    <row r="812" spans="1:5" x14ac:dyDescent="0.2">
      <c r="A812"/>
      <c r="B812"/>
      <c r="C812"/>
      <c r="D812"/>
      <c r="E812" s="25"/>
    </row>
    <row r="813" spans="1:5" x14ac:dyDescent="0.2">
      <c r="A813"/>
      <c r="B813"/>
      <c r="C813"/>
      <c r="D813"/>
      <c r="E813" s="25"/>
    </row>
    <row r="814" spans="1:5" x14ac:dyDescent="0.2">
      <c r="A814"/>
      <c r="B814"/>
      <c r="C814"/>
      <c r="D814"/>
      <c r="E814" s="25"/>
    </row>
    <row r="815" spans="1:5" x14ac:dyDescent="0.2">
      <c r="A815"/>
      <c r="B815"/>
      <c r="C815"/>
      <c r="D815"/>
      <c r="E815" s="25"/>
    </row>
    <row r="816" spans="1:5" x14ac:dyDescent="0.2">
      <c r="A816"/>
      <c r="B816"/>
      <c r="C816"/>
      <c r="D816"/>
      <c r="E816" s="25"/>
    </row>
    <row r="817" spans="1:5" x14ac:dyDescent="0.2">
      <c r="A817"/>
      <c r="B817"/>
      <c r="C817"/>
      <c r="D817"/>
      <c r="E817" s="25"/>
    </row>
    <row r="818" spans="1:5" x14ac:dyDescent="0.2">
      <c r="A818"/>
      <c r="B818"/>
      <c r="C818"/>
      <c r="D818"/>
      <c r="E818" s="25"/>
    </row>
    <row r="819" spans="1:5" x14ac:dyDescent="0.2">
      <c r="A819"/>
      <c r="B819"/>
      <c r="C819"/>
      <c r="D819"/>
      <c r="E819" s="25"/>
    </row>
    <row r="820" spans="1:5" x14ac:dyDescent="0.2">
      <c r="A820"/>
      <c r="B820"/>
      <c r="C820"/>
      <c r="D820"/>
      <c r="E820" s="25"/>
    </row>
    <row r="821" spans="1:5" x14ac:dyDescent="0.2">
      <c r="A821"/>
      <c r="B821"/>
      <c r="C821"/>
      <c r="D821"/>
      <c r="E821" s="25"/>
    </row>
    <row r="822" spans="1:5" x14ac:dyDescent="0.2">
      <c r="A822"/>
      <c r="B822"/>
      <c r="C822"/>
      <c r="D822"/>
      <c r="E822" s="25"/>
    </row>
    <row r="823" spans="1:5" x14ac:dyDescent="0.2">
      <c r="A823"/>
      <c r="B823"/>
      <c r="C823"/>
      <c r="D823"/>
      <c r="E823" s="25"/>
    </row>
    <row r="824" spans="1:5" x14ac:dyDescent="0.2">
      <c r="A824"/>
      <c r="B824"/>
      <c r="C824"/>
      <c r="D824"/>
      <c r="E824" s="25"/>
    </row>
    <row r="825" spans="1:5" x14ac:dyDescent="0.2">
      <c r="A825"/>
      <c r="B825"/>
      <c r="C825"/>
      <c r="D825"/>
      <c r="E825" s="25"/>
    </row>
    <row r="826" spans="1:5" x14ac:dyDescent="0.2">
      <c r="A826"/>
      <c r="B826"/>
      <c r="C826"/>
      <c r="D826"/>
      <c r="E826" s="25"/>
    </row>
    <row r="827" spans="1:5" x14ac:dyDescent="0.2">
      <c r="A827"/>
      <c r="B827"/>
      <c r="C827"/>
      <c r="D827"/>
      <c r="E827" s="25"/>
    </row>
    <row r="828" spans="1:5" x14ac:dyDescent="0.2">
      <c r="A828"/>
      <c r="B828"/>
      <c r="C828"/>
      <c r="D828"/>
      <c r="E828" s="25"/>
    </row>
    <row r="829" spans="1:5" x14ac:dyDescent="0.2">
      <c r="A829"/>
      <c r="B829"/>
      <c r="C829"/>
      <c r="D829"/>
      <c r="E829" s="25"/>
    </row>
    <row r="830" spans="1:5" x14ac:dyDescent="0.2">
      <c r="A830"/>
      <c r="B830"/>
      <c r="C830"/>
      <c r="D830"/>
      <c r="E830" s="25"/>
    </row>
    <row r="831" spans="1:5" x14ac:dyDescent="0.2">
      <c r="A831"/>
      <c r="B831"/>
      <c r="C831"/>
      <c r="D831"/>
      <c r="E831" s="25"/>
    </row>
    <row r="832" spans="1:5" x14ac:dyDescent="0.2">
      <c r="A832"/>
      <c r="B832"/>
      <c r="C832"/>
      <c r="D832"/>
      <c r="E832" s="25"/>
    </row>
    <row r="833" spans="1:5" x14ac:dyDescent="0.2">
      <c r="A833"/>
      <c r="B833"/>
      <c r="C833"/>
      <c r="D833"/>
      <c r="E833" s="25"/>
    </row>
    <row r="834" spans="1:5" x14ac:dyDescent="0.2">
      <c r="A834"/>
      <c r="B834"/>
      <c r="C834"/>
      <c r="D834"/>
      <c r="E834" s="25"/>
    </row>
    <row r="835" spans="1:5" x14ac:dyDescent="0.2">
      <c r="A835"/>
      <c r="B835"/>
      <c r="C835"/>
      <c r="D835"/>
      <c r="E835" s="25"/>
    </row>
    <row r="836" spans="1:5" x14ac:dyDescent="0.2">
      <c r="A836"/>
      <c r="B836"/>
      <c r="C836"/>
      <c r="D836"/>
      <c r="E836" s="25"/>
    </row>
    <row r="837" spans="1:5" x14ac:dyDescent="0.2">
      <c r="A837"/>
      <c r="B837"/>
      <c r="C837"/>
      <c r="D837"/>
      <c r="E837" s="25"/>
    </row>
    <row r="838" spans="1:5" x14ac:dyDescent="0.2">
      <c r="A838"/>
      <c r="B838"/>
      <c r="C838"/>
      <c r="D838"/>
      <c r="E838" s="25"/>
    </row>
    <row r="839" spans="1:5" x14ac:dyDescent="0.2">
      <c r="A839"/>
      <c r="B839"/>
      <c r="C839"/>
      <c r="D839"/>
      <c r="E839" s="25"/>
    </row>
    <row r="840" spans="1:5" x14ac:dyDescent="0.2">
      <c r="A840"/>
      <c r="B840"/>
      <c r="C840"/>
      <c r="D840"/>
      <c r="E840" s="25"/>
    </row>
    <row r="841" spans="1:5" x14ac:dyDescent="0.2">
      <c r="A841"/>
      <c r="B841"/>
      <c r="C841"/>
      <c r="D841"/>
      <c r="E841" s="25"/>
    </row>
    <row r="842" spans="1:5" x14ac:dyDescent="0.2">
      <c r="A842"/>
      <c r="B842"/>
      <c r="C842"/>
      <c r="D842"/>
      <c r="E842" s="25"/>
    </row>
    <row r="843" spans="1:5" x14ac:dyDescent="0.2">
      <c r="A843"/>
      <c r="B843"/>
      <c r="C843"/>
      <c r="D843"/>
      <c r="E843" s="25"/>
    </row>
    <row r="844" spans="1:5" x14ac:dyDescent="0.2">
      <c r="A844"/>
      <c r="B844"/>
      <c r="C844"/>
      <c r="D844"/>
      <c r="E844" s="25"/>
    </row>
    <row r="845" spans="1:5" x14ac:dyDescent="0.2">
      <c r="A845"/>
      <c r="B845"/>
      <c r="C845"/>
      <c r="D845"/>
      <c r="E845" s="25"/>
    </row>
    <row r="846" spans="1:5" x14ac:dyDescent="0.2">
      <c r="A846"/>
      <c r="B846"/>
      <c r="C846"/>
      <c r="D846"/>
      <c r="E846" s="25"/>
    </row>
    <row r="847" spans="1:5" x14ac:dyDescent="0.2">
      <c r="A847"/>
      <c r="B847"/>
      <c r="C847"/>
      <c r="D847"/>
      <c r="E847" s="25"/>
    </row>
    <row r="848" spans="1:5" x14ac:dyDescent="0.2">
      <c r="A848"/>
      <c r="B848"/>
      <c r="C848"/>
      <c r="D848"/>
      <c r="E848" s="25"/>
    </row>
    <row r="849" spans="1:5" x14ac:dyDescent="0.2">
      <c r="A849"/>
      <c r="B849"/>
      <c r="C849"/>
      <c r="D849"/>
      <c r="E849" s="25"/>
    </row>
    <row r="850" spans="1:5" x14ac:dyDescent="0.2">
      <c r="A850"/>
      <c r="B850"/>
      <c r="C850"/>
      <c r="D850"/>
      <c r="E850" s="25"/>
    </row>
    <row r="851" spans="1:5" x14ac:dyDescent="0.2">
      <c r="A851"/>
      <c r="B851"/>
      <c r="C851"/>
      <c r="D851"/>
      <c r="E851" s="25"/>
    </row>
    <row r="852" spans="1:5" x14ac:dyDescent="0.2">
      <c r="A852"/>
      <c r="B852"/>
      <c r="C852"/>
      <c r="D852"/>
      <c r="E852" s="25"/>
    </row>
    <row r="853" spans="1:5" x14ac:dyDescent="0.2">
      <c r="A853"/>
      <c r="B853"/>
      <c r="C853"/>
      <c r="D853"/>
      <c r="E853" s="25"/>
    </row>
    <row r="854" spans="1:5" x14ac:dyDescent="0.2">
      <c r="A854"/>
      <c r="B854"/>
      <c r="C854"/>
      <c r="D854"/>
      <c r="E854" s="25"/>
    </row>
    <row r="855" spans="1:5" x14ac:dyDescent="0.2">
      <c r="A855"/>
      <c r="B855"/>
      <c r="C855"/>
      <c r="D855"/>
      <c r="E855" s="25"/>
    </row>
    <row r="856" spans="1:5" x14ac:dyDescent="0.2">
      <c r="A856"/>
      <c r="B856"/>
      <c r="C856"/>
      <c r="D856"/>
      <c r="E856" s="25"/>
    </row>
    <row r="857" spans="1:5" x14ac:dyDescent="0.2">
      <c r="A857"/>
      <c r="B857"/>
      <c r="C857"/>
      <c r="D857"/>
      <c r="E857" s="25"/>
    </row>
    <row r="858" spans="1:5" x14ac:dyDescent="0.2">
      <c r="A858"/>
      <c r="B858"/>
      <c r="C858"/>
      <c r="D858"/>
      <c r="E858" s="25"/>
    </row>
    <row r="859" spans="1:5" x14ac:dyDescent="0.2">
      <c r="A859"/>
      <c r="B859"/>
      <c r="C859"/>
      <c r="D859"/>
      <c r="E859" s="25"/>
    </row>
    <row r="860" spans="1:5" x14ac:dyDescent="0.2">
      <c r="A860"/>
      <c r="B860"/>
      <c r="C860"/>
      <c r="D860"/>
      <c r="E860" s="25"/>
    </row>
    <row r="861" spans="1:5" x14ac:dyDescent="0.2">
      <c r="A861"/>
      <c r="B861"/>
      <c r="C861"/>
      <c r="D861"/>
      <c r="E861" s="25"/>
    </row>
    <row r="862" spans="1:5" x14ac:dyDescent="0.2">
      <c r="A862"/>
      <c r="B862"/>
      <c r="C862"/>
      <c r="D862"/>
      <c r="E862" s="25"/>
    </row>
    <row r="863" spans="1:5" x14ac:dyDescent="0.2">
      <c r="A863"/>
      <c r="B863"/>
      <c r="C863"/>
      <c r="D863"/>
      <c r="E863" s="25"/>
    </row>
    <row r="864" spans="1:5" x14ac:dyDescent="0.2">
      <c r="A864"/>
      <c r="B864"/>
      <c r="C864"/>
      <c r="D864"/>
      <c r="E864" s="25"/>
    </row>
    <row r="865" spans="1:5" x14ac:dyDescent="0.2">
      <c r="A865"/>
      <c r="B865"/>
      <c r="C865"/>
      <c r="D865"/>
      <c r="E865" s="25"/>
    </row>
    <row r="866" spans="1:5" x14ac:dyDescent="0.2">
      <c r="A866"/>
      <c r="B866"/>
      <c r="C866"/>
      <c r="D866"/>
      <c r="E866" s="25"/>
    </row>
    <row r="867" spans="1:5" x14ac:dyDescent="0.2">
      <c r="A867"/>
      <c r="B867"/>
      <c r="C867"/>
      <c r="D867"/>
      <c r="E867" s="25"/>
    </row>
    <row r="868" spans="1:5" x14ac:dyDescent="0.2">
      <c r="A868"/>
      <c r="B868"/>
      <c r="C868"/>
      <c r="D868"/>
      <c r="E868" s="25"/>
    </row>
    <row r="869" spans="1:5" x14ac:dyDescent="0.2">
      <c r="A869"/>
      <c r="B869"/>
      <c r="C869"/>
      <c r="D869"/>
      <c r="E869" s="25"/>
    </row>
    <row r="870" spans="1:5" x14ac:dyDescent="0.2">
      <c r="A870"/>
      <c r="B870"/>
      <c r="C870"/>
      <c r="D870"/>
      <c r="E870" s="25"/>
    </row>
    <row r="871" spans="1:5" x14ac:dyDescent="0.2">
      <c r="A871"/>
      <c r="B871"/>
      <c r="C871"/>
      <c r="D871"/>
      <c r="E871" s="25"/>
    </row>
    <row r="872" spans="1:5" x14ac:dyDescent="0.2">
      <c r="A872"/>
      <c r="B872"/>
      <c r="C872"/>
      <c r="D872"/>
      <c r="E872" s="25"/>
    </row>
    <row r="873" spans="1:5" x14ac:dyDescent="0.2">
      <c r="A873"/>
      <c r="B873"/>
      <c r="C873"/>
      <c r="D873"/>
      <c r="E873" s="25"/>
    </row>
    <row r="874" spans="1:5" x14ac:dyDescent="0.2">
      <c r="A874"/>
      <c r="B874"/>
      <c r="C874"/>
      <c r="D874"/>
      <c r="E874" s="25"/>
    </row>
    <row r="875" spans="1:5" x14ac:dyDescent="0.2">
      <c r="A875"/>
      <c r="B875"/>
      <c r="C875"/>
      <c r="D875"/>
      <c r="E875" s="25"/>
    </row>
    <row r="876" spans="1:5" x14ac:dyDescent="0.2">
      <c r="A876"/>
      <c r="B876"/>
      <c r="C876"/>
      <c r="D876"/>
      <c r="E876" s="25"/>
    </row>
    <row r="877" spans="1:5" x14ac:dyDescent="0.2">
      <c r="A877"/>
      <c r="B877"/>
      <c r="C877"/>
      <c r="D877"/>
      <c r="E877" s="25"/>
    </row>
    <row r="878" spans="1:5" x14ac:dyDescent="0.2">
      <c r="A878"/>
      <c r="B878"/>
      <c r="C878"/>
      <c r="D878"/>
      <c r="E878" s="25"/>
    </row>
    <row r="879" spans="1:5" x14ac:dyDescent="0.2">
      <c r="A879"/>
      <c r="B879"/>
      <c r="C879"/>
      <c r="D879"/>
      <c r="E879" s="25"/>
    </row>
    <row r="880" spans="1:5" x14ac:dyDescent="0.2">
      <c r="A880"/>
      <c r="B880"/>
      <c r="C880"/>
      <c r="D880"/>
      <c r="E880" s="25"/>
    </row>
    <row r="881" spans="1:5" x14ac:dyDescent="0.2">
      <c r="A881"/>
      <c r="B881"/>
      <c r="C881"/>
      <c r="D881"/>
      <c r="E881" s="25"/>
    </row>
    <row r="882" spans="1:5" x14ac:dyDescent="0.2">
      <c r="A882"/>
      <c r="B882"/>
      <c r="C882"/>
      <c r="D882"/>
      <c r="E882" s="25"/>
    </row>
    <row r="883" spans="1:5" x14ac:dyDescent="0.2">
      <c r="A883"/>
      <c r="B883"/>
      <c r="C883"/>
      <c r="D883"/>
      <c r="E883" s="25"/>
    </row>
    <row r="884" spans="1:5" x14ac:dyDescent="0.2">
      <c r="A884"/>
      <c r="B884"/>
      <c r="C884"/>
      <c r="D884"/>
      <c r="E884" s="25"/>
    </row>
    <row r="885" spans="1:5" x14ac:dyDescent="0.2">
      <c r="A885"/>
      <c r="B885"/>
      <c r="C885"/>
      <c r="D885"/>
      <c r="E885" s="25"/>
    </row>
    <row r="886" spans="1:5" x14ac:dyDescent="0.2">
      <c r="A886"/>
      <c r="B886"/>
      <c r="C886"/>
      <c r="D886"/>
      <c r="E886" s="25"/>
    </row>
    <row r="887" spans="1:5" x14ac:dyDescent="0.2">
      <c r="A887"/>
      <c r="B887"/>
      <c r="C887"/>
      <c r="D887"/>
      <c r="E887" s="25"/>
    </row>
    <row r="888" spans="1:5" x14ac:dyDescent="0.2">
      <c r="A888"/>
      <c r="B888"/>
      <c r="C888"/>
      <c r="D888"/>
      <c r="E888" s="25"/>
    </row>
    <row r="889" spans="1:5" x14ac:dyDescent="0.2">
      <c r="A889"/>
      <c r="B889"/>
      <c r="C889"/>
      <c r="D889"/>
      <c r="E889" s="25"/>
    </row>
    <row r="890" spans="1:5" x14ac:dyDescent="0.2">
      <c r="A890"/>
      <c r="B890"/>
      <c r="C890"/>
      <c r="D890"/>
      <c r="E890" s="25"/>
    </row>
    <row r="891" spans="1:5" x14ac:dyDescent="0.2">
      <c r="A891"/>
      <c r="B891"/>
      <c r="C891"/>
      <c r="D891"/>
      <c r="E891" s="25"/>
    </row>
    <row r="892" spans="1:5" x14ac:dyDescent="0.2">
      <c r="A892"/>
      <c r="B892"/>
      <c r="C892"/>
      <c r="D892"/>
      <c r="E892" s="25"/>
    </row>
    <row r="893" spans="1:5" x14ac:dyDescent="0.2">
      <c r="A893"/>
      <c r="B893"/>
      <c r="C893"/>
      <c r="D893"/>
      <c r="E893" s="25"/>
    </row>
    <row r="894" spans="1:5" x14ac:dyDescent="0.2">
      <c r="A894"/>
      <c r="B894"/>
      <c r="C894"/>
      <c r="D894"/>
      <c r="E894" s="25"/>
    </row>
    <row r="895" spans="1:5" x14ac:dyDescent="0.2">
      <c r="A895"/>
      <c r="B895"/>
      <c r="C895"/>
      <c r="D895"/>
      <c r="E895" s="25"/>
    </row>
    <row r="896" spans="1:5" x14ac:dyDescent="0.2">
      <c r="A896"/>
      <c r="B896"/>
      <c r="C896"/>
      <c r="D896"/>
      <c r="E896" s="25"/>
    </row>
    <row r="897" spans="1:5" x14ac:dyDescent="0.2">
      <c r="A897"/>
      <c r="B897"/>
      <c r="C897"/>
      <c r="D897"/>
      <c r="E897" s="25"/>
    </row>
    <row r="898" spans="1:5" x14ac:dyDescent="0.2">
      <c r="A898"/>
      <c r="B898"/>
      <c r="C898"/>
      <c r="D898"/>
      <c r="E898" s="25"/>
    </row>
    <row r="899" spans="1:5" x14ac:dyDescent="0.2">
      <c r="A899"/>
      <c r="B899"/>
      <c r="C899"/>
      <c r="D899"/>
      <c r="E899" s="25"/>
    </row>
    <row r="900" spans="1:5" x14ac:dyDescent="0.2">
      <c r="A900"/>
      <c r="B900"/>
      <c r="C900"/>
      <c r="D900"/>
      <c r="E900" s="25"/>
    </row>
    <row r="901" spans="1:5" x14ac:dyDescent="0.2">
      <c r="A901"/>
      <c r="B901"/>
      <c r="C901"/>
      <c r="D901"/>
      <c r="E901" s="25"/>
    </row>
    <row r="902" spans="1:5" x14ac:dyDescent="0.2">
      <c r="A902"/>
      <c r="B902"/>
      <c r="C902"/>
      <c r="D902"/>
      <c r="E902" s="25"/>
    </row>
    <row r="903" spans="1:5" x14ac:dyDescent="0.2">
      <c r="A903"/>
      <c r="B903"/>
      <c r="C903"/>
      <c r="D903"/>
      <c r="E903" s="25"/>
    </row>
    <row r="904" spans="1:5" x14ac:dyDescent="0.2">
      <c r="A904"/>
      <c r="B904"/>
      <c r="C904"/>
      <c r="D904"/>
      <c r="E904" s="25"/>
    </row>
    <row r="905" spans="1:5" x14ac:dyDescent="0.2">
      <c r="A905"/>
      <c r="B905"/>
      <c r="C905"/>
      <c r="D905"/>
      <c r="E905" s="25"/>
    </row>
    <row r="906" spans="1:5" x14ac:dyDescent="0.2">
      <c r="A906"/>
      <c r="B906"/>
      <c r="C906"/>
      <c r="D906"/>
      <c r="E906" s="25"/>
    </row>
    <row r="907" spans="1:5" x14ac:dyDescent="0.2">
      <c r="A907"/>
      <c r="B907"/>
      <c r="C907"/>
      <c r="D907"/>
      <c r="E907" s="25"/>
    </row>
    <row r="908" spans="1:5" x14ac:dyDescent="0.2">
      <c r="A908"/>
      <c r="B908"/>
      <c r="C908"/>
      <c r="D908"/>
      <c r="E908" s="25"/>
    </row>
    <row r="909" spans="1:5" x14ac:dyDescent="0.2">
      <c r="A909"/>
      <c r="B909"/>
      <c r="C909"/>
      <c r="D909"/>
      <c r="E909" s="25"/>
    </row>
    <row r="910" spans="1:5" x14ac:dyDescent="0.2">
      <c r="A910"/>
      <c r="B910"/>
      <c r="C910"/>
      <c r="D910"/>
      <c r="E910" s="25"/>
    </row>
    <row r="911" spans="1:5" x14ac:dyDescent="0.2">
      <c r="A911"/>
      <c r="B911"/>
      <c r="C911"/>
      <c r="D911"/>
      <c r="E911" s="25"/>
    </row>
    <row r="912" spans="1:5" x14ac:dyDescent="0.2">
      <c r="A912"/>
      <c r="B912"/>
      <c r="C912"/>
      <c r="D912"/>
      <c r="E912" s="25"/>
    </row>
    <row r="913" spans="1:5" x14ac:dyDescent="0.2">
      <c r="A913"/>
      <c r="B913"/>
      <c r="C913"/>
      <c r="D913"/>
      <c r="E913" s="25"/>
    </row>
    <row r="914" spans="1:5" x14ac:dyDescent="0.2">
      <c r="A914"/>
      <c r="B914"/>
      <c r="C914"/>
      <c r="D914"/>
      <c r="E914" s="25"/>
    </row>
    <row r="915" spans="1:5" x14ac:dyDescent="0.2">
      <c r="A915"/>
      <c r="B915"/>
      <c r="C915"/>
      <c r="D915"/>
      <c r="E915" s="25"/>
    </row>
    <row r="916" spans="1:5" x14ac:dyDescent="0.2">
      <c r="A916"/>
      <c r="B916"/>
      <c r="C916"/>
      <c r="D916"/>
      <c r="E916" s="25"/>
    </row>
    <row r="917" spans="1:5" x14ac:dyDescent="0.2">
      <c r="A917"/>
      <c r="B917"/>
      <c r="C917"/>
      <c r="D917"/>
      <c r="E917" s="25"/>
    </row>
    <row r="918" spans="1:5" x14ac:dyDescent="0.2">
      <c r="A918"/>
      <c r="B918"/>
      <c r="C918"/>
      <c r="D918"/>
      <c r="E918" s="25"/>
    </row>
    <row r="919" spans="1:5" x14ac:dyDescent="0.2">
      <c r="A919"/>
      <c r="B919"/>
      <c r="C919"/>
      <c r="D919"/>
      <c r="E919" s="25"/>
    </row>
    <row r="920" spans="1:5" x14ac:dyDescent="0.2">
      <c r="A920"/>
      <c r="B920"/>
      <c r="C920"/>
      <c r="D920"/>
      <c r="E920" s="25"/>
    </row>
    <row r="921" spans="1:5" x14ac:dyDescent="0.2">
      <c r="A921"/>
      <c r="B921"/>
      <c r="C921"/>
      <c r="D921"/>
      <c r="E921" s="25"/>
    </row>
    <row r="922" spans="1:5" x14ac:dyDescent="0.2">
      <c r="A922"/>
      <c r="B922"/>
      <c r="C922"/>
      <c r="D922"/>
      <c r="E922" s="25"/>
    </row>
    <row r="923" spans="1:5" x14ac:dyDescent="0.2">
      <c r="A923"/>
      <c r="B923"/>
      <c r="C923"/>
      <c r="D923"/>
      <c r="E923" s="25"/>
    </row>
    <row r="924" spans="1:5" x14ac:dyDescent="0.2">
      <c r="A924"/>
      <c r="B924"/>
      <c r="C924"/>
      <c r="D924"/>
      <c r="E924" s="25"/>
    </row>
    <row r="925" spans="1:5" x14ac:dyDescent="0.2">
      <c r="A925"/>
      <c r="B925"/>
      <c r="C925"/>
      <c r="D925"/>
      <c r="E925" s="25"/>
    </row>
    <row r="926" spans="1:5" x14ac:dyDescent="0.2">
      <c r="A926"/>
      <c r="B926"/>
      <c r="C926"/>
      <c r="D926"/>
      <c r="E926" s="25"/>
    </row>
    <row r="927" spans="1:5" x14ac:dyDescent="0.2">
      <c r="A927"/>
      <c r="B927"/>
      <c r="C927"/>
      <c r="D927"/>
      <c r="E927" s="25"/>
    </row>
    <row r="928" spans="1:5" x14ac:dyDescent="0.2">
      <c r="A928"/>
      <c r="B928"/>
      <c r="C928"/>
      <c r="D928"/>
      <c r="E928" s="25"/>
    </row>
    <row r="929" spans="1:5" x14ac:dyDescent="0.2">
      <c r="A929"/>
      <c r="B929"/>
      <c r="C929"/>
      <c r="D929"/>
      <c r="E929" s="25"/>
    </row>
    <row r="930" spans="1:5" x14ac:dyDescent="0.2">
      <c r="A930"/>
      <c r="B930"/>
      <c r="C930"/>
      <c r="D930"/>
      <c r="E930" s="25"/>
    </row>
    <row r="931" spans="1:5" x14ac:dyDescent="0.2">
      <c r="A931"/>
      <c r="B931"/>
      <c r="C931"/>
      <c r="D931"/>
      <c r="E931" s="25"/>
    </row>
    <row r="932" spans="1:5" x14ac:dyDescent="0.2">
      <c r="A932"/>
      <c r="B932"/>
      <c r="C932"/>
      <c r="D932"/>
      <c r="E932" s="25"/>
    </row>
    <row r="933" spans="1:5" x14ac:dyDescent="0.2">
      <c r="A933"/>
      <c r="B933"/>
      <c r="C933"/>
      <c r="D933"/>
      <c r="E933" s="25"/>
    </row>
    <row r="934" spans="1:5" x14ac:dyDescent="0.2">
      <c r="A934"/>
      <c r="B934"/>
      <c r="C934"/>
      <c r="D934"/>
      <c r="E934" s="25"/>
    </row>
    <row r="935" spans="1:5" x14ac:dyDescent="0.2">
      <c r="A935"/>
      <c r="B935"/>
      <c r="C935"/>
      <c r="D935"/>
      <c r="E935" s="25"/>
    </row>
    <row r="936" spans="1:5" x14ac:dyDescent="0.2">
      <c r="A936"/>
      <c r="B936"/>
      <c r="C936"/>
      <c r="D936"/>
      <c r="E936" s="25"/>
    </row>
    <row r="937" spans="1:5" x14ac:dyDescent="0.2">
      <c r="A937"/>
      <c r="B937"/>
      <c r="C937"/>
      <c r="D937"/>
      <c r="E937" s="25"/>
    </row>
    <row r="938" spans="1:5" x14ac:dyDescent="0.2">
      <c r="A938"/>
      <c r="B938"/>
      <c r="C938"/>
      <c r="D938"/>
      <c r="E938" s="25"/>
    </row>
    <row r="939" spans="1:5" x14ac:dyDescent="0.2">
      <c r="A939"/>
      <c r="B939"/>
      <c r="C939"/>
      <c r="D939"/>
      <c r="E939" s="25"/>
    </row>
    <row r="940" spans="1:5" x14ac:dyDescent="0.2">
      <c r="A940"/>
      <c r="B940"/>
      <c r="C940"/>
      <c r="D940"/>
      <c r="E940" s="25"/>
    </row>
    <row r="941" spans="1:5" x14ac:dyDescent="0.2">
      <c r="A941"/>
      <c r="B941"/>
      <c r="C941"/>
      <c r="D941"/>
      <c r="E941" s="25"/>
    </row>
    <row r="942" spans="1:5" x14ac:dyDescent="0.2">
      <c r="A942"/>
      <c r="B942"/>
      <c r="C942"/>
      <c r="D942"/>
      <c r="E942" s="25"/>
    </row>
    <row r="943" spans="1:5" x14ac:dyDescent="0.2">
      <c r="A943"/>
      <c r="B943"/>
      <c r="C943"/>
      <c r="D943"/>
      <c r="E943" s="25"/>
    </row>
    <row r="944" spans="1:5" x14ac:dyDescent="0.2">
      <c r="A944"/>
      <c r="B944"/>
      <c r="C944"/>
      <c r="D944"/>
      <c r="E944" s="25"/>
    </row>
    <row r="945" spans="1:5" x14ac:dyDescent="0.2">
      <c r="A945"/>
      <c r="B945"/>
      <c r="C945"/>
      <c r="D945"/>
      <c r="E945" s="25"/>
    </row>
    <row r="946" spans="1:5" x14ac:dyDescent="0.2">
      <c r="A946"/>
      <c r="B946"/>
      <c r="C946"/>
      <c r="D946"/>
      <c r="E946" s="25"/>
    </row>
    <row r="947" spans="1:5" x14ac:dyDescent="0.2">
      <c r="A947"/>
      <c r="B947"/>
      <c r="C947"/>
      <c r="D947"/>
      <c r="E947" s="25"/>
    </row>
    <row r="948" spans="1:5" x14ac:dyDescent="0.2">
      <c r="A948"/>
      <c r="B948"/>
      <c r="C948"/>
      <c r="D948"/>
      <c r="E948" s="25"/>
    </row>
    <row r="949" spans="1:5" x14ac:dyDescent="0.2">
      <c r="A949"/>
      <c r="B949"/>
      <c r="C949"/>
      <c r="D949"/>
      <c r="E949" s="25"/>
    </row>
    <row r="950" spans="1:5" x14ac:dyDescent="0.2">
      <c r="A950"/>
      <c r="B950"/>
      <c r="C950"/>
      <c r="D950"/>
      <c r="E950" s="25"/>
    </row>
    <row r="951" spans="1:5" x14ac:dyDescent="0.2">
      <c r="A951"/>
      <c r="B951"/>
      <c r="C951"/>
      <c r="D951"/>
      <c r="E951" s="25"/>
    </row>
    <row r="952" spans="1:5" x14ac:dyDescent="0.2">
      <c r="A952"/>
      <c r="B952"/>
      <c r="C952"/>
      <c r="D952"/>
      <c r="E952" s="25"/>
    </row>
    <row r="953" spans="1:5" x14ac:dyDescent="0.2">
      <c r="A953"/>
      <c r="B953"/>
      <c r="C953"/>
      <c r="D953"/>
      <c r="E953" s="25"/>
    </row>
    <row r="954" spans="1:5" x14ac:dyDescent="0.2">
      <c r="A954"/>
      <c r="B954"/>
      <c r="C954"/>
      <c r="D954"/>
      <c r="E954" s="25"/>
    </row>
    <row r="955" spans="1:5" x14ac:dyDescent="0.2">
      <c r="A955"/>
      <c r="B955"/>
      <c r="C955"/>
      <c r="D955"/>
      <c r="E955" s="25"/>
    </row>
    <row r="956" spans="1:5" x14ac:dyDescent="0.2">
      <c r="A956"/>
      <c r="B956"/>
      <c r="C956"/>
      <c r="D956"/>
      <c r="E956" s="25"/>
    </row>
    <row r="957" spans="1:5" x14ac:dyDescent="0.2">
      <c r="A957"/>
      <c r="B957"/>
      <c r="C957"/>
      <c r="D957"/>
      <c r="E957" s="25"/>
    </row>
    <row r="958" spans="1:5" x14ac:dyDescent="0.2">
      <c r="A958"/>
      <c r="B958"/>
      <c r="C958"/>
      <c r="D958"/>
      <c r="E958" s="25"/>
    </row>
    <row r="959" spans="1:5" x14ac:dyDescent="0.2">
      <c r="A959"/>
      <c r="B959"/>
      <c r="C959"/>
      <c r="D959"/>
      <c r="E959" s="25"/>
    </row>
    <row r="960" spans="1:5" x14ac:dyDescent="0.2">
      <c r="A960"/>
      <c r="B960"/>
      <c r="C960"/>
      <c r="D960"/>
      <c r="E960" s="25"/>
    </row>
    <row r="961" spans="1:5" x14ac:dyDescent="0.2">
      <c r="A961"/>
      <c r="B961"/>
      <c r="C961"/>
      <c r="D961"/>
      <c r="E961" s="25"/>
    </row>
    <row r="962" spans="1:5" x14ac:dyDescent="0.2">
      <c r="A962"/>
      <c r="B962"/>
      <c r="C962"/>
      <c r="D962"/>
      <c r="E962" s="25"/>
    </row>
    <row r="963" spans="1:5" x14ac:dyDescent="0.2">
      <c r="A963"/>
      <c r="B963"/>
      <c r="C963"/>
      <c r="D963"/>
      <c r="E963" s="25"/>
    </row>
    <row r="964" spans="1:5" x14ac:dyDescent="0.2">
      <c r="A964"/>
      <c r="B964"/>
      <c r="C964"/>
      <c r="D964"/>
      <c r="E964" s="25"/>
    </row>
    <row r="965" spans="1:5" x14ac:dyDescent="0.2">
      <c r="A965"/>
      <c r="B965"/>
      <c r="C965"/>
      <c r="D965"/>
      <c r="E965" s="25"/>
    </row>
    <row r="966" spans="1:5" x14ac:dyDescent="0.2">
      <c r="A966"/>
      <c r="B966"/>
      <c r="C966"/>
      <c r="D966"/>
      <c r="E966" s="25"/>
    </row>
    <row r="967" spans="1:5" x14ac:dyDescent="0.2">
      <c r="A967"/>
      <c r="B967"/>
      <c r="C967"/>
      <c r="D967"/>
      <c r="E967" s="25"/>
    </row>
    <row r="968" spans="1:5" x14ac:dyDescent="0.2">
      <c r="A968"/>
      <c r="B968"/>
      <c r="C968"/>
      <c r="D968"/>
      <c r="E968" s="25"/>
    </row>
    <row r="969" spans="1:5" x14ac:dyDescent="0.2">
      <c r="A969"/>
      <c r="B969"/>
      <c r="C969"/>
      <c r="D969"/>
      <c r="E969" s="25"/>
    </row>
    <row r="970" spans="1:5" x14ac:dyDescent="0.2">
      <c r="A970"/>
      <c r="B970"/>
      <c r="C970"/>
      <c r="D970"/>
      <c r="E970" s="25"/>
    </row>
    <row r="971" spans="1:5" x14ac:dyDescent="0.2">
      <c r="A971"/>
      <c r="B971"/>
      <c r="C971"/>
      <c r="D971"/>
      <c r="E971" s="25"/>
    </row>
    <row r="972" spans="1:5" x14ac:dyDescent="0.2">
      <c r="A972"/>
      <c r="B972"/>
      <c r="C972"/>
      <c r="D972"/>
      <c r="E972" s="25"/>
    </row>
    <row r="973" spans="1:5" x14ac:dyDescent="0.2">
      <c r="A973"/>
      <c r="B973"/>
      <c r="C973"/>
      <c r="D973"/>
      <c r="E973" s="25"/>
    </row>
    <row r="974" spans="1:5" x14ac:dyDescent="0.2">
      <c r="A974"/>
      <c r="B974"/>
      <c r="C974"/>
      <c r="D974"/>
      <c r="E974" s="25"/>
    </row>
    <row r="975" spans="1:5" x14ac:dyDescent="0.2">
      <c r="A975"/>
      <c r="B975"/>
      <c r="C975"/>
      <c r="D975"/>
      <c r="E975" s="25"/>
    </row>
    <row r="976" spans="1:5" x14ac:dyDescent="0.2">
      <c r="A976"/>
      <c r="B976"/>
      <c r="C976"/>
      <c r="D976"/>
      <c r="E976" s="25"/>
    </row>
    <row r="977" spans="1:5" x14ac:dyDescent="0.2">
      <c r="A977"/>
      <c r="B977"/>
      <c r="C977"/>
      <c r="D977"/>
      <c r="E977" s="25"/>
    </row>
    <row r="978" spans="1:5" x14ac:dyDescent="0.2">
      <c r="A978"/>
      <c r="B978"/>
      <c r="C978"/>
      <c r="D978"/>
      <c r="E978" s="25"/>
    </row>
    <row r="979" spans="1:5" x14ac:dyDescent="0.2">
      <c r="A979"/>
      <c r="B979"/>
      <c r="C979"/>
      <c r="D979"/>
      <c r="E979" s="25"/>
    </row>
    <row r="980" spans="1:5" x14ac:dyDescent="0.2">
      <c r="A980"/>
      <c r="B980"/>
      <c r="C980"/>
      <c r="D980"/>
      <c r="E980" s="25"/>
    </row>
    <row r="981" spans="1:5" x14ac:dyDescent="0.2">
      <c r="A981"/>
      <c r="B981"/>
      <c r="C981"/>
      <c r="D981"/>
      <c r="E981" s="25"/>
    </row>
    <row r="982" spans="1:5" x14ac:dyDescent="0.2">
      <c r="A982"/>
      <c r="B982"/>
      <c r="C982"/>
      <c r="D982"/>
      <c r="E982" s="25"/>
    </row>
    <row r="983" spans="1:5" x14ac:dyDescent="0.2">
      <c r="A983"/>
      <c r="B983"/>
      <c r="C983"/>
      <c r="D983"/>
      <c r="E983" s="25"/>
    </row>
    <row r="984" spans="1:5" x14ac:dyDescent="0.2">
      <c r="A984"/>
      <c r="B984"/>
      <c r="C984"/>
      <c r="D984"/>
      <c r="E984" s="25"/>
    </row>
    <row r="985" spans="1:5" x14ac:dyDescent="0.2">
      <c r="A985"/>
      <c r="B985"/>
      <c r="C985"/>
      <c r="D985"/>
      <c r="E985" s="25"/>
    </row>
    <row r="986" spans="1:5" x14ac:dyDescent="0.2">
      <c r="A986"/>
      <c r="B986"/>
      <c r="C986"/>
      <c r="D986"/>
      <c r="E986" s="25"/>
    </row>
    <row r="987" spans="1:5" x14ac:dyDescent="0.2">
      <c r="A987"/>
      <c r="B987"/>
      <c r="C987"/>
      <c r="D987"/>
      <c r="E987" s="25"/>
    </row>
    <row r="988" spans="1:5" x14ac:dyDescent="0.2">
      <c r="A988"/>
      <c r="B988"/>
      <c r="C988"/>
      <c r="D988"/>
      <c r="E988" s="25"/>
    </row>
    <row r="989" spans="1:5" x14ac:dyDescent="0.2">
      <c r="A989"/>
      <c r="B989"/>
      <c r="C989"/>
      <c r="D989"/>
      <c r="E989" s="25"/>
    </row>
    <row r="990" spans="1:5" x14ac:dyDescent="0.2">
      <c r="A990"/>
      <c r="B990"/>
      <c r="C990"/>
      <c r="D990"/>
      <c r="E990" s="25"/>
    </row>
    <row r="991" spans="1:5" x14ac:dyDescent="0.2">
      <c r="A991"/>
      <c r="B991"/>
      <c r="C991"/>
      <c r="D991"/>
      <c r="E991" s="25"/>
    </row>
    <row r="992" spans="1:5" x14ac:dyDescent="0.2">
      <c r="A992"/>
      <c r="B992"/>
      <c r="C992"/>
      <c r="D992"/>
      <c r="E992" s="25"/>
    </row>
    <row r="993" spans="1:5" x14ac:dyDescent="0.2">
      <c r="A993"/>
      <c r="B993"/>
      <c r="C993"/>
      <c r="D993"/>
      <c r="E993" s="25"/>
    </row>
    <row r="994" spans="1:5" x14ac:dyDescent="0.2">
      <c r="A994"/>
      <c r="B994"/>
      <c r="C994"/>
      <c r="D994"/>
      <c r="E994" s="25"/>
    </row>
    <row r="995" spans="1:5" x14ac:dyDescent="0.2">
      <c r="A995"/>
      <c r="B995"/>
      <c r="C995"/>
      <c r="D995"/>
      <c r="E995" s="25"/>
    </row>
    <row r="996" spans="1:5" x14ac:dyDescent="0.2">
      <c r="A996"/>
      <c r="B996"/>
      <c r="C996"/>
      <c r="D996"/>
      <c r="E996" s="25"/>
    </row>
    <row r="997" spans="1:5" x14ac:dyDescent="0.2">
      <c r="A997"/>
      <c r="B997"/>
      <c r="C997"/>
      <c r="D997"/>
      <c r="E997" s="25"/>
    </row>
    <row r="998" spans="1:5" x14ac:dyDescent="0.2">
      <c r="A998"/>
      <c r="B998"/>
      <c r="C998"/>
      <c r="D998"/>
      <c r="E998" s="25"/>
    </row>
    <row r="999" spans="1:5" x14ac:dyDescent="0.2">
      <c r="A999"/>
      <c r="B999"/>
      <c r="C999"/>
      <c r="D999"/>
      <c r="E999" s="25"/>
    </row>
    <row r="1000" spans="1:5" x14ac:dyDescent="0.2">
      <c r="A1000"/>
      <c r="B1000"/>
      <c r="C1000"/>
      <c r="D1000"/>
      <c r="E1000" s="25"/>
    </row>
    <row r="1001" spans="1:5" x14ac:dyDescent="0.2">
      <c r="A1001"/>
      <c r="B1001"/>
      <c r="C1001"/>
      <c r="D1001"/>
      <c r="E1001" s="25"/>
    </row>
    <row r="1002" spans="1:5" x14ac:dyDescent="0.2">
      <c r="A1002"/>
      <c r="B1002"/>
      <c r="C1002"/>
      <c r="D1002"/>
      <c r="E1002" s="25"/>
    </row>
    <row r="1003" spans="1:5" x14ac:dyDescent="0.2">
      <c r="A1003"/>
      <c r="B1003"/>
      <c r="C1003"/>
      <c r="D1003"/>
      <c r="E1003" s="25"/>
    </row>
    <row r="1004" spans="1:5" x14ac:dyDescent="0.2">
      <c r="A1004"/>
      <c r="B1004"/>
      <c r="C1004"/>
      <c r="D1004"/>
      <c r="E1004" s="25"/>
    </row>
    <row r="1005" spans="1:5" x14ac:dyDescent="0.2">
      <c r="A1005"/>
      <c r="B1005"/>
      <c r="C1005"/>
      <c r="D1005"/>
      <c r="E1005" s="25"/>
    </row>
    <row r="1006" spans="1:5" x14ac:dyDescent="0.2">
      <c r="A1006"/>
      <c r="B1006"/>
      <c r="C1006"/>
      <c r="D1006"/>
      <c r="E1006" s="25"/>
    </row>
    <row r="1007" spans="1:5" x14ac:dyDescent="0.2">
      <c r="A1007"/>
      <c r="B1007"/>
      <c r="C1007"/>
      <c r="D1007"/>
      <c r="E1007" s="25"/>
    </row>
    <row r="1008" spans="1:5" x14ac:dyDescent="0.2">
      <c r="A1008"/>
      <c r="B1008"/>
      <c r="C1008"/>
      <c r="D1008"/>
      <c r="E1008" s="25"/>
    </row>
    <row r="1009" spans="1:5" x14ac:dyDescent="0.2">
      <c r="A1009"/>
      <c r="B1009"/>
      <c r="C1009"/>
      <c r="D1009"/>
      <c r="E1009" s="25"/>
    </row>
    <row r="1010" spans="1:5" x14ac:dyDescent="0.2">
      <c r="A1010"/>
      <c r="B1010"/>
      <c r="C1010"/>
      <c r="D1010"/>
      <c r="E1010" s="25"/>
    </row>
    <row r="1011" spans="1:5" x14ac:dyDescent="0.2">
      <c r="A1011"/>
      <c r="B1011"/>
      <c r="C1011"/>
      <c r="D1011"/>
      <c r="E1011" s="25"/>
    </row>
    <row r="1012" spans="1:5" x14ac:dyDescent="0.2">
      <c r="A1012"/>
      <c r="B1012"/>
      <c r="C1012"/>
      <c r="D1012"/>
      <c r="E1012" s="25"/>
    </row>
    <row r="1013" spans="1:5" x14ac:dyDescent="0.2">
      <c r="A1013"/>
      <c r="B1013"/>
      <c r="C1013"/>
      <c r="D1013"/>
      <c r="E1013" s="25"/>
    </row>
    <row r="1014" spans="1:5" x14ac:dyDescent="0.2">
      <c r="A1014"/>
      <c r="B1014"/>
      <c r="C1014"/>
      <c r="D1014"/>
      <c r="E1014" s="25"/>
    </row>
    <row r="1015" spans="1:5" x14ac:dyDescent="0.2">
      <c r="A1015"/>
      <c r="B1015"/>
      <c r="C1015"/>
      <c r="D1015"/>
      <c r="E1015" s="25"/>
    </row>
    <row r="1016" spans="1:5" x14ac:dyDescent="0.2">
      <c r="A1016"/>
      <c r="B1016"/>
      <c r="C1016"/>
      <c r="D1016"/>
      <c r="E1016" s="25"/>
    </row>
    <row r="1017" spans="1:5" x14ac:dyDescent="0.2">
      <c r="A1017"/>
      <c r="B1017"/>
      <c r="C1017"/>
      <c r="D1017"/>
      <c r="E1017" s="25"/>
    </row>
    <row r="1018" spans="1:5" x14ac:dyDescent="0.2">
      <c r="A1018"/>
      <c r="B1018"/>
      <c r="C1018"/>
      <c r="D1018"/>
      <c r="E1018" s="25"/>
    </row>
    <row r="1019" spans="1:5" x14ac:dyDescent="0.2">
      <c r="A1019"/>
      <c r="B1019"/>
      <c r="C1019"/>
      <c r="D1019"/>
      <c r="E1019" s="25"/>
    </row>
    <row r="1020" spans="1:5" x14ac:dyDescent="0.2">
      <c r="A1020"/>
      <c r="B1020"/>
      <c r="C1020"/>
      <c r="D1020"/>
      <c r="E1020" s="25"/>
    </row>
    <row r="1021" spans="1:5" x14ac:dyDescent="0.2">
      <c r="A1021"/>
      <c r="B1021"/>
      <c r="C1021"/>
      <c r="D1021"/>
      <c r="E1021" s="25"/>
    </row>
    <row r="1022" spans="1:5" x14ac:dyDescent="0.2">
      <c r="A1022"/>
      <c r="B1022"/>
      <c r="C1022"/>
      <c r="D1022"/>
      <c r="E1022" s="25"/>
    </row>
    <row r="1023" spans="1:5" x14ac:dyDescent="0.2">
      <c r="A1023"/>
      <c r="B1023"/>
      <c r="C1023"/>
      <c r="D1023"/>
      <c r="E1023" s="25"/>
    </row>
    <row r="1024" spans="1:5" x14ac:dyDescent="0.2">
      <c r="A1024"/>
      <c r="B1024"/>
      <c r="C1024"/>
      <c r="D1024"/>
      <c r="E1024" s="25"/>
    </row>
    <row r="1025" spans="1:5" x14ac:dyDescent="0.2">
      <c r="A1025"/>
      <c r="B1025"/>
      <c r="C1025"/>
      <c r="D1025"/>
      <c r="E1025" s="25"/>
    </row>
    <row r="1026" spans="1:5" x14ac:dyDescent="0.2">
      <c r="A1026"/>
      <c r="B1026"/>
      <c r="C1026"/>
      <c r="D1026"/>
      <c r="E1026" s="25"/>
    </row>
    <row r="1027" spans="1:5" x14ac:dyDescent="0.2">
      <c r="A1027"/>
      <c r="B1027"/>
      <c r="C1027"/>
      <c r="D1027"/>
      <c r="E1027" s="25"/>
    </row>
    <row r="1028" spans="1:5" x14ac:dyDescent="0.2">
      <c r="A1028"/>
      <c r="B1028"/>
      <c r="C1028"/>
      <c r="D1028"/>
      <c r="E1028" s="25"/>
    </row>
    <row r="1029" spans="1:5" x14ac:dyDescent="0.2">
      <c r="A1029"/>
      <c r="B1029"/>
      <c r="C1029"/>
      <c r="D1029"/>
      <c r="E1029" s="25"/>
    </row>
    <row r="1030" spans="1:5" x14ac:dyDescent="0.2">
      <c r="A1030"/>
      <c r="B1030"/>
      <c r="C1030"/>
      <c r="D1030"/>
      <c r="E1030" s="25"/>
    </row>
    <row r="1031" spans="1:5" x14ac:dyDescent="0.2">
      <c r="A1031"/>
      <c r="B1031"/>
      <c r="C1031"/>
      <c r="D1031"/>
      <c r="E1031" s="25"/>
    </row>
    <row r="1032" spans="1:5" x14ac:dyDescent="0.2">
      <c r="A1032"/>
      <c r="B1032"/>
      <c r="C1032"/>
      <c r="D1032"/>
      <c r="E1032" s="25"/>
    </row>
    <row r="1033" spans="1:5" x14ac:dyDescent="0.2">
      <c r="A1033"/>
      <c r="B1033"/>
      <c r="C1033"/>
      <c r="D1033"/>
      <c r="E1033" s="25"/>
    </row>
    <row r="1034" spans="1:5" x14ac:dyDescent="0.2">
      <c r="A1034"/>
      <c r="B1034"/>
      <c r="C1034"/>
      <c r="D1034"/>
      <c r="E1034" s="25"/>
    </row>
    <row r="1035" spans="1:5" x14ac:dyDescent="0.2">
      <c r="A1035"/>
      <c r="B1035"/>
      <c r="C1035"/>
      <c r="D1035"/>
      <c r="E1035" s="25"/>
    </row>
    <row r="1036" spans="1:5" x14ac:dyDescent="0.2">
      <c r="A1036"/>
      <c r="B1036"/>
      <c r="C1036"/>
      <c r="D1036"/>
      <c r="E1036" s="25"/>
    </row>
    <row r="1037" spans="1:5" x14ac:dyDescent="0.2">
      <c r="A1037"/>
      <c r="B1037"/>
      <c r="C1037"/>
      <c r="D1037"/>
      <c r="E1037" s="25"/>
    </row>
    <row r="1038" spans="1:5" x14ac:dyDescent="0.2">
      <c r="A1038"/>
      <c r="B1038"/>
      <c r="C1038"/>
      <c r="D1038"/>
      <c r="E1038" s="25"/>
    </row>
    <row r="1039" spans="1:5" x14ac:dyDescent="0.2">
      <c r="A1039"/>
      <c r="B1039"/>
      <c r="C1039"/>
      <c r="D1039"/>
      <c r="E1039" s="25"/>
    </row>
    <row r="1040" spans="1:5" x14ac:dyDescent="0.2">
      <c r="A1040"/>
      <c r="B1040"/>
      <c r="C1040"/>
      <c r="D1040"/>
      <c r="E1040" s="25"/>
    </row>
    <row r="1041" spans="1:5" x14ac:dyDescent="0.2">
      <c r="A1041"/>
      <c r="B1041"/>
      <c r="C1041"/>
      <c r="D1041"/>
      <c r="E1041" s="25"/>
    </row>
    <row r="1042" spans="1:5" x14ac:dyDescent="0.2">
      <c r="A1042"/>
      <c r="B1042"/>
      <c r="C1042"/>
      <c r="D1042"/>
      <c r="E1042" s="25"/>
    </row>
    <row r="1043" spans="1:5" x14ac:dyDescent="0.2">
      <c r="A1043"/>
      <c r="B1043"/>
      <c r="C1043"/>
      <c r="D1043"/>
      <c r="E1043" s="25"/>
    </row>
    <row r="1044" spans="1:5" x14ac:dyDescent="0.2">
      <c r="A1044"/>
      <c r="B1044"/>
      <c r="C1044"/>
      <c r="D1044"/>
      <c r="E1044" s="25"/>
    </row>
    <row r="1045" spans="1:5" x14ac:dyDescent="0.2">
      <c r="A1045"/>
      <c r="B1045"/>
      <c r="C1045"/>
      <c r="D1045"/>
      <c r="E1045" s="25"/>
    </row>
    <row r="1046" spans="1:5" x14ac:dyDescent="0.2">
      <c r="A1046"/>
      <c r="B1046"/>
      <c r="C1046"/>
      <c r="D1046"/>
      <c r="E1046" s="25"/>
    </row>
    <row r="1047" spans="1:5" x14ac:dyDescent="0.2">
      <c r="A1047"/>
      <c r="B1047"/>
      <c r="C1047"/>
      <c r="D1047"/>
      <c r="E1047" s="25"/>
    </row>
    <row r="1048" spans="1:5" x14ac:dyDescent="0.2">
      <c r="A1048"/>
      <c r="B1048"/>
      <c r="C1048"/>
      <c r="D1048"/>
      <c r="E1048" s="25"/>
    </row>
    <row r="1049" spans="1:5" x14ac:dyDescent="0.2">
      <c r="A1049"/>
      <c r="B1049"/>
      <c r="C1049"/>
      <c r="D1049"/>
      <c r="E1049" s="25"/>
    </row>
    <row r="1050" spans="1:5" x14ac:dyDescent="0.2">
      <c r="A1050"/>
      <c r="B1050"/>
      <c r="C1050"/>
      <c r="D1050"/>
      <c r="E1050" s="25"/>
    </row>
    <row r="1051" spans="1:5" x14ac:dyDescent="0.2">
      <c r="A1051"/>
      <c r="B1051"/>
      <c r="C1051"/>
      <c r="D1051"/>
      <c r="E1051" s="25"/>
    </row>
    <row r="1052" spans="1:5" x14ac:dyDescent="0.2">
      <c r="A1052"/>
      <c r="B1052"/>
      <c r="C1052"/>
      <c r="D1052"/>
      <c r="E1052" s="25"/>
    </row>
    <row r="1053" spans="1:5" x14ac:dyDescent="0.2">
      <c r="A1053"/>
      <c r="B1053"/>
      <c r="C1053"/>
      <c r="D1053"/>
      <c r="E1053" s="25"/>
    </row>
    <row r="1054" spans="1:5" x14ac:dyDescent="0.2">
      <c r="A1054"/>
      <c r="B1054"/>
      <c r="C1054"/>
      <c r="D1054"/>
      <c r="E1054" s="25"/>
    </row>
    <row r="1055" spans="1:5" x14ac:dyDescent="0.2">
      <c r="A1055"/>
      <c r="B1055"/>
      <c r="C1055"/>
      <c r="D1055"/>
      <c r="E1055" s="25"/>
    </row>
    <row r="1056" spans="1:5" x14ac:dyDescent="0.2">
      <c r="A1056"/>
      <c r="B1056"/>
      <c r="C1056"/>
      <c r="D1056"/>
      <c r="E1056" s="25"/>
    </row>
    <row r="1057" spans="1:5" x14ac:dyDescent="0.2">
      <c r="A1057"/>
      <c r="B1057"/>
      <c r="C1057"/>
      <c r="D1057"/>
      <c r="E1057" s="25"/>
    </row>
    <row r="1058" spans="1:5" x14ac:dyDescent="0.2">
      <c r="A1058"/>
      <c r="B1058"/>
      <c r="C1058"/>
      <c r="D1058"/>
      <c r="E1058" s="25"/>
    </row>
    <row r="1059" spans="1:5" x14ac:dyDescent="0.2">
      <c r="A1059"/>
      <c r="B1059"/>
      <c r="C1059"/>
      <c r="D1059"/>
      <c r="E1059" s="25"/>
    </row>
    <row r="1060" spans="1:5" x14ac:dyDescent="0.2">
      <c r="A1060"/>
      <c r="B1060"/>
      <c r="C1060"/>
      <c r="D1060"/>
      <c r="E1060" s="25"/>
    </row>
    <row r="1061" spans="1:5" x14ac:dyDescent="0.2">
      <c r="A1061"/>
      <c r="B1061"/>
      <c r="C1061"/>
      <c r="D1061"/>
      <c r="E1061" s="25"/>
    </row>
    <row r="1062" spans="1:5" x14ac:dyDescent="0.2">
      <c r="A1062"/>
      <c r="B1062"/>
      <c r="C1062"/>
      <c r="D1062"/>
      <c r="E1062" s="25"/>
    </row>
    <row r="1063" spans="1:5" x14ac:dyDescent="0.2">
      <c r="A1063"/>
      <c r="B1063"/>
      <c r="C1063"/>
      <c r="D1063"/>
      <c r="E1063" s="25"/>
    </row>
    <row r="1064" spans="1:5" x14ac:dyDescent="0.2">
      <c r="A1064"/>
      <c r="B1064"/>
      <c r="C1064"/>
      <c r="D1064"/>
      <c r="E1064" s="25"/>
    </row>
    <row r="1065" spans="1:5" x14ac:dyDescent="0.2">
      <c r="A1065"/>
      <c r="B1065"/>
      <c r="C1065"/>
      <c r="D1065"/>
      <c r="E1065" s="25"/>
    </row>
    <row r="1066" spans="1:5" x14ac:dyDescent="0.2">
      <c r="A1066"/>
      <c r="B1066"/>
      <c r="C1066"/>
      <c r="D1066"/>
      <c r="E1066" s="25"/>
    </row>
    <row r="1067" spans="1:5" x14ac:dyDescent="0.2">
      <c r="A1067"/>
      <c r="B1067"/>
      <c r="C1067"/>
      <c r="D1067"/>
      <c r="E1067" s="25"/>
    </row>
    <row r="1068" spans="1:5" x14ac:dyDescent="0.2">
      <c r="A1068"/>
      <c r="B1068"/>
      <c r="C1068"/>
      <c r="D1068"/>
      <c r="E1068" s="25"/>
    </row>
    <row r="1069" spans="1:5" x14ac:dyDescent="0.2">
      <c r="A1069"/>
      <c r="B1069"/>
      <c r="C1069"/>
      <c r="D1069"/>
      <c r="E1069" s="25"/>
    </row>
    <row r="1070" spans="1:5" x14ac:dyDescent="0.2">
      <c r="A1070"/>
      <c r="B1070"/>
      <c r="C1070"/>
      <c r="D1070"/>
      <c r="E1070" s="25"/>
    </row>
    <row r="1071" spans="1:5" x14ac:dyDescent="0.2">
      <c r="A1071"/>
      <c r="B1071"/>
      <c r="C1071"/>
      <c r="D1071"/>
      <c r="E1071" s="25"/>
    </row>
    <row r="1072" spans="1:5" x14ac:dyDescent="0.2">
      <c r="A1072"/>
      <c r="B1072"/>
      <c r="C1072"/>
      <c r="D1072"/>
      <c r="E1072" s="25"/>
    </row>
    <row r="1073" spans="1:5" x14ac:dyDescent="0.2">
      <c r="A1073"/>
      <c r="B1073"/>
      <c r="C1073"/>
      <c r="D1073"/>
      <c r="E1073" s="25"/>
    </row>
    <row r="1074" spans="1:5" x14ac:dyDescent="0.2">
      <c r="A1074"/>
      <c r="B1074"/>
      <c r="C1074"/>
      <c r="D1074"/>
      <c r="E1074" s="25"/>
    </row>
    <row r="1075" spans="1:5" x14ac:dyDescent="0.2">
      <c r="A1075"/>
      <c r="B1075"/>
      <c r="C1075"/>
      <c r="D1075"/>
      <c r="E1075" s="25"/>
    </row>
    <row r="1076" spans="1:5" x14ac:dyDescent="0.2">
      <c r="A1076"/>
      <c r="B1076"/>
      <c r="C1076"/>
      <c r="D1076"/>
      <c r="E1076" s="25"/>
    </row>
    <row r="1077" spans="1:5" x14ac:dyDescent="0.2">
      <c r="A1077"/>
      <c r="B1077"/>
      <c r="C1077"/>
      <c r="D1077"/>
      <c r="E1077" s="25"/>
    </row>
    <row r="1078" spans="1:5" x14ac:dyDescent="0.2">
      <c r="A1078"/>
      <c r="B1078"/>
      <c r="C1078"/>
      <c r="D1078"/>
      <c r="E1078" s="25"/>
    </row>
    <row r="1079" spans="1:5" x14ac:dyDescent="0.2">
      <c r="A1079"/>
      <c r="B1079"/>
      <c r="C1079"/>
      <c r="D1079"/>
      <c r="E1079" s="25"/>
    </row>
    <row r="1080" spans="1:5" x14ac:dyDescent="0.2">
      <c r="A1080"/>
      <c r="B1080"/>
      <c r="C1080"/>
      <c r="D1080"/>
      <c r="E1080" s="25"/>
    </row>
    <row r="1081" spans="1:5" x14ac:dyDescent="0.2">
      <c r="A1081"/>
      <c r="B1081"/>
      <c r="C1081"/>
      <c r="D1081"/>
      <c r="E1081" s="25"/>
    </row>
    <row r="1082" spans="1:5" x14ac:dyDescent="0.2">
      <c r="A1082"/>
      <c r="B1082"/>
      <c r="C1082"/>
      <c r="D1082"/>
      <c r="E1082" s="25"/>
    </row>
    <row r="1083" spans="1:5" x14ac:dyDescent="0.2">
      <c r="A1083"/>
      <c r="B1083"/>
      <c r="C1083"/>
      <c r="D1083"/>
      <c r="E1083" s="25"/>
    </row>
    <row r="1084" spans="1:5" x14ac:dyDescent="0.2">
      <c r="A1084"/>
      <c r="B1084"/>
      <c r="C1084"/>
      <c r="D1084"/>
      <c r="E1084" s="25"/>
    </row>
    <row r="1085" spans="1:5" x14ac:dyDescent="0.2">
      <c r="A1085"/>
      <c r="B1085"/>
      <c r="C1085"/>
      <c r="D1085"/>
      <c r="E1085" s="25"/>
    </row>
    <row r="1086" spans="1:5" x14ac:dyDescent="0.2">
      <c r="A1086"/>
      <c r="B1086"/>
      <c r="C1086"/>
      <c r="D1086"/>
      <c r="E1086" s="25"/>
    </row>
    <row r="1087" spans="1:5" x14ac:dyDescent="0.2">
      <c r="A1087"/>
      <c r="B1087"/>
      <c r="C1087"/>
      <c r="D1087"/>
      <c r="E1087" s="25"/>
    </row>
    <row r="1088" spans="1:5" x14ac:dyDescent="0.2">
      <c r="A1088"/>
      <c r="B1088"/>
      <c r="C1088"/>
      <c r="D1088"/>
      <c r="E1088" s="25"/>
    </row>
    <row r="1089" spans="1:5" x14ac:dyDescent="0.2">
      <c r="A1089"/>
      <c r="B1089"/>
      <c r="C1089"/>
      <c r="D1089"/>
      <c r="E1089" s="25"/>
    </row>
    <row r="1090" spans="1:5" x14ac:dyDescent="0.2">
      <c r="A1090"/>
      <c r="B1090"/>
      <c r="C1090"/>
      <c r="D1090"/>
      <c r="E1090" s="25"/>
    </row>
    <row r="1091" spans="1:5" x14ac:dyDescent="0.2">
      <c r="A1091"/>
      <c r="B1091"/>
      <c r="C1091"/>
      <c r="D1091"/>
      <c r="E1091" s="25"/>
    </row>
    <row r="1092" spans="1:5" x14ac:dyDescent="0.2">
      <c r="A1092"/>
      <c r="B1092"/>
      <c r="C1092"/>
      <c r="D1092"/>
      <c r="E1092" s="25"/>
    </row>
    <row r="1093" spans="1:5" x14ac:dyDescent="0.2">
      <c r="A1093"/>
      <c r="B1093"/>
      <c r="C1093"/>
      <c r="D1093"/>
      <c r="E1093" s="25"/>
    </row>
    <row r="1094" spans="1:5" x14ac:dyDescent="0.2">
      <c r="A1094"/>
      <c r="B1094"/>
      <c r="C1094"/>
      <c r="D1094"/>
      <c r="E1094" s="25"/>
    </row>
    <row r="1095" spans="1:5" x14ac:dyDescent="0.2">
      <c r="A1095"/>
      <c r="B1095"/>
      <c r="C1095"/>
      <c r="D1095"/>
      <c r="E1095" s="25"/>
    </row>
    <row r="1096" spans="1:5" x14ac:dyDescent="0.2">
      <c r="A1096"/>
      <c r="B1096"/>
      <c r="C1096"/>
      <c r="D1096"/>
      <c r="E1096" s="25"/>
    </row>
    <row r="1097" spans="1:5" x14ac:dyDescent="0.2">
      <c r="A1097"/>
      <c r="B1097"/>
      <c r="C1097"/>
      <c r="D1097"/>
      <c r="E1097" s="25"/>
    </row>
    <row r="1098" spans="1:5" x14ac:dyDescent="0.2">
      <c r="A1098"/>
      <c r="B1098"/>
      <c r="C1098"/>
      <c r="D1098"/>
      <c r="E1098" s="25"/>
    </row>
    <row r="1099" spans="1:5" x14ac:dyDescent="0.2">
      <c r="A1099"/>
      <c r="B1099"/>
      <c r="C1099"/>
      <c r="D1099"/>
      <c r="E1099" s="25"/>
    </row>
    <row r="1100" spans="1:5" x14ac:dyDescent="0.2">
      <c r="A1100"/>
      <c r="B1100"/>
      <c r="C1100"/>
      <c r="D1100"/>
      <c r="E1100" s="25"/>
    </row>
    <row r="1101" spans="1:5" x14ac:dyDescent="0.2">
      <c r="A1101"/>
      <c r="B1101"/>
      <c r="C1101"/>
      <c r="D1101"/>
      <c r="E1101" s="25"/>
    </row>
    <row r="1102" spans="1:5" x14ac:dyDescent="0.2">
      <c r="A1102"/>
      <c r="B1102"/>
      <c r="C1102"/>
      <c r="D1102"/>
      <c r="E1102" s="25"/>
    </row>
    <row r="1103" spans="1:5" x14ac:dyDescent="0.2">
      <c r="A1103"/>
      <c r="B1103"/>
      <c r="C1103"/>
      <c r="D1103"/>
      <c r="E1103" s="25"/>
    </row>
    <row r="1104" spans="1:5" x14ac:dyDescent="0.2">
      <c r="A1104"/>
      <c r="B1104"/>
      <c r="C1104"/>
      <c r="D1104"/>
      <c r="E1104" s="25"/>
    </row>
    <row r="1105" spans="1:5" x14ac:dyDescent="0.2">
      <c r="A1105"/>
      <c r="B1105"/>
      <c r="C1105"/>
      <c r="D1105"/>
      <c r="E1105" s="25"/>
    </row>
    <row r="1106" spans="1:5" x14ac:dyDescent="0.2">
      <c r="A1106"/>
      <c r="B1106"/>
      <c r="C1106"/>
      <c r="D1106"/>
      <c r="E1106" s="25"/>
    </row>
    <row r="1107" spans="1:5" x14ac:dyDescent="0.2">
      <c r="A1107"/>
      <c r="B1107"/>
      <c r="C1107"/>
      <c r="D1107"/>
      <c r="E1107" s="25"/>
    </row>
    <row r="1108" spans="1:5" x14ac:dyDescent="0.2">
      <c r="A1108"/>
      <c r="B1108"/>
      <c r="C1108"/>
      <c r="D1108"/>
      <c r="E1108" s="25"/>
    </row>
    <row r="1109" spans="1:5" x14ac:dyDescent="0.2">
      <c r="A1109"/>
      <c r="B1109"/>
      <c r="C1109"/>
      <c r="D1109"/>
      <c r="E1109" s="25"/>
    </row>
    <row r="1110" spans="1:5" x14ac:dyDescent="0.2">
      <c r="A1110"/>
      <c r="B1110"/>
      <c r="C1110"/>
      <c r="D1110"/>
      <c r="E1110" s="25"/>
    </row>
    <row r="1111" spans="1:5" x14ac:dyDescent="0.2">
      <c r="A1111"/>
      <c r="B1111"/>
      <c r="C1111"/>
      <c r="D1111"/>
      <c r="E1111" s="25"/>
    </row>
    <row r="1112" spans="1:5" x14ac:dyDescent="0.2">
      <c r="A1112"/>
      <c r="B1112"/>
      <c r="C1112"/>
      <c r="D1112"/>
      <c r="E1112" s="25"/>
    </row>
    <row r="1113" spans="1:5" x14ac:dyDescent="0.2">
      <c r="A1113"/>
      <c r="B1113"/>
      <c r="C1113"/>
      <c r="D1113"/>
      <c r="E1113" s="25"/>
    </row>
    <row r="1114" spans="1:5" x14ac:dyDescent="0.2">
      <c r="A1114"/>
      <c r="B1114"/>
      <c r="C1114"/>
      <c r="D1114"/>
      <c r="E1114" s="25"/>
    </row>
    <row r="1115" spans="1:5" x14ac:dyDescent="0.2">
      <c r="A1115"/>
      <c r="B1115"/>
      <c r="C1115"/>
      <c r="D1115"/>
      <c r="E1115" s="25"/>
    </row>
    <row r="1116" spans="1:5" x14ac:dyDescent="0.2">
      <c r="A1116"/>
      <c r="B1116"/>
      <c r="C1116"/>
      <c r="D1116"/>
      <c r="E1116" s="25"/>
    </row>
    <row r="1117" spans="1:5" x14ac:dyDescent="0.2">
      <c r="A1117"/>
      <c r="B1117"/>
      <c r="C1117"/>
      <c r="D1117"/>
      <c r="E1117" s="25"/>
    </row>
    <row r="1118" spans="1:5" x14ac:dyDescent="0.2">
      <c r="A1118"/>
      <c r="B1118"/>
      <c r="C1118"/>
      <c r="D1118"/>
      <c r="E1118" s="25"/>
    </row>
    <row r="1119" spans="1:5" x14ac:dyDescent="0.2">
      <c r="A1119"/>
      <c r="B1119"/>
      <c r="C1119"/>
      <c r="D1119"/>
      <c r="E1119" s="25"/>
    </row>
    <row r="1120" spans="1:5" x14ac:dyDescent="0.2">
      <c r="A1120"/>
      <c r="B1120"/>
      <c r="C1120"/>
      <c r="D1120"/>
      <c r="E1120" s="25"/>
    </row>
    <row r="1121" spans="1:5" x14ac:dyDescent="0.2">
      <c r="A1121"/>
      <c r="B1121"/>
      <c r="C1121"/>
      <c r="D1121"/>
      <c r="E1121" s="25"/>
    </row>
    <row r="1122" spans="1:5" x14ac:dyDescent="0.2">
      <c r="A1122"/>
      <c r="B1122"/>
      <c r="C1122"/>
      <c r="D1122"/>
      <c r="E1122" s="25"/>
    </row>
    <row r="1123" spans="1:5" x14ac:dyDescent="0.2">
      <c r="A1123"/>
      <c r="B1123"/>
      <c r="C1123"/>
      <c r="D1123"/>
      <c r="E1123" s="25"/>
    </row>
    <row r="1124" spans="1:5" x14ac:dyDescent="0.2">
      <c r="A1124"/>
      <c r="B1124"/>
      <c r="C1124"/>
      <c r="D1124"/>
      <c r="E1124" s="25"/>
    </row>
    <row r="1125" spans="1:5" x14ac:dyDescent="0.2">
      <c r="A1125"/>
      <c r="B1125"/>
      <c r="C1125"/>
      <c r="D1125"/>
      <c r="E1125" s="25"/>
    </row>
    <row r="1126" spans="1:5" x14ac:dyDescent="0.2">
      <c r="A1126"/>
      <c r="B1126"/>
      <c r="C1126"/>
      <c r="D1126"/>
      <c r="E1126" s="25"/>
    </row>
    <row r="1127" spans="1:5" x14ac:dyDescent="0.2">
      <c r="A1127"/>
      <c r="B1127"/>
      <c r="C1127"/>
      <c r="D1127"/>
      <c r="E1127" s="25"/>
    </row>
    <row r="1128" spans="1:5" x14ac:dyDescent="0.2">
      <c r="A1128"/>
      <c r="B1128"/>
      <c r="C1128"/>
      <c r="D1128"/>
      <c r="E1128" s="25"/>
    </row>
    <row r="1129" spans="1:5" x14ac:dyDescent="0.2">
      <c r="A1129"/>
      <c r="B1129"/>
      <c r="C1129"/>
      <c r="D1129"/>
      <c r="E1129" s="25"/>
    </row>
    <row r="1130" spans="1:5" x14ac:dyDescent="0.2">
      <c r="A1130"/>
      <c r="B1130"/>
      <c r="C1130"/>
      <c r="D1130"/>
      <c r="E1130" s="25"/>
    </row>
    <row r="1131" spans="1:5" x14ac:dyDescent="0.2">
      <c r="A1131"/>
      <c r="B1131"/>
      <c r="C1131"/>
      <c r="D1131"/>
      <c r="E1131" s="25"/>
    </row>
    <row r="1132" spans="1:5" x14ac:dyDescent="0.2">
      <c r="A1132"/>
      <c r="B1132"/>
      <c r="C1132"/>
      <c r="D1132"/>
      <c r="E1132" s="25"/>
    </row>
    <row r="1133" spans="1:5" x14ac:dyDescent="0.2">
      <c r="A1133"/>
      <c r="B1133"/>
      <c r="C1133"/>
      <c r="D1133"/>
      <c r="E1133" s="25"/>
    </row>
    <row r="1134" spans="1:5" x14ac:dyDescent="0.2">
      <c r="A1134"/>
      <c r="B1134"/>
      <c r="C1134"/>
      <c r="D1134"/>
      <c r="E1134" s="25"/>
    </row>
    <row r="1135" spans="1:5" x14ac:dyDescent="0.2">
      <c r="A1135"/>
      <c r="B1135"/>
      <c r="C1135"/>
      <c r="D1135"/>
      <c r="E1135" s="25"/>
    </row>
    <row r="1136" spans="1:5" x14ac:dyDescent="0.2">
      <c r="A1136"/>
      <c r="B1136"/>
      <c r="C1136"/>
      <c r="D1136"/>
      <c r="E1136" s="25"/>
    </row>
    <row r="1137" spans="1:5" x14ac:dyDescent="0.2">
      <c r="A1137"/>
      <c r="B1137"/>
      <c r="C1137"/>
      <c r="D1137"/>
      <c r="E1137" s="25"/>
    </row>
    <row r="1138" spans="1:5" x14ac:dyDescent="0.2">
      <c r="A1138"/>
      <c r="B1138"/>
      <c r="C1138"/>
      <c r="D1138"/>
      <c r="E1138" s="25"/>
    </row>
    <row r="1139" spans="1:5" x14ac:dyDescent="0.2">
      <c r="A1139"/>
      <c r="B1139"/>
      <c r="C1139"/>
      <c r="D1139"/>
      <c r="E1139" s="25"/>
    </row>
    <row r="1140" spans="1:5" x14ac:dyDescent="0.2">
      <c r="A1140"/>
      <c r="B1140"/>
      <c r="C1140"/>
      <c r="D1140"/>
      <c r="E1140" s="25"/>
    </row>
    <row r="1141" spans="1:5" x14ac:dyDescent="0.2">
      <c r="A1141"/>
      <c r="B1141"/>
      <c r="C1141"/>
      <c r="D1141"/>
      <c r="E1141" s="25"/>
    </row>
    <row r="1142" spans="1:5" x14ac:dyDescent="0.2">
      <c r="A1142"/>
      <c r="B1142"/>
      <c r="C1142"/>
      <c r="D1142"/>
      <c r="E1142" s="25"/>
    </row>
    <row r="1143" spans="1:5" x14ac:dyDescent="0.2">
      <c r="A1143"/>
      <c r="B1143"/>
      <c r="C1143"/>
      <c r="D1143"/>
      <c r="E1143" s="25"/>
    </row>
    <row r="1144" spans="1:5" x14ac:dyDescent="0.2">
      <c r="A1144"/>
      <c r="B1144"/>
      <c r="C1144"/>
      <c r="D1144"/>
      <c r="E1144" s="25"/>
    </row>
    <row r="1145" spans="1:5" x14ac:dyDescent="0.2">
      <c r="A1145"/>
      <c r="B1145"/>
      <c r="C1145"/>
      <c r="D1145"/>
      <c r="E1145" s="25"/>
    </row>
    <row r="1146" spans="1:5" x14ac:dyDescent="0.2">
      <c r="A1146"/>
      <c r="B1146"/>
      <c r="C1146"/>
      <c r="D1146"/>
      <c r="E1146" s="25"/>
    </row>
    <row r="1147" spans="1:5" x14ac:dyDescent="0.2">
      <c r="A1147"/>
      <c r="B1147"/>
      <c r="C1147"/>
      <c r="D1147"/>
      <c r="E1147" s="25"/>
    </row>
    <row r="1148" spans="1:5" x14ac:dyDescent="0.2">
      <c r="A1148"/>
      <c r="B1148"/>
      <c r="C1148"/>
      <c r="D1148"/>
      <c r="E1148" s="25"/>
    </row>
    <row r="1149" spans="1:5" x14ac:dyDescent="0.2">
      <c r="A1149"/>
      <c r="B1149"/>
      <c r="C1149"/>
      <c r="D1149"/>
      <c r="E1149" s="25"/>
    </row>
    <row r="1150" spans="1:5" x14ac:dyDescent="0.2">
      <c r="A1150"/>
      <c r="B1150"/>
      <c r="C1150"/>
      <c r="D1150"/>
      <c r="E1150" s="25"/>
    </row>
    <row r="1151" spans="1:5" x14ac:dyDescent="0.2">
      <c r="A1151"/>
      <c r="B1151"/>
      <c r="C1151"/>
      <c r="D1151"/>
      <c r="E1151" s="25"/>
    </row>
    <row r="1152" spans="1:5" x14ac:dyDescent="0.2">
      <c r="A1152"/>
      <c r="B1152"/>
      <c r="C1152"/>
      <c r="D1152"/>
      <c r="E1152" s="25"/>
    </row>
    <row r="1153" spans="1:5" x14ac:dyDescent="0.2">
      <c r="A1153"/>
      <c r="B1153"/>
      <c r="C1153"/>
      <c r="D1153"/>
      <c r="E1153" s="25"/>
    </row>
    <row r="1154" spans="1:5" x14ac:dyDescent="0.2">
      <c r="A1154"/>
      <c r="B1154"/>
      <c r="C1154"/>
      <c r="D1154"/>
      <c r="E1154" s="25"/>
    </row>
    <row r="1155" spans="1:5" x14ac:dyDescent="0.2">
      <c r="A1155"/>
      <c r="B1155"/>
      <c r="C1155"/>
      <c r="D1155"/>
      <c r="E1155" s="25"/>
    </row>
    <row r="1156" spans="1:5" x14ac:dyDescent="0.2">
      <c r="A1156"/>
      <c r="B1156"/>
      <c r="C1156"/>
      <c r="D1156"/>
      <c r="E1156" s="25"/>
    </row>
    <row r="1157" spans="1:5" x14ac:dyDescent="0.2">
      <c r="A1157"/>
      <c r="B1157"/>
      <c r="C1157"/>
      <c r="D1157"/>
      <c r="E1157" s="25"/>
    </row>
    <row r="1158" spans="1:5" x14ac:dyDescent="0.2">
      <c r="A1158"/>
      <c r="B1158"/>
      <c r="C1158"/>
      <c r="D1158"/>
      <c r="E1158" s="25"/>
    </row>
    <row r="1159" spans="1:5" x14ac:dyDescent="0.2">
      <c r="A1159"/>
      <c r="B1159"/>
      <c r="C1159"/>
      <c r="D1159"/>
      <c r="E1159" s="25"/>
    </row>
    <row r="1160" spans="1:5" x14ac:dyDescent="0.2">
      <c r="A1160"/>
      <c r="B1160"/>
      <c r="C1160"/>
      <c r="D1160"/>
      <c r="E1160" s="25"/>
    </row>
    <row r="1161" spans="1:5" x14ac:dyDescent="0.2">
      <c r="A1161"/>
      <c r="B1161"/>
      <c r="C1161"/>
      <c r="D1161"/>
      <c r="E1161" s="25"/>
    </row>
    <row r="1162" spans="1:5" x14ac:dyDescent="0.2">
      <c r="A1162"/>
      <c r="B1162"/>
      <c r="C1162"/>
      <c r="D1162"/>
      <c r="E1162" s="25"/>
    </row>
    <row r="1163" spans="1:5" x14ac:dyDescent="0.2">
      <c r="A1163"/>
      <c r="B1163"/>
      <c r="C1163"/>
      <c r="D1163"/>
      <c r="E1163" s="25"/>
    </row>
    <row r="1164" spans="1:5" x14ac:dyDescent="0.2">
      <c r="A1164"/>
      <c r="B1164"/>
      <c r="C1164"/>
      <c r="D1164"/>
      <c r="E1164" s="25"/>
    </row>
    <row r="1165" spans="1:5" x14ac:dyDescent="0.2">
      <c r="A1165"/>
      <c r="B1165"/>
      <c r="C1165"/>
      <c r="D1165"/>
      <c r="E1165" s="25"/>
    </row>
    <row r="1166" spans="1:5" x14ac:dyDescent="0.2">
      <c r="A1166"/>
      <c r="B1166"/>
      <c r="C1166"/>
      <c r="D1166"/>
      <c r="E1166" s="25"/>
    </row>
    <row r="1167" spans="1:5" x14ac:dyDescent="0.2">
      <c r="A1167"/>
      <c r="B1167"/>
      <c r="C1167"/>
      <c r="D1167"/>
      <c r="E1167" s="25"/>
    </row>
    <row r="1168" spans="1:5" x14ac:dyDescent="0.2">
      <c r="A1168"/>
      <c r="B1168"/>
      <c r="C1168"/>
      <c r="D1168"/>
      <c r="E1168" s="25"/>
    </row>
    <row r="1169" spans="1:5" x14ac:dyDescent="0.2">
      <c r="A1169"/>
      <c r="B1169"/>
      <c r="C1169"/>
      <c r="D1169"/>
      <c r="E1169" s="25"/>
    </row>
    <row r="1170" spans="1:5" x14ac:dyDescent="0.2">
      <c r="A1170"/>
      <c r="B1170"/>
      <c r="C1170"/>
      <c r="D1170"/>
      <c r="E1170" s="25"/>
    </row>
    <row r="1171" spans="1:5" x14ac:dyDescent="0.2">
      <c r="A1171"/>
      <c r="B1171"/>
      <c r="C1171"/>
      <c r="D1171"/>
      <c r="E1171" s="25"/>
    </row>
    <row r="1172" spans="1:5" x14ac:dyDescent="0.2">
      <c r="A1172"/>
      <c r="B1172"/>
      <c r="C1172"/>
      <c r="D1172"/>
      <c r="E1172" s="25"/>
    </row>
    <row r="1173" spans="1:5" x14ac:dyDescent="0.2">
      <c r="A1173"/>
      <c r="B1173"/>
      <c r="C1173"/>
      <c r="D1173"/>
      <c r="E1173" s="25"/>
    </row>
    <row r="1174" spans="1:5" x14ac:dyDescent="0.2">
      <c r="A1174"/>
      <c r="B1174"/>
      <c r="C1174"/>
      <c r="D1174"/>
      <c r="E1174" s="25"/>
    </row>
    <row r="1175" spans="1:5" x14ac:dyDescent="0.2">
      <c r="A1175"/>
      <c r="B1175"/>
      <c r="C1175"/>
      <c r="D1175"/>
      <c r="E1175" s="25"/>
    </row>
    <row r="1176" spans="1:5" x14ac:dyDescent="0.2">
      <c r="A1176"/>
      <c r="B1176"/>
      <c r="C1176"/>
      <c r="D1176"/>
      <c r="E1176" s="25"/>
    </row>
    <row r="1177" spans="1:5" x14ac:dyDescent="0.2">
      <c r="A1177"/>
      <c r="B1177"/>
      <c r="C1177"/>
      <c r="D1177"/>
      <c r="E1177" s="25"/>
    </row>
    <row r="1178" spans="1:5" x14ac:dyDescent="0.2">
      <c r="A1178"/>
      <c r="B1178"/>
      <c r="C1178"/>
      <c r="D1178"/>
      <c r="E1178" s="25"/>
    </row>
    <row r="1179" spans="1:5" x14ac:dyDescent="0.2">
      <c r="A1179"/>
      <c r="B1179"/>
      <c r="C1179"/>
      <c r="D1179"/>
      <c r="E1179" s="25"/>
    </row>
    <row r="1180" spans="1:5" x14ac:dyDescent="0.2">
      <c r="A1180"/>
      <c r="B1180"/>
      <c r="C1180"/>
      <c r="D1180"/>
      <c r="E1180" s="25"/>
    </row>
    <row r="1181" spans="1:5" x14ac:dyDescent="0.2">
      <c r="A1181"/>
      <c r="B1181"/>
      <c r="C1181"/>
      <c r="D1181"/>
      <c r="E1181" s="25"/>
    </row>
    <row r="1182" spans="1:5" x14ac:dyDescent="0.2">
      <c r="A1182"/>
      <c r="B1182"/>
      <c r="C1182"/>
      <c r="D1182"/>
      <c r="E1182" s="25"/>
    </row>
    <row r="1183" spans="1:5" x14ac:dyDescent="0.2">
      <c r="A1183"/>
      <c r="B1183"/>
      <c r="C1183"/>
      <c r="D1183"/>
      <c r="E1183" s="25"/>
    </row>
    <row r="1184" spans="1:5" x14ac:dyDescent="0.2">
      <c r="A1184"/>
      <c r="B1184"/>
      <c r="C1184"/>
      <c r="D1184"/>
      <c r="E1184" s="25"/>
    </row>
    <row r="1185" spans="1:5" x14ac:dyDescent="0.2">
      <c r="A1185"/>
      <c r="B1185"/>
      <c r="C1185"/>
      <c r="D1185"/>
      <c r="E1185" s="25"/>
    </row>
    <row r="1186" spans="1:5" x14ac:dyDescent="0.2">
      <c r="A1186"/>
      <c r="B1186"/>
      <c r="C1186"/>
      <c r="D1186"/>
      <c r="E1186" s="25"/>
    </row>
    <row r="1187" spans="1:5" x14ac:dyDescent="0.2">
      <c r="A1187"/>
      <c r="B1187"/>
      <c r="C1187"/>
      <c r="D1187"/>
      <c r="E1187" s="25"/>
    </row>
    <row r="1188" spans="1:5" x14ac:dyDescent="0.2">
      <c r="A1188"/>
      <c r="B1188"/>
      <c r="C1188"/>
      <c r="D1188"/>
      <c r="E1188" s="25"/>
    </row>
    <row r="1189" spans="1:5" x14ac:dyDescent="0.2">
      <c r="A1189"/>
      <c r="B1189"/>
      <c r="C1189"/>
      <c r="D1189"/>
      <c r="E1189" s="25"/>
    </row>
    <row r="1190" spans="1:5" x14ac:dyDescent="0.2">
      <c r="A1190"/>
      <c r="B1190"/>
      <c r="C1190"/>
      <c r="D1190"/>
      <c r="E1190" s="25"/>
    </row>
    <row r="1191" spans="1:5" x14ac:dyDescent="0.2">
      <c r="A1191"/>
      <c r="B1191"/>
      <c r="C1191"/>
      <c r="D1191"/>
      <c r="E1191" s="25"/>
    </row>
    <row r="1192" spans="1:5" x14ac:dyDescent="0.2">
      <c r="A1192"/>
      <c r="B1192"/>
      <c r="C1192"/>
      <c r="D1192"/>
      <c r="E1192" s="25"/>
    </row>
    <row r="1193" spans="1:5" x14ac:dyDescent="0.2">
      <c r="A1193"/>
      <c r="B1193"/>
      <c r="C1193"/>
      <c r="D1193"/>
      <c r="E1193" s="25"/>
    </row>
    <row r="1194" spans="1:5" x14ac:dyDescent="0.2">
      <c r="A1194"/>
      <c r="B1194"/>
      <c r="C1194"/>
      <c r="D1194"/>
      <c r="E1194" s="25"/>
    </row>
    <row r="1195" spans="1:5" x14ac:dyDescent="0.2">
      <c r="A1195"/>
      <c r="B1195"/>
      <c r="C1195"/>
      <c r="D1195"/>
      <c r="E1195" s="25"/>
    </row>
    <row r="1196" spans="1:5" x14ac:dyDescent="0.2">
      <c r="A1196"/>
      <c r="B1196"/>
      <c r="C1196"/>
      <c r="D1196"/>
      <c r="E1196" s="25"/>
    </row>
    <row r="1197" spans="1:5" x14ac:dyDescent="0.2">
      <c r="A1197"/>
      <c r="B1197"/>
      <c r="C1197"/>
      <c r="D1197"/>
      <c r="E1197" s="25"/>
    </row>
    <row r="1198" spans="1:5" x14ac:dyDescent="0.2">
      <c r="A1198"/>
      <c r="B1198"/>
      <c r="C1198"/>
      <c r="D1198"/>
      <c r="E1198" s="25"/>
    </row>
    <row r="1199" spans="1:5" x14ac:dyDescent="0.2">
      <c r="A1199"/>
      <c r="B1199"/>
      <c r="C1199"/>
      <c r="D1199"/>
      <c r="E1199" s="25"/>
    </row>
    <row r="1200" spans="1:5" x14ac:dyDescent="0.2">
      <c r="A1200"/>
      <c r="B1200"/>
      <c r="C1200"/>
      <c r="D1200"/>
      <c r="E1200" s="25"/>
    </row>
    <row r="1201" spans="1:5" x14ac:dyDescent="0.2">
      <c r="A1201"/>
      <c r="B1201"/>
      <c r="C1201"/>
      <c r="D1201"/>
      <c r="E1201" s="25"/>
    </row>
    <row r="1202" spans="1:5" x14ac:dyDescent="0.2">
      <c r="A1202"/>
      <c r="B1202"/>
      <c r="C1202"/>
      <c r="D1202"/>
      <c r="E1202" s="25"/>
    </row>
    <row r="1203" spans="1:5" x14ac:dyDescent="0.2">
      <c r="A1203"/>
      <c r="B1203"/>
      <c r="C1203"/>
      <c r="D1203"/>
      <c r="E1203" s="25"/>
    </row>
    <row r="1204" spans="1:5" x14ac:dyDescent="0.2">
      <c r="A1204"/>
      <c r="B1204"/>
      <c r="C1204"/>
      <c r="D1204"/>
      <c r="E1204" s="25"/>
    </row>
    <row r="1205" spans="1:5" x14ac:dyDescent="0.2">
      <c r="A1205"/>
      <c r="B1205"/>
      <c r="C1205"/>
      <c r="D1205"/>
      <c r="E1205" s="25"/>
    </row>
    <row r="1206" spans="1:5" x14ac:dyDescent="0.2">
      <c r="A1206"/>
      <c r="B1206"/>
      <c r="C1206"/>
      <c r="D1206"/>
      <c r="E1206" s="25"/>
    </row>
    <row r="1207" spans="1:5" x14ac:dyDescent="0.2">
      <c r="A1207"/>
      <c r="B1207"/>
      <c r="C1207"/>
      <c r="D1207"/>
      <c r="E1207" s="25"/>
    </row>
    <row r="1208" spans="1:5" x14ac:dyDescent="0.2">
      <c r="A1208"/>
      <c r="B1208"/>
      <c r="C1208"/>
      <c r="D1208"/>
      <c r="E1208" s="25"/>
    </row>
    <row r="1209" spans="1:5" x14ac:dyDescent="0.2">
      <c r="A1209"/>
      <c r="B1209"/>
      <c r="C1209"/>
      <c r="D1209"/>
      <c r="E1209" s="25"/>
    </row>
    <row r="1210" spans="1:5" x14ac:dyDescent="0.2">
      <c r="A1210"/>
      <c r="B1210"/>
      <c r="C1210"/>
      <c r="D1210"/>
      <c r="E1210" s="25"/>
    </row>
    <row r="1211" spans="1:5" x14ac:dyDescent="0.2">
      <c r="A1211"/>
      <c r="B1211"/>
      <c r="C1211"/>
      <c r="D1211"/>
      <c r="E1211" s="25"/>
    </row>
    <row r="1212" spans="1:5" x14ac:dyDescent="0.2">
      <c r="A1212"/>
      <c r="B1212"/>
      <c r="C1212"/>
      <c r="D1212"/>
      <c r="E1212" s="25"/>
    </row>
    <row r="1213" spans="1:5" x14ac:dyDescent="0.2">
      <c r="A1213"/>
      <c r="B1213"/>
      <c r="C1213"/>
      <c r="D1213"/>
      <c r="E1213" s="25"/>
    </row>
    <row r="1214" spans="1:5" x14ac:dyDescent="0.2">
      <c r="A1214"/>
      <c r="B1214"/>
      <c r="C1214"/>
      <c r="D1214"/>
      <c r="E1214" s="25"/>
    </row>
    <row r="1215" spans="1:5" x14ac:dyDescent="0.2">
      <c r="A1215"/>
      <c r="B1215"/>
      <c r="C1215"/>
      <c r="D1215"/>
      <c r="E1215" s="25"/>
    </row>
    <row r="1216" spans="1:5" x14ac:dyDescent="0.2">
      <c r="A1216"/>
      <c r="B1216"/>
      <c r="C1216"/>
      <c r="D1216"/>
      <c r="E1216" s="25"/>
    </row>
    <row r="1217" spans="1:5" x14ac:dyDescent="0.2">
      <c r="A1217"/>
      <c r="B1217"/>
      <c r="C1217"/>
      <c r="D1217"/>
      <c r="E1217" s="25"/>
    </row>
    <row r="1218" spans="1:5" x14ac:dyDescent="0.2">
      <c r="A1218"/>
      <c r="B1218"/>
      <c r="C1218"/>
      <c r="D1218"/>
      <c r="E1218" s="25"/>
    </row>
    <row r="1219" spans="1:5" x14ac:dyDescent="0.2">
      <c r="A1219"/>
      <c r="B1219"/>
      <c r="C1219"/>
      <c r="D1219"/>
      <c r="E1219" s="25"/>
    </row>
    <row r="1220" spans="1:5" x14ac:dyDescent="0.2">
      <c r="A1220"/>
      <c r="B1220"/>
      <c r="C1220"/>
      <c r="D1220"/>
      <c r="E1220" s="25"/>
    </row>
    <row r="1221" spans="1:5" x14ac:dyDescent="0.2">
      <c r="A1221"/>
      <c r="B1221"/>
      <c r="C1221"/>
      <c r="D1221"/>
      <c r="E1221" s="25"/>
    </row>
    <row r="1222" spans="1:5" x14ac:dyDescent="0.2">
      <c r="A1222"/>
      <c r="B1222"/>
      <c r="C1222"/>
      <c r="D1222"/>
      <c r="E1222" s="25"/>
    </row>
    <row r="1223" spans="1:5" x14ac:dyDescent="0.2">
      <c r="A1223"/>
      <c r="B1223"/>
      <c r="C1223"/>
      <c r="D1223"/>
      <c r="E1223" s="25"/>
    </row>
    <row r="1224" spans="1:5" x14ac:dyDescent="0.2">
      <c r="A1224"/>
      <c r="B1224"/>
      <c r="C1224"/>
      <c r="D1224"/>
      <c r="E1224" s="25"/>
    </row>
    <row r="1225" spans="1:5" x14ac:dyDescent="0.2">
      <c r="A1225"/>
      <c r="B1225"/>
      <c r="C1225"/>
      <c r="D1225"/>
      <c r="E1225" s="25"/>
    </row>
    <row r="1226" spans="1:5" x14ac:dyDescent="0.2">
      <c r="A1226"/>
      <c r="B1226"/>
      <c r="C1226"/>
      <c r="D1226"/>
      <c r="E1226" s="25"/>
    </row>
    <row r="1227" spans="1:5" x14ac:dyDescent="0.2">
      <c r="A1227"/>
      <c r="B1227"/>
      <c r="C1227"/>
      <c r="D1227"/>
      <c r="E1227" s="25"/>
    </row>
    <row r="1228" spans="1:5" x14ac:dyDescent="0.2">
      <c r="A1228"/>
      <c r="B1228"/>
      <c r="C1228"/>
      <c r="D1228"/>
      <c r="E1228" s="25"/>
    </row>
    <row r="1229" spans="1:5" x14ac:dyDescent="0.2">
      <c r="A1229"/>
      <c r="B1229"/>
      <c r="C1229"/>
      <c r="D1229"/>
      <c r="E1229" s="25"/>
    </row>
    <row r="1230" spans="1:5" x14ac:dyDescent="0.2">
      <c r="A1230"/>
      <c r="B1230"/>
      <c r="C1230"/>
      <c r="D1230"/>
      <c r="E1230" s="25"/>
    </row>
    <row r="1231" spans="1:5" x14ac:dyDescent="0.2">
      <c r="A1231"/>
      <c r="B1231"/>
      <c r="C1231"/>
      <c r="D1231"/>
      <c r="E1231" s="25"/>
    </row>
    <row r="1232" spans="1:5" x14ac:dyDescent="0.2">
      <c r="A1232"/>
      <c r="B1232"/>
      <c r="C1232"/>
      <c r="D1232"/>
      <c r="E1232" s="25"/>
    </row>
    <row r="1233" spans="1:5" x14ac:dyDescent="0.2">
      <c r="A1233"/>
      <c r="B1233"/>
      <c r="C1233"/>
      <c r="D1233"/>
      <c r="E1233" s="25"/>
    </row>
    <row r="1234" spans="1:5" x14ac:dyDescent="0.2">
      <c r="A1234"/>
      <c r="B1234"/>
      <c r="C1234"/>
      <c r="D1234"/>
      <c r="E1234" s="25"/>
    </row>
    <row r="1235" spans="1:5" x14ac:dyDescent="0.2">
      <c r="A1235"/>
      <c r="B1235"/>
      <c r="C1235"/>
      <c r="D1235"/>
      <c r="E1235" s="25"/>
    </row>
    <row r="1236" spans="1:5" x14ac:dyDescent="0.2">
      <c r="A1236"/>
      <c r="B1236"/>
      <c r="C1236"/>
      <c r="D1236"/>
      <c r="E1236" s="25"/>
    </row>
    <row r="1237" spans="1:5" x14ac:dyDescent="0.2">
      <c r="A1237"/>
      <c r="B1237"/>
      <c r="C1237"/>
      <c r="D1237"/>
      <c r="E1237" s="25"/>
    </row>
    <row r="1238" spans="1:5" x14ac:dyDescent="0.2">
      <c r="A1238"/>
      <c r="B1238"/>
      <c r="C1238"/>
      <c r="D1238"/>
      <c r="E1238" s="25"/>
    </row>
    <row r="1239" spans="1:5" x14ac:dyDescent="0.2">
      <c r="A1239"/>
      <c r="B1239"/>
      <c r="C1239"/>
      <c r="D1239"/>
      <c r="E1239" s="25"/>
    </row>
    <row r="1240" spans="1:5" x14ac:dyDescent="0.2">
      <c r="A1240"/>
      <c r="B1240"/>
      <c r="C1240"/>
      <c r="D1240"/>
      <c r="E1240" s="25"/>
    </row>
    <row r="1241" spans="1:5" x14ac:dyDescent="0.2">
      <c r="A1241"/>
      <c r="B1241"/>
      <c r="C1241"/>
      <c r="D1241"/>
      <c r="E1241" s="25"/>
    </row>
    <row r="1242" spans="1:5" x14ac:dyDescent="0.2">
      <c r="A1242"/>
      <c r="B1242"/>
      <c r="C1242"/>
      <c r="D1242"/>
      <c r="E1242" s="25"/>
    </row>
    <row r="1243" spans="1:5" x14ac:dyDescent="0.2">
      <c r="A1243"/>
      <c r="B1243"/>
      <c r="C1243"/>
      <c r="D1243"/>
      <c r="E1243" s="25"/>
    </row>
    <row r="1244" spans="1:5" x14ac:dyDescent="0.2">
      <c r="A1244"/>
      <c r="B1244"/>
      <c r="C1244"/>
      <c r="D1244"/>
      <c r="E1244" s="25"/>
    </row>
    <row r="1245" spans="1:5" x14ac:dyDescent="0.2">
      <c r="A1245"/>
      <c r="B1245"/>
      <c r="C1245"/>
      <c r="D1245"/>
      <c r="E1245" s="25"/>
    </row>
    <row r="1246" spans="1:5" x14ac:dyDescent="0.2">
      <c r="A1246"/>
      <c r="B1246"/>
      <c r="C1246"/>
      <c r="D1246"/>
      <c r="E1246" s="25"/>
    </row>
    <row r="1247" spans="1:5" x14ac:dyDescent="0.2">
      <c r="A1247"/>
      <c r="B1247"/>
      <c r="C1247"/>
      <c r="D1247"/>
      <c r="E1247" s="25"/>
    </row>
    <row r="1248" spans="1:5" x14ac:dyDescent="0.2">
      <c r="A1248"/>
      <c r="B1248"/>
      <c r="C1248"/>
      <c r="D1248"/>
      <c r="E1248" s="25"/>
    </row>
    <row r="1249" spans="1:5" x14ac:dyDescent="0.2">
      <c r="A1249"/>
      <c r="B1249"/>
      <c r="C1249"/>
      <c r="D1249"/>
      <c r="E1249" s="25"/>
    </row>
    <row r="1250" spans="1:5" x14ac:dyDescent="0.2">
      <c r="A1250"/>
      <c r="B1250"/>
      <c r="C1250"/>
      <c r="D1250"/>
      <c r="E1250" s="25"/>
    </row>
    <row r="1251" spans="1:5" x14ac:dyDescent="0.2">
      <c r="A1251"/>
      <c r="B1251"/>
      <c r="C1251"/>
      <c r="D1251"/>
      <c r="E1251" s="25"/>
    </row>
    <row r="1252" spans="1:5" x14ac:dyDescent="0.2">
      <c r="A1252"/>
      <c r="B1252"/>
      <c r="C1252"/>
      <c r="D1252"/>
      <c r="E1252" s="25"/>
    </row>
    <row r="1253" spans="1:5" x14ac:dyDescent="0.2">
      <c r="A1253"/>
      <c r="B1253"/>
      <c r="C1253"/>
      <c r="D1253"/>
      <c r="E1253" s="25"/>
    </row>
    <row r="1254" spans="1:5" x14ac:dyDescent="0.2">
      <c r="A1254"/>
      <c r="B1254"/>
      <c r="C1254"/>
      <c r="D1254"/>
      <c r="E1254" s="25"/>
    </row>
    <row r="1255" spans="1:5" x14ac:dyDescent="0.2">
      <c r="A1255"/>
      <c r="B1255"/>
      <c r="C1255"/>
      <c r="D1255"/>
      <c r="E1255" s="25"/>
    </row>
    <row r="1256" spans="1:5" x14ac:dyDescent="0.2">
      <c r="A1256"/>
      <c r="B1256"/>
      <c r="C1256"/>
      <c r="D1256"/>
      <c r="E1256" s="25"/>
    </row>
    <row r="1257" spans="1:5" x14ac:dyDescent="0.2">
      <c r="A1257"/>
      <c r="B1257"/>
      <c r="C1257"/>
      <c r="D1257"/>
      <c r="E1257" s="25"/>
    </row>
    <row r="1258" spans="1:5" x14ac:dyDescent="0.2">
      <c r="A1258"/>
      <c r="B1258"/>
      <c r="C1258"/>
      <c r="D1258"/>
      <c r="E1258" s="25"/>
    </row>
    <row r="1259" spans="1:5" x14ac:dyDescent="0.2">
      <c r="A1259"/>
      <c r="B1259"/>
      <c r="C1259"/>
      <c r="D1259"/>
      <c r="E1259" s="25"/>
    </row>
    <row r="1260" spans="1:5" x14ac:dyDescent="0.2">
      <c r="A1260"/>
      <c r="B1260"/>
      <c r="C1260"/>
      <c r="D1260"/>
      <c r="E1260" s="25"/>
    </row>
    <row r="1261" spans="1:5" x14ac:dyDescent="0.2">
      <c r="A1261"/>
      <c r="B1261"/>
      <c r="C1261"/>
      <c r="D1261"/>
      <c r="E1261" s="25"/>
    </row>
    <row r="1262" spans="1:5" x14ac:dyDescent="0.2">
      <c r="A1262"/>
      <c r="B1262"/>
      <c r="C1262"/>
      <c r="D1262"/>
      <c r="E1262" s="25"/>
    </row>
    <row r="1263" spans="1:5" x14ac:dyDescent="0.2">
      <c r="A1263"/>
      <c r="B1263"/>
      <c r="C1263"/>
      <c r="D1263"/>
      <c r="E1263" s="25"/>
    </row>
    <row r="1264" spans="1:5" x14ac:dyDescent="0.2">
      <c r="A1264"/>
      <c r="B1264"/>
      <c r="C1264"/>
      <c r="D1264"/>
      <c r="E1264" s="25"/>
    </row>
    <row r="1265" spans="1:5" x14ac:dyDescent="0.2">
      <c r="A1265"/>
      <c r="B1265"/>
      <c r="C1265"/>
      <c r="D1265"/>
      <c r="E1265" s="25"/>
    </row>
    <row r="1266" spans="1:5" x14ac:dyDescent="0.2">
      <c r="A1266"/>
      <c r="B1266"/>
      <c r="C1266"/>
      <c r="D1266"/>
      <c r="E1266" s="25"/>
    </row>
    <row r="1267" spans="1:5" x14ac:dyDescent="0.2">
      <c r="A1267"/>
      <c r="B1267"/>
      <c r="C1267"/>
      <c r="D1267"/>
      <c r="E1267" s="25"/>
    </row>
    <row r="1268" spans="1:5" x14ac:dyDescent="0.2">
      <c r="A1268"/>
      <c r="B1268"/>
      <c r="C1268"/>
      <c r="D1268"/>
      <c r="E1268" s="25"/>
    </row>
    <row r="1269" spans="1:5" x14ac:dyDescent="0.2">
      <c r="A1269"/>
      <c r="B1269"/>
      <c r="C1269"/>
      <c r="D1269"/>
      <c r="E1269" s="25"/>
    </row>
    <row r="1270" spans="1:5" x14ac:dyDescent="0.2">
      <c r="A1270"/>
      <c r="B1270"/>
      <c r="C1270"/>
      <c r="D1270"/>
      <c r="E1270" s="25"/>
    </row>
  </sheetData>
  <autoFilter ref="B1:B1270" xr:uid="{7906296F-950C-5448-B32C-590F93444F8E}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942-D7B9-AD46-A9DF-8B8515399928}">
  <dimension ref="A1:BQP1270"/>
  <sheetViews>
    <sheetView workbookViewId="0">
      <selection activeCell="A2" sqref="A2"/>
    </sheetView>
  </sheetViews>
  <sheetFormatPr baseColWidth="10" defaultRowHeight="16" outlineLevelRow="1" x14ac:dyDescent="0.2"/>
  <cols>
    <col min="1" max="1" width="11" style="3" bestFit="1" customWidth="1"/>
    <col min="2" max="2" width="15" style="3" customWidth="1"/>
    <col min="3" max="3" width="17" style="3" bestFit="1" customWidth="1"/>
    <col min="4" max="4" width="29" style="3" bestFit="1" customWidth="1"/>
    <col min="5" max="5" width="15.6640625" style="3" bestFit="1" customWidth="1"/>
    <col min="6" max="6" width="13.83203125" style="3" customWidth="1"/>
    <col min="7" max="16384" width="10.83203125" style="3"/>
  </cols>
  <sheetData>
    <row r="1" spans="1:1810" s="2" customFormat="1" ht="34" outlineLevel="1" x14ac:dyDescent="0.2">
      <c r="A1" s="2" t="s">
        <v>6</v>
      </c>
      <c r="B1" s="2" t="s">
        <v>1175</v>
      </c>
      <c r="C1" s="2" t="s">
        <v>1134</v>
      </c>
      <c r="D1" s="2" t="s">
        <v>2010</v>
      </c>
      <c r="E1" s="2" t="s">
        <v>1135</v>
      </c>
      <c r="F1" s="2" t="s">
        <v>2006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</row>
    <row r="2" spans="1:1810" ht="17" x14ac:dyDescent="0.2">
      <c r="A2" s="3">
        <v>5197</v>
      </c>
      <c r="B2" s="3" t="s">
        <v>1176</v>
      </c>
      <c r="C2" s="3" t="s">
        <v>1136</v>
      </c>
      <c r="D2" s="3" t="s">
        <v>2011</v>
      </c>
      <c r="E2" s="3" t="s">
        <v>1137</v>
      </c>
      <c r="F2" s="3" t="s">
        <v>1138</v>
      </c>
    </row>
    <row r="3" spans="1:1810" ht="34" x14ac:dyDescent="0.2">
      <c r="A3" s="3">
        <v>1535</v>
      </c>
      <c r="B3" s="3" t="s">
        <v>1177</v>
      </c>
      <c r="C3" s="3" t="s">
        <v>1136</v>
      </c>
      <c r="D3" s="3" t="s">
        <v>2012</v>
      </c>
      <c r="E3" s="3" t="s">
        <v>1137</v>
      </c>
      <c r="F3" s="3" t="s">
        <v>1138</v>
      </c>
    </row>
    <row r="4" spans="1:1810" ht="34" x14ac:dyDescent="0.2">
      <c r="A4" s="3">
        <v>6122</v>
      </c>
      <c r="B4" s="3" t="s">
        <v>1178</v>
      </c>
      <c r="C4" s="3" t="s">
        <v>1136</v>
      </c>
      <c r="D4" s="3" t="s">
        <v>2013</v>
      </c>
      <c r="E4" s="3" t="s">
        <v>1137</v>
      </c>
      <c r="F4" s="3" t="s">
        <v>1138</v>
      </c>
    </row>
    <row r="5" spans="1:1810" ht="17" x14ac:dyDescent="0.2">
      <c r="A5" s="3">
        <v>9451</v>
      </c>
      <c r="B5" s="3" t="s">
        <v>1179</v>
      </c>
      <c r="C5" s="3" t="s">
        <v>1136</v>
      </c>
      <c r="D5" s="3" t="s">
        <v>2014</v>
      </c>
      <c r="E5" s="3" t="s">
        <v>1137</v>
      </c>
      <c r="F5" s="3" t="s">
        <v>1138</v>
      </c>
    </row>
    <row r="6" spans="1:1810" ht="34" x14ac:dyDescent="0.2">
      <c r="A6" s="3">
        <v>1840</v>
      </c>
      <c r="B6" s="3" t="s">
        <v>1180</v>
      </c>
      <c r="C6" s="3" t="s">
        <v>1047</v>
      </c>
      <c r="D6" s="3" t="s">
        <v>2015</v>
      </c>
      <c r="E6" s="3" t="s">
        <v>1137</v>
      </c>
      <c r="F6" s="3" t="s">
        <v>1138</v>
      </c>
    </row>
    <row r="7" spans="1:1810" ht="17" x14ac:dyDescent="0.2">
      <c r="A7" s="3">
        <v>6757</v>
      </c>
      <c r="B7" s="3" t="s">
        <v>1181</v>
      </c>
      <c r="C7" s="3" t="s">
        <v>1047</v>
      </c>
      <c r="D7" s="3" t="s">
        <v>2016</v>
      </c>
      <c r="E7" s="3" t="s">
        <v>1137</v>
      </c>
      <c r="F7" s="3" t="s">
        <v>1138</v>
      </c>
    </row>
    <row r="8" spans="1:1810" ht="17" x14ac:dyDescent="0.2">
      <c r="A8" s="3">
        <v>3972</v>
      </c>
      <c r="B8" s="3" t="s">
        <v>1182</v>
      </c>
      <c r="C8" s="3" t="s">
        <v>1047</v>
      </c>
      <c r="D8" s="3" t="s">
        <v>2017</v>
      </c>
      <c r="E8" s="3" t="s">
        <v>1137</v>
      </c>
      <c r="F8" s="3" t="s">
        <v>1138</v>
      </c>
    </row>
    <row r="9" spans="1:1810" ht="17" x14ac:dyDescent="0.2">
      <c r="A9" s="3">
        <v>9316</v>
      </c>
      <c r="B9" s="3" t="s">
        <v>1183</v>
      </c>
      <c r="C9" s="3" t="s">
        <v>1047</v>
      </c>
      <c r="D9" s="3" t="s">
        <v>2018</v>
      </c>
      <c r="E9" s="3" t="s">
        <v>1137</v>
      </c>
      <c r="F9" s="3" t="s">
        <v>1138</v>
      </c>
    </row>
    <row r="10" spans="1:1810" ht="34" x14ac:dyDescent="0.2">
      <c r="A10" s="3">
        <v>11213</v>
      </c>
      <c r="B10" s="3" t="s">
        <v>1184</v>
      </c>
      <c r="C10" s="3" t="s">
        <v>1047</v>
      </c>
      <c r="D10" s="3" t="s">
        <v>2019</v>
      </c>
      <c r="E10" s="3" t="s">
        <v>1137</v>
      </c>
      <c r="F10" s="3" t="s">
        <v>1138</v>
      </c>
    </row>
    <row r="11" spans="1:1810" ht="34" x14ac:dyDescent="0.2">
      <c r="A11" s="3">
        <v>3474</v>
      </c>
      <c r="B11" s="3" t="s">
        <v>1185</v>
      </c>
      <c r="C11" s="3" t="s">
        <v>1047</v>
      </c>
      <c r="D11" s="3" t="s">
        <v>2020</v>
      </c>
      <c r="E11" s="3" t="s">
        <v>1137</v>
      </c>
      <c r="F11" s="3" t="s">
        <v>1139</v>
      </c>
    </row>
    <row r="12" spans="1:1810" ht="34" x14ac:dyDescent="0.2">
      <c r="A12" s="3">
        <v>6246</v>
      </c>
      <c r="B12" s="3" t="s">
        <v>1186</v>
      </c>
      <c r="C12" s="3" t="s">
        <v>1047</v>
      </c>
      <c r="D12" s="3" t="s">
        <v>2021</v>
      </c>
      <c r="E12" s="3" t="s">
        <v>2009</v>
      </c>
      <c r="F12" s="3" t="s">
        <v>1141</v>
      </c>
    </row>
    <row r="13" spans="1:1810" ht="34" x14ac:dyDescent="0.2">
      <c r="A13" s="3">
        <v>8741</v>
      </c>
      <c r="B13" s="3" t="s">
        <v>1187</v>
      </c>
      <c r="C13" s="3" t="s">
        <v>1047</v>
      </c>
      <c r="D13" s="3" t="s">
        <v>2022</v>
      </c>
      <c r="E13" s="3" t="s">
        <v>2009</v>
      </c>
      <c r="F13" s="3" t="s">
        <v>1140</v>
      </c>
    </row>
    <row r="14" spans="1:1810" ht="34" x14ac:dyDescent="0.2">
      <c r="A14" s="3">
        <v>8050</v>
      </c>
      <c r="B14" s="3" t="s">
        <v>1188</v>
      </c>
      <c r="C14" s="3" t="s">
        <v>1047</v>
      </c>
      <c r="D14" s="3" t="s">
        <v>2023</v>
      </c>
      <c r="E14" s="3" t="s">
        <v>2009</v>
      </c>
      <c r="F14" s="3" t="s">
        <v>1141</v>
      </c>
    </row>
    <row r="15" spans="1:1810" ht="34" x14ac:dyDescent="0.2">
      <c r="A15" s="3">
        <v>5474</v>
      </c>
      <c r="B15" s="3" t="s">
        <v>1189</v>
      </c>
      <c r="C15" s="3" t="s">
        <v>1047</v>
      </c>
      <c r="D15" s="3" t="s">
        <v>2024</v>
      </c>
      <c r="E15" s="3" t="s">
        <v>2009</v>
      </c>
      <c r="F15" s="3" t="s">
        <v>1142</v>
      </c>
    </row>
    <row r="16" spans="1:1810" ht="34" x14ac:dyDescent="0.2">
      <c r="A16" s="3">
        <v>474</v>
      </c>
      <c r="B16" s="3" t="s">
        <v>1190</v>
      </c>
      <c r="C16" s="3" t="s">
        <v>1047</v>
      </c>
      <c r="D16" s="3" t="s">
        <v>2025</v>
      </c>
      <c r="E16" s="3" t="s">
        <v>2009</v>
      </c>
      <c r="F16" s="3" t="s">
        <v>1143</v>
      </c>
    </row>
    <row r="17" spans="1:6" ht="17" x14ac:dyDescent="0.2">
      <c r="A17" s="3">
        <v>12255</v>
      </c>
      <c r="B17" s="3" t="s">
        <v>1191</v>
      </c>
      <c r="C17" s="3" t="s">
        <v>1047</v>
      </c>
      <c r="D17" s="3" t="s">
        <v>2026</v>
      </c>
      <c r="E17" s="3" t="s">
        <v>2009</v>
      </c>
      <c r="F17" s="3" t="s">
        <v>1144</v>
      </c>
    </row>
    <row r="18" spans="1:6" ht="34" x14ac:dyDescent="0.2">
      <c r="A18" s="3">
        <v>10288</v>
      </c>
      <c r="B18" s="3" t="s">
        <v>1192</v>
      </c>
      <c r="C18" s="3" t="s">
        <v>1047</v>
      </c>
      <c r="D18" s="3" t="s">
        <v>2027</v>
      </c>
      <c r="E18" s="3" t="s">
        <v>2009</v>
      </c>
      <c r="F18" s="3" t="s">
        <v>1145</v>
      </c>
    </row>
    <row r="19" spans="1:6" ht="34" x14ac:dyDescent="0.2">
      <c r="A19" s="3">
        <v>4717</v>
      </c>
      <c r="B19" s="3" t="s">
        <v>1193</v>
      </c>
      <c r="C19" s="3" t="s">
        <v>1047</v>
      </c>
      <c r="D19" s="3" t="s">
        <v>2028</v>
      </c>
      <c r="E19" s="3" t="s">
        <v>2009</v>
      </c>
      <c r="F19" s="3" t="s">
        <v>1139</v>
      </c>
    </row>
    <row r="20" spans="1:6" ht="34" x14ac:dyDescent="0.2">
      <c r="A20" s="3">
        <v>4799</v>
      </c>
      <c r="B20" s="3" t="s">
        <v>1194</v>
      </c>
      <c r="C20" s="3" t="s">
        <v>1047</v>
      </c>
      <c r="D20" s="3" t="s">
        <v>2029</v>
      </c>
      <c r="E20" s="3" t="s">
        <v>2009</v>
      </c>
      <c r="F20" s="3" t="s">
        <v>1144</v>
      </c>
    </row>
    <row r="21" spans="1:6" ht="34" x14ac:dyDescent="0.2">
      <c r="A21" s="3">
        <v>4533</v>
      </c>
      <c r="B21" s="3" t="s">
        <v>1195</v>
      </c>
      <c r="C21" s="3" t="s">
        <v>1047</v>
      </c>
      <c r="D21" s="3" t="s">
        <v>2030</v>
      </c>
      <c r="E21" s="3" t="s">
        <v>2009</v>
      </c>
      <c r="F21" s="3" t="s">
        <v>1139</v>
      </c>
    </row>
    <row r="22" spans="1:6" ht="34" x14ac:dyDescent="0.2">
      <c r="A22" s="3">
        <v>12383</v>
      </c>
      <c r="B22" s="3" t="s">
        <v>1196</v>
      </c>
      <c r="C22" s="3" t="s">
        <v>1047</v>
      </c>
      <c r="D22" s="3" t="s">
        <v>2031</v>
      </c>
      <c r="E22" s="3" t="s">
        <v>2009</v>
      </c>
      <c r="F22" s="3" t="s">
        <v>1146</v>
      </c>
    </row>
    <row r="23" spans="1:6" ht="17" x14ac:dyDescent="0.2">
      <c r="A23" s="3">
        <v>3518</v>
      </c>
      <c r="B23" s="3" t="s">
        <v>1197</v>
      </c>
      <c r="C23" s="3" t="s">
        <v>1047</v>
      </c>
      <c r="D23" s="3" t="s">
        <v>2032</v>
      </c>
      <c r="E23" s="3" t="s">
        <v>2009</v>
      </c>
      <c r="F23" s="3" t="s">
        <v>1147</v>
      </c>
    </row>
    <row r="24" spans="1:6" ht="34" x14ac:dyDescent="0.2">
      <c r="A24" s="3">
        <v>4674</v>
      </c>
      <c r="B24" s="3" t="s">
        <v>1198</v>
      </c>
      <c r="C24" s="3" t="s">
        <v>1047</v>
      </c>
      <c r="D24" s="3" t="s">
        <v>2033</v>
      </c>
      <c r="E24" s="3" t="s">
        <v>2009</v>
      </c>
      <c r="F24" s="3" t="s">
        <v>1145</v>
      </c>
    </row>
    <row r="25" spans="1:6" ht="34" x14ac:dyDescent="0.2">
      <c r="A25" s="3">
        <v>8519</v>
      </c>
      <c r="B25" s="3" t="s">
        <v>1199</v>
      </c>
      <c r="C25" s="3" t="s">
        <v>1047</v>
      </c>
      <c r="D25" s="3" t="s">
        <v>2034</v>
      </c>
      <c r="E25" s="3" t="s">
        <v>2009</v>
      </c>
      <c r="F25" s="3" t="s">
        <v>1148</v>
      </c>
    </row>
    <row r="26" spans="1:6" ht="34" x14ac:dyDescent="0.2">
      <c r="A26" s="3">
        <v>5302</v>
      </c>
      <c r="B26" s="3" t="s">
        <v>1200</v>
      </c>
      <c r="C26" s="3" t="s">
        <v>1047</v>
      </c>
      <c r="D26" s="3" t="s">
        <v>2035</v>
      </c>
      <c r="E26" s="3" t="s">
        <v>2009</v>
      </c>
      <c r="F26" s="3" t="s">
        <v>1145</v>
      </c>
    </row>
    <row r="27" spans="1:6" ht="34" x14ac:dyDescent="0.2">
      <c r="A27" s="3">
        <v>3594</v>
      </c>
      <c r="B27" s="3" t="s">
        <v>1179</v>
      </c>
      <c r="C27" s="3" t="s">
        <v>1047</v>
      </c>
      <c r="D27" s="3" t="s">
        <v>2036</v>
      </c>
      <c r="E27" s="3" t="s">
        <v>2009</v>
      </c>
      <c r="F27" s="3" t="s">
        <v>1143</v>
      </c>
    </row>
    <row r="28" spans="1:6" ht="17" x14ac:dyDescent="0.2">
      <c r="A28" s="3">
        <v>9890</v>
      </c>
      <c r="B28" s="3" t="s">
        <v>1201</v>
      </c>
      <c r="C28" s="3" t="s">
        <v>1047</v>
      </c>
      <c r="D28" s="3" t="s">
        <v>2037</v>
      </c>
      <c r="E28" s="3" t="s">
        <v>2009</v>
      </c>
      <c r="F28" s="3" t="s">
        <v>1149</v>
      </c>
    </row>
    <row r="29" spans="1:6" ht="34" x14ac:dyDescent="0.2">
      <c r="A29" s="3">
        <v>1410</v>
      </c>
      <c r="B29" s="3" t="s">
        <v>1179</v>
      </c>
      <c r="C29" s="3" t="s">
        <v>1047</v>
      </c>
      <c r="D29" s="3" t="s">
        <v>2038</v>
      </c>
      <c r="E29" s="3" t="s">
        <v>2009</v>
      </c>
      <c r="F29" s="3" t="s">
        <v>1145</v>
      </c>
    </row>
    <row r="30" spans="1:6" ht="34" x14ac:dyDescent="0.2">
      <c r="A30" s="3">
        <v>7521</v>
      </c>
      <c r="B30" s="3" t="s">
        <v>1202</v>
      </c>
      <c r="C30" s="3" t="s">
        <v>1047</v>
      </c>
      <c r="D30" s="3" t="s">
        <v>2039</v>
      </c>
      <c r="E30" s="3" t="s">
        <v>2009</v>
      </c>
      <c r="F30" s="3" t="s">
        <v>1143</v>
      </c>
    </row>
    <row r="31" spans="1:6" ht="17" x14ac:dyDescent="0.2">
      <c r="A31" s="3">
        <v>2106</v>
      </c>
      <c r="B31" s="3" t="s">
        <v>1203</v>
      </c>
      <c r="C31" s="3" t="s">
        <v>1047</v>
      </c>
      <c r="D31" s="3" t="s">
        <v>2040</v>
      </c>
      <c r="E31" s="3" t="s">
        <v>2009</v>
      </c>
      <c r="F31" s="3" t="s">
        <v>1149</v>
      </c>
    </row>
    <row r="32" spans="1:6" ht="34" x14ac:dyDescent="0.2">
      <c r="A32" s="3">
        <v>8144</v>
      </c>
      <c r="B32" s="3" t="s">
        <v>1204</v>
      </c>
      <c r="C32" s="3" t="s">
        <v>1047</v>
      </c>
      <c r="D32" s="3" t="s">
        <v>2041</v>
      </c>
      <c r="E32" s="3" t="s">
        <v>2009</v>
      </c>
      <c r="F32" s="3" t="s">
        <v>1141</v>
      </c>
    </row>
    <row r="33" spans="1:6" ht="34" x14ac:dyDescent="0.2">
      <c r="A33" s="3">
        <v>5643</v>
      </c>
      <c r="B33" s="3" t="s">
        <v>1205</v>
      </c>
      <c r="C33" s="3" t="s">
        <v>1047</v>
      </c>
      <c r="D33" s="3" t="s">
        <v>2042</v>
      </c>
      <c r="E33" s="3" t="s">
        <v>2009</v>
      </c>
      <c r="F33" s="3" t="s">
        <v>1143</v>
      </c>
    </row>
    <row r="34" spans="1:6" ht="34" x14ac:dyDescent="0.2">
      <c r="A34" s="3">
        <v>2041</v>
      </c>
      <c r="B34" s="3" t="s">
        <v>1206</v>
      </c>
      <c r="C34" s="3" t="s">
        <v>1047</v>
      </c>
      <c r="D34" s="3" t="s">
        <v>2043</v>
      </c>
      <c r="E34" s="3" t="s">
        <v>2009</v>
      </c>
      <c r="F34" s="3" t="s">
        <v>1150</v>
      </c>
    </row>
    <row r="35" spans="1:6" ht="34" x14ac:dyDescent="0.2">
      <c r="A35" s="3">
        <v>7537</v>
      </c>
      <c r="B35" s="3" t="s">
        <v>1207</v>
      </c>
      <c r="C35" s="3" t="s">
        <v>1047</v>
      </c>
      <c r="D35" s="3" t="s">
        <v>2044</v>
      </c>
      <c r="E35" s="3" t="s">
        <v>2009</v>
      </c>
      <c r="F35" s="3" t="s">
        <v>1139</v>
      </c>
    </row>
    <row r="36" spans="1:6" ht="34" x14ac:dyDescent="0.2">
      <c r="A36" s="3">
        <v>3056</v>
      </c>
      <c r="B36" s="3" t="s">
        <v>1208</v>
      </c>
      <c r="C36" s="3" t="s">
        <v>1047</v>
      </c>
      <c r="D36" s="3" t="s">
        <v>2045</v>
      </c>
      <c r="E36" s="3" t="s">
        <v>2009</v>
      </c>
      <c r="F36" s="3" t="s">
        <v>1143</v>
      </c>
    </row>
    <row r="37" spans="1:6" ht="34" x14ac:dyDescent="0.2">
      <c r="A37" s="3">
        <v>7967</v>
      </c>
      <c r="B37" s="3" t="s">
        <v>1209</v>
      </c>
      <c r="C37" s="3" t="s">
        <v>1047</v>
      </c>
      <c r="D37" s="3" t="s">
        <v>2046</v>
      </c>
      <c r="E37" s="3" t="s">
        <v>2009</v>
      </c>
      <c r="F37" s="3" t="s">
        <v>1143</v>
      </c>
    </row>
    <row r="38" spans="1:6" ht="34" x14ac:dyDescent="0.2">
      <c r="A38" s="3">
        <v>1758</v>
      </c>
      <c r="B38" s="3" t="s">
        <v>1210</v>
      </c>
      <c r="C38" s="3" t="s">
        <v>1047</v>
      </c>
      <c r="D38" s="3" t="s">
        <v>2047</v>
      </c>
      <c r="E38" s="3" t="s">
        <v>2009</v>
      </c>
      <c r="F38" s="3" t="s">
        <v>1139</v>
      </c>
    </row>
    <row r="39" spans="1:6" ht="34" x14ac:dyDescent="0.2">
      <c r="A39" s="3">
        <v>4398</v>
      </c>
      <c r="B39" s="3" t="s">
        <v>1211</v>
      </c>
      <c r="C39" s="3" t="s">
        <v>1047</v>
      </c>
      <c r="D39" s="3" t="s">
        <v>2048</v>
      </c>
      <c r="E39" s="3" t="s">
        <v>2009</v>
      </c>
      <c r="F39" s="3" t="s">
        <v>1151</v>
      </c>
    </row>
    <row r="40" spans="1:6" ht="34" x14ac:dyDescent="0.2">
      <c r="A40" s="3">
        <v>5687</v>
      </c>
      <c r="B40" s="3" t="s">
        <v>1212</v>
      </c>
      <c r="C40" s="3" t="s">
        <v>1047</v>
      </c>
      <c r="D40" s="3" t="s">
        <v>2049</v>
      </c>
      <c r="E40" s="3" t="s">
        <v>2009</v>
      </c>
      <c r="F40" s="3" t="s">
        <v>1142</v>
      </c>
    </row>
    <row r="41" spans="1:6" ht="34" x14ac:dyDescent="0.2">
      <c r="A41" s="3">
        <v>8534</v>
      </c>
      <c r="B41" s="3" t="s">
        <v>1213</v>
      </c>
      <c r="C41" s="3" t="s">
        <v>1047</v>
      </c>
      <c r="D41" s="3" t="s">
        <v>2050</v>
      </c>
      <c r="E41" s="3" t="s">
        <v>2009</v>
      </c>
      <c r="F41" s="3" t="s">
        <v>1152</v>
      </c>
    </row>
    <row r="42" spans="1:6" ht="34" x14ac:dyDescent="0.2">
      <c r="A42" s="3">
        <v>3372</v>
      </c>
      <c r="B42" s="3" t="s">
        <v>1214</v>
      </c>
      <c r="C42" s="3" t="s">
        <v>1047</v>
      </c>
      <c r="D42" s="3" t="s">
        <v>2051</v>
      </c>
      <c r="E42" s="3" t="s">
        <v>2009</v>
      </c>
      <c r="F42" s="3" t="s">
        <v>1153</v>
      </c>
    </row>
    <row r="43" spans="1:6" ht="34" x14ac:dyDescent="0.2">
      <c r="A43" s="3">
        <v>10927</v>
      </c>
      <c r="B43" s="3" t="s">
        <v>1215</v>
      </c>
      <c r="C43" s="3" t="s">
        <v>1047</v>
      </c>
      <c r="D43" s="3" t="s">
        <v>2052</v>
      </c>
      <c r="E43" s="3" t="s">
        <v>2009</v>
      </c>
      <c r="F43" s="3" t="s">
        <v>2007</v>
      </c>
    </row>
    <row r="44" spans="1:6" ht="34" x14ac:dyDescent="0.2">
      <c r="A44" s="3">
        <v>3597</v>
      </c>
      <c r="B44" s="3" t="s">
        <v>1216</v>
      </c>
      <c r="C44" s="3" t="s">
        <v>1047</v>
      </c>
      <c r="D44" s="3" t="s">
        <v>2053</v>
      </c>
      <c r="E44" s="3" t="s">
        <v>2009</v>
      </c>
      <c r="F44" s="3" t="s">
        <v>1139</v>
      </c>
    </row>
    <row r="45" spans="1:6" ht="34" x14ac:dyDescent="0.2">
      <c r="A45" s="3">
        <v>2052</v>
      </c>
      <c r="B45" s="3" t="s">
        <v>1217</v>
      </c>
      <c r="C45" s="3" t="s">
        <v>1047</v>
      </c>
      <c r="D45" s="3" t="s">
        <v>2054</v>
      </c>
      <c r="E45" s="3" t="s">
        <v>2009</v>
      </c>
      <c r="F45" s="3" t="s">
        <v>1146</v>
      </c>
    </row>
    <row r="46" spans="1:6" ht="34" x14ac:dyDescent="0.2">
      <c r="A46" s="3">
        <v>4399</v>
      </c>
      <c r="B46" s="3" t="s">
        <v>1218</v>
      </c>
      <c r="C46" s="3" t="s">
        <v>1047</v>
      </c>
      <c r="D46" s="3" t="s">
        <v>2055</v>
      </c>
      <c r="E46" s="3" t="s">
        <v>2009</v>
      </c>
      <c r="F46" s="3" t="s">
        <v>1139</v>
      </c>
    </row>
    <row r="47" spans="1:6" ht="34" x14ac:dyDescent="0.2">
      <c r="A47" s="3">
        <v>185</v>
      </c>
      <c r="B47" s="3" t="s">
        <v>1219</v>
      </c>
      <c r="C47" s="3" t="s">
        <v>1047</v>
      </c>
      <c r="D47" s="3" t="s">
        <v>2056</v>
      </c>
      <c r="E47" s="3" t="s">
        <v>2009</v>
      </c>
      <c r="F47" s="3" t="s">
        <v>1148</v>
      </c>
    </row>
    <row r="48" spans="1:6" ht="34" x14ac:dyDescent="0.2">
      <c r="A48" s="3">
        <v>3441</v>
      </c>
      <c r="B48" s="3" t="s">
        <v>1220</v>
      </c>
      <c r="C48" s="3" t="s">
        <v>1047</v>
      </c>
      <c r="D48" s="3" t="s">
        <v>2057</v>
      </c>
      <c r="E48" s="3" t="s">
        <v>2009</v>
      </c>
      <c r="F48" s="3" t="s">
        <v>1147</v>
      </c>
    </row>
    <row r="49" spans="1:6" ht="17" x14ac:dyDescent="0.2">
      <c r="A49" s="3">
        <v>11947</v>
      </c>
      <c r="B49" s="3" t="s">
        <v>1179</v>
      </c>
      <c r="C49" s="3" t="s">
        <v>1047</v>
      </c>
      <c r="D49" s="3" t="s">
        <v>2058</v>
      </c>
      <c r="E49" s="3" t="s">
        <v>2009</v>
      </c>
      <c r="F49" s="3" t="s">
        <v>1146</v>
      </c>
    </row>
    <row r="50" spans="1:6" ht="34" x14ac:dyDescent="0.2">
      <c r="A50" s="3">
        <v>1555</v>
      </c>
      <c r="B50" s="3" t="s">
        <v>1221</v>
      </c>
      <c r="C50" s="3" t="s">
        <v>1047</v>
      </c>
      <c r="D50" s="3" t="s">
        <v>2059</v>
      </c>
      <c r="E50" s="3" t="s">
        <v>2009</v>
      </c>
      <c r="F50" s="3" t="s">
        <v>1139</v>
      </c>
    </row>
    <row r="51" spans="1:6" ht="17" x14ac:dyDescent="0.2">
      <c r="A51" s="3">
        <v>9399</v>
      </c>
      <c r="B51" s="3" t="s">
        <v>1222</v>
      </c>
      <c r="C51" s="3" t="s">
        <v>1047</v>
      </c>
      <c r="D51" s="3" t="s">
        <v>2060</v>
      </c>
      <c r="E51" s="3" t="s">
        <v>2009</v>
      </c>
      <c r="F51" s="3" t="s">
        <v>1139</v>
      </c>
    </row>
    <row r="52" spans="1:6" ht="34" x14ac:dyDescent="0.2">
      <c r="A52" s="3">
        <v>2792</v>
      </c>
      <c r="B52" s="3" t="s">
        <v>1223</v>
      </c>
      <c r="C52" s="3" t="s">
        <v>1047</v>
      </c>
      <c r="D52" s="3" t="s">
        <v>2061</v>
      </c>
      <c r="E52" s="3" t="s">
        <v>2009</v>
      </c>
      <c r="F52" s="3" t="s">
        <v>1154</v>
      </c>
    </row>
    <row r="53" spans="1:6" ht="34" x14ac:dyDescent="0.2">
      <c r="A53" s="3">
        <v>10118</v>
      </c>
      <c r="B53" s="3" t="s">
        <v>1224</v>
      </c>
      <c r="C53" s="3" t="s">
        <v>1047</v>
      </c>
      <c r="D53" s="3" t="s">
        <v>2062</v>
      </c>
      <c r="E53" s="3" t="s">
        <v>2009</v>
      </c>
      <c r="F53" s="3" t="s">
        <v>1141</v>
      </c>
    </row>
    <row r="54" spans="1:6" ht="34" x14ac:dyDescent="0.2">
      <c r="A54" s="3">
        <v>8544</v>
      </c>
      <c r="B54" s="3" t="s">
        <v>1225</v>
      </c>
      <c r="C54" s="3" t="s">
        <v>1047</v>
      </c>
      <c r="D54" s="3" t="s">
        <v>2063</v>
      </c>
      <c r="E54" s="3" t="s">
        <v>2009</v>
      </c>
      <c r="F54" s="3" t="s">
        <v>1139</v>
      </c>
    </row>
    <row r="55" spans="1:6" ht="34" x14ac:dyDescent="0.2">
      <c r="A55" s="3">
        <v>4296</v>
      </c>
      <c r="B55" s="3" t="s">
        <v>1226</v>
      </c>
      <c r="C55" s="3" t="s">
        <v>1047</v>
      </c>
      <c r="D55" s="3" t="s">
        <v>2064</v>
      </c>
      <c r="E55" s="3" t="s">
        <v>2009</v>
      </c>
      <c r="F55" s="3" t="s">
        <v>1155</v>
      </c>
    </row>
    <row r="56" spans="1:6" ht="34" x14ac:dyDescent="0.2">
      <c r="A56" s="3">
        <v>4391</v>
      </c>
      <c r="B56" s="3" t="s">
        <v>1227</v>
      </c>
      <c r="C56" s="3" t="s">
        <v>1047</v>
      </c>
      <c r="D56" s="3" t="s">
        <v>2065</v>
      </c>
      <c r="E56" s="3" t="s">
        <v>2009</v>
      </c>
      <c r="F56" s="3" t="s">
        <v>1146</v>
      </c>
    </row>
    <row r="57" spans="1:6" ht="17" x14ac:dyDescent="0.2">
      <c r="A57" s="3">
        <v>2882</v>
      </c>
      <c r="B57" s="3" t="s">
        <v>1228</v>
      </c>
      <c r="C57" s="3" t="s">
        <v>1047</v>
      </c>
      <c r="D57" s="3" t="s">
        <v>2066</v>
      </c>
      <c r="E57" s="3" t="s">
        <v>2009</v>
      </c>
      <c r="F57" s="3" t="s">
        <v>1142</v>
      </c>
    </row>
    <row r="58" spans="1:6" ht="34" x14ac:dyDescent="0.2">
      <c r="A58" s="3">
        <v>3283</v>
      </c>
      <c r="B58" s="3" t="s">
        <v>1229</v>
      </c>
      <c r="C58" s="3" t="s">
        <v>1047</v>
      </c>
      <c r="D58" s="3" t="s">
        <v>2067</v>
      </c>
      <c r="E58" s="3" t="s">
        <v>2009</v>
      </c>
      <c r="F58" s="3" t="s">
        <v>1142</v>
      </c>
    </row>
    <row r="59" spans="1:6" ht="34" x14ac:dyDescent="0.2">
      <c r="A59" s="3">
        <v>397</v>
      </c>
      <c r="B59" s="3" t="s">
        <v>1230</v>
      </c>
      <c r="C59" s="3" t="s">
        <v>1047</v>
      </c>
      <c r="D59" s="3" t="s">
        <v>2068</v>
      </c>
      <c r="E59" s="3" t="s">
        <v>2009</v>
      </c>
      <c r="F59" s="3" t="s">
        <v>1156</v>
      </c>
    </row>
    <row r="60" spans="1:6" ht="17" x14ac:dyDescent="0.2">
      <c r="A60" s="3">
        <v>4104</v>
      </c>
      <c r="B60" s="3" t="s">
        <v>1231</v>
      </c>
      <c r="C60" s="3" t="s">
        <v>1047</v>
      </c>
      <c r="D60" s="3" t="s">
        <v>2069</v>
      </c>
      <c r="E60" s="3" t="s">
        <v>2009</v>
      </c>
      <c r="F60" s="3" t="s">
        <v>1146</v>
      </c>
    </row>
    <row r="61" spans="1:6" ht="34" x14ac:dyDescent="0.2">
      <c r="A61" s="3">
        <v>12214</v>
      </c>
      <c r="B61" s="3" t="s">
        <v>1232</v>
      </c>
      <c r="C61" s="3" t="s">
        <v>1047</v>
      </c>
      <c r="D61" s="3" t="s">
        <v>2070</v>
      </c>
      <c r="E61" s="3" t="s">
        <v>2009</v>
      </c>
      <c r="F61" s="3" t="s">
        <v>1157</v>
      </c>
    </row>
    <row r="62" spans="1:6" ht="34" x14ac:dyDescent="0.2">
      <c r="A62" s="3">
        <v>10699</v>
      </c>
      <c r="B62" s="3" t="s">
        <v>1233</v>
      </c>
      <c r="C62" s="3" t="s">
        <v>1047</v>
      </c>
      <c r="D62" s="3" t="s">
        <v>2071</v>
      </c>
      <c r="E62" s="3" t="s">
        <v>2009</v>
      </c>
      <c r="F62" s="3" t="s">
        <v>1138</v>
      </c>
    </row>
    <row r="63" spans="1:6" ht="34" x14ac:dyDescent="0.2">
      <c r="A63" s="3">
        <v>2091</v>
      </c>
      <c r="B63" s="3" t="s">
        <v>1234</v>
      </c>
      <c r="C63" s="3" t="s">
        <v>1047</v>
      </c>
      <c r="D63" s="3" t="s">
        <v>2072</v>
      </c>
      <c r="E63" s="3" t="s">
        <v>2009</v>
      </c>
      <c r="F63" s="3" t="s">
        <v>1138</v>
      </c>
    </row>
    <row r="64" spans="1:6" ht="34" x14ac:dyDescent="0.2">
      <c r="A64" s="3">
        <v>10474</v>
      </c>
      <c r="B64" s="3" t="s">
        <v>1235</v>
      </c>
      <c r="C64" s="3" t="s">
        <v>1047</v>
      </c>
      <c r="D64" s="3" t="s">
        <v>2073</v>
      </c>
      <c r="E64" s="3" t="s">
        <v>2009</v>
      </c>
      <c r="F64" s="3" t="s">
        <v>1138</v>
      </c>
    </row>
    <row r="65" spans="1:6" ht="34" x14ac:dyDescent="0.2">
      <c r="A65" s="3">
        <v>7504</v>
      </c>
      <c r="B65" s="3" t="s">
        <v>1236</v>
      </c>
      <c r="C65" s="3" t="s">
        <v>1047</v>
      </c>
      <c r="D65" s="3" t="s">
        <v>2074</v>
      </c>
      <c r="E65" s="3" t="s">
        <v>2009</v>
      </c>
      <c r="F65" s="3" t="s">
        <v>1139</v>
      </c>
    </row>
    <row r="66" spans="1:6" ht="34" x14ac:dyDescent="0.2">
      <c r="A66" s="3">
        <v>8133</v>
      </c>
      <c r="B66" s="3" t="s">
        <v>1237</v>
      </c>
      <c r="C66" s="3" t="s">
        <v>1136</v>
      </c>
      <c r="D66" s="3" t="s">
        <v>2075</v>
      </c>
      <c r="E66" s="3" t="s">
        <v>1137</v>
      </c>
      <c r="F66" s="3" t="s">
        <v>1148</v>
      </c>
    </row>
    <row r="67" spans="1:6" ht="34" x14ac:dyDescent="0.2">
      <c r="A67" s="3">
        <v>1429</v>
      </c>
      <c r="B67" s="3" t="s">
        <v>1238</v>
      </c>
      <c r="C67" s="3" t="s">
        <v>1136</v>
      </c>
      <c r="D67" s="3" t="s">
        <v>2076</v>
      </c>
      <c r="E67" s="3" t="s">
        <v>1137</v>
      </c>
      <c r="F67" s="3" t="s">
        <v>1158</v>
      </c>
    </row>
    <row r="68" spans="1:6" ht="17" x14ac:dyDescent="0.2">
      <c r="A68" s="3">
        <v>1834</v>
      </c>
      <c r="B68" s="3" t="s">
        <v>1239</v>
      </c>
      <c r="C68" s="3" t="s">
        <v>1136</v>
      </c>
      <c r="D68" s="3" t="s">
        <v>2077</v>
      </c>
      <c r="E68" s="3" t="s">
        <v>1137</v>
      </c>
      <c r="F68" s="3" t="s">
        <v>1145</v>
      </c>
    </row>
    <row r="69" spans="1:6" ht="34" x14ac:dyDescent="0.2">
      <c r="A69" s="3">
        <v>3497</v>
      </c>
      <c r="B69" s="3" t="s">
        <v>1179</v>
      </c>
      <c r="C69" s="3" t="s">
        <v>1047</v>
      </c>
      <c r="D69" s="3" t="s">
        <v>2078</v>
      </c>
      <c r="E69" s="3" t="s">
        <v>2009</v>
      </c>
      <c r="F69" s="3" t="s">
        <v>1139</v>
      </c>
    </row>
    <row r="70" spans="1:6" ht="34" x14ac:dyDescent="0.2">
      <c r="A70" s="3">
        <v>10066</v>
      </c>
      <c r="B70" s="3" t="s">
        <v>1240</v>
      </c>
      <c r="C70" s="3" t="s">
        <v>1047</v>
      </c>
      <c r="D70" s="3" t="s">
        <v>2079</v>
      </c>
      <c r="E70" s="3" t="s">
        <v>2009</v>
      </c>
      <c r="F70" s="3" t="s">
        <v>1145</v>
      </c>
    </row>
    <row r="71" spans="1:6" ht="17" x14ac:dyDescent="0.2">
      <c r="A71" s="3">
        <v>4248</v>
      </c>
      <c r="B71" s="3" t="s">
        <v>1241</v>
      </c>
      <c r="C71" s="3" t="s">
        <v>1047</v>
      </c>
      <c r="D71" s="3" t="s">
        <v>2080</v>
      </c>
      <c r="E71" s="3" t="s">
        <v>2009</v>
      </c>
      <c r="F71" s="3" t="s">
        <v>1145</v>
      </c>
    </row>
    <row r="72" spans="1:6" ht="34" x14ac:dyDescent="0.2">
      <c r="A72" s="3">
        <v>6473</v>
      </c>
      <c r="B72" s="3" t="s">
        <v>1242</v>
      </c>
      <c r="C72" s="3" t="s">
        <v>1047</v>
      </c>
      <c r="D72" s="3" t="s">
        <v>2081</v>
      </c>
      <c r="E72" s="3" t="s">
        <v>2009</v>
      </c>
      <c r="F72" s="3" t="s">
        <v>1145</v>
      </c>
    </row>
    <row r="73" spans="1:6" ht="34" x14ac:dyDescent="0.2">
      <c r="A73" s="3">
        <v>12288</v>
      </c>
      <c r="B73" s="3" t="s">
        <v>1243</v>
      </c>
      <c r="C73" s="3" t="s">
        <v>1047</v>
      </c>
      <c r="D73" s="3" t="s">
        <v>2082</v>
      </c>
      <c r="E73" s="3" t="s">
        <v>2009</v>
      </c>
      <c r="F73" s="3" t="s">
        <v>1146</v>
      </c>
    </row>
    <row r="74" spans="1:6" ht="34" x14ac:dyDescent="0.2">
      <c r="A74" s="3">
        <v>7764</v>
      </c>
      <c r="B74" s="3" t="s">
        <v>1244</v>
      </c>
      <c r="C74" s="3" t="s">
        <v>1047</v>
      </c>
      <c r="D74" s="3" t="s">
        <v>2083</v>
      </c>
      <c r="E74" s="3" t="s">
        <v>2009</v>
      </c>
      <c r="F74" s="3" t="s">
        <v>1143</v>
      </c>
    </row>
    <row r="75" spans="1:6" ht="34" x14ac:dyDescent="0.2">
      <c r="A75" s="3">
        <v>11720</v>
      </c>
      <c r="B75" s="3" t="s">
        <v>1179</v>
      </c>
      <c r="C75" s="3" t="s">
        <v>1047</v>
      </c>
      <c r="D75" s="3" t="s">
        <v>2084</v>
      </c>
      <c r="E75" s="3" t="s">
        <v>2009</v>
      </c>
      <c r="F75" s="3" t="s">
        <v>1145</v>
      </c>
    </row>
    <row r="76" spans="1:6" ht="34" x14ac:dyDescent="0.2">
      <c r="A76" s="3">
        <v>3935</v>
      </c>
      <c r="B76" s="3" t="s">
        <v>1245</v>
      </c>
      <c r="C76" s="3" t="s">
        <v>1047</v>
      </c>
      <c r="D76" s="3" t="s">
        <v>2085</v>
      </c>
      <c r="E76" s="3" t="s">
        <v>2009</v>
      </c>
      <c r="F76" s="3" t="s">
        <v>1145</v>
      </c>
    </row>
    <row r="77" spans="1:6" ht="34" x14ac:dyDescent="0.2">
      <c r="A77" s="3">
        <v>8792</v>
      </c>
      <c r="B77" s="3" t="s">
        <v>1179</v>
      </c>
      <c r="C77" s="3" t="s">
        <v>1047</v>
      </c>
      <c r="D77" s="3" t="s">
        <v>2086</v>
      </c>
      <c r="E77" s="3" t="s">
        <v>2009</v>
      </c>
      <c r="F77" s="3" t="s">
        <v>1157</v>
      </c>
    </row>
    <row r="78" spans="1:6" ht="34" x14ac:dyDescent="0.2">
      <c r="A78" s="3">
        <v>10416</v>
      </c>
      <c r="B78" s="3" t="s">
        <v>1246</v>
      </c>
      <c r="C78" s="3" t="s">
        <v>1047</v>
      </c>
      <c r="D78" s="3" t="s">
        <v>2087</v>
      </c>
      <c r="E78" s="3" t="s">
        <v>2009</v>
      </c>
      <c r="F78" s="3" t="s">
        <v>1151</v>
      </c>
    </row>
    <row r="79" spans="1:6" ht="34" x14ac:dyDescent="0.2">
      <c r="A79" s="3">
        <v>424</v>
      </c>
      <c r="B79" s="3" t="s">
        <v>1247</v>
      </c>
      <c r="C79" s="3" t="s">
        <v>1047</v>
      </c>
      <c r="D79" s="3" t="s">
        <v>2088</v>
      </c>
      <c r="E79" s="3" t="s">
        <v>2009</v>
      </c>
      <c r="F79" s="3" t="s">
        <v>1145</v>
      </c>
    </row>
    <row r="80" spans="1:6" ht="34" x14ac:dyDescent="0.2">
      <c r="A80" s="3">
        <v>10031</v>
      </c>
      <c r="B80" s="3" t="s">
        <v>1248</v>
      </c>
      <c r="C80" s="3" t="s">
        <v>1047</v>
      </c>
      <c r="D80" s="3" t="s">
        <v>2089</v>
      </c>
      <c r="E80" s="3" t="s">
        <v>2009</v>
      </c>
      <c r="F80" s="3" t="s">
        <v>1159</v>
      </c>
    </row>
    <row r="81" spans="1:6" ht="34" x14ac:dyDescent="0.2">
      <c r="A81" s="3">
        <v>10819</v>
      </c>
      <c r="B81" s="3" t="s">
        <v>1249</v>
      </c>
      <c r="C81" s="3" t="s">
        <v>1047</v>
      </c>
      <c r="D81" s="3" t="s">
        <v>2090</v>
      </c>
      <c r="E81" s="3" t="s">
        <v>2009</v>
      </c>
      <c r="F81" s="3" t="s">
        <v>1146</v>
      </c>
    </row>
    <row r="82" spans="1:6" ht="34" x14ac:dyDescent="0.2">
      <c r="A82" s="3">
        <v>5418</v>
      </c>
      <c r="B82" s="3" t="s">
        <v>1250</v>
      </c>
      <c r="C82" s="3" t="s">
        <v>1047</v>
      </c>
      <c r="D82" s="3" t="s">
        <v>2091</v>
      </c>
      <c r="E82" s="3" t="s">
        <v>2009</v>
      </c>
      <c r="F82" s="3" t="s">
        <v>1145</v>
      </c>
    </row>
    <row r="83" spans="1:6" ht="34" x14ac:dyDescent="0.2">
      <c r="A83" s="3">
        <v>7272</v>
      </c>
      <c r="B83" s="3" t="s">
        <v>1251</v>
      </c>
      <c r="C83" s="3" t="s">
        <v>1047</v>
      </c>
      <c r="D83" s="3" t="s">
        <v>2092</v>
      </c>
      <c r="E83" s="3" t="s">
        <v>2009</v>
      </c>
      <c r="F83" s="3" t="s">
        <v>1139</v>
      </c>
    </row>
    <row r="84" spans="1:6" ht="34" x14ac:dyDescent="0.2">
      <c r="A84" s="3">
        <v>5329</v>
      </c>
      <c r="B84" s="3" t="s">
        <v>1252</v>
      </c>
      <c r="C84" s="3" t="s">
        <v>1047</v>
      </c>
      <c r="D84" s="3" t="s">
        <v>2093</v>
      </c>
      <c r="E84" s="3" t="s">
        <v>2009</v>
      </c>
      <c r="F84" s="3" t="s">
        <v>1147</v>
      </c>
    </row>
    <row r="85" spans="1:6" ht="34" x14ac:dyDescent="0.2">
      <c r="A85" s="3">
        <v>7810</v>
      </c>
      <c r="B85" s="3" t="s">
        <v>1253</v>
      </c>
      <c r="C85" s="3" t="s">
        <v>1047</v>
      </c>
      <c r="D85" s="3" t="s">
        <v>2094</v>
      </c>
      <c r="E85" s="3" t="s">
        <v>2009</v>
      </c>
      <c r="F85" s="3" t="s">
        <v>1159</v>
      </c>
    </row>
    <row r="86" spans="1:6" ht="17" x14ac:dyDescent="0.2">
      <c r="A86" s="3">
        <v>3624</v>
      </c>
      <c r="B86" s="3" t="s">
        <v>1254</v>
      </c>
      <c r="C86" s="3" t="s">
        <v>1047</v>
      </c>
      <c r="D86" s="3" t="s">
        <v>2095</v>
      </c>
      <c r="E86" s="3" t="s">
        <v>2009</v>
      </c>
      <c r="F86" s="3" t="s">
        <v>1143</v>
      </c>
    </row>
    <row r="87" spans="1:6" ht="34" x14ac:dyDescent="0.2">
      <c r="A87" s="3">
        <v>7331</v>
      </c>
      <c r="B87" s="3" t="s">
        <v>1255</v>
      </c>
      <c r="C87" s="3" t="s">
        <v>1047</v>
      </c>
      <c r="D87" s="3" t="s">
        <v>2096</v>
      </c>
      <c r="E87" s="3" t="s">
        <v>2009</v>
      </c>
      <c r="F87" s="3" t="s">
        <v>1138</v>
      </c>
    </row>
    <row r="88" spans="1:6" ht="34" x14ac:dyDescent="0.2">
      <c r="A88" s="3">
        <v>125</v>
      </c>
      <c r="B88" s="3" t="s">
        <v>1256</v>
      </c>
      <c r="C88" s="3" t="s">
        <v>1047</v>
      </c>
      <c r="D88" s="3" t="s">
        <v>2097</v>
      </c>
      <c r="E88" s="3" t="s">
        <v>2009</v>
      </c>
      <c r="F88" s="3" t="s">
        <v>1145</v>
      </c>
    </row>
    <row r="89" spans="1:6" ht="34" x14ac:dyDescent="0.2">
      <c r="A89" s="3">
        <v>9419</v>
      </c>
      <c r="B89" s="3" t="s">
        <v>1179</v>
      </c>
      <c r="C89" s="3" t="s">
        <v>1047</v>
      </c>
      <c r="D89" s="3" t="s">
        <v>2098</v>
      </c>
      <c r="E89" s="3" t="s">
        <v>2009</v>
      </c>
      <c r="F89" s="3" t="s">
        <v>1139</v>
      </c>
    </row>
    <row r="90" spans="1:6" ht="34" x14ac:dyDescent="0.2">
      <c r="A90" s="3">
        <v>1250</v>
      </c>
      <c r="B90" s="3" t="s">
        <v>1257</v>
      </c>
      <c r="C90" s="3" t="s">
        <v>1047</v>
      </c>
      <c r="D90" s="3" t="s">
        <v>2099</v>
      </c>
      <c r="E90" s="3" t="s">
        <v>2009</v>
      </c>
      <c r="F90" s="3" t="s">
        <v>1138</v>
      </c>
    </row>
    <row r="91" spans="1:6" ht="34" x14ac:dyDescent="0.2">
      <c r="A91" s="3">
        <v>7683</v>
      </c>
      <c r="B91" s="3" t="s">
        <v>1258</v>
      </c>
      <c r="C91" s="3" t="s">
        <v>1047</v>
      </c>
      <c r="D91" s="3" t="s">
        <v>2100</v>
      </c>
      <c r="E91" s="3" t="s">
        <v>2009</v>
      </c>
      <c r="F91" s="3" t="s">
        <v>1138</v>
      </c>
    </row>
    <row r="92" spans="1:6" ht="34" x14ac:dyDescent="0.2">
      <c r="A92" s="3">
        <v>2728</v>
      </c>
      <c r="B92" s="3" t="s">
        <v>1259</v>
      </c>
      <c r="C92" s="3" t="s">
        <v>1047</v>
      </c>
      <c r="D92" s="3" t="s">
        <v>2101</v>
      </c>
      <c r="E92" s="3" t="s">
        <v>2009</v>
      </c>
      <c r="F92" s="3" t="s">
        <v>1138</v>
      </c>
    </row>
    <row r="93" spans="1:6" ht="34" x14ac:dyDescent="0.2">
      <c r="A93" s="3">
        <v>4612</v>
      </c>
      <c r="B93" s="3" t="s">
        <v>1244</v>
      </c>
      <c r="C93" s="3" t="s">
        <v>1047</v>
      </c>
      <c r="D93" s="3" t="s">
        <v>2102</v>
      </c>
      <c r="E93" s="3" t="s">
        <v>2009</v>
      </c>
      <c r="F93" s="3" t="s">
        <v>1138</v>
      </c>
    </row>
    <row r="94" spans="1:6" ht="17" x14ac:dyDescent="0.2">
      <c r="A94" s="3">
        <v>6408</v>
      </c>
      <c r="B94" s="3" t="s">
        <v>1260</v>
      </c>
      <c r="C94" s="3" t="s">
        <v>1136</v>
      </c>
      <c r="D94" s="3" t="s">
        <v>2103</v>
      </c>
      <c r="E94" s="3" t="s">
        <v>1137</v>
      </c>
      <c r="F94" s="3" t="s">
        <v>1138</v>
      </c>
    </row>
    <row r="95" spans="1:6" ht="17" x14ac:dyDescent="0.2">
      <c r="A95" s="3">
        <v>2431</v>
      </c>
      <c r="B95" s="3" t="s">
        <v>1261</v>
      </c>
      <c r="C95" s="3" t="s">
        <v>1136</v>
      </c>
      <c r="D95" s="3" t="s">
        <v>2104</v>
      </c>
      <c r="E95" s="3" t="s">
        <v>1137</v>
      </c>
      <c r="F95" s="3" t="s">
        <v>1138</v>
      </c>
    </row>
    <row r="96" spans="1:6" ht="34" x14ac:dyDescent="0.2">
      <c r="A96" s="3">
        <v>6497</v>
      </c>
      <c r="B96" s="3" t="s">
        <v>1233</v>
      </c>
      <c r="C96" s="3" t="s">
        <v>1136</v>
      </c>
      <c r="D96" s="3" t="s">
        <v>2105</v>
      </c>
      <c r="E96" s="3" t="s">
        <v>1137</v>
      </c>
      <c r="F96" s="3" t="s">
        <v>1138</v>
      </c>
    </row>
    <row r="97" spans="1:6" ht="34" x14ac:dyDescent="0.2">
      <c r="A97" s="3">
        <v>9011</v>
      </c>
      <c r="B97" s="3" t="s">
        <v>1179</v>
      </c>
      <c r="C97" s="3" t="s">
        <v>1136</v>
      </c>
      <c r="D97" s="3" t="s">
        <v>2106</v>
      </c>
      <c r="E97" s="3" t="s">
        <v>1137</v>
      </c>
      <c r="F97" s="3" t="s">
        <v>1138</v>
      </c>
    </row>
    <row r="98" spans="1:6" ht="34" x14ac:dyDescent="0.2">
      <c r="A98" s="3">
        <v>716</v>
      </c>
      <c r="B98" s="3" t="s">
        <v>1262</v>
      </c>
      <c r="C98" s="3" t="s">
        <v>1136</v>
      </c>
      <c r="D98" s="3" t="s">
        <v>2107</v>
      </c>
      <c r="E98" s="3" t="s">
        <v>1137</v>
      </c>
      <c r="F98" s="3" t="s">
        <v>1138</v>
      </c>
    </row>
    <row r="99" spans="1:6" ht="17" x14ac:dyDescent="0.2">
      <c r="A99" s="3">
        <v>7393</v>
      </c>
      <c r="B99" s="3" t="s">
        <v>1179</v>
      </c>
      <c r="C99" s="3" t="s">
        <v>1136</v>
      </c>
      <c r="D99" s="3" t="s">
        <v>2108</v>
      </c>
      <c r="E99" s="3" t="s">
        <v>1137</v>
      </c>
      <c r="F99" s="3" t="s">
        <v>1138</v>
      </c>
    </row>
    <row r="100" spans="1:6" ht="17" x14ac:dyDescent="0.2">
      <c r="A100" s="3">
        <v>3405</v>
      </c>
      <c r="B100" s="3" t="s">
        <v>1263</v>
      </c>
      <c r="C100" s="3" t="s">
        <v>1136</v>
      </c>
      <c r="D100" s="3" t="s">
        <v>2109</v>
      </c>
      <c r="E100" s="3" t="s">
        <v>1137</v>
      </c>
      <c r="F100" s="3" t="s">
        <v>1138</v>
      </c>
    </row>
    <row r="101" spans="1:6" ht="34" x14ac:dyDescent="0.2">
      <c r="A101" s="3">
        <v>3150</v>
      </c>
      <c r="B101" s="3" t="s">
        <v>1264</v>
      </c>
      <c r="C101" s="3" t="s">
        <v>1136</v>
      </c>
      <c r="D101" s="3" t="s">
        <v>2110</v>
      </c>
      <c r="E101" s="3" t="s">
        <v>1137</v>
      </c>
      <c r="F101" s="3" t="s">
        <v>1138</v>
      </c>
    </row>
    <row r="102" spans="1:6" ht="34" x14ac:dyDescent="0.2">
      <c r="A102" s="3">
        <v>7687</v>
      </c>
      <c r="B102" s="3" t="s">
        <v>1265</v>
      </c>
      <c r="C102" s="3" t="s">
        <v>1136</v>
      </c>
      <c r="D102" s="3" t="s">
        <v>2111</v>
      </c>
      <c r="E102" s="3" t="s">
        <v>1137</v>
      </c>
      <c r="F102" s="3" t="s">
        <v>1138</v>
      </c>
    </row>
    <row r="103" spans="1:6" ht="17" x14ac:dyDescent="0.2">
      <c r="A103" s="3">
        <v>2324</v>
      </c>
      <c r="B103" s="3" t="s">
        <v>1266</v>
      </c>
      <c r="C103" s="3" t="s">
        <v>1136</v>
      </c>
      <c r="D103" s="3" t="s">
        <v>2112</v>
      </c>
      <c r="E103" s="3" t="s">
        <v>1137</v>
      </c>
      <c r="F103" s="3" t="s">
        <v>1138</v>
      </c>
    </row>
    <row r="104" spans="1:6" ht="17" x14ac:dyDescent="0.2">
      <c r="A104" s="3">
        <v>4594</v>
      </c>
      <c r="B104" s="3" t="s">
        <v>1267</v>
      </c>
      <c r="C104" s="3" t="s">
        <v>1136</v>
      </c>
      <c r="D104" s="3" t="s">
        <v>2113</v>
      </c>
      <c r="E104" s="3" t="s">
        <v>1137</v>
      </c>
      <c r="F104" s="3" t="s">
        <v>1138</v>
      </c>
    </row>
    <row r="105" spans="1:6" ht="34" x14ac:dyDescent="0.2">
      <c r="A105" s="3">
        <v>1171</v>
      </c>
      <c r="B105" s="3" t="s">
        <v>1179</v>
      </c>
      <c r="C105" s="3" t="s">
        <v>1136</v>
      </c>
      <c r="D105" s="3" t="s">
        <v>2114</v>
      </c>
      <c r="E105" s="3" t="s">
        <v>1137</v>
      </c>
      <c r="F105" s="3" t="s">
        <v>1138</v>
      </c>
    </row>
    <row r="106" spans="1:6" ht="17" x14ac:dyDescent="0.2">
      <c r="A106" s="3">
        <v>2851</v>
      </c>
      <c r="B106" s="3" t="s">
        <v>1268</v>
      </c>
      <c r="C106" s="3" t="s">
        <v>1136</v>
      </c>
      <c r="D106" s="3" t="s">
        <v>2115</v>
      </c>
      <c r="E106" s="3" t="s">
        <v>1137</v>
      </c>
      <c r="F106" s="3" t="s">
        <v>1138</v>
      </c>
    </row>
    <row r="107" spans="1:6" ht="34" x14ac:dyDescent="0.2">
      <c r="A107" s="3">
        <v>223</v>
      </c>
      <c r="B107" s="3" t="s">
        <v>1269</v>
      </c>
      <c r="C107" s="3" t="s">
        <v>1136</v>
      </c>
      <c r="D107" s="3" t="s">
        <v>2116</v>
      </c>
      <c r="E107" s="3" t="s">
        <v>1137</v>
      </c>
      <c r="F107" s="3" t="s">
        <v>1158</v>
      </c>
    </row>
    <row r="108" spans="1:6" ht="17" x14ac:dyDescent="0.2">
      <c r="A108" s="3">
        <v>9189</v>
      </c>
      <c r="B108" s="3" t="s">
        <v>1218</v>
      </c>
      <c r="C108" s="3" t="s">
        <v>1136</v>
      </c>
      <c r="D108" s="3" t="s">
        <v>2117</v>
      </c>
      <c r="E108" s="3" t="s">
        <v>1137</v>
      </c>
      <c r="F108" s="3" t="s">
        <v>1145</v>
      </c>
    </row>
    <row r="109" spans="1:6" ht="17" x14ac:dyDescent="0.2">
      <c r="A109" s="3">
        <v>6827</v>
      </c>
      <c r="B109" s="3" t="s">
        <v>1179</v>
      </c>
      <c r="C109" s="3" t="s">
        <v>1136</v>
      </c>
      <c r="D109" s="3" t="s">
        <v>2118</v>
      </c>
      <c r="E109" s="3" t="s">
        <v>1137</v>
      </c>
      <c r="F109" s="3" t="s">
        <v>1145</v>
      </c>
    </row>
    <row r="110" spans="1:6" ht="34" x14ac:dyDescent="0.2">
      <c r="A110" s="3">
        <v>6944</v>
      </c>
      <c r="B110" s="3" t="s">
        <v>1270</v>
      </c>
      <c r="C110" s="3" t="s">
        <v>1136</v>
      </c>
      <c r="D110" s="3" t="s">
        <v>2119</v>
      </c>
      <c r="E110" s="3" t="s">
        <v>1137</v>
      </c>
      <c r="F110" s="3" t="s">
        <v>1138</v>
      </c>
    </row>
    <row r="111" spans="1:6" ht="34" x14ac:dyDescent="0.2">
      <c r="A111" s="3">
        <v>2924</v>
      </c>
      <c r="B111" s="3" t="s">
        <v>1271</v>
      </c>
      <c r="C111" s="3" t="s">
        <v>1136</v>
      </c>
      <c r="D111" s="3" t="s">
        <v>2120</v>
      </c>
      <c r="E111" s="3" t="s">
        <v>1137</v>
      </c>
      <c r="F111" s="3" t="s">
        <v>1138</v>
      </c>
    </row>
    <row r="112" spans="1:6" ht="17" x14ac:dyDescent="0.2">
      <c r="A112" s="3">
        <v>3546</v>
      </c>
      <c r="B112" s="3" t="s">
        <v>1272</v>
      </c>
      <c r="C112" s="3" t="s">
        <v>1136</v>
      </c>
      <c r="D112" s="3" t="s">
        <v>2121</v>
      </c>
      <c r="E112" s="3" t="s">
        <v>1137</v>
      </c>
      <c r="F112" s="3" t="s">
        <v>1139</v>
      </c>
    </row>
    <row r="113" spans="1:6" ht="34" x14ac:dyDescent="0.2">
      <c r="A113" s="3">
        <v>9082</v>
      </c>
      <c r="B113" s="3" t="s">
        <v>1273</v>
      </c>
      <c r="C113" s="3" t="s">
        <v>1136</v>
      </c>
      <c r="D113" s="3" t="s">
        <v>2122</v>
      </c>
      <c r="E113" s="3" t="s">
        <v>1137</v>
      </c>
      <c r="F113" s="3" t="s">
        <v>1138</v>
      </c>
    </row>
    <row r="114" spans="1:6" ht="34" x14ac:dyDescent="0.2">
      <c r="A114" s="3">
        <v>11782</v>
      </c>
      <c r="B114" s="3" t="s">
        <v>1274</v>
      </c>
      <c r="C114" s="3" t="s">
        <v>1136</v>
      </c>
      <c r="D114" s="3" t="s">
        <v>2123</v>
      </c>
      <c r="E114" s="3" t="s">
        <v>1137</v>
      </c>
      <c r="F114" s="3" t="s">
        <v>1143</v>
      </c>
    </row>
    <row r="115" spans="1:6" ht="34" x14ac:dyDescent="0.2">
      <c r="A115" s="3">
        <v>8511</v>
      </c>
      <c r="B115" s="3" t="s">
        <v>1179</v>
      </c>
      <c r="C115" s="3" t="s">
        <v>1136</v>
      </c>
      <c r="D115" s="3" t="s">
        <v>2124</v>
      </c>
      <c r="E115" s="3" t="s">
        <v>1137</v>
      </c>
      <c r="F115" s="3" t="s">
        <v>1138</v>
      </c>
    </row>
    <row r="116" spans="1:6" ht="34" x14ac:dyDescent="0.2">
      <c r="A116" s="3">
        <v>10610</v>
      </c>
      <c r="B116" s="3" t="s">
        <v>1275</v>
      </c>
      <c r="C116" s="3" t="s">
        <v>1160</v>
      </c>
      <c r="D116" s="3" t="s">
        <v>2125</v>
      </c>
      <c r="E116" s="3" t="s">
        <v>1137</v>
      </c>
      <c r="F116" s="3" t="s">
        <v>1138</v>
      </c>
    </row>
    <row r="117" spans="1:6" ht="34" x14ac:dyDescent="0.2">
      <c r="A117" s="3">
        <v>10046</v>
      </c>
      <c r="B117" s="3" t="s">
        <v>1179</v>
      </c>
      <c r="C117" s="3" t="s">
        <v>1160</v>
      </c>
      <c r="D117" s="3" t="s">
        <v>2126</v>
      </c>
      <c r="E117" s="3" t="s">
        <v>1137</v>
      </c>
      <c r="F117" s="3" t="s">
        <v>1138</v>
      </c>
    </row>
    <row r="118" spans="1:6" ht="34" x14ac:dyDescent="0.2">
      <c r="A118" s="3">
        <v>4429</v>
      </c>
      <c r="B118" s="3" t="s">
        <v>1276</v>
      </c>
      <c r="C118" s="3" t="s">
        <v>1160</v>
      </c>
      <c r="D118" s="3" t="s">
        <v>2127</v>
      </c>
      <c r="E118" s="3" t="s">
        <v>2009</v>
      </c>
      <c r="F118" s="3" t="s">
        <v>1139</v>
      </c>
    </row>
    <row r="119" spans="1:6" ht="34" x14ac:dyDescent="0.2">
      <c r="A119" s="3">
        <v>8037</v>
      </c>
      <c r="B119" s="3" t="s">
        <v>1277</v>
      </c>
      <c r="C119" s="3" t="s">
        <v>1160</v>
      </c>
      <c r="D119" s="3" t="s">
        <v>2128</v>
      </c>
      <c r="E119" s="3" t="s">
        <v>2009</v>
      </c>
      <c r="F119" s="3" t="s">
        <v>1158</v>
      </c>
    </row>
    <row r="120" spans="1:6" ht="34" x14ac:dyDescent="0.2">
      <c r="A120" s="3">
        <v>9352</v>
      </c>
      <c r="B120" s="3" t="s">
        <v>1278</v>
      </c>
      <c r="C120" s="3" t="s">
        <v>1160</v>
      </c>
      <c r="D120" s="3" t="s">
        <v>2129</v>
      </c>
      <c r="E120" s="3" t="s">
        <v>2009</v>
      </c>
      <c r="F120" s="3" t="s">
        <v>1139</v>
      </c>
    </row>
    <row r="121" spans="1:6" ht="34" x14ac:dyDescent="0.2">
      <c r="A121" s="3">
        <v>10081</v>
      </c>
      <c r="B121" s="3" t="s">
        <v>1242</v>
      </c>
      <c r="C121" s="3" t="s">
        <v>1160</v>
      </c>
      <c r="D121" s="3" t="s">
        <v>2130</v>
      </c>
      <c r="E121" s="3" t="s">
        <v>2009</v>
      </c>
      <c r="F121" s="3" t="s">
        <v>1145</v>
      </c>
    </row>
    <row r="122" spans="1:6" ht="34" x14ac:dyDescent="0.2">
      <c r="A122" s="3">
        <v>9432</v>
      </c>
      <c r="B122" s="3" t="s">
        <v>1279</v>
      </c>
      <c r="C122" s="3" t="s">
        <v>1160</v>
      </c>
      <c r="D122" s="3" t="s">
        <v>2131</v>
      </c>
      <c r="E122" s="3" t="s">
        <v>2009</v>
      </c>
      <c r="F122" s="3" t="s">
        <v>1139</v>
      </c>
    </row>
    <row r="123" spans="1:6" ht="34" x14ac:dyDescent="0.2">
      <c r="A123" s="3">
        <v>695</v>
      </c>
      <c r="B123" s="3" t="s">
        <v>1280</v>
      </c>
      <c r="C123" s="3" t="s">
        <v>1160</v>
      </c>
      <c r="D123" s="3" t="s">
        <v>2132</v>
      </c>
      <c r="E123" s="3" t="s">
        <v>2009</v>
      </c>
      <c r="F123" s="3" t="s">
        <v>1145</v>
      </c>
    </row>
    <row r="124" spans="1:6" ht="34" x14ac:dyDescent="0.2">
      <c r="A124" s="3">
        <v>9511</v>
      </c>
      <c r="B124" s="3" t="s">
        <v>1281</v>
      </c>
      <c r="C124" s="3" t="s">
        <v>1160</v>
      </c>
      <c r="D124" s="3" t="s">
        <v>2133</v>
      </c>
      <c r="E124" s="3" t="s">
        <v>2009</v>
      </c>
      <c r="F124" s="3" t="s">
        <v>1145</v>
      </c>
    </row>
    <row r="125" spans="1:6" ht="34" x14ac:dyDescent="0.2">
      <c r="A125" s="3">
        <v>2035</v>
      </c>
      <c r="B125" s="3" t="s">
        <v>1282</v>
      </c>
      <c r="C125" s="3" t="s">
        <v>1160</v>
      </c>
      <c r="D125" s="3" t="s">
        <v>2134</v>
      </c>
      <c r="E125" s="3" t="s">
        <v>2009</v>
      </c>
      <c r="F125" s="3" t="s">
        <v>1146</v>
      </c>
    </row>
    <row r="126" spans="1:6" ht="17" x14ac:dyDescent="0.2">
      <c r="A126" s="3">
        <v>6492</v>
      </c>
      <c r="B126" s="3" t="s">
        <v>1283</v>
      </c>
      <c r="C126" s="3" t="s">
        <v>1160</v>
      </c>
      <c r="D126" s="3" t="s">
        <v>2135</v>
      </c>
      <c r="E126" s="3" t="s">
        <v>2009</v>
      </c>
      <c r="F126" s="3" t="s">
        <v>1146</v>
      </c>
    </row>
    <row r="127" spans="1:6" ht="34" x14ac:dyDescent="0.2">
      <c r="A127" s="3">
        <v>9112</v>
      </c>
      <c r="B127" s="3" t="s">
        <v>1284</v>
      </c>
      <c r="C127" s="3" t="s">
        <v>1160</v>
      </c>
      <c r="D127" s="3" t="s">
        <v>2136</v>
      </c>
      <c r="E127" s="3" t="s">
        <v>2009</v>
      </c>
      <c r="F127" s="3" t="s">
        <v>1142</v>
      </c>
    </row>
    <row r="128" spans="1:6" ht="34" x14ac:dyDescent="0.2">
      <c r="A128" s="3">
        <v>7532</v>
      </c>
      <c r="B128" s="3" t="s">
        <v>1285</v>
      </c>
      <c r="C128" s="3" t="s">
        <v>1160</v>
      </c>
      <c r="D128" s="3" t="s">
        <v>2137</v>
      </c>
      <c r="E128" s="3" t="s">
        <v>2009</v>
      </c>
      <c r="F128" s="3" t="s">
        <v>1143</v>
      </c>
    </row>
    <row r="129" spans="1:6" ht="34" x14ac:dyDescent="0.2">
      <c r="A129" s="3">
        <v>6950</v>
      </c>
      <c r="B129" s="3" t="s">
        <v>1286</v>
      </c>
      <c r="C129" s="3" t="s">
        <v>1160</v>
      </c>
      <c r="D129" s="3" t="s">
        <v>2138</v>
      </c>
      <c r="E129" s="3" t="s">
        <v>2009</v>
      </c>
      <c r="F129" s="3" t="s">
        <v>1143</v>
      </c>
    </row>
    <row r="130" spans="1:6" ht="34" x14ac:dyDescent="0.2">
      <c r="A130" s="3">
        <v>4830</v>
      </c>
      <c r="B130" s="3" t="s">
        <v>1287</v>
      </c>
      <c r="C130" s="3" t="s">
        <v>1160</v>
      </c>
      <c r="D130" s="3" t="s">
        <v>2139</v>
      </c>
      <c r="E130" s="3" t="s">
        <v>2009</v>
      </c>
      <c r="F130" s="3" t="s">
        <v>1143</v>
      </c>
    </row>
    <row r="131" spans="1:6" ht="34" x14ac:dyDescent="0.2">
      <c r="A131" s="3">
        <v>11797</v>
      </c>
      <c r="B131" s="3" t="s">
        <v>1288</v>
      </c>
      <c r="C131" s="3" t="s">
        <v>1160</v>
      </c>
      <c r="D131" s="3" t="s">
        <v>2140</v>
      </c>
      <c r="E131" s="3" t="s">
        <v>2009</v>
      </c>
      <c r="F131" s="3" t="s">
        <v>1161</v>
      </c>
    </row>
    <row r="132" spans="1:6" ht="34" x14ac:dyDescent="0.2">
      <c r="A132" s="3">
        <v>6967</v>
      </c>
      <c r="B132" s="3" t="s">
        <v>1289</v>
      </c>
      <c r="C132" s="3" t="s">
        <v>1160</v>
      </c>
      <c r="D132" s="3" t="s">
        <v>2141</v>
      </c>
      <c r="E132" s="3" t="s">
        <v>2009</v>
      </c>
      <c r="F132" s="3" t="s">
        <v>1138</v>
      </c>
    </row>
    <row r="133" spans="1:6" ht="34" x14ac:dyDescent="0.2">
      <c r="A133" s="3">
        <v>2891</v>
      </c>
      <c r="B133" s="3" t="s">
        <v>1290</v>
      </c>
      <c r="C133" s="3" t="s">
        <v>1160</v>
      </c>
      <c r="D133" s="3" t="s">
        <v>2142</v>
      </c>
      <c r="E133" s="3" t="s">
        <v>2009</v>
      </c>
      <c r="F133" s="3" t="s">
        <v>1145</v>
      </c>
    </row>
    <row r="134" spans="1:6" ht="34" x14ac:dyDescent="0.2">
      <c r="A134" s="3">
        <v>9345</v>
      </c>
      <c r="B134" s="3" t="s">
        <v>1291</v>
      </c>
      <c r="C134" s="3" t="s">
        <v>1160</v>
      </c>
      <c r="D134" s="3" t="s">
        <v>2143</v>
      </c>
      <c r="E134" s="3" t="s">
        <v>2009</v>
      </c>
      <c r="F134" s="3" t="s">
        <v>1149</v>
      </c>
    </row>
    <row r="135" spans="1:6" ht="34" x14ac:dyDescent="0.2">
      <c r="A135" s="3">
        <v>3306</v>
      </c>
      <c r="B135" s="3" t="s">
        <v>1292</v>
      </c>
      <c r="C135" s="3" t="s">
        <v>1160</v>
      </c>
      <c r="D135" s="3" t="s">
        <v>2144</v>
      </c>
      <c r="E135" s="3" t="s">
        <v>2009</v>
      </c>
      <c r="F135" s="3" t="s">
        <v>1139</v>
      </c>
    </row>
    <row r="136" spans="1:6" ht="34" x14ac:dyDescent="0.2">
      <c r="A136" s="3">
        <v>6670</v>
      </c>
      <c r="B136" s="3" t="s">
        <v>1293</v>
      </c>
      <c r="C136" s="3" t="s">
        <v>1160</v>
      </c>
      <c r="D136" s="3" t="s">
        <v>2145</v>
      </c>
      <c r="E136" s="3" t="s">
        <v>2009</v>
      </c>
      <c r="F136" s="3" t="s">
        <v>1138</v>
      </c>
    </row>
    <row r="137" spans="1:6" ht="34" x14ac:dyDescent="0.2">
      <c r="A137" s="3">
        <v>9723</v>
      </c>
      <c r="B137" s="3" t="s">
        <v>1294</v>
      </c>
      <c r="C137" s="3" t="s">
        <v>1160</v>
      </c>
      <c r="D137" s="3" t="s">
        <v>2146</v>
      </c>
      <c r="E137" s="3" t="s">
        <v>2009</v>
      </c>
      <c r="F137" s="3" t="s">
        <v>1145</v>
      </c>
    </row>
    <row r="138" spans="1:6" ht="17" x14ac:dyDescent="0.2">
      <c r="A138" s="3">
        <v>1662</v>
      </c>
      <c r="B138" s="3" t="s">
        <v>1295</v>
      </c>
      <c r="C138" s="3" t="s">
        <v>1160</v>
      </c>
      <c r="D138" s="3" t="s">
        <v>2147</v>
      </c>
      <c r="E138" s="3" t="s">
        <v>2009</v>
      </c>
      <c r="F138" s="3" t="s">
        <v>1139</v>
      </c>
    </row>
    <row r="139" spans="1:6" ht="34" x14ac:dyDescent="0.2">
      <c r="A139" s="3">
        <v>2709</v>
      </c>
      <c r="B139" s="3" t="s">
        <v>1179</v>
      </c>
      <c r="C139" s="3" t="s">
        <v>1160</v>
      </c>
      <c r="D139" s="3" t="s">
        <v>2148</v>
      </c>
      <c r="E139" s="3" t="s">
        <v>2009</v>
      </c>
      <c r="F139" s="3" t="s">
        <v>1139</v>
      </c>
    </row>
    <row r="140" spans="1:6" ht="34" x14ac:dyDescent="0.2">
      <c r="A140" s="3">
        <v>12101</v>
      </c>
      <c r="B140" s="3" t="s">
        <v>1296</v>
      </c>
      <c r="C140" s="3" t="s">
        <v>1160</v>
      </c>
      <c r="D140" s="3" t="s">
        <v>2149</v>
      </c>
      <c r="E140" s="3" t="s">
        <v>2009</v>
      </c>
      <c r="F140" s="3" t="s">
        <v>1152</v>
      </c>
    </row>
    <row r="141" spans="1:6" ht="34" x14ac:dyDescent="0.2">
      <c r="A141" s="3">
        <v>8078</v>
      </c>
      <c r="B141" s="3" t="s">
        <v>1297</v>
      </c>
      <c r="C141" s="3" t="s">
        <v>1160</v>
      </c>
      <c r="D141" s="3" t="s">
        <v>2150</v>
      </c>
      <c r="E141" s="3" t="s">
        <v>2009</v>
      </c>
      <c r="F141" s="3" t="s">
        <v>1139</v>
      </c>
    </row>
    <row r="142" spans="1:6" ht="34" x14ac:dyDescent="0.2">
      <c r="A142" s="3">
        <v>2540</v>
      </c>
      <c r="B142" s="3" t="s">
        <v>1298</v>
      </c>
      <c r="C142" s="3" t="s">
        <v>1160</v>
      </c>
      <c r="D142" s="3" t="s">
        <v>2151</v>
      </c>
      <c r="E142" s="3" t="s">
        <v>2009</v>
      </c>
      <c r="F142" s="3" t="s">
        <v>1139</v>
      </c>
    </row>
    <row r="143" spans="1:6" ht="34" x14ac:dyDescent="0.2">
      <c r="A143" s="3">
        <v>4329</v>
      </c>
      <c r="B143" s="3" t="s">
        <v>1299</v>
      </c>
      <c r="C143" s="3" t="s">
        <v>1160</v>
      </c>
      <c r="D143" s="3" t="s">
        <v>2152</v>
      </c>
      <c r="E143" s="3" t="s">
        <v>2009</v>
      </c>
      <c r="F143" s="3" t="s">
        <v>1139</v>
      </c>
    </row>
    <row r="144" spans="1:6" ht="34" x14ac:dyDescent="0.2">
      <c r="A144" s="3">
        <v>8841</v>
      </c>
      <c r="B144" s="3" t="s">
        <v>1179</v>
      </c>
      <c r="C144" s="3" t="s">
        <v>1160</v>
      </c>
      <c r="D144" s="3" t="s">
        <v>2153</v>
      </c>
      <c r="E144" s="3" t="s">
        <v>2009</v>
      </c>
      <c r="F144" s="3" t="s">
        <v>1145</v>
      </c>
    </row>
    <row r="145" spans="1:6" ht="34" x14ac:dyDescent="0.2">
      <c r="A145" s="3">
        <v>6248</v>
      </c>
      <c r="B145" s="3" t="s">
        <v>1300</v>
      </c>
      <c r="C145" s="3" t="s">
        <v>1047</v>
      </c>
      <c r="D145" s="3" t="s">
        <v>2154</v>
      </c>
      <c r="E145" s="3" t="s">
        <v>2009</v>
      </c>
      <c r="F145" s="3" t="s">
        <v>1145</v>
      </c>
    </row>
    <row r="146" spans="1:6" ht="34" x14ac:dyDescent="0.2">
      <c r="A146" s="3">
        <v>7832</v>
      </c>
      <c r="B146" s="3" t="s">
        <v>1301</v>
      </c>
      <c r="C146" s="3" t="s">
        <v>1160</v>
      </c>
      <c r="D146" s="3" t="s">
        <v>2155</v>
      </c>
      <c r="E146" s="3" t="s">
        <v>2009</v>
      </c>
      <c r="F146" s="3" t="s">
        <v>1146</v>
      </c>
    </row>
    <row r="147" spans="1:6" ht="34" x14ac:dyDescent="0.2">
      <c r="A147" s="3">
        <v>1944</v>
      </c>
      <c r="B147" s="3" t="s">
        <v>1179</v>
      </c>
      <c r="C147" s="3" t="s">
        <v>1136</v>
      </c>
      <c r="D147" s="3" t="s">
        <v>2156</v>
      </c>
      <c r="E147" s="3" t="s">
        <v>2009</v>
      </c>
      <c r="F147" s="3" t="s">
        <v>1139</v>
      </c>
    </row>
    <row r="148" spans="1:6" ht="34" x14ac:dyDescent="0.2">
      <c r="A148" s="3">
        <v>1788</v>
      </c>
      <c r="B148" s="3" t="s">
        <v>1302</v>
      </c>
      <c r="C148" s="3" t="s">
        <v>1047</v>
      </c>
      <c r="D148" s="3" t="s">
        <v>2157</v>
      </c>
      <c r="E148" s="3" t="s">
        <v>2009</v>
      </c>
      <c r="F148" s="3" t="s">
        <v>1142</v>
      </c>
    </row>
    <row r="149" spans="1:6" ht="34" x14ac:dyDescent="0.2">
      <c r="A149" s="3">
        <v>8480</v>
      </c>
      <c r="B149" s="3" t="s">
        <v>1303</v>
      </c>
      <c r="C149" s="3" t="s">
        <v>1047</v>
      </c>
      <c r="D149" s="3" t="s">
        <v>2158</v>
      </c>
      <c r="E149" s="3" t="s">
        <v>2009</v>
      </c>
      <c r="F149" s="3" t="s">
        <v>1138</v>
      </c>
    </row>
    <row r="150" spans="1:6" ht="34" x14ac:dyDescent="0.2">
      <c r="A150" s="3">
        <v>7465</v>
      </c>
      <c r="B150" s="3" t="s">
        <v>1304</v>
      </c>
      <c r="C150" s="3" t="s">
        <v>1047</v>
      </c>
      <c r="D150" s="3" t="s">
        <v>2159</v>
      </c>
      <c r="E150" s="3" t="s">
        <v>2009</v>
      </c>
      <c r="F150" s="3" t="s">
        <v>1162</v>
      </c>
    </row>
    <row r="151" spans="1:6" ht="34" x14ac:dyDescent="0.2">
      <c r="A151" s="3">
        <v>10173</v>
      </c>
      <c r="B151" s="3" t="s">
        <v>1305</v>
      </c>
      <c r="C151" s="3" t="s">
        <v>1047</v>
      </c>
      <c r="D151" s="3" t="s">
        <v>2160</v>
      </c>
      <c r="E151" s="3" t="s">
        <v>2009</v>
      </c>
      <c r="F151" s="3" t="s">
        <v>1143</v>
      </c>
    </row>
    <row r="152" spans="1:6" ht="34" x14ac:dyDescent="0.2">
      <c r="A152" s="3">
        <v>3754</v>
      </c>
      <c r="B152" s="3" t="s">
        <v>1306</v>
      </c>
      <c r="C152" s="3" t="s">
        <v>1136</v>
      </c>
      <c r="D152" s="3" t="s">
        <v>2161</v>
      </c>
      <c r="E152" s="3" t="s">
        <v>2009</v>
      </c>
      <c r="F152" s="3" t="s">
        <v>1138</v>
      </c>
    </row>
    <row r="153" spans="1:6" ht="34" x14ac:dyDescent="0.2">
      <c r="A153" s="3">
        <v>6370</v>
      </c>
      <c r="B153" s="3" t="s">
        <v>1307</v>
      </c>
      <c r="C153" s="3" t="s">
        <v>1160</v>
      </c>
      <c r="D153" s="3" t="s">
        <v>2162</v>
      </c>
      <c r="E153" s="3" t="s">
        <v>2009</v>
      </c>
      <c r="F153" s="3" t="s">
        <v>1138</v>
      </c>
    </row>
    <row r="154" spans="1:6" ht="34" x14ac:dyDescent="0.2">
      <c r="A154" s="3">
        <v>6374</v>
      </c>
      <c r="B154" s="3" t="s">
        <v>1308</v>
      </c>
      <c r="C154" s="3" t="s">
        <v>1160</v>
      </c>
      <c r="D154" s="3" t="s">
        <v>2163</v>
      </c>
      <c r="E154" s="3" t="s">
        <v>1137</v>
      </c>
      <c r="F154" s="3" t="s">
        <v>1138</v>
      </c>
    </row>
    <row r="155" spans="1:6" ht="34" x14ac:dyDescent="0.2">
      <c r="A155" s="3">
        <v>12355</v>
      </c>
      <c r="B155" s="3" t="s">
        <v>1309</v>
      </c>
      <c r="C155" s="3" t="s">
        <v>1047</v>
      </c>
      <c r="D155" s="3" t="s">
        <v>2164</v>
      </c>
      <c r="E155" s="3" t="s">
        <v>2009</v>
      </c>
      <c r="F155" s="3" t="s">
        <v>1138</v>
      </c>
    </row>
    <row r="156" spans="1:6" ht="34" x14ac:dyDescent="0.2">
      <c r="A156" s="3">
        <v>9727</v>
      </c>
      <c r="B156" s="3" t="s">
        <v>1310</v>
      </c>
      <c r="C156" s="3" t="s">
        <v>1136</v>
      </c>
      <c r="D156" s="3" t="s">
        <v>2165</v>
      </c>
      <c r="E156" s="3" t="s">
        <v>2009</v>
      </c>
      <c r="F156" s="3" t="s">
        <v>1146</v>
      </c>
    </row>
    <row r="157" spans="1:6" ht="34" x14ac:dyDescent="0.2">
      <c r="A157" s="3">
        <v>1169</v>
      </c>
      <c r="B157" s="3" t="s">
        <v>1179</v>
      </c>
      <c r="C157" s="3" t="s">
        <v>1160</v>
      </c>
      <c r="D157" s="3" t="s">
        <v>2166</v>
      </c>
      <c r="E157" s="3" t="s">
        <v>2009</v>
      </c>
      <c r="F157" s="3" t="s">
        <v>1145</v>
      </c>
    </row>
    <row r="158" spans="1:6" ht="34" x14ac:dyDescent="0.2">
      <c r="A158" s="3">
        <v>7269</v>
      </c>
      <c r="B158" s="3" t="s">
        <v>1311</v>
      </c>
      <c r="C158" s="3" t="s">
        <v>1047</v>
      </c>
      <c r="D158" s="3" t="s">
        <v>2167</v>
      </c>
      <c r="E158" s="3" t="s">
        <v>2009</v>
      </c>
      <c r="F158" s="3" t="s">
        <v>1138</v>
      </c>
    </row>
    <row r="159" spans="1:6" ht="17" x14ac:dyDescent="0.2">
      <c r="A159" s="3">
        <v>2588</v>
      </c>
      <c r="B159" s="3" t="s">
        <v>1179</v>
      </c>
      <c r="C159" s="3" t="s">
        <v>1047</v>
      </c>
      <c r="D159" s="3" t="s">
        <v>2168</v>
      </c>
      <c r="E159" s="3" t="s">
        <v>1137</v>
      </c>
      <c r="F159" s="3" t="s">
        <v>1138</v>
      </c>
    </row>
    <row r="160" spans="1:6" ht="34" x14ac:dyDescent="0.2">
      <c r="A160" s="3">
        <v>11412</v>
      </c>
      <c r="B160" s="3" t="s">
        <v>1312</v>
      </c>
      <c r="C160" s="3" t="s">
        <v>1160</v>
      </c>
      <c r="D160" s="3" t="s">
        <v>2169</v>
      </c>
      <c r="E160" s="3" t="s">
        <v>2009</v>
      </c>
      <c r="F160" s="3" t="s">
        <v>1141</v>
      </c>
    </row>
    <row r="161" spans="1:6" ht="34" x14ac:dyDescent="0.2">
      <c r="A161" s="3">
        <v>10428</v>
      </c>
      <c r="B161" s="3" t="s">
        <v>1313</v>
      </c>
      <c r="C161" s="3" t="s">
        <v>1047</v>
      </c>
      <c r="D161" s="3" t="s">
        <v>2170</v>
      </c>
      <c r="E161" s="3" t="s">
        <v>1137</v>
      </c>
      <c r="F161" s="3" t="s">
        <v>1141</v>
      </c>
    </row>
    <row r="162" spans="1:6" ht="34" x14ac:dyDescent="0.2">
      <c r="A162" s="3">
        <v>8663</v>
      </c>
      <c r="B162" s="3" t="s">
        <v>1314</v>
      </c>
      <c r="C162" s="3" t="s">
        <v>1047</v>
      </c>
      <c r="D162" s="3" t="s">
        <v>2171</v>
      </c>
      <c r="E162" s="3" t="s">
        <v>2009</v>
      </c>
      <c r="F162" s="3" t="s">
        <v>1146</v>
      </c>
    </row>
    <row r="163" spans="1:6" ht="34" x14ac:dyDescent="0.2">
      <c r="A163" s="3">
        <v>7114</v>
      </c>
      <c r="B163" s="3" t="s">
        <v>1219</v>
      </c>
      <c r="C163" s="3" t="s">
        <v>1160</v>
      </c>
      <c r="D163" s="3" t="s">
        <v>2172</v>
      </c>
      <c r="E163" s="3" t="s">
        <v>2009</v>
      </c>
      <c r="F163" s="3" t="s">
        <v>1141</v>
      </c>
    </row>
    <row r="164" spans="1:6" ht="34" x14ac:dyDescent="0.2">
      <c r="A164" s="3">
        <v>5884</v>
      </c>
      <c r="B164" s="3" t="s">
        <v>1315</v>
      </c>
      <c r="C164" s="3" t="s">
        <v>1047</v>
      </c>
      <c r="D164" s="3" t="s">
        <v>2173</v>
      </c>
      <c r="E164" s="3" t="s">
        <v>2009</v>
      </c>
      <c r="F164" s="3" t="s">
        <v>1163</v>
      </c>
    </row>
    <row r="165" spans="1:6" ht="34" x14ac:dyDescent="0.2">
      <c r="A165" s="3">
        <v>4580</v>
      </c>
      <c r="B165" s="3" t="s">
        <v>1316</v>
      </c>
      <c r="C165" s="3" t="s">
        <v>1047</v>
      </c>
      <c r="D165" s="3" t="s">
        <v>2174</v>
      </c>
      <c r="E165" s="3" t="s">
        <v>2009</v>
      </c>
      <c r="F165" s="3" t="s">
        <v>1145</v>
      </c>
    </row>
    <row r="166" spans="1:6" ht="34" x14ac:dyDescent="0.2">
      <c r="A166" s="3">
        <v>11696</v>
      </c>
      <c r="B166" s="3" t="s">
        <v>1179</v>
      </c>
      <c r="C166" s="3" t="s">
        <v>1160</v>
      </c>
      <c r="D166" s="3" t="s">
        <v>2175</v>
      </c>
      <c r="E166" s="3" t="s">
        <v>2009</v>
      </c>
      <c r="F166" s="3" t="s">
        <v>1139</v>
      </c>
    </row>
    <row r="167" spans="1:6" ht="34" x14ac:dyDescent="0.2">
      <c r="A167" s="3">
        <v>7680</v>
      </c>
      <c r="B167" s="3" t="s">
        <v>1317</v>
      </c>
      <c r="C167" s="3" t="s">
        <v>1047</v>
      </c>
      <c r="D167" s="3" t="s">
        <v>2176</v>
      </c>
      <c r="E167" s="3" t="s">
        <v>2009</v>
      </c>
      <c r="F167" s="3" t="s">
        <v>1146</v>
      </c>
    </row>
    <row r="168" spans="1:6" ht="34" x14ac:dyDescent="0.2">
      <c r="A168" s="3">
        <v>9402</v>
      </c>
      <c r="B168" s="3" t="s">
        <v>1318</v>
      </c>
      <c r="C168" s="3" t="s">
        <v>1047</v>
      </c>
      <c r="D168" s="3" t="s">
        <v>2177</v>
      </c>
      <c r="E168" s="3" t="s">
        <v>1137</v>
      </c>
      <c r="F168" s="3" t="s">
        <v>1141</v>
      </c>
    </row>
    <row r="169" spans="1:6" ht="34" x14ac:dyDescent="0.2">
      <c r="A169" s="3">
        <v>10454</v>
      </c>
      <c r="B169" s="3" t="s">
        <v>1319</v>
      </c>
      <c r="C169" s="3" t="s">
        <v>1136</v>
      </c>
      <c r="D169" s="3" t="s">
        <v>2178</v>
      </c>
      <c r="E169" s="3" t="s">
        <v>2009</v>
      </c>
      <c r="F169" s="3" t="s">
        <v>1164</v>
      </c>
    </row>
    <row r="170" spans="1:6" ht="34" x14ac:dyDescent="0.2">
      <c r="A170" s="3">
        <v>10794</v>
      </c>
      <c r="B170" s="3" t="s">
        <v>1320</v>
      </c>
      <c r="C170" s="3" t="s">
        <v>1047</v>
      </c>
      <c r="D170" s="3" t="s">
        <v>2179</v>
      </c>
      <c r="E170" s="3" t="s">
        <v>2009</v>
      </c>
      <c r="F170" s="3" t="s">
        <v>1165</v>
      </c>
    </row>
    <row r="171" spans="1:6" ht="34" x14ac:dyDescent="0.2">
      <c r="A171" s="3">
        <v>7302</v>
      </c>
      <c r="B171" s="3" t="s">
        <v>1321</v>
      </c>
      <c r="C171" s="3" t="s">
        <v>1160</v>
      </c>
      <c r="D171" s="3" t="s">
        <v>2180</v>
      </c>
      <c r="E171" s="3" t="s">
        <v>2009</v>
      </c>
      <c r="F171" s="3" t="s">
        <v>1139</v>
      </c>
    </row>
    <row r="172" spans="1:6" ht="34" x14ac:dyDescent="0.2">
      <c r="A172" s="3">
        <v>3144</v>
      </c>
      <c r="B172" s="3" t="s">
        <v>1322</v>
      </c>
      <c r="C172" s="3" t="s">
        <v>1136</v>
      </c>
      <c r="D172" s="3" t="s">
        <v>2181</v>
      </c>
      <c r="E172" s="3" t="s">
        <v>2009</v>
      </c>
      <c r="F172" s="3" t="s">
        <v>1145</v>
      </c>
    </row>
    <row r="173" spans="1:6" ht="34" x14ac:dyDescent="0.2">
      <c r="A173" s="3">
        <v>4098</v>
      </c>
      <c r="B173" s="3" t="s">
        <v>1323</v>
      </c>
      <c r="C173" s="3" t="s">
        <v>1047</v>
      </c>
      <c r="D173" s="3" t="s">
        <v>2182</v>
      </c>
      <c r="E173" s="3" t="s">
        <v>1137</v>
      </c>
      <c r="F173" s="3" t="s">
        <v>1145</v>
      </c>
    </row>
    <row r="174" spans="1:6" ht="34" x14ac:dyDescent="0.2">
      <c r="A174" s="3">
        <v>11667</v>
      </c>
      <c r="B174" s="3" t="s">
        <v>1324</v>
      </c>
      <c r="C174" s="3" t="s">
        <v>1160</v>
      </c>
      <c r="D174" s="3" t="s">
        <v>2183</v>
      </c>
      <c r="E174" s="3" t="s">
        <v>2009</v>
      </c>
      <c r="F174" s="3" t="s">
        <v>1147</v>
      </c>
    </row>
    <row r="175" spans="1:6" ht="17" x14ac:dyDescent="0.2">
      <c r="A175" s="3">
        <v>6448</v>
      </c>
      <c r="B175" s="3" t="s">
        <v>1325</v>
      </c>
      <c r="C175" s="3" t="s">
        <v>1160</v>
      </c>
      <c r="D175" s="3" t="s">
        <v>2184</v>
      </c>
      <c r="E175" s="3" t="s">
        <v>1137</v>
      </c>
      <c r="F175" s="3" t="s">
        <v>1138</v>
      </c>
    </row>
    <row r="176" spans="1:6" ht="17" x14ac:dyDescent="0.2">
      <c r="A176" s="3">
        <v>3298</v>
      </c>
      <c r="B176" s="3" t="s">
        <v>1326</v>
      </c>
      <c r="C176" s="3" t="s">
        <v>1160</v>
      </c>
      <c r="D176" s="3" t="s">
        <v>2185</v>
      </c>
      <c r="E176" s="3" t="s">
        <v>1137</v>
      </c>
      <c r="F176" s="3" t="s">
        <v>1138</v>
      </c>
    </row>
    <row r="177" spans="1:6" ht="34" x14ac:dyDescent="0.2">
      <c r="A177" s="3">
        <v>2911</v>
      </c>
      <c r="B177" s="3" t="s">
        <v>1179</v>
      </c>
      <c r="C177" s="3" t="s">
        <v>1160</v>
      </c>
      <c r="D177" s="3" t="s">
        <v>2186</v>
      </c>
      <c r="E177" s="3" t="s">
        <v>1137</v>
      </c>
      <c r="F177" s="3" t="s">
        <v>1138</v>
      </c>
    </row>
    <row r="178" spans="1:6" ht="34" x14ac:dyDescent="0.2">
      <c r="A178" s="3">
        <v>6742</v>
      </c>
      <c r="B178" s="3" t="s">
        <v>1327</v>
      </c>
      <c r="C178" s="3" t="s">
        <v>1160</v>
      </c>
      <c r="D178" s="3" t="s">
        <v>2187</v>
      </c>
      <c r="E178" s="3" t="s">
        <v>1137</v>
      </c>
      <c r="F178" s="3" t="s">
        <v>1138</v>
      </c>
    </row>
    <row r="179" spans="1:6" ht="34" x14ac:dyDescent="0.2">
      <c r="A179" s="3">
        <v>9909</v>
      </c>
      <c r="B179" s="3" t="s">
        <v>1328</v>
      </c>
      <c r="C179" s="3" t="s">
        <v>1160</v>
      </c>
      <c r="D179" s="3" t="s">
        <v>2188</v>
      </c>
      <c r="E179" s="3" t="s">
        <v>1137</v>
      </c>
      <c r="F179" s="3" t="s">
        <v>1138</v>
      </c>
    </row>
    <row r="180" spans="1:6" ht="34" x14ac:dyDescent="0.2">
      <c r="A180" s="3">
        <v>3731</v>
      </c>
      <c r="B180" s="3" t="s">
        <v>1329</v>
      </c>
      <c r="C180" s="3" t="s">
        <v>1160</v>
      </c>
      <c r="D180" s="3" t="s">
        <v>2189</v>
      </c>
      <c r="E180" s="3" t="s">
        <v>1137</v>
      </c>
      <c r="F180" s="3" t="s">
        <v>1138</v>
      </c>
    </row>
    <row r="181" spans="1:6" ht="34" x14ac:dyDescent="0.2">
      <c r="A181" s="3">
        <v>2205</v>
      </c>
      <c r="B181" s="3" t="s">
        <v>1330</v>
      </c>
      <c r="C181" s="3" t="s">
        <v>1160</v>
      </c>
      <c r="D181" s="3" t="s">
        <v>2190</v>
      </c>
      <c r="E181" s="3" t="s">
        <v>1137</v>
      </c>
      <c r="F181" s="3" t="s">
        <v>1138</v>
      </c>
    </row>
    <row r="182" spans="1:6" ht="34" x14ac:dyDescent="0.2">
      <c r="A182" s="3">
        <v>2773</v>
      </c>
      <c r="B182" s="3" t="s">
        <v>1331</v>
      </c>
      <c r="C182" s="3" t="s">
        <v>1160</v>
      </c>
      <c r="D182" s="3" t="s">
        <v>2191</v>
      </c>
      <c r="E182" s="3" t="s">
        <v>1137</v>
      </c>
      <c r="F182" s="3" t="s">
        <v>1138</v>
      </c>
    </row>
    <row r="183" spans="1:6" ht="34" x14ac:dyDescent="0.2">
      <c r="A183" s="3">
        <v>8766</v>
      </c>
      <c r="B183" s="3" t="s">
        <v>1332</v>
      </c>
      <c r="C183" s="3" t="s">
        <v>1160</v>
      </c>
      <c r="D183" s="3" t="s">
        <v>2192</v>
      </c>
      <c r="E183" s="3" t="s">
        <v>1137</v>
      </c>
      <c r="F183" s="3" t="s">
        <v>1138</v>
      </c>
    </row>
    <row r="184" spans="1:6" ht="17" x14ac:dyDescent="0.2">
      <c r="A184" s="3">
        <v>10948</v>
      </c>
      <c r="B184" s="3" t="s">
        <v>1333</v>
      </c>
      <c r="C184" s="3" t="s">
        <v>1160</v>
      </c>
      <c r="D184" s="3" t="s">
        <v>2193</v>
      </c>
      <c r="E184" s="3" t="s">
        <v>1137</v>
      </c>
      <c r="F184" s="3" t="s">
        <v>1138</v>
      </c>
    </row>
    <row r="185" spans="1:6" ht="34" x14ac:dyDescent="0.2">
      <c r="A185" s="3">
        <v>7783</v>
      </c>
      <c r="B185" s="3" t="s">
        <v>1334</v>
      </c>
      <c r="C185" s="3" t="s">
        <v>1047</v>
      </c>
      <c r="D185" s="3" t="s">
        <v>2194</v>
      </c>
      <c r="E185" s="3" t="s">
        <v>2009</v>
      </c>
      <c r="F185" s="3" t="s">
        <v>1138</v>
      </c>
    </row>
    <row r="186" spans="1:6" ht="34" x14ac:dyDescent="0.2">
      <c r="A186" s="3">
        <v>2360</v>
      </c>
      <c r="B186" s="3" t="s">
        <v>1335</v>
      </c>
      <c r="C186" s="3" t="s">
        <v>1136</v>
      </c>
      <c r="D186" s="3" t="s">
        <v>2195</v>
      </c>
      <c r="E186" s="3" t="s">
        <v>2009</v>
      </c>
      <c r="F186" s="3" t="s">
        <v>1138</v>
      </c>
    </row>
    <row r="187" spans="1:6" ht="34" x14ac:dyDescent="0.2">
      <c r="A187" s="3">
        <v>1209</v>
      </c>
      <c r="B187" s="3" t="s">
        <v>1336</v>
      </c>
      <c r="C187" s="3" t="s">
        <v>1047</v>
      </c>
      <c r="D187" s="3" t="s">
        <v>2196</v>
      </c>
      <c r="E187" s="3" t="s">
        <v>2009</v>
      </c>
      <c r="F187" s="3" t="s">
        <v>1138</v>
      </c>
    </row>
    <row r="188" spans="1:6" ht="17" x14ac:dyDescent="0.2">
      <c r="A188" s="3">
        <v>3421</v>
      </c>
      <c r="B188" s="3" t="s">
        <v>1337</v>
      </c>
      <c r="C188" s="3" t="s">
        <v>1160</v>
      </c>
      <c r="D188" s="3" t="s">
        <v>2197</v>
      </c>
      <c r="E188" s="3" t="s">
        <v>1137</v>
      </c>
      <c r="F188" s="3" t="s">
        <v>1138</v>
      </c>
    </row>
    <row r="189" spans="1:6" ht="34" x14ac:dyDescent="0.2">
      <c r="A189" s="3">
        <v>1303</v>
      </c>
      <c r="B189" s="3" t="s">
        <v>1338</v>
      </c>
      <c r="C189" s="3" t="s">
        <v>1160</v>
      </c>
      <c r="D189" s="3" t="s">
        <v>2198</v>
      </c>
      <c r="E189" s="3" t="s">
        <v>2009</v>
      </c>
      <c r="F189" s="3" t="s">
        <v>1138</v>
      </c>
    </row>
    <row r="190" spans="1:6" ht="17" x14ac:dyDescent="0.2">
      <c r="A190" s="3">
        <v>11307</v>
      </c>
      <c r="B190" s="3" t="s">
        <v>1179</v>
      </c>
      <c r="C190" s="3" t="s">
        <v>1160</v>
      </c>
      <c r="D190" s="3" t="s">
        <v>2199</v>
      </c>
      <c r="E190" s="3" t="s">
        <v>1137</v>
      </c>
      <c r="F190" s="3" t="s">
        <v>1138</v>
      </c>
    </row>
    <row r="191" spans="1:6" ht="34" x14ac:dyDescent="0.2">
      <c r="A191" s="3">
        <v>8254</v>
      </c>
      <c r="B191" s="3" t="s">
        <v>1339</v>
      </c>
      <c r="C191" s="3" t="s">
        <v>1047</v>
      </c>
      <c r="D191" s="3" t="s">
        <v>2200</v>
      </c>
      <c r="E191" s="3" t="s">
        <v>2009</v>
      </c>
      <c r="F191" s="3" t="s">
        <v>1138</v>
      </c>
    </row>
    <row r="192" spans="1:6" ht="34" x14ac:dyDescent="0.2">
      <c r="A192" s="3">
        <v>11531</v>
      </c>
      <c r="B192" s="3" t="s">
        <v>1340</v>
      </c>
      <c r="C192" s="3" t="s">
        <v>1160</v>
      </c>
      <c r="D192" s="3" t="s">
        <v>2201</v>
      </c>
      <c r="E192" s="3" t="s">
        <v>2009</v>
      </c>
      <c r="F192" s="3" t="s">
        <v>1145</v>
      </c>
    </row>
    <row r="193" spans="1:6" ht="34" x14ac:dyDescent="0.2">
      <c r="A193" s="3">
        <v>10731</v>
      </c>
      <c r="B193" s="3" t="s">
        <v>1179</v>
      </c>
      <c r="C193" s="3" t="s">
        <v>1047</v>
      </c>
      <c r="D193" s="3" t="s">
        <v>2202</v>
      </c>
      <c r="E193" s="3" t="s">
        <v>2009</v>
      </c>
      <c r="F193" s="3" t="s">
        <v>1145</v>
      </c>
    </row>
    <row r="194" spans="1:6" ht="34" x14ac:dyDescent="0.2">
      <c r="A194" s="3">
        <v>1443</v>
      </c>
      <c r="B194" s="3" t="s">
        <v>1341</v>
      </c>
      <c r="C194" s="3" t="s">
        <v>1047</v>
      </c>
      <c r="D194" s="3" t="s">
        <v>2203</v>
      </c>
      <c r="E194" s="3" t="s">
        <v>2009</v>
      </c>
      <c r="F194" s="3" t="s">
        <v>1151</v>
      </c>
    </row>
    <row r="195" spans="1:6" ht="34" x14ac:dyDescent="0.2">
      <c r="A195" s="3">
        <v>3519</v>
      </c>
      <c r="B195" s="3" t="s">
        <v>1342</v>
      </c>
      <c r="C195" s="3" t="s">
        <v>1047</v>
      </c>
      <c r="D195" s="3" t="s">
        <v>2204</v>
      </c>
      <c r="E195" s="3" t="s">
        <v>2009</v>
      </c>
      <c r="F195" s="3" t="s">
        <v>1138</v>
      </c>
    </row>
    <row r="196" spans="1:6" ht="34" x14ac:dyDescent="0.2">
      <c r="A196" s="3">
        <v>9414</v>
      </c>
      <c r="B196" s="3" t="s">
        <v>1343</v>
      </c>
      <c r="C196" s="3" t="s">
        <v>1047</v>
      </c>
      <c r="D196" s="3" t="s">
        <v>2205</v>
      </c>
      <c r="E196" s="3" t="s">
        <v>2009</v>
      </c>
      <c r="F196" s="3" t="s">
        <v>1164</v>
      </c>
    </row>
    <row r="197" spans="1:6" ht="34" x14ac:dyDescent="0.2">
      <c r="A197" s="3">
        <v>10954</v>
      </c>
      <c r="B197" s="3" t="s">
        <v>1344</v>
      </c>
      <c r="C197" s="3" t="s">
        <v>1047</v>
      </c>
      <c r="D197" s="3" t="s">
        <v>2206</v>
      </c>
      <c r="E197" s="3" t="s">
        <v>2009</v>
      </c>
      <c r="F197" s="3" t="s">
        <v>1138</v>
      </c>
    </row>
    <row r="198" spans="1:6" ht="34" x14ac:dyDescent="0.2">
      <c r="A198" s="3">
        <v>2131</v>
      </c>
      <c r="B198" s="3" t="s">
        <v>1345</v>
      </c>
      <c r="C198" s="3" t="s">
        <v>1047</v>
      </c>
      <c r="D198" s="3" t="s">
        <v>2207</v>
      </c>
      <c r="E198" s="3" t="s">
        <v>2009</v>
      </c>
      <c r="F198" s="3" t="s">
        <v>1153</v>
      </c>
    </row>
    <row r="199" spans="1:6" ht="34" x14ac:dyDescent="0.2">
      <c r="A199" s="3">
        <v>3804</v>
      </c>
      <c r="B199" s="3" t="s">
        <v>1346</v>
      </c>
      <c r="C199" s="3" t="s">
        <v>1047</v>
      </c>
      <c r="D199" s="3" t="s">
        <v>2208</v>
      </c>
      <c r="E199" s="3" t="s">
        <v>2009</v>
      </c>
      <c r="F199" s="3" t="s">
        <v>1155</v>
      </c>
    </row>
    <row r="200" spans="1:6" ht="17" x14ac:dyDescent="0.2">
      <c r="A200" s="3">
        <v>4276</v>
      </c>
      <c r="B200" s="3" t="s">
        <v>1347</v>
      </c>
      <c r="C200" s="3" t="s">
        <v>1047</v>
      </c>
      <c r="D200" s="3" t="s">
        <v>2209</v>
      </c>
      <c r="E200" s="3" t="s">
        <v>2009</v>
      </c>
      <c r="F200" s="3" t="s">
        <v>1145</v>
      </c>
    </row>
    <row r="201" spans="1:6" ht="34" x14ac:dyDescent="0.2">
      <c r="A201" s="3">
        <v>6045</v>
      </c>
      <c r="B201" s="3" t="s">
        <v>1348</v>
      </c>
      <c r="C201" s="3" t="s">
        <v>1047</v>
      </c>
      <c r="D201" s="3" t="s">
        <v>2210</v>
      </c>
      <c r="E201" s="3" t="s">
        <v>2009</v>
      </c>
      <c r="F201" s="3" t="s">
        <v>1138</v>
      </c>
    </row>
    <row r="202" spans="1:6" ht="34" x14ac:dyDescent="0.2">
      <c r="A202" s="3">
        <v>4147</v>
      </c>
      <c r="B202" s="3" t="s">
        <v>1349</v>
      </c>
      <c r="C202" s="3" t="s">
        <v>1047</v>
      </c>
      <c r="D202" s="3" t="s">
        <v>2211</v>
      </c>
      <c r="E202" s="3" t="s">
        <v>2009</v>
      </c>
      <c r="F202" s="3" t="s">
        <v>1147</v>
      </c>
    </row>
    <row r="203" spans="1:6" ht="34" x14ac:dyDescent="0.2">
      <c r="A203" s="3">
        <v>3358</v>
      </c>
      <c r="B203" s="3" t="s">
        <v>1350</v>
      </c>
      <c r="C203" s="3" t="s">
        <v>1136</v>
      </c>
      <c r="D203" s="3" t="s">
        <v>2212</v>
      </c>
      <c r="E203" s="3" t="s">
        <v>1137</v>
      </c>
      <c r="F203" s="3" t="s">
        <v>1138</v>
      </c>
    </row>
    <row r="204" spans="1:6" ht="17" x14ac:dyDescent="0.2">
      <c r="A204" s="3">
        <v>2260</v>
      </c>
      <c r="B204" s="3" t="s">
        <v>1351</v>
      </c>
      <c r="C204" s="3" t="s">
        <v>1136</v>
      </c>
      <c r="D204" s="3" t="s">
        <v>2213</v>
      </c>
      <c r="E204" s="3" t="s">
        <v>1137</v>
      </c>
      <c r="F204" s="3" t="s">
        <v>1138</v>
      </c>
    </row>
    <row r="205" spans="1:6" ht="17" x14ac:dyDescent="0.2">
      <c r="A205" s="3">
        <v>2111</v>
      </c>
      <c r="B205" s="3" t="s">
        <v>1352</v>
      </c>
      <c r="C205" s="3" t="s">
        <v>1136</v>
      </c>
      <c r="D205" s="3" t="s">
        <v>2214</v>
      </c>
      <c r="E205" s="3" t="s">
        <v>1137</v>
      </c>
      <c r="F205" s="3" t="s">
        <v>1138</v>
      </c>
    </row>
    <row r="206" spans="1:6" ht="17" x14ac:dyDescent="0.2">
      <c r="A206" s="3">
        <v>9444</v>
      </c>
      <c r="B206" s="3" t="s">
        <v>1353</v>
      </c>
      <c r="C206" s="3" t="s">
        <v>1136</v>
      </c>
      <c r="D206" s="3" t="s">
        <v>2215</v>
      </c>
      <c r="E206" s="3" t="s">
        <v>1137</v>
      </c>
      <c r="F206" s="3" t="s">
        <v>1138</v>
      </c>
    </row>
    <row r="207" spans="1:6" ht="34" x14ac:dyDescent="0.2">
      <c r="A207" s="3">
        <v>542</v>
      </c>
      <c r="B207" s="3" t="s">
        <v>1179</v>
      </c>
      <c r="C207" s="3" t="s">
        <v>1136</v>
      </c>
      <c r="D207" s="3" t="s">
        <v>2216</v>
      </c>
      <c r="E207" s="3" t="s">
        <v>1137</v>
      </c>
      <c r="F207" s="3" t="s">
        <v>1138</v>
      </c>
    </row>
    <row r="208" spans="1:6" ht="34" x14ac:dyDescent="0.2">
      <c r="A208" s="3">
        <v>11329</v>
      </c>
      <c r="B208" s="3" t="s">
        <v>1279</v>
      </c>
      <c r="C208" s="3" t="s">
        <v>1136</v>
      </c>
      <c r="D208" s="3" t="s">
        <v>2217</v>
      </c>
      <c r="E208" s="3" t="s">
        <v>1137</v>
      </c>
      <c r="F208" s="3" t="s">
        <v>1138</v>
      </c>
    </row>
    <row r="209" spans="1:6" ht="34" x14ac:dyDescent="0.2">
      <c r="A209" s="3">
        <v>3570</v>
      </c>
      <c r="B209" s="3" t="s">
        <v>1354</v>
      </c>
      <c r="C209" s="3" t="s">
        <v>1136</v>
      </c>
      <c r="D209" s="3" t="s">
        <v>2218</v>
      </c>
      <c r="E209" s="3" t="s">
        <v>1137</v>
      </c>
      <c r="F209" s="3" t="s">
        <v>1138</v>
      </c>
    </row>
    <row r="210" spans="1:6" ht="17" x14ac:dyDescent="0.2">
      <c r="A210" s="3">
        <v>650</v>
      </c>
      <c r="B210" s="3" t="s">
        <v>1355</v>
      </c>
      <c r="C210" s="3" t="s">
        <v>1136</v>
      </c>
      <c r="D210" s="3" t="s">
        <v>2219</v>
      </c>
      <c r="E210" s="3" t="s">
        <v>1137</v>
      </c>
      <c r="F210" s="3" t="s">
        <v>1138</v>
      </c>
    </row>
    <row r="211" spans="1:6" ht="34" x14ac:dyDescent="0.2">
      <c r="A211" s="3">
        <v>9353</v>
      </c>
      <c r="B211" s="3" t="s">
        <v>1356</v>
      </c>
      <c r="C211" s="3" t="s">
        <v>1136</v>
      </c>
      <c r="D211" s="3" t="s">
        <v>2220</v>
      </c>
      <c r="E211" s="3" t="s">
        <v>1137</v>
      </c>
      <c r="F211" s="3" t="s">
        <v>1138</v>
      </c>
    </row>
    <row r="212" spans="1:6" ht="17" x14ac:dyDescent="0.2">
      <c r="A212" s="3">
        <v>54</v>
      </c>
      <c r="B212" s="3" t="s">
        <v>1357</v>
      </c>
      <c r="C212" s="3" t="s">
        <v>1136</v>
      </c>
      <c r="D212" s="3" t="s">
        <v>2221</v>
      </c>
      <c r="E212" s="3" t="s">
        <v>1137</v>
      </c>
      <c r="F212" s="3" t="s">
        <v>1138</v>
      </c>
    </row>
    <row r="213" spans="1:6" ht="34" x14ac:dyDescent="0.2">
      <c r="A213" s="3">
        <v>12151</v>
      </c>
      <c r="B213" s="3" t="s">
        <v>1358</v>
      </c>
      <c r="C213" s="3" t="s">
        <v>1136</v>
      </c>
      <c r="D213" s="3" t="s">
        <v>2222</v>
      </c>
      <c r="E213" s="3" t="s">
        <v>1137</v>
      </c>
      <c r="F213" s="3" t="s">
        <v>1138</v>
      </c>
    </row>
    <row r="214" spans="1:6" ht="34" x14ac:dyDescent="0.2">
      <c r="A214" s="3">
        <v>10018</v>
      </c>
      <c r="B214" s="3" t="s">
        <v>1359</v>
      </c>
      <c r="C214" s="3" t="s">
        <v>1136</v>
      </c>
      <c r="D214" s="3" t="s">
        <v>2223</v>
      </c>
      <c r="E214" s="3" t="s">
        <v>1137</v>
      </c>
      <c r="F214" s="3" t="s">
        <v>1138</v>
      </c>
    </row>
    <row r="215" spans="1:6" ht="17" x14ac:dyDescent="0.2">
      <c r="A215" s="3">
        <v>3182</v>
      </c>
      <c r="B215" s="3" t="s">
        <v>1360</v>
      </c>
      <c r="C215" s="3" t="s">
        <v>1136</v>
      </c>
      <c r="D215" s="3" t="s">
        <v>2224</v>
      </c>
      <c r="E215" s="3" t="s">
        <v>1137</v>
      </c>
      <c r="F215" s="3" t="s">
        <v>1138</v>
      </c>
    </row>
    <row r="216" spans="1:6" ht="34" x14ac:dyDescent="0.2">
      <c r="A216" s="3">
        <v>4936</v>
      </c>
      <c r="B216" s="3" t="s">
        <v>1361</v>
      </c>
      <c r="C216" s="3" t="s">
        <v>1136</v>
      </c>
      <c r="D216" s="3" t="s">
        <v>2225</v>
      </c>
      <c r="E216" s="3" t="s">
        <v>1137</v>
      </c>
      <c r="F216" s="3" t="s">
        <v>1138</v>
      </c>
    </row>
    <row r="217" spans="1:6" ht="34" x14ac:dyDescent="0.2">
      <c r="A217" s="3">
        <v>14630</v>
      </c>
      <c r="B217" s="3" t="s">
        <v>1362</v>
      </c>
      <c r="C217" s="3" t="s">
        <v>1047</v>
      </c>
      <c r="D217" s="3" t="s">
        <v>2226</v>
      </c>
      <c r="E217" s="3" t="s">
        <v>1137</v>
      </c>
      <c r="F217" s="3" t="s">
        <v>1138</v>
      </c>
    </row>
    <row r="218" spans="1:6" ht="34" x14ac:dyDescent="0.2">
      <c r="A218" s="3">
        <v>13256</v>
      </c>
      <c r="B218" s="3" t="s">
        <v>1363</v>
      </c>
      <c r="C218" s="3" t="s">
        <v>1047</v>
      </c>
      <c r="D218" s="3" t="s">
        <v>2227</v>
      </c>
      <c r="E218" s="3" t="s">
        <v>1137</v>
      </c>
      <c r="F218" s="3" t="s">
        <v>1138</v>
      </c>
    </row>
    <row r="219" spans="1:6" ht="17" x14ac:dyDescent="0.2">
      <c r="A219" s="3">
        <v>14665</v>
      </c>
      <c r="B219" s="3" t="s">
        <v>1364</v>
      </c>
      <c r="C219" s="3" t="s">
        <v>1047</v>
      </c>
      <c r="D219" s="3" t="s">
        <v>2228</v>
      </c>
      <c r="E219" s="3" t="s">
        <v>1137</v>
      </c>
      <c r="F219" s="3" t="s">
        <v>1138</v>
      </c>
    </row>
    <row r="220" spans="1:6" ht="34" x14ac:dyDescent="0.2">
      <c r="A220" s="3">
        <v>13363</v>
      </c>
      <c r="B220" s="3" t="s">
        <v>1365</v>
      </c>
      <c r="C220" s="3" t="s">
        <v>1047</v>
      </c>
      <c r="D220" s="3" t="s">
        <v>2229</v>
      </c>
      <c r="E220" s="3" t="s">
        <v>1137</v>
      </c>
      <c r="F220" s="3" t="s">
        <v>1138</v>
      </c>
    </row>
    <row r="221" spans="1:6" ht="34" x14ac:dyDescent="0.2">
      <c r="A221" s="3">
        <v>14645</v>
      </c>
      <c r="B221" s="3" t="s">
        <v>1366</v>
      </c>
      <c r="C221" s="3" t="s">
        <v>1047</v>
      </c>
      <c r="D221" s="3" t="s">
        <v>2230</v>
      </c>
      <c r="E221" s="3" t="s">
        <v>1137</v>
      </c>
      <c r="F221" s="3" t="s">
        <v>1138</v>
      </c>
    </row>
    <row r="222" spans="1:6" ht="34" x14ac:dyDescent="0.2">
      <c r="A222" s="3">
        <v>13163</v>
      </c>
      <c r="B222" s="3" t="s">
        <v>1367</v>
      </c>
      <c r="C222" s="3" t="s">
        <v>1047</v>
      </c>
      <c r="D222" s="3" t="s">
        <v>2231</v>
      </c>
      <c r="E222" s="3" t="s">
        <v>1137</v>
      </c>
      <c r="F222" s="3" t="s">
        <v>1138</v>
      </c>
    </row>
    <row r="223" spans="1:6" ht="17" x14ac:dyDescent="0.2">
      <c r="A223" s="3">
        <v>14553</v>
      </c>
      <c r="B223" s="3" t="s">
        <v>1368</v>
      </c>
      <c r="C223" s="3" t="s">
        <v>1047</v>
      </c>
      <c r="D223" s="3" t="s">
        <v>2232</v>
      </c>
      <c r="E223" s="3" t="s">
        <v>1137</v>
      </c>
      <c r="F223" s="3" t="s">
        <v>1138</v>
      </c>
    </row>
    <row r="224" spans="1:6" ht="17" x14ac:dyDescent="0.2">
      <c r="A224" s="3">
        <v>14287</v>
      </c>
      <c r="B224" s="3" t="s">
        <v>1369</v>
      </c>
      <c r="C224" s="3" t="s">
        <v>1047</v>
      </c>
      <c r="D224" s="3" t="s">
        <v>2233</v>
      </c>
      <c r="E224" s="3" t="s">
        <v>1137</v>
      </c>
      <c r="F224" s="3" t="s">
        <v>1138</v>
      </c>
    </row>
    <row r="225" spans="1:6" ht="17" x14ac:dyDescent="0.2">
      <c r="A225" s="3">
        <v>13179</v>
      </c>
      <c r="B225" s="3" t="s">
        <v>1370</v>
      </c>
      <c r="C225" s="3" t="s">
        <v>1047</v>
      </c>
      <c r="D225" s="3" t="s">
        <v>2234</v>
      </c>
      <c r="E225" s="3" t="s">
        <v>1137</v>
      </c>
      <c r="F225" s="3" t="s">
        <v>1138</v>
      </c>
    </row>
    <row r="226" spans="1:6" ht="17" x14ac:dyDescent="0.2">
      <c r="A226" s="3">
        <v>13035</v>
      </c>
      <c r="B226" s="3" t="s">
        <v>1371</v>
      </c>
      <c r="C226" s="3" t="s">
        <v>1047</v>
      </c>
      <c r="D226" s="3" t="s">
        <v>2235</v>
      </c>
      <c r="E226" s="3" t="s">
        <v>1137</v>
      </c>
      <c r="F226" s="3" t="s">
        <v>1138</v>
      </c>
    </row>
    <row r="227" spans="1:6" ht="34" x14ac:dyDescent="0.2">
      <c r="A227" s="3">
        <v>14322</v>
      </c>
      <c r="B227" s="3" t="s">
        <v>1372</v>
      </c>
      <c r="C227" s="3" t="s">
        <v>1047</v>
      </c>
      <c r="D227" s="3" t="s">
        <v>2236</v>
      </c>
      <c r="E227" s="3" t="s">
        <v>1137</v>
      </c>
      <c r="F227" s="3" t="s">
        <v>1138</v>
      </c>
    </row>
    <row r="228" spans="1:6" ht="34" x14ac:dyDescent="0.2">
      <c r="A228" s="3">
        <v>13196</v>
      </c>
      <c r="B228" s="3" t="s">
        <v>1373</v>
      </c>
      <c r="C228" s="3" t="s">
        <v>1047</v>
      </c>
      <c r="D228" s="3" t="s">
        <v>2237</v>
      </c>
      <c r="E228" s="3" t="s">
        <v>1137</v>
      </c>
      <c r="F228" s="3" t="s">
        <v>1138</v>
      </c>
    </row>
    <row r="229" spans="1:6" ht="17" x14ac:dyDescent="0.2">
      <c r="A229" s="3">
        <v>14604</v>
      </c>
      <c r="B229" s="3" t="s">
        <v>1374</v>
      </c>
      <c r="C229" s="3" t="s">
        <v>1047</v>
      </c>
      <c r="D229" s="3" t="s">
        <v>2238</v>
      </c>
      <c r="E229" s="3" t="s">
        <v>1137</v>
      </c>
      <c r="F229" s="3" t="s">
        <v>1138</v>
      </c>
    </row>
    <row r="230" spans="1:6" ht="17" x14ac:dyDescent="0.2">
      <c r="A230" s="3">
        <v>12961</v>
      </c>
      <c r="B230" s="3" t="s">
        <v>1375</v>
      </c>
      <c r="C230" s="3" t="s">
        <v>1047</v>
      </c>
      <c r="D230" s="3" t="s">
        <v>2239</v>
      </c>
      <c r="E230" s="3" t="s">
        <v>1137</v>
      </c>
      <c r="F230" s="3" t="s">
        <v>1138</v>
      </c>
    </row>
    <row r="231" spans="1:6" ht="17" x14ac:dyDescent="0.2">
      <c r="A231" s="3">
        <v>14676</v>
      </c>
      <c r="B231" s="3" t="s">
        <v>1376</v>
      </c>
      <c r="C231" s="3" t="s">
        <v>1047</v>
      </c>
      <c r="D231" s="3" t="s">
        <v>2240</v>
      </c>
      <c r="E231" s="3" t="s">
        <v>1137</v>
      </c>
      <c r="F231" s="3" t="s">
        <v>1138</v>
      </c>
    </row>
    <row r="232" spans="1:6" ht="17" x14ac:dyDescent="0.2">
      <c r="A232" s="3">
        <v>14087</v>
      </c>
      <c r="B232" s="3" t="s">
        <v>1377</v>
      </c>
      <c r="C232" s="3" t="s">
        <v>1047</v>
      </c>
      <c r="D232" s="3" t="s">
        <v>2241</v>
      </c>
      <c r="E232" s="3" t="s">
        <v>1137</v>
      </c>
      <c r="F232" s="3" t="s">
        <v>1138</v>
      </c>
    </row>
    <row r="233" spans="1:6" ht="17" x14ac:dyDescent="0.2">
      <c r="A233" s="3">
        <v>13194</v>
      </c>
      <c r="B233" s="3" t="s">
        <v>1378</v>
      </c>
      <c r="C233" s="3" t="s">
        <v>1047</v>
      </c>
      <c r="D233" s="3" t="s">
        <v>2242</v>
      </c>
      <c r="E233" s="3" t="s">
        <v>1137</v>
      </c>
      <c r="F233" s="3" t="s">
        <v>1138</v>
      </c>
    </row>
    <row r="234" spans="1:6" ht="34" x14ac:dyDescent="0.2">
      <c r="A234" s="3">
        <v>14513</v>
      </c>
      <c r="B234" s="3" t="s">
        <v>1379</v>
      </c>
      <c r="C234" s="3" t="s">
        <v>1047</v>
      </c>
      <c r="D234" s="3" t="s">
        <v>2243</v>
      </c>
      <c r="E234" s="3" t="s">
        <v>1137</v>
      </c>
      <c r="F234" s="3" t="s">
        <v>1138</v>
      </c>
    </row>
    <row r="235" spans="1:6" ht="34" x14ac:dyDescent="0.2">
      <c r="A235" s="3">
        <v>13461</v>
      </c>
      <c r="B235" s="3" t="s">
        <v>1380</v>
      </c>
      <c r="C235" s="3" t="s">
        <v>1047</v>
      </c>
      <c r="D235" s="3" t="s">
        <v>2244</v>
      </c>
      <c r="E235" s="3" t="s">
        <v>1137</v>
      </c>
      <c r="F235" s="3" t="s">
        <v>1138</v>
      </c>
    </row>
    <row r="236" spans="1:6" ht="34" x14ac:dyDescent="0.2">
      <c r="A236" s="3">
        <v>14510</v>
      </c>
      <c r="B236" s="3" t="s">
        <v>1381</v>
      </c>
      <c r="C236" s="3" t="s">
        <v>1047</v>
      </c>
      <c r="D236" s="3" t="s">
        <v>2245</v>
      </c>
      <c r="E236" s="3" t="s">
        <v>1137</v>
      </c>
      <c r="F236" s="3" t="s">
        <v>1138</v>
      </c>
    </row>
    <row r="237" spans="1:6" ht="34" x14ac:dyDescent="0.2">
      <c r="A237" s="3">
        <v>13190</v>
      </c>
      <c r="B237" s="3" t="s">
        <v>1382</v>
      </c>
      <c r="C237" s="3" t="s">
        <v>1047</v>
      </c>
      <c r="D237" s="3" t="s">
        <v>2246</v>
      </c>
      <c r="E237" s="3" t="s">
        <v>1137</v>
      </c>
      <c r="F237" s="3" t="s">
        <v>1138</v>
      </c>
    </row>
    <row r="238" spans="1:6" ht="34" x14ac:dyDescent="0.2">
      <c r="A238" s="3">
        <v>14508</v>
      </c>
      <c r="B238" s="3" t="s">
        <v>1383</v>
      </c>
      <c r="C238" s="3" t="s">
        <v>1047</v>
      </c>
      <c r="D238" s="3" t="s">
        <v>2247</v>
      </c>
      <c r="E238" s="3" t="s">
        <v>1137</v>
      </c>
      <c r="F238" s="3" t="s">
        <v>1138</v>
      </c>
    </row>
    <row r="239" spans="1:6" ht="34" x14ac:dyDescent="0.2">
      <c r="A239" s="3">
        <v>14472</v>
      </c>
      <c r="B239" s="3" t="s">
        <v>1384</v>
      </c>
      <c r="C239" s="3" t="s">
        <v>1047</v>
      </c>
      <c r="D239" s="3" t="s">
        <v>2248</v>
      </c>
      <c r="E239" s="3" t="s">
        <v>1137</v>
      </c>
      <c r="F239" s="3" t="s">
        <v>1138</v>
      </c>
    </row>
    <row r="240" spans="1:6" ht="34" x14ac:dyDescent="0.2">
      <c r="A240" s="3">
        <v>14562</v>
      </c>
      <c r="B240" s="3" t="s">
        <v>1385</v>
      </c>
      <c r="C240" s="3" t="s">
        <v>1047</v>
      </c>
      <c r="D240" s="3" t="s">
        <v>2249</v>
      </c>
      <c r="E240" s="3" t="s">
        <v>1137</v>
      </c>
      <c r="F240" s="3" t="s">
        <v>1138</v>
      </c>
    </row>
    <row r="241" spans="1:6" ht="34" x14ac:dyDescent="0.2">
      <c r="A241" s="3">
        <v>13206</v>
      </c>
      <c r="B241" s="3" t="s">
        <v>1386</v>
      </c>
      <c r="C241" s="3" t="s">
        <v>1047</v>
      </c>
      <c r="D241" s="3" t="s">
        <v>2250</v>
      </c>
      <c r="E241" s="3" t="s">
        <v>1137</v>
      </c>
      <c r="F241" s="3" t="s">
        <v>1138</v>
      </c>
    </row>
    <row r="242" spans="1:6" ht="17" x14ac:dyDescent="0.2">
      <c r="A242" s="3">
        <v>13080</v>
      </c>
      <c r="B242" s="3" t="s">
        <v>1387</v>
      </c>
      <c r="C242" s="3" t="s">
        <v>1047</v>
      </c>
      <c r="D242" s="3" t="s">
        <v>2251</v>
      </c>
      <c r="E242" s="3" t="s">
        <v>1137</v>
      </c>
      <c r="F242" s="3" t="s">
        <v>1138</v>
      </c>
    </row>
    <row r="243" spans="1:6" ht="34" x14ac:dyDescent="0.2">
      <c r="A243" s="3">
        <v>14633</v>
      </c>
      <c r="B243" s="3" t="s">
        <v>1388</v>
      </c>
      <c r="C243" s="3" t="s">
        <v>1047</v>
      </c>
      <c r="D243" s="3" t="s">
        <v>2252</v>
      </c>
      <c r="E243" s="3" t="s">
        <v>1137</v>
      </c>
      <c r="F243" s="3" t="s">
        <v>1138</v>
      </c>
    </row>
    <row r="244" spans="1:6" ht="34" x14ac:dyDescent="0.2">
      <c r="A244" s="3">
        <v>14097</v>
      </c>
      <c r="B244" s="3" t="s">
        <v>1389</v>
      </c>
      <c r="C244" s="3" t="s">
        <v>1047</v>
      </c>
      <c r="D244" s="3" t="s">
        <v>2253</v>
      </c>
      <c r="E244" s="3" t="s">
        <v>1137</v>
      </c>
      <c r="F244" s="3" t="s">
        <v>1138</v>
      </c>
    </row>
    <row r="245" spans="1:6" ht="17" x14ac:dyDescent="0.2">
      <c r="A245" s="3">
        <v>13024</v>
      </c>
      <c r="B245" s="3" t="s">
        <v>1390</v>
      </c>
      <c r="C245" s="3" t="s">
        <v>1047</v>
      </c>
      <c r="D245" s="3" t="s">
        <v>2254</v>
      </c>
      <c r="E245" s="3" t="s">
        <v>1137</v>
      </c>
      <c r="F245" s="3" t="s">
        <v>1138</v>
      </c>
    </row>
    <row r="246" spans="1:6" ht="17" x14ac:dyDescent="0.2">
      <c r="A246" s="3">
        <v>778</v>
      </c>
      <c r="B246" s="3" t="s">
        <v>1391</v>
      </c>
      <c r="C246" s="3" t="s">
        <v>1047</v>
      </c>
      <c r="D246" s="3" t="s">
        <v>2255</v>
      </c>
      <c r="E246" s="3" t="s">
        <v>1137</v>
      </c>
      <c r="F246" s="3" t="s">
        <v>1138</v>
      </c>
    </row>
    <row r="247" spans="1:6" ht="34" x14ac:dyDescent="0.2">
      <c r="A247" s="3">
        <v>7146</v>
      </c>
      <c r="B247" s="3" t="s">
        <v>1392</v>
      </c>
      <c r="C247" s="3" t="s">
        <v>1047</v>
      </c>
      <c r="D247" s="3" t="s">
        <v>2256</v>
      </c>
      <c r="E247" s="3" t="s">
        <v>1137</v>
      </c>
      <c r="F247" s="3" t="s">
        <v>1138</v>
      </c>
    </row>
    <row r="248" spans="1:6" ht="34" x14ac:dyDescent="0.2">
      <c r="A248" s="3">
        <v>6365</v>
      </c>
      <c r="B248" s="3" t="s">
        <v>1179</v>
      </c>
      <c r="C248" s="3" t="s">
        <v>1047</v>
      </c>
      <c r="D248" s="3" t="s">
        <v>2257</v>
      </c>
      <c r="E248" s="3" t="s">
        <v>1137</v>
      </c>
      <c r="F248" s="3" t="s">
        <v>1138</v>
      </c>
    </row>
    <row r="249" spans="1:6" ht="17" x14ac:dyDescent="0.2">
      <c r="A249" s="3">
        <v>8422</v>
      </c>
      <c r="B249" s="3" t="s">
        <v>1393</v>
      </c>
      <c r="C249" s="3" t="s">
        <v>1047</v>
      </c>
      <c r="D249" s="3" t="s">
        <v>2258</v>
      </c>
      <c r="E249" s="3" t="s">
        <v>1137</v>
      </c>
      <c r="F249" s="3" t="s">
        <v>1138</v>
      </c>
    </row>
    <row r="250" spans="1:6" ht="17" x14ac:dyDescent="0.2">
      <c r="A250" s="3">
        <v>8524</v>
      </c>
      <c r="B250" s="3" t="s">
        <v>1394</v>
      </c>
      <c r="C250" s="3" t="s">
        <v>1047</v>
      </c>
      <c r="D250" s="3" t="s">
        <v>2259</v>
      </c>
      <c r="E250" s="3" t="s">
        <v>1137</v>
      </c>
      <c r="F250" s="3" t="s">
        <v>1138</v>
      </c>
    </row>
    <row r="251" spans="1:6" ht="34" x14ac:dyDescent="0.2">
      <c r="A251" s="3">
        <v>3784</v>
      </c>
      <c r="B251" s="3" t="s">
        <v>1395</v>
      </c>
      <c r="C251" s="3" t="s">
        <v>1047</v>
      </c>
      <c r="D251" s="3" t="s">
        <v>2260</v>
      </c>
      <c r="E251" s="3" t="s">
        <v>1137</v>
      </c>
      <c r="F251" s="3" t="s">
        <v>1138</v>
      </c>
    </row>
    <row r="252" spans="1:6" ht="34" x14ac:dyDescent="0.2">
      <c r="A252" s="3">
        <v>10519</v>
      </c>
      <c r="B252" s="3" t="s">
        <v>1179</v>
      </c>
      <c r="C252" s="3" t="s">
        <v>1047</v>
      </c>
      <c r="D252" s="3" t="s">
        <v>2261</v>
      </c>
      <c r="E252" s="3" t="s">
        <v>1137</v>
      </c>
      <c r="F252" s="3" t="s">
        <v>1138</v>
      </c>
    </row>
    <row r="253" spans="1:6" ht="34" x14ac:dyDescent="0.2">
      <c r="A253" s="3">
        <v>7132</v>
      </c>
      <c r="B253" s="3" t="s">
        <v>1396</v>
      </c>
      <c r="C253" s="3" t="s">
        <v>1047</v>
      </c>
      <c r="D253" s="3" t="s">
        <v>2262</v>
      </c>
      <c r="E253" s="3" t="s">
        <v>1137</v>
      </c>
      <c r="F253" s="3" t="s">
        <v>1138</v>
      </c>
    </row>
    <row r="254" spans="1:6" ht="34" x14ac:dyDescent="0.2">
      <c r="A254" s="3">
        <v>3709</v>
      </c>
      <c r="B254" s="3" t="s">
        <v>1397</v>
      </c>
      <c r="C254" s="3" t="s">
        <v>1047</v>
      </c>
      <c r="D254" s="3" t="s">
        <v>2263</v>
      </c>
      <c r="E254" s="3" t="s">
        <v>1137</v>
      </c>
      <c r="F254" s="3" t="s">
        <v>1138</v>
      </c>
    </row>
    <row r="255" spans="1:6" ht="34" x14ac:dyDescent="0.2">
      <c r="A255" s="3">
        <v>7518</v>
      </c>
      <c r="B255" s="3" t="s">
        <v>1397</v>
      </c>
      <c r="C255" s="3" t="s">
        <v>1047</v>
      </c>
      <c r="D255" s="3" t="s">
        <v>2264</v>
      </c>
      <c r="E255" s="3" t="s">
        <v>2009</v>
      </c>
      <c r="F255" s="3" t="s">
        <v>1138</v>
      </c>
    </row>
    <row r="256" spans="1:6" ht="34" x14ac:dyDescent="0.2">
      <c r="A256" s="3">
        <v>1738</v>
      </c>
      <c r="B256" s="3" t="s">
        <v>1398</v>
      </c>
      <c r="C256" s="3" t="s">
        <v>1047</v>
      </c>
      <c r="D256" s="3" t="s">
        <v>2265</v>
      </c>
      <c r="E256" s="3" t="s">
        <v>2009</v>
      </c>
      <c r="F256" s="3" t="s">
        <v>1154</v>
      </c>
    </row>
    <row r="257" spans="1:6" ht="34" x14ac:dyDescent="0.2">
      <c r="A257" s="3">
        <v>1622</v>
      </c>
      <c r="B257" s="3" t="s">
        <v>1179</v>
      </c>
      <c r="C257" s="3" t="s">
        <v>1047</v>
      </c>
      <c r="D257" s="3" t="s">
        <v>2266</v>
      </c>
      <c r="E257" s="3" t="s">
        <v>2009</v>
      </c>
      <c r="F257" s="3" t="s">
        <v>1138</v>
      </c>
    </row>
    <row r="258" spans="1:6" ht="34" x14ac:dyDescent="0.2">
      <c r="A258" s="3">
        <v>1325</v>
      </c>
      <c r="B258" s="3" t="s">
        <v>1399</v>
      </c>
      <c r="C258" s="3" t="s">
        <v>1047</v>
      </c>
      <c r="D258" s="3" t="s">
        <v>2267</v>
      </c>
      <c r="E258" s="3" t="s">
        <v>2009</v>
      </c>
      <c r="F258" s="3" t="s">
        <v>1138</v>
      </c>
    </row>
    <row r="259" spans="1:6" ht="34" x14ac:dyDescent="0.2">
      <c r="A259" s="3">
        <v>5505</v>
      </c>
      <c r="B259" s="3" t="s">
        <v>1400</v>
      </c>
      <c r="C259" s="3" t="s">
        <v>1047</v>
      </c>
      <c r="D259" s="3" t="s">
        <v>2268</v>
      </c>
      <c r="E259" s="3" t="s">
        <v>2009</v>
      </c>
      <c r="F259" s="3" t="s">
        <v>1138</v>
      </c>
    </row>
    <row r="260" spans="1:6" ht="17" x14ac:dyDescent="0.2">
      <c r="A260" s="3">
        <v>4210</v>
      </c>
      <c r="B260" s="3" t="s">
        <v>1401</v>
      </c>
      <c r="C260" s="3" t="s">
        <v>1047</v>
      </c>
      <c r="D260" s="3" t="s">
        <v>2269</v>
      </c>
      <c r="E260" s="3" t="s">
        <v>2009</v>
      </c>
      <c r="F260" s="3" t="s">
        <v>1138</v>
      </c>
    </row>
    <row r="261" spans="1:6" ht="17" x14ac:dyDescent="0.2">
      <c r="A261" s="3">
        <v>11229</v>
      </c>
      <c r="B261" s="3" t="s">
        <v>1402</v>
      </c>
      <c r="C261" s="3" t="s">
        <v>1047</v>
      </c>
      <c r="D261" s="3" t="s">
        <v>2270</v>
      </c>
      <c r="E261" s="3" t="s">
        <v>2009</v>
      </c>
      <c r="F261" s="3" t="s">
        <v>1138</v>
      </c>
    </row>
    <row r="262" spans="1:6" ht="34" x14ac:dyDescent="0.2">
      <c r="A262" s="3">
        <v>9385</v>
      </c>
      <c r="B262" s="3" t="s">
        <v>1403</v>
      </c>
      <c r="C262" s="3" t="s">
        <v>1047</v>
      </c>
      <c r="D262" s="3" t="s">
        <v>2271</v>
      </c>
      <c r="E262" s="3" t="s">
        <v>2009</v>
      </c>
      <c r="F262" s="3" t="s">
        <v>1138</v>
      </c>
    </row>
    <row r="263" spans="1:6" ht="34" x14ac:dyDescent="0.2">
      <c r="A263" s="3">
        <v>900</v>
      </c>
      <c r="B263" s="3" t="s">
        <v>1295</v>
      </c>
      <c r="C263" s="3" t="s">
        <v>1047</v>
      </c>
      <c r="D263" s="3" t="s">
        <v>2272</v>
      </c>
      <c r="E263" s="3" t="s">
        <v>2009</v>
      </c>
      <c r="F263" s="3" t="s">
        <v>1138</v>
      </c>
    </row>
    <row r="264" spans="1:6" ht="34" x14ac:dyDescent="0.2">
      <c r="A264" s="3">
        <v>6217</v>
      </c>
      <c r="B264" s="3" t="s">
        <v>1404</v>
      </c>
      <c r="C264" s="3" t="s">
        <v>1047</v>
      </c>
      <c r="D264" s="3" t="s">
        <v>2273</v>
      </c>
      <c r="E264" s="3" t="s">
        <v>2009</v>
      </c>
      <c r="F264" s="3" t="s">
        <v>1138</v>
      </c>
    </row>
    <row r="265" spans="1:6" ht="34" x14ac:dyDescent="0.2">
      <c r="A265" s="3">
        <v>9466</v>
      </c>
      <c r="B265" s="3" t="s">
        <v>1179</v>
      </c>
      <c r="C265" s="3" t="s">
        <v>1047</v>
      </c>
      <c r="D265" s="3" t="s">
        <v>2274</v>
      </c>
      <c r="E265" s="3" t="s">
        <v>2009</v>
      </c>
      <c r="F265" s="3" t="s">
        <v>1159</v>
      </c>
    </row>
    <row r="266" spans="1:6" ht="34" x14ac:dyDescent="0.2">
      <c r="A266" s="3">
        <v>4596</v>
      </c>
      <c r="B266" s="3" t="s">
        <v>1405</v>
      </c>
      <c r="C266" s="3" t="s">
        <v>1047</v>
      </c>
      <c r="D266" s="3" t="s">
        <v>2275</v>
      </c>
      <c r="E266" s="3" t="s">
        <v>2009</v>
      </c>
      <c r="F266" s="3" t="s">
        <v>1138</v>
      </c>
    </row>
    <row r="267" spans="1:6" ht="34" x14ac:dyDescent="0.2">
      <c r="A267" s="3">
        <v>5206</v>
      </c>
      <c r="B267" s="3" t="s">
        <v>1406</v>
      </c>
      <c r="C267" s="3" t="s">
        <v>1047</v>
      </c>
      <c r="D267" s="3" t="s">
        <v>2276</v>
      </c>
      <c r="E267" s="3" t="s">
        <v>2009</v>
      </c>
      <c r="F267" s="3" t="s">
        <v>1145</v>
      </c>
    </row>
    <row r="268" spans="1:6" ht="17" x14ac:dyDescent="0.2">
      <c r="A268" s="3">
        <v>2823</v>
      </c>
      <c r="B268" s="3" t="s">
        <v>1407</v>
      </c>
      <c r="C268" s="3" t="s">
        <v>1047</v>
      </c>
      <c r="D268" s="3" t="s">
        <v>2277</v>
      </c>
      <c r="E268" s="3" t="s">
        <v>2009</v>
      </c>
      <c r="F268" s="3" t="s">
        <v>1146</v>
      </c>
    </row>
    <row r="269" spans="1:6" ht="34" x14ac:dyDescent="0.2">
      <c r="A269" s="3">
        <v>10408</v>
      </c>
      <c r="B269" s="3" t="s">
        <v>1408</v>
      </c>
      <c r="C269" s="3" t="s">
        <v>1047</v>
      </c>
      <c r="D269" s="3" t="s">
        <v>2278</v>
      </c>
      <c r="E269" s="3" t="s">
        <v>2009</v>
      </c>
      <c r="F269" s="3" t="s">
        <v>1145</v>
      </c>
    </row>
    <row r="270" spans="1:6" ht="17" x14ac:dyDescent="0.2">
      <c r="A270" s="3">
        <v>11011</v>
      </c>
      <c r="B270" s="3" t="s">
        <v>1409</v>
      </c>
      <c r="C270" s="3" t="s">
        <v>1047</v>
      </c>
      <c r="D270" s="3" t="s">
        <v>2279</v>
      </c>
      <c r="E270" s="3" t="s">
        <v>2009</v>
      </c>
      <c r="F270" s="3" t="s">
        <v>1139</v>
      </c>
    </row>
    <row r="271" spans="1:6" ht="34" x14ac:dyDescent="0.2">
      <c r="A271" s="3">
        <v>40</v>
      </c>
      <c r="B271" s="3" t="s">
        <v>1179</v>
      </c>
      <c r="C271" s="3" t="s">
        <v>1047</v>
      </c>
      <c r="D271" s="3" t="s">
        <v>2280</v>
      </c>
      <c r="E271" s="3" t="s">
        <v>2009</v>
      </c>
      <c r="F271" s="3" t="s">
        <v>1138</v>
      </c>
    </row>
    <row r="272" spans="1:6" ht="34" x14ac:dyDescent="0.2">
      <c r="A272" s="3">
        <v>11636</v>
      </c>
      <c r="B272" s="3" t="s">
        <v>1410</v>
      </c>
      <c r="C272" s="3" t="s">
        <v>1047</v>
      </c>
      <c r="D272" s="3" t="s">
        <v>2281</v>
      </c>
      <c r="E272" s="3" t="s">
        <v>2009</v>
      </c>
      <c r="F272" s="3" t="s">
        <v>1146</v>
      </c>
    </row>
    <row r="273" spans="1:6" ht="34" x14ac:dyDescent="0.2">
      <c r="A273" s="3">
        <v>9120</v>
      </c>
      <c r="B273" s="3" t="s">
        <v>1411</v>
      </c>
      <c r="C273" s="3" t="s">
        <v>1136</v>
      </c>
      <c r="D273" s="3" t="s">
        <v>2282</v>
      </c>
      <c r="E273" s="3" t="s">
        <v>1137</v>
      </c>
      <c r="F273" s="3" t="s">
        <v>1138</v>
      </c>
    </row>
    <row r="274" spans="1:6" ht="34" x14ac:dyDescent="0.2">
      <c r="A274" s="3">
        <v>12221</v>
      </c>
      <c r="B274" s="3" t="s">
        <v>1412</v>
      </c>
      <c r="C274" s="3" t="s">
        <v>1136</v>
      </c>
      <c r="D274" s="3" t="s">
        <v>2283</v>
      </c>
      <c r="E274" s="3" t="s">
        <v>1137</v>
      </c>
      <c r="F274" s="3" t="s">
        <v>1138</v>
      </c>
    </row>
    <row r="275" spans="1:6" ht="34" x14ac:dyDescent="0.2">
      <c r="A275" s="3">
        <v>9415</v>
      </c>
      <c r="B275" s="3" t="s">
        <v>1413</v>
      </c>
      <c r="C275" s="3" t="s">
        <v>1136</v>
      </c>
      <c r="D275" s="3" t="s">
        <v>2284</v>
      </c>
      <c r="E275" s="3" t="s">
        <v>1137</v>
      </c>
      <c r="F275" s="3" t="s">
        <v>1138</v>
      </c>
    </row>
    <row r="276" spans="1:6" ht="34" x14ac:dyDescent="0.2">
      <c r="A276" s="3">
        <v>724</v>
      </c>
      <c r="B276" s="3" t="s">
        <v>1414</v>
      </c>
      <c r="C276" s="3" t="s">
        <v>1136</v>
      </c>
      <c r="D276" s="3" t="s">
        <v>2285</v>
      </c>
      <c r="E276" s="3" t="s">
        <v>1137</v>
      </c>
      <c r="F276" s="3" t="s">
        <v>1138</v>
      </c>
    </row>
    <row r="277" spans="1:6" ht="34" x14ac:dyDescent="0.2">
      <c r="A277" s="3">
        <v>8897</v>
      </c>
      <c r="B277" s="3" t="s">
        <v>1415</v>
      </c>
      <c r="C277" s="3" t="s">
        <v>1136</v>
      </c>
      <c r="D277" s="3" t="s">
        <v>2286</v>
      </c>
      <c r="E277" s="3" t="s">
        <v>1137</v>
      </c>
      <c r="F277" s="3" t="s">
        <v>1138</v>
      </c>
    </row>
    <row r="278" spans="1:6" ht="17" x14ac:dyDescent="0.2">
      <c r="A278" s="3">
        <v>7112</v>
      </c>
      <c r="B278" s="3" t="s">
        <v>1416</v>
      </c>
      <c r="C278" s="3" t="s">
        <v>1136</v>
      </c>
      <c r="D278" s="3" t="s">
        <v>2287</v>
      </c>
      <c r="E278" s="3" t="s">
        <v>1137</v>
      </c>
      <c r="F278" s="3" t="s">
        <v>1138</v>
      </c>
    </row>
    <row r="279" spans="1:6" ht="34" x14ac:dyDescent="0.2">
      <c r="A279" s="3">
        <v>1086</v>
      </c>
      <c r="B279" s="3" t="s">
        <v>1179</v>
      </c>
      <c r="C279" s="3" t="s">
        <v>1136</v>
      </c>
      <c r="D279" s="3" t="s">
        <v>2288</v>
      </c>
      <c r="E279" s="3" t="s">
        <v>1137</v>
      </c>
      <c r="F279" s="3" t="s">
        <v>1138</v>
      </c>
    </row>
    <row r="280" spans="1:6" ht="34" x14ac:dyDescent="0.2">
      <c r="A280" s="3">
        <v>2916</v>
      </c>
      <c r="B280" s="3" t="s">
        <v>1417</v>
      </c>
      <c r="C280" s="3" t="s">
        <v>1136</v>
      </c>
      <c r="D280" s="3" t="s">
        <v>2289</v>
      </c>
      <c r="E280" s="3" t="s">
        <v>1137</v>
      </c>
      <c r="F280" s="3" t="s">
        <v>1138</v>
      </c>
    </row>
    <row r="281" spans="1:6" ht="17" x14ac:dyDescent="0.2">
      <c r="A281" s="3">
        <v>2439</v>
      </c>
      <c r="B281" s="3" t="s">
        <v>1179</v>
      </c>
      <c r="C281" s="3" t="s">
        <v>1136</v>
      </c>
      <c r="D281" s="3" t="s">
        <v>2290</v>
      </c>
      <c r="E281" s="3" t="s">
        <v>1137</v>
      </c>
      <c r="F281" s="3" t="s">
        <v>1155</v>
      </c>
    </row>
    <row r="282" spans="1:6" ht="34" x14ac:dyDescent="0.2">
      <c r="A282" s="3">
        <v>6416</v>
      </c>
      <c r="B282" s="3" t="s">
        <v>1179</v>
      </c>
      <c r="C282" s="3" t="s">
        <v>1136</v>
      </c>
      <c r="D282" s="3" t="s">
        <v>2291</v>
      </c>
      <c r="E282" s="3" t="s">
        <v>1137</v>
      </c>
      <c r="F282" s="3" t="s">
        <v>1138</v>
      </c>
    </row>
    <row r="283" spans="1:6" ht="34" x14ac:dyDescent="0.2">
      <c r="A283" s="3">
        <v>6310</v>
      </c>
      <c r="B283" s="3" t="s">
        <v>1418</v>
      </c>
      <c r="C283" s="3" t="s">
        <v>1136</v>
      </c>
      <c r="D283" s="3" t="s">
        <v>2292</v>
      </c>
      <c r="E283" s="3" t="s">
        <v>1137</v>
      </c>
      <c r="F283" s="3" t="s">
        <v>1145</v>
      </c>
    </row>
    <row r="284" spans="1:6" ht="17" x14ac:dyDescent="0.2">
      <c r="A284" s="3">
        <v>9029</v>
      </c>
      <c r="B284" s="3" t="s">
        <v>1419</v>
      </c>
      <c r="C284" s="3" t="s">
        <v>1136</v>
      </c>
      <c r="D284" s="3" t="s">
        <v>2293</v>
      </c>
      <c r="E284" s="3" t="s">
        <v>1137</v>
      </c>
      <c r="F284" s="3" t="s">
        <v>1138</v>
      </c>
    </row>
    <row r="285" spans="1:6" ht="34" x14ac:dyDescent="0.2">
      <c r="A285" s="3">
        <v>295</v>
      </c>
      <c r="B285" s="3" t="s">
        <v>1420</v>
      </c>
      <c r="C285" s="3" t="s">
        <v>1136</v>
      </c>
      <c r="D285" s="3" t="s">
        <v>2294</v>
      </c>
      <c r="E285" s="3" t="s">
        <v>1137</v>
      </c>
      <c r="F285" s="3" t="s">
        <v>1145</v>
      </c>
    </row>
    <row r="286" spans="1:6" ht="17" x14ac:dyDescent="0.2">
      <c r="A286" s="3">
        <v>1577</v>
      </c>
      <c r="B286" s="3" t="s">
        <v>1179</v>
      </c>
      <c r="C286" s="3" t="s">
        <v>1136</v>
      </c>
      <c r="D286" s="3" t="s">
        <v>2295</v>
      </c>
      <c r="E286" s="3" t="s">
        <v>1137</v>
      </c>
      <c r="F286" s="3" t="s">
        <v>1139</v>
      </c>
    </row>
    <row r="287" spans="1:6" ht="17" x14ac:dyDescent="0.2">
      <c r="A287" s="3">
        <v>1568</v>
      </c>
      <c r="B287" s="3" t="s">
        <v>1421</v>
      </c>
      <c r="C287" s="3" t="s">
        <v>1136</v>
      </c>
      <c r="D287" s="3" t="s">
        <v>2296</v>
      </c>
      <c r="E287" s="3" t="s">
        <v>1137</v>
      </c>
      <c r="F287" s="3" t="s">
        <v>1152</v>
      </c>
    </row>
    <row r="288" spans="1:6" ht="34" x14ac:dyDescent="0.2">
      <c r="A288" s="3">
        <v>9047</v>
      </c>
      <c r="B288" s="3" t="s">
        <v>1422</v>
      </c>
      <c r="C288" s="3" t="s">
        <v>1136</v>
      </c>
      <c r="D288" s="3" t="s">
        <v>2297</v>
      </c>
      <c r="E288" s="3" t="s">
        <v>1137</v>
      </c>
      <c r="F288" s="3" t="s">
        <v>1139</v>
      </c>
    </row>
    <row r="289" spans="1:6" ht="34" x14ac:dyDescent="0.2">
      <c r="A289" s="3">
        <v>7603</v>
      </c>
      <c r="B289" s="3" t="s">
        <v>1423</v>
      </c>
      <c r="C289" s="3" t="s">
        <v>1136</v>
      </c>
      <c r="D289" s="3" t="s">
        <v>2298</v>
      </c>
      <c r="E289" s="3" t="s">
        <v>1137</v>
      </c>
      <c r="F289" s="3" t="s">
        <v>1145</v>
      </c>
    </row>
    <row r="290" spans="1:6" ht="34" x14ac:dyDescent="0.2">
      <c r="A290" s="3">
        <v>1566</v>
      </c>
      <c r="B290" s="3" t="s">
        <v>1424</v>
      </c>
      <c r="C290" s="3" t="s">
        <v>1047</v>
      </c>
      <c r="D290" s="3" t="s">
        <v>2299</v>
      </c>
      <c r="E290" s="3" t="s">
        <v>1137</v>
      </c>
      <c r="F290" s="3" t="s">
        <v>1138</v>
      </c>
    </row>
    <row r="291" spans="1:6" ht="34" x14ac:dyDescent="0.2">
      <c r="A291" s="3">
        <v>2918</v>
      </c>
      <c r="B291" s="3" t="s">
        <v>1425</v>
      </c>
      <c r="C291" s="3" t="s">
        <v>1047</v>
      </c>
      <c r="D291" s="3" t="s">
        <v>2300</v>
      </c>
      <c r="E291" s="3" t="s">
        <v>1137</v>
      </c>
      <c r="F291" s="3" t="s">
        <v>1138</v>
      </c>
    </row>
    <row r="292" spans="1:6" ht="17" x14ac:dyDescent="0.2">
      <c r="A292" s="3">
        <v>1491</v>
      </c>
      <c r="B292" s="3" t="s">
        <v>1426</v>
      </c>
      <c r="C292" s="3" t="s">
        <v>1047</v>
      </c>
      <c r="D292" s="3" t="s">
        <v>2301</v>
      </c>
      <c r="E292" s="3" t="s">
        <v>1137</v>
      </c>
      <c r="F292" s="3" t="s">
        <v>1166</v>
      </c>
    </row>
    <row r="293" spans="1:6" ht="34" x14ac:dyDescent="0.2">
      <c r="A293" s="3">
        <v>14915</v>
      </c>
      <c r="B293" s="3" t="s">
        <v>1427</v>
      </c>
      <c r="C293" s="3" t="s">
        <v>1047</v>
      </c>
      <c r="D293" s="3" t="s">
        <v>2302</v>
      </c>
      <c r="E293" s="3" t="s">
        <v>1137</v>
      </c>
      <c r="F293" s="3" t="s">
        <v>1141</v>
      </c>
    </row>
    <row r="294" spans="1:6" ht="17" x14ac:dyDescent="0.2">
      <c r="A294" s="3">
        <v>9619</v>
      </c>
      <c r="B294" s="3" t="s">
        <v>1179</v>
      </c>
      <c r="C294" s="3" t="s">
        <v>1047</v>
      </c>
      <c r="D294" s="3" t="s">
        <v>2303</v>
      </c>
      <c r="E294" s="3" t="s">
        <v>1137</v>
      </c>
      <c r="F294" s="3" t="s">
        <v>1145</v>
      </c>
    </row>
    <row r="295" spans="1:6" ht="17" x14ac:dyDescent="0.2">
      <c r="A295" s="3">
        <v>2363</v>
      </c>
      <c r="B295" s="3" t="s">
        <v>1428</v>
      </c>
      <c r="C295" s="3" t="s">
        <v>1047</v>
      </c>
      <c r="D295" s="3" t="s">
        <v>2304</v>
      </c>
      <c r="E295" s="3" t="s">
        <v>1137</v>
      </c>
      <c r="F295" s="3" t="s">
        <v>1138</v>
      </c>
    </row>
    <row r="296" spans="1:6" ht="17" x14ac:dyDescent="0.2">
      <c r="A296" s="3">
        <v>5898</v>
      </c>
      <c r="B296" s="3" t="s">
        <v>1429</v>
      </c>
      <c r="C296" s="3" t="s">
        <v>1047</v>
      </c>
      <c r="D296" s="3" t="s">
        <v>2305</v>
      </c>
      <c r="E296" s="3" t="s">
        <v>1137</v>
      </c>
      <c r="F296" s="3" t="s">
        <v>1141</v>
      </c>
    </row>
    <row r="297" spans="1:6" ht="17" x14ac:dyDescent="0.2">
      <c r="A297" s="3">
        <v>1948</v>
      </c>
      <c r="B297" s="3" t="s">
        <v>1430</v>
      </c>
      <c r="C297" s="3" t="s">
        <v>1047</v>
      </c>
      <c r="D297" s="3" t="s">
        <v>2306</v>
      </c>
      <c r="E297" s="3" t="s">
        <v>1137</v>
      </c>
      <c r="F297" s="3" t="s">
        <v>1145</v>
      </c>
    </row>
    <row r="298" spans="1:6" ht="34" x14ac:dyDescent="0.2">
      <c r="A298" s="3">
        <v>1820</v>
      </c>
      <c r="B298" s="3" t="s">
        <v>1431</v>
      </c>
      <c r="C298" s="3" t="s">
        <v>1047</v>
      </c>
      <c r="D298" s="3" t="s">
        <v>2307</v>
      </c>
      <c r="E298" s="3" t="s">
        <v>1137</v>
      </c>
      <c r="F298" s="3" t="s">
        <v>1145</v>
      </c>
    </row>
    <row r="299" spans="1:6" ht="34" x14ac:dyDescent="0.2">
      <c r="A299" s="3">
        <v>14770</v>
      </c>
      <c r="B299" s="3" t="s">
        <v>1432</v>
      </c>
      <c r="C299" s="3" t="s">
        <v>1047</v>
      </c>
      <c r="D299" s="3" t="s">
        <v>2308</v>
      </c>
      <c r="E299" s="3" t="s">
        <v>1137</v>
      </c>
      <c r="F299" s="3" t="s">
        <v>1148</v>
      </c>
    </row>
    <row r="300" spans="1:6" ht="17" x14ac:dyDescent="0.2">
      <c r="A300" s="3">
        <v>1962</v>
      </c>
      <c r="B300" s="3" t="s">
        <v>1433</v>
      </c>
      <c r="C300" s="3" t="s">
        <v>1047</v>
      </c>
      <c r="D300" s="3" t="s">
        <v>2309</v>
      </c>
      <c r="E300" s="3" t="s">
        <v>1137</v>
      </c>
      <c r="F300" s="3" t="s">
        <v>1138</v>
      </c>
    </row>
    <row r="301" spans="1:6" ht="17" x14ac:dyDescent="0.2">
      <c r="A301" s="3">
        <v>7175</v>
      </c>
      <c r="B301" s="3" t="s">
        <v>1434</v>
      </c>
      <c r="C301" s="3" t="s">
        <v>1047</v>
      </c>
      <c r="D301" s="3" t="s">
        <v>2310</v>
      </c>
      <c r="E301" s="3" t="s">
        <v>1137</v>
      </c>
      <c r="F301" s="3" t="s">
        <v>1138</v>
      </c>
    </row>
    <row r="302" spans="1:6" ht="17" x14ac:dyDescent="0.2">
      <c r="A302" s="3">
        <v>1222</v>
      </c>
      <c r="B302" s="3" t="s">
        <v>1435</v>
      </c>
      <c r="C302" s="3" t="s">
        <v>1047</v>
      </c>
      <c r="D302" s="3" t="s">
        <v>2311</v>
      </c>
      <c r="E302" s="3" t="s">
        <v>1137</v>
      </c>
      <c r="F302" s="3" t="s">
        <v>1138</v>
      </c>
    </row>
    <row r="303" spans="1:6" ht="17" x14ac:dyDescent="0.2">
      <c r="A303" s="3">
        <v>487</v>
      </c>
      <c r="B303" s="3" t="s">
        <v>1436</v>
      </c>
      <c r="C303" s="3" t="s">
        <v>1047</v>
      </c>
      <c r="D303" s="3" t="s">
        <v>2312</v>
      </c>
      <c r="E303" s="3" t="s">
        <v>1137</v>
      </c>
      <c r="F303" s="3" t="s">
        <v>1138</v>
      </c>
    </row>
    <row r="304" spans="1:6" ht="17" x14ac:dyDescent="0.2">
      <c r="A304" s="3">
        <v>2217</v>
      </c>
      <c r="B304" s="3" t="s">
        <v>1437</v>
      </c>
      <c r="C304" s="3" t="s">
        <v>1047</v>
      </c>
      <c r="D304" s="3" t="s">
        <v>2313</v>
      </c>
      <c r="E304" s="3" t="s">
        <v>1137</v>
      </c>
      <c r="F304" s="3" t="s">
        <v>1162</v>
      </c>
    </row>
    <row r="305" spans="1:6" ht="34" x14ac:dyDescent="0.2">
      <c r="A305" s="3">
        <v>14824</v>
      </c>
      <c r="B305" s="3" t="s">
        <v>1438</v>
      </c>
      <c r="C305" s="3" t="s">
        <v>1047</v>
      </c>
      <c r="D305" s="3" t="s">
        <v>2314</v>
      </c>
      <c r="E305" s="3" t="s">
        <v>1137</v>
      </c>
      <c r="F305" s="3" t="s">
        <v>1145</v>
      </c>
    </row>
    <row r="306" spans="1:6" ht="34" x14ac:dyDescent="0.2">
      <c r="A306" s="3">
        <v>2078</v>
      </c>
      <c r="B306" s="3" t="s">
        <v>1439</v>
      </c>
      <c r="C306" s="3" t="s">
        <v>1047</v>
      </c>
      <c r="D306" s="3" t="s">
        <v>2315</v>
      </c>
      <c r="E306" s="3" t="s">
        <v>1137</v>
      </c>
      <c r="F306" s="3" t="s">
        <v>1138</v>
      </c>
    </row>
    <row r="307" spans="1:6" ht="34" x14ac:dyDescent="0.2">
      <c r="A307" s="3">
        <v>10497</v>
      </c>
      <c r="B307" s="3" t="s">
        <v>1440</v>
      </c>
      <c r="C307" s="3" t="s">
        <v>1047</v>
      </c>
      <c r="D307" s="3" t="s">
        <v>2316</v>
      </c>
      <c r="E307" s="3" t="s">
        <v>1137</v>
      </c>
      <c r="F307" s="3" t="s">
        <v>1146</v>
      </c>
    </row>
    <row r="308" spans="1:6" ht="17" x14ac:dyDescent="0.2">
      <c r="A308" s="3">
        <v>4695</v>
      </c>
      <c r="B308" s="3" t="s">
        <v>1441</v>
      </c>
      <c r="C308" s="3" t="s">
        <v>1047</v>
      </c>
      <c r="D308" s="3" t="s">
        <v>2317</v>
      </c>
      <c r="E308" s="3" t="s">
        <v>1137</v>
      </c>
      <c r="F308" s="3" t="s">
        <v>1167</v>
      </c>
    </row>
    <row r="309" spans="1:6" ht="34" x14ac:dyDescent="0.2">
      <c r="A309" s="3">
        <v>9857</v>
      </c>
      <c r="B309" s="3" t="s">
        <v>1442</v>
      </c>
      <c r="C309" s="3" t="s">
        <v>1047</v>
      </c>
      <c r="D309" s="3" t="s">
        <v>2318</v>
      </c>
      <c r="E309" s="3" t="s">
        <v>1137</v>
      </c>
      <c r="F309" s="3" t="s">
        <v>1138</v>
      </c>
    </row>
    <row r="310" spans="1:6" ht="17" x14ac:dyDescent="0.2">
      <c r="A310" s="3">
        <v>2168</v>
      </c>
      <c r="B310" s="3" t="s">
        <v>1224</v>
      </c>
      <c r="C310" s="3" t="s">
        <v>1047</v>
      </c>
      <c r="D310" s="3" t="s">
        <v>2238</v>
      </c>
      <c r="E310" s="3" t="s">
        <v>1137</v>
      </c>
      <c r="F310" s="3" t="s">
        <v>1145</v>
      </c>
    </row>
    <row r="311" spans="1:6" ht="34" x14ac:dyDescent="0.2">
      <c r="A311" s="3">
        <v>4078</v>
      </c>
      <c r="B311" s="3" t="s">
        <v>1443</v>
      </c>
      <c r="C311" s="3" t="s">
        <v>1047</v>
      </c>
      <c r="D311" s="3" t="s">
        <v>2319</v>
      </c>
      <c r="E311" s="3" t="s">
        <v>1137</v>
      </c>
      <c r="F311" s="3" t="s">
        <v>1138</v>
      </c>
    </row>
    <row r="312" spans="1:6" ht="34" x14ac:dyDescent="0.2">
      <c r="A312" s="3">
        <v>11887</v>
      </c>
      <c r="B312" s="3" t="s">
        <v>1444</v>
      </c>
      <c r="C312" s="3" t="s">
        <v>1047</v>
      </c>
      <c r="D312" s="3" t="s">
        <v>2320</v>
      </c>
      <c r="E312" s="3" t="s">
        <v>1137</v>
      </c>
      <c r="F312" s="3" t="s">
        <v>1139</v>
      </c>
    </row>
    <row r="313" spans="1:6" ht="17" x14ac:dyDescent="0.2">
      <c r="A313" s="3">
        <v>6588</v>
      </c>
      <c r="B313" s="3" t="s">
        <v>1179</v>
      </c>
      <c r="C313" s="3" t="s">
        <v>1047</v>
      </c>
      <c r="D313" s="3" t="s">
        <v>2321</v>
      </c>
      <c r="E313" s="3" t="s">
        <v>1137</v>
      </c>
      <c r="F313" s="3" t="s">
        <v>1138</v>
      </c>
    </row>
    <row r="314" spans="1:6" ht="17" x14ac:dyDescent="0.2">
      <c r="A314" s="3">
        <v>7167</v>
      </c>
      <c r="B314" s="3" t="s">
        <v>1445</v>
      </c>
      <c r="C314" s="3" t="s">
        <v>1047</v>
      </c>
      <c r="D314" s="3" t="s">
        <v>2322</v>
      </c>
      <c r="E314" s="3" t="s">
        <v>1137</v>
      </c>
      <c r="F314" s="3" t="s">
        <v>1138</v>
      </c>
    </row>
    <row r="315" spans="1:6" ht="34" x14ac:dyDescent="0.2">
      <c r="A315" s="3">
        <v>1459</v>
      </c>
      <c r="B315" s="3" t="s">
        <v>1179</v>
      </c>
      <c r="C315" s="3" t="s">
        <v>1047</v>
      </c>
      <c r="D315" s="3" t="s">
        <v>2323</v>
      </c>
      <c r="E315" s="3" t="s">
        <v>1137</v>
      </c>
      <c r="F315" s="3" t="s">
        <v>1138</v>
      </c>
    </row>
    <row r="316" spans="1:6" ht="17" x14ac:dyDescent="0.2">
      <c r="A316" s="3">
        <v>548</v>
      </c>
      <c r="B316" s="3" t="s">
        <v>1446</v>
      </c>
      <c r="C316" s="3" t="s">
        <v>1047</v>
      </c>
      <c r="D316" s="3" t="s">
        <v>2324</v>
      </c>
      <c r="E316" s="3" t="s">
        <v>1137</v>
      </c>
      <c r="F316" s="3" t="s">
        <v>1138</v>
      </c>
    </row>
    <row r="317" spans="1:6" ht="34" x14ac:dyDescent="0.2">
      <c r="A317" s="3">
        <v>5224</v>
      </c>
      <c r="B317" s="3" t="s">
        <v>1447</v>
      </c>
      <c r="C317" s="3" t="s">
        <v>1047</v>
      </c>
      <c r="D317" s="3" t="s">
        <v>2325</v>
      </c>
      <c r="E317" s="3" t="s">
        <v>1137</v>
      </c>
      <c r="F317" s="3" t="s">
        <v>1138</v>
      </c>
    </row>
    <row r="318" spans="1:6" ht="34" x14ac:dyDescent="0.2">
      <c r="A318" s="3">
        <v>2686</v>
      </c>
      <c r="B318" s="3" t="s">
        <v>1448</v>
      </c>
      <c r="C318" s="3" t="s">
        <v>1047</v>
      </c>
      <c r="D318" s="3" t="s">
        <v>2326</v>
      </c>
      <c r="E318" s="3" t="s">
        <v>1137</v>
      </c>
      <c r="F318" s="3" t="s">
        <v>1138</v>
      </c>
    </row>
    <row r="319" spans="1:6" ht="34" x14ac:dyDescent="0.2">
      <c r="A319" s="3">
        <v>468</v>
      </c>
      <c r="B319" s="3" t="s">
        <v>1449</v>
      </c>
      <c r="C319" s="3" t="s">
        <v>1047</v>
      </c>
      <c r="D319" s="3" t="s">
        <v>2327</v>
      </c>
      <c r="E319" s="3" t="s">
        <v>1137</v>
      </c>
      <c r="F319" s="3" t="s">
        <v>1138</v>
      </c>
    </row>
    <row r="320" spans="1:6" ht="17" x14ac:dyDescent="0.2">
      <c r="A320" s="3">
        <v>8456</v>
      </c>
      <c r="B320" s="3" t="s">
        <v>1179</v>
      </c>
      <c r="C320" s="3" t="s">
        <v>1047</v>
      </c>
      <c r="D320" s="3" t="s">
        <v>2328</v>
      </c>
      <c r="E320" s="3" t="s">
        <v>1137</v>
      </c>
      <c r="F320" s="3" t="s">
        <v>1138</v>
      </c>
    </row>
    <row r="321" spans="1:6" ht="34" x14ac:dyDescent="0.2">
      <c r="A321" s="3">
        <v>1260</v>
      </c>
      <c r="B321" s="3" t="s">
        <v>1450</v>
      </c>
      <c r="C321" s="3" t="s">
        <v>1047</v>
      </c>
      <c r="D321" s="3" t="s">
        <v>2329</v>
      </c>
      <c r="E321" s="3" t="s">
        <v>1137</v>
      </c>
      <c r="F321" s="3" t="s">
        <v>1138</v>
      </c>
    </row>
    <row r="322" spans="1:6" ht="17" x14ac:dyDescent="0.2">
      <c r="A322" s="3">
        <v>3050</v>
      </c>
      <c r="B322" s="3" t="s">
        <v>1179</v>
      </c>
      <c r="C322" s="3" t="s">
        <v>1047</v>
      </c>
      <c r="D322" s="3" t="s">
        <v>2330</v>
      </c>
      <c r="E322" s="3" t="s">
        <v>1137</v>
      </c>
      <c r="F322" s="3" t="s">
        <v>1138</v>
      </c>
    </row>
    <row r="323" spans="1:6" ht="34" x14ac:dyDescent="0.2">
      <c r="A323" s="3">
        <v>10308</v>
      </c>
      <c r="B323" s="3" t="s">
        <v>1179</v>
      </c>
      <c r="C323" s="3" t="s">
        <v>1047</v>
      </c>
      <c r="D323" s="3" t="s">
        <v>2331</v>
      </c>
      <c r="E323" s="3" t="s">
        <v>1137</v>
      </c>
      <c r="F323" s="3" t="s">
        <v>1138</v>
      </c>
    </row>
    <row r="324" spans="1:6" ht="17" x14ac:dyDescent="0.2">
      <c r="A324" s="3">
        <v>6428</v>
      </c>
      <c r="B324" s="3" t="s">
        <v>1179</v>
      </c>
      <c r="C324" s="3" t="s">
        <v>1047</v>
      </c>
      <c r="D324" s="3" t="s">
        <v>2332</v>
      </c>
      <c r="E324" s="3" t="s">
        <v>1137</v>
      </c>
      <c r="F324" s="3" t="s">
        <v>1138</v>
      </c>
    </row>
    <row r="325" spans="1:6" ht="34" x14ac:dyDescent="0.2">
      <c r="A325" s="3">
        <v>387</v>
      </c>
      <c r="B325" s="3" t="s">
        <v>1451</v>
      </c>
      <c r="C325" s="3" t="s">
        <v>1047</v>
      </c>
      <c r="D325" s="3" t="s">
        <v>2333</v>
      </c>
      <c r="E325" s="3" t="s">
        <v>1137</v>
      </c>
      <c r="F325" s="3" t="s">
        <v>1138</v>
      </c>
    </row>
    <row r="326" spans="1:6" ht="34" x14ac:dyDescent="0.2">
      <c r="A326" s="3">
        <v>2270</v>
      </c>
      <c r="B326" s="3" t="s">
        <v>1179</v>
      </c>
      <c r="C326" s="3" t="s">
        <v>1047</v>
      </c>
      <c r="D326" s="3" t="s">
        <v>2334</v>
      </c>
      <c r="E326" s="3" t="s">
        <v>1137</v>
      </c>
      <c r="F326" s="3" t="s">
        <v>1138</v>
      </c>
    </row>
    <row r="327" spans="1:6" ht="34" x14ac:dyDescent="0.2">
      <c r="A327" s="3">
        <v>482</v>
      </c>
      <c r="B327" s="3" t="s">
        <v>1452</v>
      </c>
      <c r="C327" s="3" t="s">
        <v>1047</v>
      </c>
      <c r="D327" s="3" t="s">
        <v>2335</v>
      </c>
      <c r="E327" s="3" t="s">
        <v>1137</v>
      </c>
      <c r="F327" s="3" t="s">
        <v>1138</v>
      </c>
    </row>
    <row r="328" spans="1:6" ht="34" x14ac:dyDescent="0.2">
      <c r="A328" s="3">
        <v>1956</v>
      </c>
      <c r="B328" s="3" t="s">
        <v>1453</v>
      </c>
      <c r="C328" s="3" t="s">
        <v>1047</v>
      </c>
      <c r="D328" s="3" t="s">
        <v>2336</v>
      </c>
      <c r="E328" s="3" t="s">
        <v>1137</v>
      </c>
      <c r="F328" s="3" t="s">
        <v>1138</v>
      </c>
    </row>
    <row r="329" spans="1:6" ht="34" x14ac:dyDescent="0.2">
      <c r="A329" s="3">
        <v>7466</v>
      </c>
      <c r="B329" s="3" t="s">
        <v>1454</v>
      </c>
      <c r="C329" s="3" t="s">
        <v>1047</v>
      </c>
      <c r="D329" s="3" t="s">
        <v>2337</v>
      </c>
      <c r="E329" s="3" t="s">
        <v>1137</v>
      </c>
      <c r="F329" s="3" t="s">
        <v>1138</v>
      </c>
    </row>
    <row r="330" spans="1:6" ht="17" x14ac:dyDescent="0.2">
      <c r="A330" s="3">
        <v>8224</v>
      </c>
      <c r="B330" s="3" t="s">
        <v>1455</v>
      </c>
      <c r="C330" s="3" t="s">
        <v>1047</v>
      </c>
      <c r="D330" s="3" t="s">
        <v>2338</v>
      </c>
      <c r="E330" s="3" t="s">
        <v>1137</v>
      </c>
      <c r="F330" s="3" t="s">
        <v>1138</v>
      </c>
    </row>
    <row r="331" spans="1:6" ht="17" x14ac:dyDescent="0.2">
      <c r="A331" s="3">
        <v>3490</v>
      </c>
      <c r="B331" s="3" t="s">
        <v>1179</v>
      </c>
      <c r="C331" s="3" t="s">
        <v>1047</v>
      </c>
      <c r="D331" s="3" t="s">
        <v>2339</v>
      </c>
      <c r="E331" s="3" t="s">
        <v>1137</v>
      </c>
      <c r="F331" s="3" t="s">
        <v>1138</v>
      </c>
    </row>
    <row r="332" spans="1:6" ht="17" x14ac:dyDescent="0.2">
      <c r="A332" s="3">
        <v>1596</v>
      </c>
      <c r="B332" s="3" t="s">
        <v>1456</v>
      </c>
      <c r="C332" s="3" t="s">
        <v>1047</v>
      </c>
      <c r="D332" s="3" t="s">
        <v>2340</v>
      </c>
      <c r="E332" s="3" t="s">
        <v>1137</v>
      </c>
      <c r="F332" s="3" t="s">
        <v>1138</v>
      </c>
    </row>
    <row r="333" spans="1:6" ht="17" x14ac:dyDescent="0.2">
      <c r="A333" s="3">
        <v>3969</v>
      </c>
      <c r="B333" s="3" t="s">
        <v>1457</v>
      </c>
      <c r="C333" s="3" t="s">
        <v>1047</v>
      </c>
      <c r="D333" s="3" t="s">
        <v>2341</v>
      </c>
      <c r="E333" s="3" t="s">
        <v>1137</v>
      </c>
      <c r="F333" s="3" t="s">
        <v>1138</v>
      </c>
    </row>
    <row r="334" spans="1:6" ht="34" x14ac:dyDescent="0.2">
      <c r="A334" s="3">
        <v>9342</v>
      </c>
      <c r="B334" s="3" t="s">
        <v>1458</v>
      </c>
      <c r="C334" s="3" t="s">
        <v>1047</v>
      </c>
      <c r="D334" s="3" t="s">
        <v>2342</v>
      </c>
      <c r="E334" s="3" t="s">
        <v>1137</v>
      </c>
      <c r="F334" s="3" t="s">
        <v>1138</v>
      </c>
    </row>
    <row r="335" spans="1:6" ht="34" x14ac:dyDescent="0.2">
      <c r="A335" s="3">
        <v>2028</v>
      </c>
      <c r="B335" s="3" t="s">
        <v>1459</v>
      </c>
      <c r="C335" s="3" t="s">
        <v>1047</v>
      </c>
      <c r="D335" s="3" t="s">
        <v>2343</v>
      </c>
      <c r="E335" s="3" t="s">
        <v>1137</v>
      </c>
      <c r="F335" s="3" t="s">
        <v>1138</v>
      </c>
    </row>
    <row r="336" spans="1:6" ht="34" x14ac:dyDescent="0.2">
      <c r="A336" s="3">
        <v>3940</v>
      </c>
      <c r="B336" s="3" t="s">
        <v>1179</v>
      </c>
      <c r="C336" s="3" t="s">
        <v>1047</v>
      </c>
      <c r="D336" s="3" t="s">
        <v>2344</v>
      </c>
      <c r="E336" s="3" t="s">
        <v>1137</v>
      </c>
      <c r="F336" s="3" t="s">
        <v>1138</v>
      </c>
    </row>
    <row r="337" spans="1:6" ht="34" x14ac:dyDescent="0.2">
      <c r="A337" s="3">
        <v>8293</v>
      </c>
      <c r="B337" s="3" t="s">
        <v>1460</v>
      </c>
      <c r="C337" s="3" t="s">
        <v>1047</v>
      </c>
      <c r="D337" s="3" t="s">
        <v>2345</v>
      </c>
      <c r="E337" s="3" t="s">
        <v>1137</v>
      </c>
      <c r="F337" s="3" t="s">
        <v>1138</v>
      </c>
    </row>
    <row r="338" spans="1:6" ht="34" x14ac:dyDescent="0.2">
      <c r="A338" s="3">
        <v>9962</v>
      </c>
      <c r="B338" s="3" t="s">
        <v>1461</v>
      </c>
      <c r="C338" s="3" t="s">
        <v>1047</v>
      </c>
      <c r="D338" s="3" t="s">
        <v>2346</v>
      </c>
      <c r="E338" s="3" t="s">
        <v>1137</v>
      </c>
      <c r="F338" s="3" t="s">
        <v>1138</v>
      </c>
    </row>
    <row r="339" spans="1:6" ht="34" x14ac:dyDescent="0.2">
      <c r="A339" s="3">
        <v>8098</v>
      </c>
      <c r="B339" s="3" t="s">
        <v>1179</v>
      </c>
      <c r="C339" s="3" t="s">
        <v>1047</v>
      </c>
      <c r="D339" s="3" t="s">
        <v>2347</v>
      </c>
      <c r="E339" s="3" t="s">
        <v>1137</v>
      </c>
      <c r="F339" s="3" t="s">
        <v>1138</v>
      </c>
    </row>
    <row r="340" spans="1:6" ht="17" x14ac:dyDescent="0.2">
      <c r="A340" s="3">
        <v>8348</v>
      </c>
      <c r="B340" s="3" t="s">
        <v>1462</v>
      </c>
      <c r="C340" s="3" t="s">
        <v>1047</v>
      </c>
      <c r="D340" s="3" t="s">
        <v>2348</v>
      </c>
      <c r="E340" s="3" t="s">
        <v>1137</v>
      </c>
      <c r="F340" s="3" t="s">
        <v>1138</v>
      </c>
    </row>
    <row r="341" spans="1:6" ht="34" x14ac:dyDescent="0.2">
      <c r="A341" s="3">
        <v>653</v>
      </c>
      <c r="B341" s="3" t="s">
        <v>1463</v>
      </c>
      <c r="C341" s="3" t="s">
        <v>1047</v>
      </c>
      <c r="D341" s="3" t="s">
        <v>2349</v>
      </c>
      <c r="E341" s="3" t="s">
        <v>1137</v>
      </c>
      <c r="F341" s="3" t="s">
        <v>1138</v>
      </c>
    </row>
    <row r="342" spans="1:6" ht="34" x14ac:dyDescent="0.2">
      <c r="A342" s="3">
        <v>8645</v>
      </c>
      <c r="B342" s="3" t="s">
        <v>1464</v>
      </c>
      <c r="C342" s="3" t="s">
        <v>1047</v>
      </c>
      <c r="D342" s="3" t="s">
        <v>2350</v>
      </c>
      <c r="E342" s="3" t="s">
        <v>1137</v>
      </c>
      <c r="F342" s="3" t="s">
        <v>1138</v>
      </c>
    </row>
    <row r="343" spans="1:6" ht="34" x14ac:dyDescent="0.2">
      <c r="A343" s="3">
        <v>1275</v>
      </c>
      <c r="B343" s="3" t="s">
        <v>1465</v>
      </c>
      <c r="C343" s="3" t="s">
        <v>1047</v>
      </c>
      <c r="D343" s="3" t="s">
        <v>2351</v>
      </c>
      <c r="E343" s="3" t="s">
        <v>1137</v>
      </c>
      <c r="F343" s="3" t="s">
        <v>1138</v>
      </c>
    </row>
    <row r="344" spans="1:6" ht="34" x14ac:dyDescent="0.2">
      <c r="A344" s="3">
        <v>11189</v>
      </c>
      <c r="B344" s="3" t="s">
        <v>1466</v>
      </c>
      <c r="C344" s="3" t="s">
        <v>1047</v>
      </c>
      <c r="D344" s="3" t="s">
        <v>2352</v>
      </c>
      <c r="E344" s="3" t="s">
        <v>1137</v>
      </c>
      <c r="F344" s="3" t="s">
        <v>1138</v>
      </c>
    </row>
    <row r="345" spans="1:6" ht="34" x14ac:dyDescent="0.2">
      <c r="A345" s="3">
        <v>5988</v>
      </c>
      <c r="B345" s="3" t="s">
        <v>1467</v>
      </c>
      <c r="C345" s="3" t="s">
        <v>1047</v>
      </c>
      <c r="D345" s="3" t="s">
        <v>2353</v>
      </c>
      <c r="E345" s="3" t="s">
        <v>1137</v>
      </c>
      <c r="F345" s="3" t="s">
        <v>1138</v>
      </c>
    </row>
    <row r="346" spans="1:6" ht="34" x14ac:dyDescent="0.2">
      <c r="A346" s="3">
        <v>9726</v>
      </c>
      <c r="B346" s="3" t="s">
        <v>1468</v>
      </c>
      <c r="C346" s="3" t="s">
        <v>1047</v>
      </c>
      <c r="D346" s="3" t="s">
        <v>2354</v>
      </c>
      <c r="E346" s="3" t="s">
        <v>1137</v>
      </c>
      <c r="F346" s="3" t="s">
        <v>1138</v>
      </c>
    </row>
    <row r="347" spans="1:6" ht="34" x14ac:dyDescent="0.2">
      <c r="A347" s="3">
        <v>5113</v>
      </c>
      <c r="B347" s="3" t="s">
        <v>1469</v>
      </c>
      <c r="C347" s="3" t="s">
        <v>1047</v>
      </c>
      <c r="D347" s="3" t="s">
        <v>2355</v>
      </c>
      <c r="E347" s="3" t="s">
        <v>1137</v>
      </c>
      <c r="F347" s="3" t="s">
        <v>1138</v>
      </c>
    </row>
    <row r="348" spans="1:6" ht="34" x14ac:dyDescent="0.2">
      <c r="A348" s="3">
        <v>7202</v>
      </c>
      <c r="B348" s="3" t="s">
        <v>1329</v>
      </c>
      <c r="C348" s="3" t="s">
        <v>1047</v>
      </c>
      <c r="D348" s="3" t="s">
        <v>2356</v>
      </c>
      <c r="E348" s="3" t="s">
        <v>1137</v>
      </c>
      <c r="F348" s="3" t="s">
        <v>1138</v>
      </c>
    </row>
    <row r="349" spans="1:6" ht="34" x14ac:dyDescent="0.2">
      <c r="A349" s="3">
        <v>1173</v>
      </c>
      <c r="B349" s="3" t="s">
        <v>1470</v>
      </c>
      <c r="C349" s="3" t="s">
        <v>1047</v>
      </c>
      <c r="D349" s="3" t="s">
        <v>2357</v>
      </c>
      <c r="E349" s="3" t="s">
        <v>1137</v>
      </c>
      <c r="F349" s="3" t="s">
        <v>1138</v>
      </c>
    </row>
    <row r="350" spans="1:6" ht="17" x14ac:dyDescent="0.2">
      <c r="A350" s="3">
        <v>13597</v>
      </c>
      <c r="B350" s="3" t="s">
        <v>1471</v>
      </c>
      <c r="C350" s="3" t="s">
        <v>1047</v>
      </c>
      <c r="D350" s="3" t="s">
        <v>2358</v>
      </c>
      <c r="E350" s="3" t="s">
        <v>1137</v>
      </c>
      <c r="F350" s="3" t="s">
        <v>1138</v>
      </c>
    </row>
    <row r="351" spans="1:6" ht="17" x14ac:dyDescent="0.2">
      <c r="A351" s="3">
        <v>4047</v>
      </c>
      <c r="B351" s="3" t="s">
        <v>1472</v>
      </c>
      <c r="C351" s="3" t="s">
        <v>1047</v>
      </c>
      <c r="D351" s="3" t="s">
        <v>2359</v>
      </c>
      <c r="E351" s="3" t="s">
        <v>1137</v>
      </c>
      <c r="F351" s="3" t="s">
        <v>1138</v>
      </c>
    </row>
    <row r="352" spans="1:6" ht="17" x14ac:dyDescent="0.2">
      <c r="A352" s="3">
        <v>6594</v>
      </c>
      <c r="B352" s="3" t="s">
        <v>1473</v>
      </c>
      <c r="C352" s="3" t="s">
        <v>1047</v>
      </c>
      <c r="D352" s="3" t="s">
        <v>2360</v>
      </c>
      <c r="E352" s="3" t="s">
        <v>1137</v>
      </c>
      <c r="F352" s="3" t="s">
        <v>1138</v>
      </c>
    </row>
    <row r="353" spans="1:6" ht="34" x14ac:dyDescent="0.2">
      <c r="A353" s="3">
        <v>1186</v>
      </c>
      <c r="B353" s="3" t="s">
        <v>1474</v>
      </c>
      <c r="C353" s="3" t="s">
        <v>1047</v>
      </c>
      <c r="D353" s="3" t="s">
        <v>2361</v>
      </c>
      <c r="E353" s="3" t="s">
        <v>1137</v>
      </c>
      <c r="F353" s="3" t="s">
        <v>1138</v>
      </c>
    </row>
    <row r="354" spans="1:6" ht="17" x14ac:dyDescent="0.2">
      <c r="A354" s="3">
        <v>4279</v>
      </c>
      <c r="B354" s="3" t="s">
        <v>1475</v>
      </c>
      <c r="C354" s="3" t="s">
        <v>1047</v>
      </c>
      <c r="D354" s="3" t="s">
        <v>2362</v>
      </c>
      <c r="E354" s="3" t="s">
        <v>1137</v>
      </c>
      <c r="F354" s="3" t="s">
        <v>1145</v>
      </c>
    </row>
    <row r="355" spans="1:6" ht="34" x14ac:dyDescent="0.2">
      <c r="A355" s="3">
        <v>4151</v>
      </c>
      <c r="B355" s="3" t="s">
        <v>1179</v>
      </c>
      <c r="C355" s="3" t="s">
        <v>1047</v>
      </c>
      <c r="D355" s="3" t="s">
        <v>2363</v>
      </c>
      <c r="E355" s="3" t="s">
        <v>1137</v>
      </c>
      <c r="F355" s="3" t="s">
        <v>1145</v>
      </c>
    </row>
    <row r="356" spans="1:6" ht="17" x14ac:dyDescent="0.2">
      <c r="A356" s="3">
        <v>14848</v>
      </c>
      <c r="B356" s="3" t="s">
        <v>1476</v>
      </c>
      <c r="C356" s="3" t="s">
        <v>1047</v>
      </c>
      <c r="D356" s="3" t="s">
        <v>2364</v>
      </c>
      <c r="E356" s="3" t="s">
        <v>1137</v>
      </c>
      <c r="F356" s="3" t="s">
        <v>1168</v>
      </c>
    </row>
    <row r="357" spans="1:6" ht="34" x14ac:dyDescent="0.2">
      <c r="A357" s="3">
        <v>4697</v>
      </c>
      <c r="B357" s="3" t="s">
        <v>1477</v>
      </c>
      <c r="C357" s="3" t="s">
        <v>1047</v>
      </c>
      <c r="D357" s="3" t="s">
        <v>2365</v>
      </c>
      <c r="E357" s="3" t="s">
        <v>1137</v>
      </c>
      <c r="F357" s="3" t="s">
        <v>1142</v>
      </c>
    </row>
    <row r="358" spans="1:6" ht="17" x14ac:dyDescent="0.2">
      <c r="A358" s="3">
        <v>5887</v>
      </c>
      <c r="B358" s="3" t="s">
        <v>1478</v>
      </c>
      <c r="C358" s="3" t="s">
        <v>1047</v>
      </c>
      <c r="D358" s="3" t="s">
        <v>2296</v>
      </c>
      <c r="E358" s="3" t="s">
        <v>1137</v>
      </c>
      <c r="F358" s="3" t="s">
        <v>1145</v>
      </c>
    </row>
    <row r="359" spans="1:6" ht="34" x14ac:dyDescent="0.2">
      <c r="A359" s="3">
        <v>12019</v>
      </c>
      <c r="B359" s="3" t="s">
        <v>1479</v>
      </c>
      <c r="C359" s="3" t="s">
        <v>1047</v>
      </c>
      <c r="D359" s="3" t="s">
        <v>2366</v>
      </c>
      <c r="E359" s="3" t="s">
        <v>2009</v>
      </c>
      <c r="F359" s="3" t="s">
        <v>1145</v>
      </c>
    </row>
    <row r="360" spans="1:6" ht="34" x14ac:dyDescent="0.2">
      <c r="A360" s="3">
        <v>10549</v>
      </c>
      <c r="B360" s="3" t="s">
        <v>1480</v>
      </c>
      <c r="C360" s="3" t="s">
        <v>1047</v>
      </c>
      <c r="D360" s="3" t="s">
        <v>2367</v>
      </c>
      <c r="E360" s="3" t="s">
        <v>2009</v>
      </c>
      <c r="F360" s="3" t="s">
        <v>1155</v>
      </c>
    </row>
    <row r="361" spans="1:6" ht="34" x14ac:dyDescent="0.2">
      <c r="A361" s="3">
        <v>4909</v>
      </c>
      <c r="B361" s="3" t="s">
        <v>1179</v>
      </c>
      <c r="C361" s="3" t="s">
        <v>1047</v>
      </c>
      <c r="D361" s="3" t="s">
        <v>2368</v>
      </c>
      <c r="E361" s="3" t="s">
        <v>2009</v>
      </c>
      <c r="F361" s="3" t="s">
        <v>1141</v>
      </c>
    </row>
    <row r="362" spans="1:6" ht="34" x14ac:dyDescent="0.2">
      <c r="A362" s="3">
        <v>5854</v>
      </c>
      <c r="B362" s="3" t="s">
        <v>1179</v>
      </c>
      <c r="C362" s="3" t="s">
        <v>1047</v>
      </c>
      <c r="D362" s="3" t="s">
        <v>2369</v>
      </c>
      <c r="E362" s="3" t="s">
        <v>2009</v>
      </c>
      <c r="F362" s="3" t="s">
        <v>1147</v>
      </c>
    </row>
    <row r="363" spans="1:6" ht="34" x14ac:dyDescent="0.2">
      <c r="A363" s="3">
        <v>3066</v>
      </c>
      <c r="B363" s="3" t="s">
        <v>1179</v>
      </c>
      <c r="C363" s="3" t="s">
        <v>1047</v>
      </c>
      <c r="D363" s="3" t="s">
        <v>2370</v>
      </c>
      <c r="E363" s="3" t="s">
        <v>2009</v>
      </c>
      <c r="F363" s="3" t="s">
        <v>1155</v>
      </c>
    </row>
    <row r="364" spans="1:6" ht="34" x14ac:dyDescent="0.2">
      <c r="A364" s="3">
        <v>11431</v>
      </c>
      <c r="B364" s="3" t="s">
        <v>1481</v>
      </c>
      <c r="C364" s="3" t="s">
        <v>1047</v>
      </c>
      <c r="D364" s="3" t="s">
        <v>2371</v>
      </c>
      <c r="E364" s="3" t="s">
        <v>2009</v>
      </c>
      <c r="F364" s="3" t="s">
        <v>1152</v>
      </c>
    </row>
    <row r="365" spans="1:6" ht="34" x14ac:dyDescent="0.2">
      <c r="A365" s="3">
        <v>9906</v>
      </c>
      <c r="B365" s="3" t="s">
        <v>1218</v>
      </c>
      <c r="C365" s="3" t="s">
        <v>1047</v>
      </c>
      <c r="D365" s="3" t="s">
        <v>2372</v>
      </c>
      <c r="E365" s="3" t="s">
        <v>2009</v>
      </c>
      <c r="F365" s="3" t="s">
        <v>1146</v>
      </c>
    </row>
    <row r="366" spans="1:6" ht="34" x14ac:dyDescent="0.2">
      <c r="A366" s="3">
        <v>2048</v>
      </c>
      <c r="B366" s="3" t="s">
        <v>1482</v>
      </c>
      <c r="C366" s="3" t="s">
        <v>1047</v>
      </c>
      <c r="D366" s="3" t="s">
        <v>2373</v>
      </c>
      <c r="E366" s="3" t="s">
        <v>2009</v>
      </c>
      <c r="F366" s="3" t="s">
        <v>1145</v>
      </c>
    </row>
    <row r="367" spans="1:6" ht="34" x14ac:dyDescent="0.2">
      <c r="A367" s="3">
        <v>3071</v>
      </c>
      <c r="B367" s="3" t="s">
        <v>1483</v>
      </c>
      <c r="C367" s="3" t="s">
        <v>1047</v>
      </c>
      <c r="D367" s="3" t="s">
        <v>2374</v>
      </c>
      <c r="E367" s="3" t="s">
        <v>2009</v>
      </c>
      <c r="F367" s="3" t="s">
        <v>1145</v>
      </c>
    </row>
    <row r="368" spans="1:6" ht="34" x14ac:dyDescent="0.2">
      <c r="A368" s="3">
        <v>11065</v>
      </c>
      <c r="B368" s="3" t="s">
        <v>1484</v>
      </c>
      <c r="C368" s="3" t="s">
        <v>1047</v>
      </c>
      <c r="D368" s="3" t="s">
        <v>2375</v>
      </c>
      <c r="E368" s="3" t="s">
        <v>2009</v>
      </c>
      <c r="F368" s="3" t="s">
        <v>1139</v>
      </c>
    </row>
    <row r="369" spans="1:6" ht="17" x14ac:dyDescent="0.2">
      <c r="A369" s="3">
        <v>394</v>
      </c>
      <c r="B369" s="3" t="s">
        <v>1485</v>
      </c>
      <c r="C369" s="3" t="s">
        <v>1047</v>
      </c>
      <c r="D369" s="3" t="s">
        <v>2376</v>
      </c>
      <c r="E369" s="3" t="s">
        <v>2009</v>
      </c>
      <c r="F369" s="3" t="s">
        <v>1145</v>
      </c>
    </row>
    <row r="370" spans="1:6" ht="34" x14ac:dyDescent="0.2">
      <c r="A370" s="3">
        <v>5707</v>
      </c>
      <c r="B370" s="3" t="s">
        <v>1486</v>
      </c>
      <c r="C370" s="3" t="s">
        <v>1047</v>
      </c>
      <c r="D370" s="3" t="s">
        <v>2377</v>
      </c>
      <c r="E370" s="3" t="s">
        <v>2009</v>
      </c>
      <c r="F370" s="3" t="s">
        <v>1159</v>
      </c>
    </row>
    <row r="371" spans="1:6" ht="34" x14ac:dyDescent="0.2">
      <c r="A371" s="3">
        <v>2682</v>
      </c>
      <c r="B371" s="3" t="s">
        <v>1487</v>
      </c>
      <c r="C371" s="3" t="s">
        <v>1047</v>
      </c>
      <c r="D371" s="3" t="s">
        <v>2378</v>
      </c>
      <c r="E371" s="3" t="s">
        <v>2009</v>
      </c>
      <c r="F371" s="3" t="s">
        <v>1152</v>
      </c>
    </row>
    <row r="372" spans="1:6" ht="34" x14ac:dyDescent="0.2">
      <c r="A372" s="3">
        <v>467</v>
      </c>
      <c r="B372" s="3" t="s">
        <v>1488</v>
      </c>
      <c r="C372" s="3" t="s">
        <v>1047</v>
      </c>
      <c r="D372" s="3" t="s">
        <v>2379</v>
      </c>
      <c r="E372" s="3" t="s">
        <v>2009</v>
      </c>
      <c r="F372" s="3" t="s">
        <v>1141</v>
      </c>
    </row>
    <row r="373" spans="1:6" ht="34" x14ac:dyDescent="0.2">
      <c r="A373" s="3">
        <v>10577</v>
      </c>
      <c r="B373" s="3" t="s">
        <v>1489</v>
      </c>
      <c r="C373" s="3" t="s">
        <v>1047</v>
      </c>
      <c r="D373" s="3" t="s">
        <v>2380</v>
      </c>
      <c r="E373" s="3" t="s">
        <v>2009</v>
      </c>
      <c r="F373" s="3" t="s">
        <v>1139</v>
      </c>
    </row>
    <row r="374" spans="1:6" ht="34" x14ac:dyDescent="0.2">
      <c r="A374" s="3">
        <v>3471</v>
      </c>
      <c r="B374" s="3" t="s">
        <v>1490</v>
      </c>
      <c r="C374" s="3" t="s">
        <v>1047</v>
      </c>
      <c r="D374" s="3" t="s">
        <v>2381</v>
      </c>
      <c r="E374" s="3" t="s">
        <v>2009</v>
      </c>
      <c r="F374" s="3" t="s">
        <v>1151</v>
      </c>
    </row>
    <row r="375" spans="1:6" ht="34" x14ac:dyDescent="0.2">
      <c r="A375" s="3">
        <v>3535</v>
      </c>
      <c r="B375" s="3" t="s">
        <v>1491</v>
      </c>
      <c r="C375" s="3" t="s">
        <v>1047</v>
      </c>
      <c r="D375" s="3" t="s">
        <v>2382</v>
      </c>
      <c r="E375" s="3" t="s">
        <v>2009</v>
      </c>
      <c r="F375" s="3" t="s">
        <v>1163</v>
      </c>
    </row>
    <row r="376" spans="1:6" ht="34" x14ac:dyDescent="0.2">
      <c r="A376" s="3">
        <v>11715</v>
      </c>
      <c r="B376" s="3" t="s">
        <v>1179</v>
      </c>
      <c r="C376" s="3" t="s">
        <v>1047</v>
      </c>
      <c r="D376" s="3" t="s">
        <v>2383</v>
      </c>
      <c r="E376" s="3" t="s">
        <v>2009</v>
      </c>
      <c r="F376" s="3" t="s">
        <v>1139</v>
      </c>
    </row>
    <row r="377" spans="1:6" ht="34" x14ac:dyDescent="0.2">
      <c r="A377" s="3">
        <v>9814</v>
      </c>
      <c r="B377" s="3" t="s">
        <v>1197</v>
      </c>
      <c r="C377" s="3" t="s">
        <v>1047</v>
      </c>
      <c r="D377" s="3" t="s">
        <v>2384</v>
      </c>
      <c r="E377" s="3" t="s">
        <v>2009</v>
      </c>
      <c r="F377" s="3" t="s">
        <v>1146</v>
      </c>
    </row>
    <row r="378" spans="1:6" ht="34" x14ac:dyDescent="0.2">
      <c r="A378" s="3">
        <v>4848</v>
      </c>
      <c r="B378" s="3" t="s">
        <v>1492</v>
      </c>
      <c r="C378" s="3" t="s">
        <v>1047</v>
      </c>
      <c r="D378" s="3" t="s">
        <v>2385</v>
      </c>
      <c r="E378" s="3" t="s">
        <v>2009</v>
      </c>
      <c r="F378" s="3" t="s">
        <v>1157</v>
      </c>
    </row>
    <row r="379" spans="1:6" ht="34" x14ac:dyDescent="0.2">
      <c r="A379" s="3">
        <v>569</v>
      </c>
      <c r="B379" s="3" t="s">
        <v>1493</v>
      </c>
      <c r="C379" s="3" t="s">
        <v>1047</v>
      </c>
      <c r="D379" s="3" t="s">
        <v>2386</v>
      </c>
      <c r="E379" s="3" t="s">
        <v>2009</v>
      </c>
      <c r="F379" s="3" t="s">
        <v>1145</v>
      </c>
    </row>
    <row r="380" spans="1:6" ht="34" x14ac:dyDescent="0.2">
      <c r="A380" s="3">
        <v>5749</v>
      </c>
      <c r="B380" s="3" t="s">
        <v>1179</v>
      </c>
      <c r="C380" s="3" t="s">
        <v>1047</v>
      </c>
      <c r="D380" s="3" t="s">
        <v>2387</v>
      </c>
      <c r="E380" s="3" t="s">
        <v>2009</v>
      </c>
      <c r="F380" s="3" t="s">
        <v>1141</v>
      </c>
    </row>
    <row r="381" spans="1:6" ht="34" x14ac:dyDescent="0.2">
      <c r="A381" s="3">
        <v>4460</v>
      </c>
      <c r="B381" s="3" t="s">
        <v>1179</v>
      </c>
      <c r="C381" s="3" t="s">
        <v>1047</v>
      </c>
      <c r="D381" s="3" t="s">
        <v>2388</v>
      </c>
      <c r="E381" s="3" t="s">
        <v>2009</v>
      </c>
      <c r="F381" s="3" t="s">
        <v>1145</v>
      </c>
    </row>
    <row r="382" spans="1:6" ht="34" x14ac:dyDescent="0.2">
      <c r="A382" s="3">
        <v>6506</v>
      </c>
      <c r="B382" s="3" t="s">
        <v>1494</v>
      </c>
      <c r="C382" s="3" t="s">
        <v>1047</v>
      </c>
      <c r="D382" s="3" t="s">
        <v>2389</v>
      </c>
      <c r="E382" s="3" t="s">
        <v>2009</v>
      </c>
      <c r="F382" s="3" t="s">
        <v>1139</v>
      </c>
    </row>
    <row r="383" spans="1:6" ht="34" x14ac:dyDescent="0.2">
      <c r="A383" s="3">
        <v>6050</v>
      </c>
      <c r="B383" s="3" t="s">
        <v>1495</v>
      </c>
      <c r="C383" s="3" t="s">
        <v>1047</v>
      </c>
      <c r="D383" s="3" t="s">
        <v>2390</v>
      </c>
      <c r="E383" s="3" t="s">
        <v>2009</v>
      </c>
      <c r="F383" s="3" t="s">
        <v>1151</v>
      </c>
    </row>
    <row r="384" spans="1:6" ht="34" x14ac:dyDescent="0.2">
      <c r="A384" s="3">
        <v>3246</v>
      </c>
      <c r="B384" s="3" t="s">
        <v>1496</v>
      </c>
      <c r="C384" s="3" t="s">
        <v>1047</v>
      </c>
      <c r="D384" s="3" t="s">
        <v>2391</v>
      </c>
      <c r="E384" s="3" t="s">
        <v>2009</v>
      </c>
      <c r="F384" s="3" t="s">
        <v>1141</v>
      </c>
    </row>
    <row r="385" spans="1:6" ht="34" x14ac:dyDescent="0.2">
      <c r="A385" s="3">
        <v>2364</v>
      </c>
      <c r="B385" s="3" t="s">
        <v>1497</v>
      </c>
      <c r="C385" s="3" t="s">
        <v>1047</v>
      </c>
      <c r="D385" s="3" t="s">
        <v>2392</v>
      </c>
      <c r="E385" s="3" t="s">
        <v>2009</v>
      </c>
      <c r="F385" s="3" t="s">
        <v>1145</v>
      </c>
    </row>
    <row r="386" spans="1:6" ht="34" x14ac:dyDescent="0.2">
      <c r="A386" s="3">
        <v>12216</v>
      </c>
      <c r="B386" s="3" t="s">
        <v>1498</v>
      </c>
      <c r="C386" s="3" t="s">
        <v>1047</v>
      </c>
      <c r="D386" s="3" t="s">
        <v>2393</v>
      </c>
      <c r="E386" s="3" t="s">
        <v>2009</v>
      </c>
      <c r="F386" s="3" t="s">
        <v>1158</v>
      </c>
    </row>
    <row r="387" spans="1:6" ht="34" x14ac:dyDescent="0.2">
      <c r="A387" s="3">
        <v>11388</v>
      </c>
      <c r="B387" s="3" t="s">
        <v>1499</v>
      </c>
      <c r="C387" s="3" t="s">
        <v>1047</v>
      </c>
      <c r="D387" s="3" t="s">
        <v>2394</v>
      </c>
      <c r="E387" s="3" t="s">
        <v>2009</v>
      </c>
      <c r="F387" s="3" t="s">
        <v>1150</v>
      </c>
    </row>
    <row r="388" spans="1:6" ht="34" x14ac:dyDescent="0.2">
      <c r="A388" s="3">
        <v>1628</v>
      </c>
      <c r="B388" s="3" t="s">
        <v>1500</v>
      </c>
      <c r="C388" s="3" t="s">
        <v>1047</v>
      </c>
      <c r="D388" s="3" t="s">
        <v>2395</v>
      </c>
      <c r="E388" s="3" t="s">
        <v>2009</v>
      </c>
      <c r="F388" s="3" t="s">
        <v>1138</v>
      </c>
    </row>
    <row r="389" spans="1:6" ht="34" x14ac:dyDescent="0.2">
      <c r="A389" s="3">
        <v>7222</v>
      </c>
      <c r="B389" s="3" t="s">
        <v>1501</v>
      </c>
      <c r="C389" s="3" t="s">
        <v>1047</v>
      </c>
      <c r="D389" s="3" t="s">
        <v>2396</v>
      </c>
      <c r="E389" s="3" t="s">
        <v>2009</v>
      </c>
      <c r="F389" s="3" t="s">
        <v>1138</v>
      </c>
    </row>
    <row r="390" spans="1:6" ht="17" x14ac:dyDescent="0.2">
      <c r="A390" s="3">
        <v>5929</v>
      </c>
      <c r="B390" s="3" t="s">
        <v>1502</v>
      </c>
      <c r="C390" s="3" t="s">
        <v>1047</v>
      </c>
      <c r="D390" s="3" t="s">
        <v>2397</v>
      </c>
      <c r="E390" s="3" t="s">
        <v>2009</v>
      </c>
      <c r="F390" s="3" t="s">
        <v>1138</v>
      </c>
    </row>
    <row r="391" spans="1:6" ht="17" x14ac:dyDescent="0.2">
      <c r="A391" s="3">
        <v>6123</v>
      </c>
      <c r="B391" s="3" t="s">
        <v>1503</v>
      </c>
      <c r="C391" s="3" t="s">
        <v>1047</v>
      </c>
      <c r="D391" s="3" t="s">
        <v>2398</v>
      </c>
      <c r="E391" s="3" t="s">
        <v>2009</v>
      </c>
      <c r="F391" s="3" t="s">
        <v>1143</v>
      </c>
    </row>
    <row r="392" spans="1:6" ht="34" x14ac:dyDescent="0.2">
      <c r="A392" s="3">
        <v>587</v>
      </c>
      <c r="B392" s="3" t="s">
        <v>1504</v>
      </c>
      <c r="C392" s="3" t="s">
        <v>1047</v>
      </c>
      <c r="D392" s="3" t="s">
        <v>2399</v>
      </c>
      <c r="E392" s="3" t="s">
        <v>2009</v>
      </c>
      <c r="F392" s="3" t="s">
        <v>1138</v>
      </c>
    </row>
    <row r="393" spans="1:6" ht="34" x14ac:dyDescent="0.2">
      <c r="A393" s="3">
        <v>1240</v>
      </c>
      <c r="B393" s="3" t="s">
        <v>1505</v>
      </c>
      <c r="C393" s="3" t="s">
        <v>1047</v>
      </c>
      <c r="D393" s="3" t="s">
        <v>2400</v>
      </c>
      <c r="E393" s="3" t="s">
        <v>2009</v>
      </c>
      <c r="F393" s="3" t="s">
        <v>1138</v>
      </c>
    </row>
    <row r="394" spans="1:6" ht="34" x14ac:dyDescent="0.2">
      <c r="A394" s="3">
        <v>8806</v>
      </c>
      <c r="B394" s="3" t="s">
        <v>1506</v>
      </c>
      <c r="C394" s="3" t="s">
        <v>1047</v>
      </c>
      <c r="D394" s="3" t="s">
        <v>2401</v>
      </c>
      <c r="E394" s="3" t="s">
        <v>2009</v>
      </c>
      <c r="F394" s="3" t="s">
        <v>1138</v>
      </c>
    </row>
    <row r="395" spans="1:6" ht="17" x14ac:dyDescent="0.2">
      <c r="A395" s="3">
        <v>341</v>
      </c>
      <c r="B395" s="3" t="s">
        <v>1179</v>
      </c>
      <c r="C395" s="3" t="s">
        <v>1047</v>
      </c>
      <c r="D395" s="3" t="s">
        <v>2402</v>
      </c>
      <c r="E395" s="3" t="s">
        <v>2009</v>
      </c>
      <c r="F395" s="3" t="s">
        <v>1138</v>
      </c>
    </row>
    <row r="396" spans="1:6" ht="34" x14ac:dyDescent="0.2">
      <c r="A396" s="3">
        <v>3064</v>
      </c>
      <c r="B396" s="3" t="s">
        <v>1408</v>
      </c>
      <c r="C396" s="3" t="s">
        <v>1047</v>
      </c>
      <c r="D396" s="3" t="s">
        <v>2403</v>
      </c>
      <c r="E396" s="3" t="s">
        <v>2009</v>
      </c>
      <c r="F396" s="3" t="s">
        <v>1138</v>
      </c>
    </row>
    <row r="397" spans="1:6" ht="34" x14ac:dyDescent="0.2">
      <c r="A397" s="3">
        <v>10614</v>
      </c>
      <c r="B397" s="3" t="s">
        <v>1488</v>
      </c>
      <c r="C397" s="3" t="s">
        <v>1047</v>
      </c>
      <c r="D397" s="3" t="s">
        <v>2404</v>
      </c>
      <c r="E397" s="3" t="s">
        <v>2009</v>
      </c>
      <c r="F397" s="3" t="s">
        <v>1138</v>
      </c>
    </row>
    <row r="398" spans="1:6" ht="34" x14ac:dyDescent="0.2">
      <c r="A398" s="3">
        <v>10563</v>
      </c>
      <c r="B398" s="3" t="s">
        <v>1179</v>
      </c>
      <c r="C398" s="3" t="s">
        <v>1047</v>
      </c>
      <c r="D398" s="3" t="s">
        <v>2405</v>
      </c>
      <c r="E398" s="3" t="s">
        <v>2009</v>
      </c>
      <c r="F398" s="3" t="s">
        <v>1138</v>
      </c>
    </row>
    <row r="399" spans="1:6" ht="34" x14ac:dyDescent="0.2">
      <c r="A399" s="3">
        <v>11002</v>
      </c>
      <c r="B399" s="3" t="s">
        <v>1507</v>
      </c>
      <c r="C399" s="3" t="s">
        <v>1047</v>
      </c>
      <c r="D399" s="3" t="s">
        <v>2406</v>
      </c>
      <c r="E399" s="3" t="s">
        <v>2009</v>
      </c>
      <c r="F399" s="3" t="s">
        <v>1138</v>
      </c>
    </row>
    <row r="400" spans="1:6" ht="34" x14ac:dyDescent="0.2">
      <c r="A400" s="3">
        <v>11486</v>
      </c>
      <c r="B400" s="3" t="s">
        <v>1179</v>
      </c>
      <c r="C400" s="3" t="s">
        <v>1047</v>
      </c>
      <c r="D400" s="3" t="s">
        <v>2407</v>
      </c>
      <c r="E400" s="3" t="s">
        <v>2009</v>
      </c>
      <c r="F400" s="3" t="s">
        <v>1138</v>
      </c>
    </row>
    <row r="401" spans="1:6" ht="34" x14ac:dyDescent="0.2">
      <c r="A401" s="3">
        <v>1759</v>
      </c>
      <c r="B401" s="3" t="s">
        <v>1508</v>
      </c>
      <c r="C401" s="3" t="s">
        <v>1047</v>
      </c>
      <c r="D401" s="3" t="s">
        <v>2408</v>
      </c>
      <c r="E401" s="3" t="s">
        <v>2009</v>
      </c>
      <c r="F401" s="3" t="s">
        <v>1138</v>
      </c>
    </row>
    <row r="402" spans="1:6" ht="34" x14ac:dyDescent="0.2">
      <c r="A402" s="3">
        <v>10659</v>
      </c>
      <c r="B402" s="3" t="s">
        <v>1509</v>
      </c>
      <c r="C402" s="3" t="s">
        <v>1047</v>
      </c>
      <c r="D402" s="3" t="s">
        <v>2409</v>
      </c>
      <c r="E402" s="3" t="s">
        <v>2009</v>
      </c>
      <c r="F402" s="3" t="s">
        <v>1138</v>
      </c>
    </row>
    <row r="403" spans="1:6" ht="34" x14ac:dyDescent="0.2">
      <c r="A403" s="3">
        <v>8899</v>
      </c>
      <c r="B403" s="3" t="s">
        <v>1510</v>
      </c>
      <c r="C403" s="3" t="s">
        <v>1047</v>
      </c>
      <c r="D403" s="3" t="s">
        <v>2410</v>
      </c>
      <c r="E403" s="3" t="s">
        <v>2009</v>
      </c>
      <c r="F403" s="3" t="s">
        <v>1138</v>
      </c>
    </row>
    <row r="404" spans="1:6" ht="34" x14ac:dyDescent="0.2">
      <c r="A404" s="3">
        <v>3315</v>
      </c>
      <c r="B404" s="3" t="s">
        <v>1511</v>
      </c>
      <c r="C404" s="3" t="s">
        <v>1047</v>
      </c>
      <c r="D404" s="3" t="s">
        <v>2411</v>
      </c>
      <c r="E404" s="3" t="s">
        <v>2009</v>
      </c>
      <c r="F404" s="3" t="s">
        <v>1138</v>
      </c>
    </row>
    <row r="405" spans="1:6" ht="34" x14ac:dyDescent="0.2">
      <c r="A405" s="3">
        <v>10051</v>
      </c>
      <c r="B405" s="3" t="s">
        <v>1512</v>
      </c>
      <c r="C405" s="3" t="s">
        <v>1047</v>
      </c>
      <c r="D405" s="3" t="s">
        <v>2412</v>
      </c>
      <c r="E405" s="3" t="s">
        <v>2009</v>
      </c>
      <c r="F405" s="3" t="s">
        <v>1138</v>
      </c>
    </row>
    <row r="406" spans="1:6" ht="34" x14ac:dyDescent="0.2">
      <c r="A406" s="3">
        <v>6402</v>
      </c>
      <c r="B406" s="3" t="s">
        <v>1428</v>
      </c>
      <c r="C406" s="3" t="s">
        <v>1047</v>
      </c>
      <c r="D406" s="3" t="s">
        <v>2413</v>
      </c>
      <c r="E406" s="3" t="s">
        <v>2009</v>
      </c>
      <c r="F406" s="3" t="s">
        <v>1138</v>
      </c>
    </row>
    <row r="407" spans="1:6" ht="17" x14ac:dyDescent="0.2">
      <c r="A407" s="3">
        <v>8707</v>
      </c>
      <c r="B407" s="3" t="s">
        <v>1513</v>
      </c>
      <c r="C407" s="3" t="s">
        <v>1136</v>
      </c>
      <c r="D407" s="3" t="s">
        <v>2414</v>
      </c>
      <c r="E407" s="3" t="s">
        <v>1137</v>
      </c>
      <c r="F407" s="3" t="s">
        <v>1138</v>
      </c>
    </row>
    <row r="408" spans="1:6" ht="34" x14ac:dyDescent="0.2">
      <c r="A408" s="3">
        <v>1025</v>
      </c>
      <c r="B408" s="3" t="s">
        <v>1514</v>
      </c>
      <c r="C408" s="3" t="s">
        <v>1136</v>
      </c>
      <c r="D408" s="3" t="s">
        <v>2244</v>
      </c>
      <c r="E408" s="3" t="s">
        <v>1137</v>
      </c>
      <c r="F408" s="3" t="s">
        <v>1138</v>
      </c>
    </row>
    <row r="409" spans="1:6" ht="17" x14ac:dyDescent="0.2">
      <c r="A409" s="3">
        <v>8831</v>
      </c>
      <c r="B409" s="3" t="s">
        <v>1179</v>
      </c>
      <c r="C409" s="3" t="s">
        <v>1136</v>
      </c>
      <c r="D409" s="3" t="s">
        <v>2415</v>
      </c>
      <c r="E409" s="3" t="s">
        <v>1137</v>
      </c>
      <c r="F409" s="3" t="s">
        <v>1138</v>
      </c>
    </row>
    <row r="410" spans="1:6" ht="17" x14ac:dyDescent="0.2">
      <c r="A410" s="3">
        <v>10679</v>
      </c>
      <c r="B410" s="3" t="s">
        <v>1179</v>
      </c>
      <c r="C410" s="3" t="s">
        <v>1136</v>
      </c>
      <c r="D410" s="3" t="s">
        <v>2416</v>
      </c>
      <c r="E410" s="3" t="s">
        <v>1137</v>
      </c>
      <c r="F410" s="3" t="s">
        <v>1138</v>
      </c>
    </row>
    <row r="411" spans="1:6" ht="34" x14ac:dyDescent="0.2">
      <c r="A411" s="3">
        <v>5007</v>
      </c>
      <c r="B411" s="3" t="s">
        <v>1179</v>
      </c>
      <c r="C411" s="3" t="s">
        <v>1136</v>
      </c>
      <c r="D411" s="3" t="s">
        <v>2417</v>
      </c>
      <c r="E411" s="3" t="s">
        <v>1137</v>
      </c>
      <c r="F411" s="3" t="s">
        <v>1138</v>
      </c>
    </row>
    <row r="412" spans="1:6" ht="17" x14ac:dyDescent="0.2">
      <c r="A412" s="3">
        <v>9854</v>
      </c>
      <c r="B412" s="3" t="s">
        <v>1179</v>
      </c>
      <c r="C412" s="3" t="s">
        <v>1136</v>
      </c>
      <c r="D412" s="3" t="s">
        <v>2418</v>
      </c>
      <c r="E412" s="3" t="s">
        <v>1137</v>
      </c>
      <c r="F412" s="3" t="s">
        <v>1138</v>
      </c>
    </row>
    <row r="413" spans="1:6" ht="17" x14ac:dyDescent="0.2">
      <c r="A413" s="3">
        <v>376</v>
      </c>
      <c r="B413" s="3" t="s">
        <v>1515</v>
      </c>
      <c r="C413" s="3" t="s">
        <v>1136</v>
      </c>
      <c r="D413" s="3" t="s">
        <v>2419</v>
      </c>
      <c r="E413" s="3" t="s">
        <v>1137</v>
      </c>
      <c r="F413" s="3" t="s">
        <v>1138</v>
      </c>
    </row>
    <row r="414" spans="1:6" ht="17" x14ac:dyDescent="0.2">
      <c r="A414" s="3">
        <v>5417</v>
      </c>
      <c r="B414" s="3" t="s">
        <v>1516</v>
      </c>
      <c r="C414" s="3" t="s">
        <v>1136</v>
      </c>
      <c r="D414" s="3" t="s">
        <v>2420</v>
      </c>
      <c r="E414" s="3" t="s">
        <v>1137</v>
      </c>
      <c r="F414" s="3" t="s">
        <v>1138</v>
      </c>
    </row>
    <row r="415" spans="1:6" ht="34" x14ac:dyDescent="0.2">
      <c r="A415" s="3">
        <v>10759</v>
      </c>
      <c r="B415" s="3" t="s">
        <v>1517</v>
      </c>
      <c r="C415" s="3" t="s">
        <v>1136</v>
      </c>
      <c r="D415" s="3" t="s">
        <v>2421</v>
      </c>
      <c r="E415" s="3" t="s">
        <v>1137</v>
      </c>
      <c r="F415" s="3" t="s">
        <v>1138</v>
      </c>
    </row>
    <row r="416" spans="1:6" ht="17" x14ac:dyDescent="0.2">
      <c r="A416" s="3">
        <v>8541</v>
      </c>
      <c r="B416" s="3" t="s">
        <v>1179</v>
      </c>
      <c r="C416" s="3" t="s">
        <v>1136</v>
      </c>
      <c r="D416" s="3" t="s">
        <v>2304</v>
      </c>
      <c r="E416" s="3" t="s">
        <v>1137</v>
      </c>
      <c r="F416" s="3" t="s">
        <v>1138</v>
      </c>
    </row>
    <row r="417" spans="1:6" ht="34" x14ac:dyDescent="0.2">
      <c r="A417" s="3">
        <v>3752</v>
      </c>
      <c r="B417" s="3" t="s">
        <v>1518</v>
      </c>
      <c r="C417" s="3" t="s">
        <v>1136</v>
      </c>
      <c r="D417" s="3" t="s">
        <v>2422</v>
      </c>
      <c r="E417" s="3" t="s">
        <v>1137</v>
      </c>
      <c r="F417" s="3" t="s">
        <v>1138</v>
      </c>
    </row>
    <row r="418" spans="1:6" ht="34" x14ac:dyDescent="0.2">
      <c r="A418" s="3">
        <v>4673</v>
      </c>
      <c r="B418" s="3" t="s">
        <v>1519</v>
      </c>
      <c r="C418" s="3" t="s">
        <v>1136</v>
      </c>
      <c r="D418" s="3" t="s">
        <v>2423</v>
      </c>
      <c r="E418" s="3" t="s">
        <v>1137</v>
      </c>
      <c r="F418" s="3" t="s">
        <v>1138</v>
      </c>
    </row>
    <row r="419" spans="1:6" ht="34" x14ac:dyDescent="0.2">
      <c r="A419" s="3">
        <v>5367</v>
      </c>
      <c r="B419" s="3" t="s">
        <v>1520</v>
      </c>
      <c r="C419" s="3" t="s">
        <v>1136</v>
      </c>
      <c r="D419" s="3" t="s">
        <v>2424</v>
      </c>
      <c r="E419" s="3" t="s">
        <v>1137</v>
      </c>
      <c r="F419" s="3" t="s">
        <v>1138</v>
      </c>
    </row>
    <row r="420" spans="1:6" ht="34" x14ac:dyDescent="0.2">
      <c r="A420" s="3">
        <v>10485</v>
      </c>
      <c r="B420" s="3" t="s">
        <v>1179</v>
      </c>
      <c r="C420" s="3" t="s">
        <v>1136</v>
      </c>
      <c r="D420" s="3" t="s">
        <v>2425</v>
      </c>
      <c r="E420" s="3" t="s">
        <v>1137</v>
      </c>
      <c r="F420" s="3" t="s">
        <v>1138</v>
      </c>
    </row>
    <row r="421" spans="1:6" ht="34" x14ac:dyDescent="0.2">
      <c r="A421" s="3">
        <v>9272</v>
      </c>
      <c r="B421" s="3" t="s">
        <v>1521</v>
      </c>
      <c r="C421" s="3" t="s">
        <v>1136</v>
      </c>
      <c r="D421" s="3" t="s">
        <v>2426</v>
      </c>
      <c r="E421" s="3" t="s">
        <v>1137</v>
      </c>
      <c r="F421" s="3" t="s">
        <v>1138</v>
      </c>
    </row>
    <row r="422" spans="1:6" ht="34" x14ac:dyDescent="0.2">
      <c r="A422" s="3">
        <v>647</v>
      </c>
      <c r="B422" s="3" t="s">
        <v>1522</v>
      </c>
      <c r="C422" s="3" t="s">
        <v>1047</v>
      </c>
      <c r="D422" s="3" t="s">
        <v>2427</v>
      </c>
      <c r="E422" s="3" t="s">
        <v>1137</v>
      </c>
      <c r="F422" s="3" t="s">
        <v>1138</v>
      </c>
    </row>
    <row r="423" spans="1:6" ht="17" x14ac:dyDescent="0.2">
      <c r="A423" s="3">
        <v>6398</v>
      </c>
      <c r="B423" s="3" t="s">
        <v>1523</v>
      </c>
      <c r="C423" s="3" t="s">
        <v>1047</v>
      </c>
      <c r="D423" s="3" t="s">
        <v>2428</v>
      </c>
      <c r="E423" s="3" t="s">
        <v>1137</v>
      </c>
      <c r="F423" s="3" t="s">
        <v>1138</v>
      </c>
    </row>
    <row r="424" spans="1:6" ht="17" x14ac:dyDescent="0.2">
      <c r="A424" s="3">
        <v>4209</v>
      </c>
      <c r="B424" s="3" t="s">
        <v>1524</v>
      </c>
      <c r="C424" s="3" t="s">
        <v>1047</v>
      </c>
      <c r="D424" s="3" t="s">
        <v>2429</v>
      </c>
      <c r="E424" s="3" t="s">
        <v>1137</v>
      </c>
      <c r="F424" s="3" t="s">
        <v>1138</v>
      </c>
    </row>
    <row r="425" spans="1:6" ht="34" x14ac:dyDescent="0.2">
      <c r="A425" s="3">
        <v>8917</v>
      </c>
      <c r="B425" s="3" t="s">
        <v>1179</v>
      </c>
      <c r="C425" s="3" t="s">
        <v>1047</v>
      </c>
      <c r="D425" s="3" t="s">
        <v>2430</v>
      </c>
      <c r="E425" s="3" t="s">
        <v>1137</v>
      </c>
      <c r="F425" s="3" t="s">
        <v>1138</v>
      </c>
    </row>
    <row r="426" spans="1:6" ht="17" x14ac:dyDescent="0.2">
      <c r="A426" s="3">
        <v>7784</v>
      </c>
      <c r="B426" s="3" t="s">
        <v>1179</v>
      </c>
      <c r="C426" s="3" t="s">
        <v>1047</v>
      </c>
      <c r="D426" s="3" t="s">
        <v>2431</v>
      </c>
      <c r="E426" s="3" t="s">
        <v>1137</v>
      </c>
      <c r="F426" s="3" t="s">
        <v>1138</v>
      </c>
    </row>
    <row r="427" spans="1:6" ht="34" x14ac:dyDescent="0.2">
      <c r="A427" s="3">
        <v>1425</v>
      </c>
      <c r="B427" s="3" t="s">
        <v>1525</v>
      </c>
      <c r="C427" s="3" t="s">
        <v>1047</v>
      </c>
      <c r="D427" s="3" t="s">
        <v>2432</v>
      </c>
      <c r="E427" s="3" t="s">
        <v>1137</v>
      </c>
      <c r="F427" s="3" t="s">
        <v>1138</v>
      </c>
    </row>
    <row r="428" spans="1:6" ht="34" x14ac:dyDescent="0.2">
      <c r="A428" s="3">
        <v>2737</v>
      </c>
      <c r="B428" s="3" t="s">
        <v>1179</v>
      </c>
      <c r="C428" s="3" t="s">
        <v>1047</v>
      </c>
      <c r="D428" s="3" t="s">
        <v>2433</v>
      </c>
      <c r="E428" s="3" t="s">
        <v>1137</v>
      </c>
      <c r="F428" s="3" t="s">
        <v>1138</v>
      </c>
    </row>
    <row r="429" spans="1:6" ht="34" x14ac:dyDescent="0.2">
      <c r="A429" s="3">
        <v>6543</v>
      </c>
      <c r="B429" s="3" t="s">
        <v>1507</v>
      </c>
      <c r="C429" s="3" t="s">
        <v>1047</v>
      </c>
      <c r="D429" s="3" t="s">
        <v>2434</v>
      </c>
      <c r="E429" s="3" t="s">
        <v>1137</v>
      </c>
      <c r="F429" s="3" t="s">
        <v>1138</v>
      </c>
    </row>
    <row r="430" spans="1:6" ht="34" x14ac:dyDescent="0.2">
      <c r="A430" s="3">
        <v>3990</v>
      </c>
      <c r="B430" s="3" t="s">
        <v>1408</v>
      </c>
      <c r="C430" s="3" t="s">
        <v>1047</v>
      </c>
      <c r="D430" s="3" t="s">
        <v>2435</v>
      </c>
      <c r="E430" s="3" t="s">
        <v>1137</v>
      </c>
      <c r="F430" s="3" t="s">
        <v>1138</v>
      </c>
    </row>
    <row r="431" spans="1:6" ht="34" x14ac:dyDescent="0.2">
      <c r="A431" s="3">
        <v>9204</v>
      </c>
      <c r="B431" s="3" t="s">
        <v>1312</v>
      </c>
      <c r="C431" s="3" t="s">
        <v>1047</v>
      </c>
      <c r="D431" s="3" t="s">
        <v>2436</v>
      </c>
      <c r="E431" s="3" t="s">
        <v>1137</v>
      </c>
      <c r="F431" s="3" t="s">
        <v>1138</v>
      </c>
    </row>
    <row r="432" spans="1:6" ht="17" x14ac:dyDescent="0.2">
      <c r="A432" s="3">
        <v>11761</v>
      </c>
      <c r="B432" s="3" t="s">
        <v>1526</v>
      </c>
      <c r="C432" s="3" t="s">
        <v>1047</v>
      </c>
      <c r="D432" s="3" t="s">
        <v>2338</v>
      </c>
      <c r="E432" s="3" t="s">
        <v>1137</v>
      </c>
      <c r="F432" s="3" t="s">
        <v>1138</v>
      </c>
    </row>
    <row r="433" spans="1:6" ht="17" x14ac:dyDescent="0.2">
      <c r="A433" s="3">
        <v>9554</v>
      </c>
      <c r="B433" s="3" t="s">
        <v>1527</v>
      </c>
      <c r="C433" s="3" t="s">
        <v>1047</v>
      </c>
      <c r="D433" s="3" t="s">
        <v>2437</v>
      </c>
      <c r="E433" s="3" t="s">
        <v>1137</v>
      </c>
      <c r="F433" s="3" t="s">
        <v>1138</v>
      </c>
    </row>
    <row r="434" spans="1:6" ht="34" x14ac:dyDescent="0.2">
      <c r="A434" s="3">
        <v>5118</v>
      </c>
      <c r="B434" s="3" t="s">
        <v>1179</v>
      </c>
      <c r="C434" s="3" t="s">
        <v>1047</v>
      </c>
      <c r="D434" s="3" t="s">
        <v>2438</v>
      </c>
      <c r="E434" s="3" t="s">
        <v>1137</v>
      </c>
      <c r="F434" s="3" t="s">
        <v>1138</v>
      </c>
    </row>
    <row r="435" spans="1:6" ht="34" x14ac:dyDescent="0.2">
      <c r="A435" s="3">
        <v>5506</v>
      </c>
      <c r="B435" s="3" t="s">
        <v>1187</v>
      </c>
      <c r="C435" s="3" t="s">
        <v>1047</v>
      </c>
      <c r="D435" s="3" t="s">
        <v>2439</v>
      </c>
      <c r="E435" s="3" t="s">
        <v>1137</v>
      </c>
      <c r="F435" s="3" t="s">
        <v>1138</v>
      </c>
    </row>
    <row r="436" spans="1:6" ht="17" x14ac:dyDescent="0.2">
      <c r="A436" s="3">
        <v>1423</v>
      </c>
      <c r="B436" s="3" t="s">
        <v>1528</v>
      </c>
      <c r="C436" s="3" t="s">
        <v>1047</v>
      </c>
      <c r="D436" s="3" t="s">
        <v>2440</v>
      </c>
      <c r="E436" s="3" t="s">
        <v>1137</v>
      </c>
      <c r="F436" s="3" t="s">
        <v>1138</v>
      </c>
    </row>
    <row r="437" spans="1:6" ht="34" x14ac:dyDescent="0.2">
      <c r="A437" s="3">
        <v>138</v>
      </c>
      <c r="B437" s="3" t="s">
        <v>1529</v>
      </c>
      <c r="C437" s="3" t="s">
        <v>1047</v>
      </c>
      <c r="D437" s="3" t="s">
        <v>2441</v>
      </c>
      <c r="E437" s="3" t="s">
        <v>1137</v>
      </c>
      <c r="F437" s="3" t="s">
        <v>1138</v>
      </c>
    </row>
    <row r="438" spans="1:6" ht="17" x14ac:dyDescent="0.2">
      <c r="A438" s="3">
        <v>6360</v>
      </c>
      <c r="B438" s="3" t="s">
        <v>1530</v>
      </c>
      <c r="C438" s="3" t="s">
        <v>1047</v>
      </c>
      <c r="D438" s="3" t="s">
        <v>2340</v>
      </c>
      <c r="E438" s="3" t="s">
        <v>1137</v>
      </c>
      <c r="F438" s="3" t="s">
        <v>1138</v>
      </c>
    </row>
    <row r="439" spans="1:6" ht="17" x14ac:dyDescent="0.2">
      <c r="A439" s="3">
        <v>2053</v>
      </c>
      <c r="B439" s="3" t="s">
        <v>1531</v>
      </c>
      <c r="C439" s="3" t="s">
        <v>1047</v>
      </c>
      <c r="D439" s="3" t="s">
        <v>2442</v>
      </c>
      <c r="E439" s="3" t="s">
        <v>1137</v>
      </c>
      <c r="F439" s="3" t="s">
        <v>1138</v>
      </c>
    </row>
    <row r="440" spans="1:6" ht="34" x14ac:dyDescent="0.2">
      <c r="A440" s="3">
        <v>10344</v>
      </c>
      <c r="B440" s="3" t="s">
        <v>1179</v>
      </c>
      <c r="C440" s="3" t="s">
        <v>1047</v>
      </c>
      <c r="D440" s="3" t="s">
        <v>2443</v>
      </c>
      <c r="E440" s="3" t="s">
        <v>1137</v>
      </c>
      <c r="F440" s="3" t="s">
        <v>1145</v>
      </c>
    </row>
    <row r="441" spans="1:6" ht="17" x14ac:dyDescent="0.2">
      <c r="A441" s="3">
        <v>3375</v>
      </c>
      <c r="B441" s="3" t="s">
        <v>1189</v>
      </c>
      <c r="C441" s="3" t="s">
        <v>1047</v>
      </c>
      <c r="D441" s="3" t="s">
        <v>2444</v>
      </c>
      <c r="E441" s="3" t="s">
        <v>1137</v>
      </c>
      <c r="F441" s="3" t="s">
        <v>1145</v>
      </c>
    </row>
    <row r="442" spans="1:6" ht="34" x14ac:dyDescent="0.2">
      <c r="A442" s="3">
        <v>1339</v>
      </c>
      <c r="B442" s="3" t="s">
        <v>1532</v>
      </c>
      <c r="C442" s="3" t="s">
        <v>1047</v>
      </c>
      <c r="D442" s="3" t="s">
        <v>2445</v>
      </c>
      <c r="E442" s="3" t="s">
        <v>1137</v>
      </c>
      <c r="F442" s="3" t="s">
        <v>1154</v>
      </c>
    </row>
    <row r="443" spans="1:6" ht="34" x14ac:dyDescent="0.2">
      <c r="A443" s="3">
        <v>7247</v>
      </c>
      <c r="B443" s="3" t="s">
        <v>1179</v>
      </c>
      <c r="C443" s="3" t="s">
        <v>1047</v>
      </c>
      <c r="D443" s="3" t="s">
        <v>2446</v>
      </c>
      <c r="E443" s="3" t="s">
        <v>1137</v>
      </c>
      <c r="F443" s="3" t="s">
        <v>1144</v>
      </c>
    </row>
    <row r="444" spans="1:6" ht="17" x14ac:dyDescent="0.2">
      <c r="A444" s="3">
        <v>1273</v>
      </c>
      <c r="B444" s="3" t="s">
        <v>1533</v>
      </c>
      <c r="C444" s="3" t="s">
        <v>1047</v>
      </c>
      <c r="D444" s="3" t="s">
        <v>2447</v>
      </c>
      <c r="E444" s="3" t="s">
        <v>1137</v>
      </c>
      <c r="F444" s="3" t="s">
        <v>1139</v>
      </c>
    </row>
    <row r="445" spans="1:6" ht="34" x14ac:dyDescent="0.2">
      <c r="A445" s="3">
        <v>6277</v>
      </c>
      <c r="B445" s="3" t="s">
        <v>1534</v>
      </c>
      <c r="C445" s="3" t="s">
        <v>1047</v>
      </c>
      <c r="D445" s="3" t="s">
        <v>2448</v>
      </c>
      <c r="E445" s="3" t="s">
        <v>1137</v>
      </c>
      <c r="F445" s="3" t="s">
        <v>1139</v>
      </c>
    </row>
    <row r="446" spans="1:6" ht="17" x14ac:dyDescent="0.2">
      <c r="A446" s="3">
        <v>7701</v>
      </c>
      <c r="B446" s="3" t="s">
        <v>1535</v>
      </c>
      <c r="C446" s="3" t="s">
        <v>1047</v>
      </c>
      <c r="D446" s="3" t="s">
        <v>2449</v>
      </c>
      <c r="E446" s="3" t="s">
        <v>1137</v>
      </c>
      <c r="F446" s="3" t="s">
        <v>1138</v>
      </c>
    </row>
    <row r="447" spans="1:6" ht="17" x14ac:dyDescent="0.2">
      <c r="A447" s="3">
        <v>4126</v>
      </c>
      <c r="B447" s="3" t="s">
        <v>1536</v>
      </c>
      <c r="C447" s="3" t="s">
        <v>1047</v>
      </c>
      <c r="D447" s="3" t="s">
        <v>2450</v>
      </c>
      <c r="E447" s="3" t="s">
        <v>1137</v>
      </c>
      <c r="F447" s="3" t="s">
        <v>1138</v>
      </c>
    </row>
    <row r="448" spans="1:6" ht="34" x14ac:dyDescent="0.2">
      <c r="A448" s="3">
        <v>9528</v>
      </c>
      <c r="B448" s="3" t="s">
        <v>1537</v>
      </c>
      <c r="C448" s="3" t="s">
        <v>1047</v>
      </c>
      <c r="D448" s="3" t="s">
        <v>2451</v>
      </c>
      <c r="E448" s="3" t="s">
        <v>1137</v>
      </c>
      <c r="F448" s="3" t="s">
        <v>1150</v>
      </c>
    </row>
    <row r="449" spans="1:6" ht="17" x14ac:dyDescent="0.2">
      <c r="A449" s="3">
        <v>1853</v>
      </c>
      <c r="B449" s="3" t="s">
        <v>1538</v>
      </c>
      <c r="C449" s="3" t="s">
        <v>1047</v>
      </c>
      <c r="D449" s="3" t="s">
        <v>2452</v>
      </c>
      <c r="E449" s="3" t="s">
        <v>1137</v>
      </c>
      <c r="F449" s="3" t="s">
        <v>1138</v>
      </c>
    </row>
    <row r="450" spans="1:6" ht="34" x14ac:dyDescent="0.2">
      <c r="A450" s="3">
        <v>11149</v>
      </c>
      <c r="B450" s="3" t="s">
        <v>1539</v>
      </c>
      <c r="C450" s="3" t="s">
        <v>1047</v>
      </c>
      <c r="D450" s="3" t="s">
        <v>2453</v>
      </c>
      <c r="E450" s="3" t="s">
        <v>1137</v>
      </c>
      <c r="F450" s="3" t="s">
        <v>1138</v>
      </c>
    </row>
    <row r="451" spans="1:6" ht="34" x14ac:dyDescent="0.2">
      <c r="A451" s="3">
        <v>5828</v>
      </c>
      <c r="B451" s="3" t="s">
        <v>1540</v>
      </c>
      <c r="C451" s="3" t="s">
        <v>1047</v>
      </c>
      <c r="D451" s="3" t="s">
        <v>2454</v>
      </c>
      <c r="E451" s="3" t="s">
        <v>1137</v>
      </c>
      <c r="F451" s="3" t="s">
        <v>1138</v>
      </c>
    </row>
    <row r="452" spans="1:6" ht="34" x14ac:dyDescent="0.2">
      <c r="A452" s="3">
        <v>6887</v>
      </c>
      <c r="B452" s="3" t="s">
        <v>1179</v>
      </c>
      <c r="C452" s="3" t="s">
        <v>1047</v>
      </c>
      <c r="D452" s="3" t="s">
        <v>2455</v>
      </c>
      <c r="E452" s="3" t="s">
        <v>1137</v>
      </c>
      <c r="F452" s="3" t="s">
        <v>1138</v>
      </c>
    </row>
    <row r="453" spans="1:6" ht="34" x14ac:dyDescent="0.2">
      <c r="A453" s="3">
        <v>4781</v>
      </c>
      <c r="B453" s="3" t="s">
        <v>1541</v>
      </c>
      <c r="C453" s="3" t="s">
        <v>1047</v>
      </c>
      <c r="D453" s="3" t="s">
        <v>2456</v>
      </c>
      <c r="E453" s="3" t="s">
        <v>1137</v>
      </c>
      <c r="F453" s="3" t="s">
        <v>1138</v>
      </c>
    </row>
    <row r="454" spans="1:6" ht="34" x14ac:dyDescent="0.2">
      <c r="A454" s="3">
        <v>10668</v>
      </c>
      <c r="B454" s="3" t="s">
        <v>1179</v>
      </c>
      <c r="C454" s="3" t="s">
        <v>1047</v>
      </c>
      <c r="D454" s="3" t="s">
        <v>2457</v>
      </c>
      <c r="E454" s="3" t="s">
        <v>1137</v>
      </c>
      <c r="F454" s="3" t="s">
        <v>1138</v>
      </c>
    </row>
    <row r="455" spans="1:6" ht="17" x14ac:dyDescent="0.2">
      <c r="A455" s="3">
        <v>5421</v>
      </c>
      <c r="B455" s="3" t="s">
        <v>1542</v>
      </c>
      <c r="C455" s="3" t="s">
        <v>1047</v>
      </c>
      <c r="D455" s="3" t="s">
        <v>2458</v>
      </c>
      <c r="E455" s="3" t="s">
        <v>1137</v>
      </c>
      <c r="F455" s="3" t="s">
        <v>1138</v>
      </c>
    </row>
    <row r="456" spans="1:6" ht="34" x14ac:dyDescent="0.2">
      <c r="A456" s="3">
        <v>10200</v>
      </c>
      <c r="B456" s="3" t="s">
        <v>1543</v>
      </c>
      <c r="C456" s="3" t="s">
        <v>1047</v>
      </c>
      <c r="D456" s="3" t="s">
        <v>2459</v>
      </c>
      <c r="E456" s="3" t="s">
        <v>1137</v>
      </c>
      <c r="F456" s="3" t="s">
        <v>1138</v>
      </c>
    </row>
    <row r="457" spans="1:6" ht="17" x14ac:dyDescent="0.2">
      <c r="A457" s="3">
        <v>11254</v>
      </c>
      <c r="B457" s="3" t="s">
        <v>1544</v>
      </c>
      <c r="C457" s="3" t="s">
        <v>1047</v>
      </c>
      <c r="D457" s="3" t="s">
        <v>2460</v>
      </c>
      <c r="E457" s="3" t="s">
        <v>1137</v>
      </c>
      <c r="F457" s="3" t="s">
        <v>1138</v>
      </c>
    </row>
    <row r="458" spans="1:6" ht="17" x14ac:dyDescent="0.2">
      <c r="A458" s="3">
        <v>11106</v>
      </c>
      <c r="B458" s="3" t="s">
        <v>1545</v>
      </c>
      <c r="C458" s="3" t="s">
        <v>1047</v>
      </c>
      <c r="D458" s="3" t="s">
        <v>2461</v>
      </c>
      <c r="E458" s="3" t="s">
        <v>1137</v>
      </c>
      <c r="F458" s="3" t="s">
        <v>1138</v>
      </c>
    </row>
    <row r="459" spans="1:6" ht="34" x14ac:dyDescent="0.2">
      <c r="A459" s="3">
        <v>6149</v>
      </c>
      <c r="B459" s="3" t="s">
        <v>1546</v>
      </c>
      <c r="C459" s="3" t="s">
        <v>1047</v>
      </c>
      <c r="D459" s="3" t="s">
        <v>2462</v>
      </c>
      <c r="E459" s="3" t="s">
        <v>1137</v>
      </c>
      <c r="F459" s="3" t="s">
        <v>1138</v>
      </c>
    </row>
    <row r="460" spans="1:6" ht="34" x14ac:dyDescent="0.2">
      <c r="A460" s="3">
        <v>1473</v>
      </c>
      <c r="B460" s="3" t="s">
        <v>1547</v>
      </c>
      <c r="C460" s="3" t="s">
        <v>1047</v>
      </c>
      <c r="D460" s="3" t="s">
        <v>2463</v>
      </c>
      <c r="E460" s="3" t="s">
        <v>1137</v>
      </c>
      <c r="F460" s="3" t="s">
        <v>1138</v>
      </c>
    </row>
    <row r="461" spans="1:6" ht="34" x14ac:dyDescent="0.2">
      <c r="A461" s="3">
        <v>7454</v>
      </c>
      <c r="B461" s="3" t="s">
        <v>1548</v>
      </c>
      <c r="C461" s="3" t="s">
        <v>1160</v>
      </c>
      <c r="D461" s="3" t="s">
        <v>2464</v>
      </c>
      <c r="E461" s="3" t="s">
        <v>2009</v>
      </c>
      <c r="F461" s="3" t="s">
        <v>1138</v>
      </c>
    </row>
    <row r="462" spans="1:6" ht="17" x14ac:dyDescent="0.2">
      <c r="A462" s="3">
        <v>5138</v>
      </c>
      <c r="B462" s="3" t="s">
        <v>1549</v>
      </c>
      <c r="C462" s="3" t="s">
        <v>1160</v>
      </c>
      <c r="D462" s="3" t="s">
        <v>2465</v>
      </c>
      <c r="E462" s="3" t="s">
        <v>2009</v>
      </c>
      <c r="F462" s="3" t="s">
        <v>1138</v>
      </c>
    </row>
    <row r="463" spans="1:6" ht="34" x14ac:dyDescent="0.2">
      <c r="A463" s="3">
        <v>8696</v>
      </c>
      <c r="B463" s="3" t="s">
        <v>1550</v>
      </c>
      <c r="C463" s="3" t="s">
        <v>1160</v>
      </c>
      <c r="D463" s="3" t="s">
        <v>2466</v>
      </c>
      <c r="E463" s="3" t="s">
        <v>2009</v>
      </c>
      <c r="F463" s="3" t="s">
        <v>1138</v>
      </c>
    </row>
    <row r="464" spans="1:6" ht="34" x14ac:dyDescent="0.2">
      <c r="A464" s="3">
        <v>2329</v>
      </c>
      <c r="B464" s="3" t="s">
        <v>1179</v>
      </c>
      <c r="C464" s="3" t="s">
        <v>1160</v>
      </c>
      <c r="D464" s="3" t="s">
        <v>2467</v>
      </c>
      <c r="E464" s="3" t="s">
        <v>2009</v>
      </c>
      <c r="F464" s="3" t="s">
        <v>1145</v>
      </c>
    </row>
    <row r="465" spans="1:6" ht="34" x14ac:dyDescent="0.2">
      <c r="A465" s="3">
        <v>12431</v>
      </c>
      <c r="B465" s="3" t="s">
        <v>1522</v>
      </c>
      <c r="C465" s="3" t="s">
        <v>1160</v>
      </c>
      <c r="D465" s="3" t="s">
        <v>2468</v>
      </c>
      <c r="E465" s="3" t="s">
        <v>2009</v>
      </c>
      <c r="F465" s="3" t="s">
        <v>1154</v>
      </c>
    </row>
    <row r="466" spans="1:6" ht="34" x14ac:dyDescent="0.2">
      <c r="A466" s="3">
        <v>10860</v>
      </c>
      <c r="B466" s="3" t="s">
        <v>1551</v>
      </c>
      <c r="C466" s="3" t="s">
        <v>1160</v>
      </c>
      <c r="D466" s="3" t="s">
        <v>2469</v>
      </c>
      <c r="E466" s="3" t="s">
        <v>2009</v>
      </c>
      <c r="F466" s="3" t="s">
        <v>1145</v>
      </c>
    </row>
    <row r="467" spans="1:6" ht="34" x14ac:dyDescent="0.2">
      <c r="A467" s="3">
        <v>12094</v>
      </c>
      <c r="B467" s="3" t="s">
        <v>1179</v>
      </c>
      <c r="C467" s="3" t="s">
        <v>1160</v>
      </c>
      <c r="D467" s="3" t="s">
        <v>2470</v>
      </c>
      <c r="E467" s="3" t="s">
        <v>2009</v>
      </c>
      <c r="F467" s="3" t="s">
        <v>1139</v>
      </c>
    </row>
    <row r="468" spans="1:6" ht="34" x14ac:dyDescent="0.2">
      <c r="A468" s="3">
        <v>5088</v>
      </c>
      <c r="B468" s="3" t="s">
        <v>1179</v>
      </c>
      <c r="C468" s="3" t="s">
        <v>1160</v>
      </c>
      <c r="D468" s="3" t="s">
        <v>2471</v>
      </c>
      <c r="E468" s="3" t="s">
        <v>2009</v>
      </c>
      <c r="F468" s="3" t="s">
        <v>1146</v>
      </c>
    </row>
    <row r="469" spans="1:6" ht="34" x14ac:dyDescent="0.2">
      <c r="A469" s="3">
        <v>2200</v>
      </c>
      <c r="B469" s="3" t="s">
        <v>1552</v>
      </c>
      <c r="C469" s="3" t="s">
        <v>1160</v>
      </c>
      <c r="D469" s="3" t="s">
        <v>2472</v>
      </c>
      <c r="E469" s="3" t="s">
        <v>2009</v>
      </c>
      <c r="F469" s="3" t="s">
        <v>1141</v>
      </c>
    </row>
    <row r="470" spans="1:6" ht="34" x14ac:dyDescent="0.2">
      <c r="A470" s="3">
        <v>10966</v>
      </c>
      <c r="B470" s="3" t="s">
        <v>1553</v>
      </c>
      <c r="C470" s="3" t="s">
        <v>1160</v>
      </c>
      <c r="D470" s="3" t="s">
        <v>2473</v>
      </c>
      <c r="E470" s="3" t="s">
        <v>2009</v>
      </c>
      <c r="F470" s="3" t="s">
        <v>1154</v>
      </c>
    </row>
    <row r="471" spans="1:6" ht="34" x14ac:dyDescent="0.2">
      <c r="A471" s="3">
        <v>3997</v>
      </c>
      <c r="B471" s="3" t="s">
        <v>1554</v>
      </c>
      <c r="C471" s="3" t="s">
        <v>1160</v>
      </c>
      <c r="D471" s="3" t="s">
        <v>2474</v>
      </c>
      <c r="E471" s="3" t="s">
        <v>2009</v>
      </c>
      <c r="F471" s="3" t="s">
        <v>1139</v>
      </c>
    </row>
    <row r="472" spans="1:6" ht="17" x14ac:dyDescent="0.2">
      <c r="A472" s="3">
        <v>8746</v>
      </c>
      <c r="B472" s="3" t="s">
        <v>1555</v>
      </c>
      <c r="C472" s="3" t="s">
        <v>1160</v>
      </c>
      <c r="D472" s="3" t="s">
        <v>2475</v>
      </c>
      <c r="E472" s="3" t="s">
        <v>2009</v>
      </c>
      <c r="F472" s="3" t="s">
        <v>1167</v>
      </c>
    </row>
    <row r="473" spans="1:6" ht="34" x14ac:dyDescent="0.2">
      <c r="A473" s="3">
        <v>3687</v>
      </c>
      <c r="B473" s="3" t="s">
        <v>1556</v>
      </c>
      <c r="C473" s="3" t="s">
        <v>1160</v>
      </c>
      <c r="D473" s="3" t="s">
        <v>2476</v>
      </c>
      <c r="E473" s="3" t="s">
        <v>2009</v>
      </c>
      <c r="F473" s="3" t="s">
        <v>1143</v>
      </c>
    </row>
    <row r="474" spans="1:6" ht="17" x14ac:dyDescent="0.2">
      <c r="A474" s="3">
        <v>9162</v>
      </c>
      <c r="B474" s="3" t="s">
        <v>1557</v>
      </c>
      <c r="C474" s="3" t="s">
        <v>1160</v>
      </c>
      <c r="D474" s="3" t="s">
        <v>2477</v>
      </c>
      <c r="E474" s="3" t="s">
        <v>2009</v>
      </c>
      <c r="F474" s="3" t="s">
        <v>1145</v>
      </c>
    </row>
    <row r="475" spans="1:6" ht="34" x14ac:dyDescent="0.2">
      <c r="A475" s="3">
        <v>8993</v>
      </c>
      <c r="B475" s="3" t="s">
        <v>1179</v>
      </c>
      <c r="C475" s="3" t="s">
        <v>1160</v>
      </c>
      <c r="D475" s="3" t="s">
        <v>2478</v>
      </c>
      <c r="E475" s="3" t="s">
        <v>2009</v>
      </c>
      <c r="F475" s="3" t="s">
        <v>1167</v>
      </c>
    </row>
    <row r="476" spans="1:6" ht="34" x14ac:dyDescent="0.2">
      <c r="A476" s="3">
        <v>5875</v>
      </c>
      <c r="B476" s="3" t="s">
        <v>1558</v>
      </c>
      <c r="C476" s="3" t="s">
        <v>1160</v>
      </c>
      <c r="D476" s="3" t="s">
        <v>2479</v>
      </c>
      <c r="E476" s="3" t="s">
        <v>2009</v>
      </c>
      <c r="F476" s="3" t="s">
        <v>1143</v>
      </c>
    </row>
    <row r="477" spans="1:6" ht="34" x14ac:dyDescent="0.2">
      <c r="A477" s="3">
        <v>2502</v>
      </c>
      <c r="B477" s="3" t="s">
        <v>1179</v>
      </c>
      <c r="C477" s="3" t="s">
        <v>1160</v>
      </c>
      <c r="D477" s="3" t="s">
        <v>2480</v>
      </c>
      <c r="E477" s="3" t="s">
        <v>2009</v>
      </c>
      <c r="F477" s="3" t="s">
        <v>1138</v>
      </c>
    </row>
    <row r="478" spans="1:6" ht="34" x14ac:dyDescent="0.2">
      <c r="A478" s="3">
        <v>9563</v>
      </c>
      <c r="B478" s="3" t="s">
        <v>1238</v>
      </c>
      <c r="C478" s="3" t="s">
        <v>1160</v>
      </c>
      <c r="D478" s="3" t="s">
        <v>2481</v>
      </c>
      <c r="E478" s="3" t="s">
        <v>2009</v>
      </c>
      <c r="F478" s="3" t="s">
        <v>1145</v>
      </c>
    </row>
    <row r="479" spans="1:6" ht="34" x14ac:dyDescent="0.2">
      <c r="A479" s="3">
        <v>7259</v>
      </c>
      <c r="B479" s="3" t="s">
        <v>1559</v>
      </c>
      <c r="C479" s="3" t="s">
        <v>1160</v>
      </c>
      <c r="D479" s="3" t="s">
        <v>2482</v>
      </c>
      <c r="E479" s="3" t="s">
        <v>2009</v>
      </c>
      <c r="F479" s="3" t="s">
        <v>1145</v>
      </c>
    </row>
    <row r="480" spans="1:6" ht="34" x14ac:dyDescent="0.2">
      <c r="A480" s="3">
        <v>3131</v>
      </c>
      <c r="B480" s="3" t="s">
        <v>1560</v>
      </c>
      <c r="C480" s="3" t="s">
        <v>1160</v>
      </c>
      <c r="D480" s="3" t="s">
        <v>2483</v>
      </c>
      <c r="E480" s="3" t="s">
        <v>2009</v>
      </c>
      <c r="F480" s="3" t="s">
        <v>1138</v>
      </c>
    </row>
    <row r="481" spans="1:6" ht="34" x14ac:dyDescent="0.2">
      <c r="A481" s="3">
        <v>4140</v>
      </c>
      <c r="B481" s="3" t="s">
        <v>1561</v>
      </c>
      <c r="C481" s="3" t="s">
        <v>1160</v>
      </c>
      <c r="D481" s="3" t="s">
        <v>2484</v>
      </c>
      <c r="E481" s="3" t="s">
        <v>2009</v>
      </c>
      <c r="F481" s="3" t="s">
        <v>1139</v>
      </c>
    </row>
    <row r="482" spans="1:6" ht="34" x14ac:dyDescent="0.2">
      <c r="A482" s="3">
        <v>4539</v>
      </c>
      <c r="B482" s="3" t="s">
        <v>1562</v>
      </c>
      <c r="C482" s="3" t="s">
        <v>1160</v>
      </c>
      <c r="D482" s="3" t="s">
        <v>2485</v>
      </c>
      <c r="E482" s="3" t="s">
        <v>2009</v>
      </c>
      <c r="F482" s="3" t="s">
        <v>1141</v>
      </c>
    </row>
    <row r="483" spans="1:6" ht="34" x14ac:dyDescent="0.2">
      <c r="A483" s="3">
        <v>6071</v>
      </c>
      <c r="B483" s="3" t="s">
        <v>1563</v>
      </c>
      <c r="C483" s="3" t="s">
        <v>1160</v>
      </c>
      <c r="D483" s="3" t="s">
        <v>2486</v>
      </c>
      <c r="E483" s="3" t="s">
        <v>2009</v>
      </c>
      <c r="F483" s="3" t="s">
        <v>1139</v>
      </c>
    </row>
    <row r="484" spans="1:6" ht="34" x14ac:dyDescent="0.2">
      <c r="A484" s="3">
        <v>8730</v>
      </c>
      <c r="B484" s="3" t="s">
        <v>1179</v>
      </c>
      <c r="C484" s="3" t="s">
        <v>1160</v>
      </c>
      <c r="D484" s="3" t="s">
        <v>2487</v>
      </c>
      <c r="E484" s="3" t="s">
        <v>2009</v>
      </c>
      <c r="F484" s="3" t="s">
        <v>1138</v>
      </c>
    </row>
    <row r="485" spans="1:6" ht="34" x14ac:dyDescent="0.2">
      <c r="A485" s="3">
        <v>9634</v>
      </c>
      <c r="B485" s="3" t="s">
        <v>1564</v>
      </c>
      <c r="C485" s="3" t="s">
        <v>1160</v>
      </c>
      <c r="D485" s="3" t="s">
        <v>2488</v>
      </c>
      <c r="E485" s="3" t="s">
        <v>2009</v>
      </c>
      <c r="F485" s="3" t="s">
        <v>1145</v>
      </c>
    </row>
    <row r="486" spans="1:6" ht="34" x14ac:dyDescent="0.2">
      <c r="A486" s="3">
        <v>8010</v>
      </c>
      <c r="B486" s="3" t="s">
        <v>1565</v>
      </c>
      <c r="C486" s="3" t="s">
        <v>1160</v>
      </c>
      <c r="D486" s="3" t="s">
        <v>2489</v>
      </c>
      <c r="E486" s="3" t="s">
        <v>2009</v>
      </c>
      <c r="F486" s="3" t="s">
        <v>1138</v>
      </c>
    </row>
    <row r="487" spans="1:6" ht="34" x14ac:dyDescent="0.2">
      <c r="A487" s="3">
        <v>3484</v>
      </c>
      <c r="B487" s="3" t="s">
        <v>1566</v>
      </c>
      <c r="C487" s="3" t="s">
        <v>1160</v>
      </c>
      <c r="D487" s="3" t="s">
        <v>2490</v>
      </c>
      <c r="E487" s="3" t="s">
        <v>2009</v>
      </c>
      <c r="F487" s="3" t="s">
        <v>1139</v>
      </c>
    </row>
    <row r="488" spans="1:6" ht="34" x14ac:dyDescent="0.2">
      <c r="A488" s="3">
        <v>7307</v>
      </c>
      <c r="B488" s="3" t="s">
        <v>1567</v>
      </c>
      <c r="C488" s="3" t="s">
        <v>1160</v>
      </c>
      <c r="D488" s="3" t="s">
        <v>2491</v>
      </c>
      <c r="E488" s="3" t="s">
        <v>2009</v>
      </c>
      <c r="F488" s="3" t="s">
        <v>1146</v>
      </c>
    </row>
    <row r="489" spans="1:6" ht="34" x14ac:dyDescent="0.2">
      <c r="A489" s="3">
        <v>1975</v>
      </c>
      <c r="B489" s="3" t="s">
        <v>1179</v>
      </c>
      <c r="C489" s="3" t="s">
        <v>1160</v>
      </c>
      <c r="D489" s="3" t="s">
        <v>2492</v>
      </c>
      <c r="E489" s="3" t="s">
        <v>2009</v>
      </c>
      <c r="F489" s="3" t="s">
        <v>1138</v>
      </c>
    </row>
    <row r="490" spans="1:6" ht="34" x14ac:dyDescent="0.2">
      <c r="A490" s="3">
        <v>629</v>
      </c>
      <c r="B490" s="3" t="s">
        <v>1568</v>
      </c>
      <c r="C490" s="3" t="s">
        <v>1160</v>
      </c>
      <c r="D490" s="3" t="s">
        <v>2493</v>
      </c>
      <c r="E490" s="3" t="s">
        <v>2009</v>
      </c>
      <c r="F490" s="3" t="s">
        <v>1147</v>
      </c>
    </row>
    <row r="491" spans="1:6" ht="34" x14ac:dyDescent="0.2">
      <c r="A491" s="3">
        <v>11753</v>
      </c>
      <c r="B491" s="3" t="s">
        <v>1569</v>
      </c>
      <c r="C491" s="3" t="s">
        <v>1160</v>
      </c>
      <c r="D491" s="3" t="s">
        <v>2494</v>
      </c>
      <c r="E491" s="3" t="s">
        <v>2009</v>
      </c>
      <c r="F491" s="3" t="s">
        <v>1138</v>
      </c>
    </row>
    <row r="492" spans="1:6" ht="34" x14ac:dyDescent="0.2">
      <c r="A492" s="3">
        <v>5375</v>
      </c>
      <c r="B492" s="3" t="s">
        <v>1570</v>
      </c>
      <c r="C492" s="3" t="s">
        <v>1160</v>
      </c>
      <c r="D492" s="3" t="s">
        <v>2495</v>
      </c>
      <c r="E492" s="3" t="s">
        <v>2009</v>
      </c>
      <c r="F492" s="3" t="s">
        <v>1145</v>
      </c>
    </row>
    <row r="493" spans="1:6" ht="34" x14ac:dyDescent="0.2">
      <c r="A493" s="3">
        <v>1695</v>
      </c>
      <c r="B493" s="3" t="s">
        <v>1571</v>
      </c>
      <c r="C493" s="3" t="s">
        <v>1160</v>
      </c>
      <c r="D493" s="3" t="s">
        <v>2496</v>
      </c>
      <c r="E493" s="3" t="s">
        <v>2009</v>
      </c>
      <c r="F493" s="3" t="s">
        <v>1150</v>
      </c>
    </row>
    <row r="494" spans="1:6" ht="34" x14ac:dyDescent="0.2">
      <c r="A494" s="3">
        <v>9884</v>
      </c>
      <c r="B494" s="3" t="s">
        <v>1572</v>
      </c>
      <c r="C494" s="3" t="s">
        <v>1160</v>
      </c>
      <c r="D494" s="3" t="s">
        <v>2497</v>
      </c>
      <c r="E494" s="3" t="s">
        <v>2009</v>
      </c>
      <c r="F494" s="3" t="s">
        <v>1138</v>
      </c>
    </row>
    <row r="495" spans="1:6" ht="34" x14ac:dyDescent="0.2">
      <c r="A495" s="3">
        <v>8498</v>
      </c>
      <c r="B495" s="3" t="s">
        <v>1573</v>
      </c>
      <c r="C495" s="3" t="s">
        <v>1160</v>
      </c>
      <c r="D495" s="3" t="s">
        <v>2498</v>
      </c>
      <c r="E495" s="3" t="s">
        <v>2009</v>
      </c>
      <c r="F495" s="3" t="s">
        <v>1141</v>
      </c>
    </row>
    <row r="496" spans="1:6" ht="34" x14ac:dyDescent="0.2">
      <c r="A496" s="3">
        <v>7534</v>
      </c>
      <c r="B496" s="3" t="s">
        <v>1179</v>
      </c>
      <c r="C496" s="3" t="s">
        <v>1160</v>
      </c>
      <c r="D496" s="3" t="s">
        <v>2499</v>
      </c>
      <c r="E496" s="3" t="s">
        <v>2009</v>
      </c>
      <c r="F496" s="3" t="s">
        <v>1138</v>
      </c>
    </row>
    <row r="497" spans="1:6" ht="34" x14ac:dyDescent="0.2">
      <c r="A497" s="3">
        <v>123</v>
      </c>
      <c r="B497" s="3" t="s">
        <v>1574</v>
      </c>
      <c r="C497" s="3" t="s">
        <v>1160</v>
      </c>
      <c r="D497" s="3" t="s">
        <v>2500</v>
      </c>
      <c r="E497" s="3" t="s">
        <v>2009</v>
      </c>
      <c r="F497" s="3" t="s">
        <v>1138</v>
      </c>
    </row>
    <row r="498" spans="1:6" ht="34" x14ac:dyDescent="0.2">
      <c r="A498" s="3">
        <v>8925</v>
      </c>
      <c r="B498" s="3" t="s">
        <v>1575</v>
      </c>
      <c r="C498" s="3" t="s">
        <v>1160</v>
      </c>
      <c r="D498" s="3" t="s">
        <v>2501</v>
      </c>
      <c r="E498" s="3" t="s">
        <v>2009</v>
      </c>
      <c r="F498" s="3" t="s">
        <v>1143</v>
      </c>
    </row>
    <row r="499" spans="1:6" ht="34" x14ac:dyDescent="0.2">
      <c r="A499" s="3">
        <v>5981</v>
      </c>
      <c r="B499" s="3" t="s">
        <v>1576</v>
      </c>
      <c r="C499" s="3" t="s">
        <v>1160</v>
      </c>
      <c r="D499" s="3" t="s">
        <v>2502</v>
      </c>
      <c r="E499" s="3" t="s">
        <v>2009</v>
      </c>
      <c r="F499" s="3" t="s">
        <v>1138</v>
      </c>
    </row>
    <row r="500" spans="1:6" ht="34" x14ac:dyDescent="0.2">
      <c r="A500" s="3">
        <v>7347</v>
      </c>
      <c r="B500" s="3" t="s">
        <v>1577</v>
      </c>
      <c r="C500" s="3" t="s">
        <v>1160</v>
      </c>
      <c r="D500" s="3" t="s">
        <v>2503</v>
      </c>
      <c r="E500" s="3" t="s">
        <v>2009</v>
      </c>
      <c r="F500" s="3" t="s">
        <v>1139</v>
      </c>
    </row>
    <row r="501" spans="1:6" ht="34" x14ac:dyDescent="0.2">
      <c r="A501" s="3">
        <v>12069</v>
      </c>
      <c r="B501" s="3" t="s">
        <v>1578</v>
      </c>
      <c r="C501" s="3" t="s">
        <v>1136</v>
      </c>
      <c r="D501" s="3" t="s">
        <v>2504</v>
      </c>
      <c r="E501" s="3" t="s">
        <v>1137</v>
      </c>
      <c r="F501" s="3" t="s">
        <v>1138</v>
      </c>
    </row>
    <row r="502" spans="1:6" ht="17" x14ac:dyDescent="0.2">
      <c r="A502" s="3">
        <v>11339</v>
      </c>
      <c r="B502" s="3" t="s">
        <v>1579</v>
      </c>
      <c r="C502" s="3" t="s">
        <v>1136</v>
      </c>
      <c r="D502" s="3" t="s">
        <v>2505</v>
      </c>
      <c r="E502" s="3" t="s">
        <v>1137</v>
      </c>
      <c r="F502" s="3" t="s">
        <v>1146</v>
      </c>
    </row>
    <row r="503" spans="1:6" ht="34" x14ac:dyDescent="0.2">
      <c r="A503" s="3">
        <v>10166</v>
      </c>
      <c r="B503" s="3" t="s">
        <v>1484</v>
      </c>
      <c r="C503" s="3" t="s">
        <v>1136</v>
      </c>
      <c r="D503" s="3" t="s">
        <v>2506</v>
      </c>
      <c r="E503" s="3" t="s">
        <v>1137</v>
      </c>
      <c r="F503" s="3" t="s">
        <v>1138</v>
      </c>
    </row>
    <row r="504" spans="1:6" ht="34" x14ac:dyDescent="0.2">
      <c r="A504" s="3">
        <v>3091</v>
      </c>
      <c r="B504" s="3" t="s">
        <v>1580</v>
      </c>
      <c r="C504" s="3" t="s">
        <v>1136</v>
      </c>
      <c r="D504" s="3" t="s">
        <v>2507</v>
      </c>
      <c r="E504" s="3" t="s">
        <v>1137</v>
      </c>
      <c r="F504" s="3" t="s">
        <v>1154</v>
      </c>
    </row>
    <row r="505" spans="1:6" ht="17" x14ac:dyDescent="0.2">
      <c r="A505" s="3">
        <v>1070</v>
      </c>
      <c r="B505" s="3" t="s">
        <v>1581</v>
      </c>
      <c r="C505" s="3" t="s">
        <v>1136</v>
      </c>
      <c r="D505" s="3" t="s">
        <v>2508</v>
      </c>
      <c r="E505" s="3" t="s">
        <v>1137</v>
      </c>
      <c r="F505" s="3" t="s">
        <v>1138</v>
      </c>
    </row>
    <row r="506" spans="1:6" ht="34" x14ac:dyDescent="0.2">
      <c r="A506" s="3">
        <v>6871</v>
      </c>
      <c r="B506" s="3" t="s">
        <v>1582</v>
      </c>
      <c r="C506" s="3" t="s">
        <v>1136</v>
      </c>
      <c r="D506" s="3" t="s">
        <v>2509</v>
      </c>
      <c r="E506" s="3" t="s">
        <v>1137</v>
      </c>
      <c r="F506" s="3" t="s">
        <v>1143</v>
      </c>
    </row>
    <row r="507" spans="1:6" ht="34" x14ac:dyDescent="0.2">
      <c r="A507" s="3">
        <v>2339</v>
      </c>
      <c r="B507" s="3" t="s">
        <v>1179</v>
      </c>
      <c r="C507" s="3" t="s">
        <v>1136</v>
      </c>
      <c r="D507" s="3" t="s">
        <v>2510</v>
      </c>
      <c r="E507" s="3" t="s">
        <v>1137</v>
      </c>
      <c r="F507" s="3" t="s">
        <v>1138</v>
      </c>
    </row>
    <row r="508" spans="1:6" ht="34" x14ac:dyDescent="0.2">
      <c r="A508" s="3">
        <v>4232</v>
      </c>
      <c r="B508" s="3" t="s">
        <v>1583</v>
      </c>
      <c r="C508" s="3" t="s">
        <v>1136</v>
      </c>
      <c r="D508" s="3" t="s">
        <v>2511</v>
      </c>
      <c r="E508" s="3" t="s">
        <v>1137</v>
      </c>
      <c r="F508" s="3" t="s">
        <v>1169</v>
      </c>
    </row>
    <row r="509" spans="1:6" ht="17" x14ac:dyDescent="0.2">
      <c r="A509" s="3">
        <v>8986</v>
      </c>
      <c r="B509" s="3" t="s">
        <v>1179</v>
      </c>
      <c r="C509" s="3" t="s">
        <v>1136</v>
      </c>
      <c r="D509" s="3" t="s">
        <v>2512</v>
      </c>
      <c r="E509" s="3" t="s">
        <v>1137</v>
      </c>
      <c r="F509" s="3" t="s">
        <v>1138</v>
      </c>
    </row>
    <row r="510" spans="1:6" ht="34" x14ac:dyDescent="0.2">
      <c r="A510" s="3">
        <v>6746</v>
      </c>
      <c r="B510" s="3" t="s">
        <v>1584</v>
      </c>
      <c r="C510" s="3" t="s">
        <v>1136</v>
      </c>
      <c r="D510" s="3" t="s">
        <v>2513</v>
      </c>
      <c r="E510" s="3" t="s">
        <v>1137</v>
      </c>
      <c r="F510" s="3" t="s">
        <v>1138</v>
      </c>
    </row>
    <row r="511" spans="1:6" ht="34" x14ac:dyDescent="0.2">
      <c r="A511" s="3">
        <v>3207</v>
      </c>
      <c r="B511" s="3" t="s">
        <v>1585</v>
      </c>
      <c r="C511" s="3" t="s">
        <v>1047</v>
      </c>
      <c r="D511" s="3" t="s">
        <v>2514</v>
      </c>
      <c r="E511" s="3" t="s">
        <v>1137</v>
      </c>
      <c r="F511" s="3" t="s">
        <v>1138</v>
      </c>
    </row>
    <row r="512" spans="1:6" ht="34" x14ac:dyDescent="0.2">
      <c r="A512" s="3">
        <v>12310</v>
      </c>
      <c r="B512" s="3" t="s">
        <v>1586</v>
      </c>
      <c r="C512" s="3" t="s">
        <v>1047</v>
      </c>
      <c r="D512" s="3" t="s">
        <v>2515</v>
      </c>
      <c r="E512" s="3" t="s">
        <v>1137</v>
      </c>
      <c r="F512" s="3" t="s">
        <v>1139</v>
      </c>
    </row>
    <row r="513" spans="1:6" ht="17" x14ac:dyDescent="0.2">
      <c r="A513" s="3">
        <v>8397</v>
      </c>
      <c r="B513" s="3" t="s">
        <v>1318</v>
      </c>
      <c r="C513" s="3" t="s">
        <v>1047</v>
      </c>
      <c r="D513" s="3" t="s">
        <v>2516</v>
      </c>
      <c r="E513" s="3" t="s">
        <v>1137</v>
      </c>
      <c r="F513" s="3" t="s">
        <v>1138</v>
      </c>
    </row>
    <row r="514" spans="1:6" ht="34" x14ac:dyDescent="0.2">
      <c r="A514" s="3">
        <v>6306</v>
      </c>
      <c r="B514" s="3" t="s">
        <v>1587</v>
      </c>
      <c r="C514" s="3" t="s">
        <v>1047</v>
      </c>
      <c r="D514" s="3" t="s">
        <v>2517</v>
      </c>
      <c r="E514" s="3" t="s">
        <v>1137</v>
      </c>
      <c r="F514" s="3" t="s">
        <v>1138</v>
      </c>
    </row>
    <row r="515" spans="1:6" ht="34" x14ac:dyDescent="0.2">
      <c r="A515" s="3">
        <v>8002</v>
      </c>
      <c r="B515" s="3" t="s">
        <v>1588</v>
      </c>
      <c r="C515" s="3" t="s">
        <v>1047</v>
      </c>
      <c r="D515" s="3" t="s">
        <v>2518</v>
      </c>
      <c r="E515" s="3" t="s">
        <v>1137</v>
      </c>
      <c r="F515" s="3" t="s">
        <v>1138</v>
      </c>
    </row>
    <row r="516" spans="1:6" ht="34" x14ac:dyDescent="0.2">
      <c r="A516" s="3">
        <v>12382</v>
      </c>
      <c r="B516" s="3" t="s">
        <v>1589</v>
      </c>
      <c r="C516" s="3" t="s">
        <v>1047</v>
      </c>
      <c r="D516" s="3" t="s">
        <v>2519</v>
      </c>
      <c r="E516" s="3" t="s">
        <v>1137</v>
      </c>
      <c r="F516" s="3" t="s">
        <v>1138</v>
      </c>
    </row>
    <row r="517" spans="1:6" ht="34" x14ac:dyDescent="0.2">
      <c r="A517" s="3">
        <v>7844</v>
      </c>
      <c r="B517" s="3" t="s">
        <v>1590</v>
      </c>
      <c r="C517" s="3" t="s">
        <v>1047</v>
      </c>
      <c r="D517" s="3" t="s">
        <v>2520</v>
      </c>
      <c r="E517" s="3" t="s">
        <v>1137</v>
      </c>
      <c r="F517" s="3" t="s">
        <v>1138</v>
      </c>
    </row>
    <row r="518" spans="1:6" ht="34" x14ac:dyDescent="0.2">
      <c r="A518" s="3">
        <v>12291</v>
      </c>
      <c r="B518" s="3" t="s">
        <v>1591</v>
      </c>
      <c r="C518" s="3" t="s">
        <v>1047</v>
      </c>
      <c r="D518" s="3" t="s">
        <v>2521</v>
      </c>
      <c r="E518" s="3" t="s">
        <v>1137</v>
      </c>
      <c r="F518" s="3" t="s">
        <v>1138</v>
      </c>
    </row>
    <row r="519" spans="1:6" ht="17" x14ac:dyDescent="0.2">
      <c r="A519" s="3">
        <v>6523</v>
      </c>
      <c r="B519" s="3" t="s">
        <v>1179</v>
      </c>
      <c r="C519" s="3" t="s">
        <v>1047</v>
      </c>
      <c r="D519" s="3" t="s">
        <v>2522</v>
      </c>
      <c r="E519" s="3" t="s">
        <v>1137</v>
      </c>
      <c r="F519" s="3" t="s">
        <v>1138</v>
      </c>
    </row>
    <row r="520" spans="1:6" ht="34" x14ac:dyDescent="0.2">
      <c r="A520" s="3">
        <v>4867</v>
      </c>
      <c r="B520" s="3" t="s">
        <v>1179</v>
      </c>
      <c r="C520" s="3" t="s">
        <v>1047</v>
      </c>
      <c r="D520" s="3" t="s">
        <v>2523</v>
      </c>
      <c r="E520" s="3" t="s">
        <v>1137</v>
      </c>
      <c r="F520" s="3" t="s">
        <v>1151</v>
      </c>
    </row>
    <row r="521" spans="1:6" ht="17" x14ac:dyDescent="0.2">
      <c r="A521" s="3">
        <v>5301</v>
      </c>
      <c r="B521" s="3" t="s">
        <v>1592</v>
      </c>
      <c r="C521" s="3" t="s">
        <v>1047</v>
      </c>
      <c r="D521" s="3" t="s">
        <v>2524</v>
      </c>
      <c r="E521" s="3" t="s">
        <v>1137</v>
      </c>
      <c r="F521" s="3" t="s">
        <v>1138</v>
      </c>
    </row>
    <row r="522" spans="1:6" ht="17" x14ac:dyDescent="0.2">
      <c r="A522" s="3">
        <v>4784</v>
      </c>
      <c r="B522" s="3" t="s">
        <v>1593</v>
      </c>
      <c r="C522" s="3" t="s">
        <v>1047</v>
      </c>
      <c r="D522" s="3" t="s">
        <v>2525</v>
      </c>
      <c r="E522" s="3" t="s">
        <v>1137</v>
      </c>
      <c r="F522" s="3" t="s">
        <v>1170</v>
      </c>
    </row>
    <row r="523" spans="1:6" ht="17" x14ac:dyDescent="0.2">
      <c r="A523" s="3">
        <v>7446</v>
      </c>
      <c r="B523" s="3" t="s">
        <v>1594</v>
      </c>
      <c r="C523" s="3" t="s">
        <v>1047</v>
      </c>
      <c r="D523" s="3" t="s">
        <v>2526</v>
      </c>
      <c r="E523" s="3" t="s">
        <v>1137</v>
      </c>
      <c r="F523" s="3" t="s">
        <v>1142</v>
      </c>
    </row>
    <row r="524" spans="1:6" ht="17" x14ac:dyDescent="0.2">
      <c r="A524" s="3">
        <v>11455</v>
      </c>
      <c r="B524" s="3" t="s">
        <v>1564</v>
      </c>
      <c r="C524" s="3" t="s">
        <v>1047</v>
      </c>
      <c r="D524" s="3" t="s">
        <v>2527</v>
      </c>
      <c r="E524" s="3" t="s">
        <v>1137</v>
      </c>
      <c r="F524" s="3" t="s">
        <v>1158</v>
      </c>
    </row>
    <row r="525" spans="1:6" ht="17" x14ac:dyDescent="0.2">
      <c r="A525" s="3">
        <v>5364</v>
      </c>
      <c r="B525" s="3" t="s">
        <v>1595</v>
      </c>
      <c r="C525" s="3" t="s">
        <v>1047</v>
      </c>
      <c r="D525" s="3" t="s">
        <v>2528</v>
      </c>
      <c r="E525" s="3" t="s">
        <v>1137</v>
      </c>
      <c r="F525" s="3" t="s">
        <v>1151</v>
      </c>
    </row>
    <row r="526" spans="1:6" ht="34" x14ac:dyDescent="0.2">
      <c r="A526" s="3">
        <v>259</v>
      </c>
      <c r="B526" s="3" t="s">
        <v>1596</v>
      </c>
      <c r="C526" s="3" t="s">
        <v>1047</v>
      </c>
      <c r="D526" s="3" t="s">
        <v>2529</v>
      </c>
      <c r="E526" s="3" t="s">
        <v>1137</v>
      </c>
      <c r="F526" s="3" t="s">
        <v>1171</v>
      </c>
    </row>
    <row r="527" spans="1:6" ht="34" x14ac:dyDescent="0.2">
      <c r="A527" s="3">
        <v>11290</v>
      </c>
      <c r="B527" s="3" t="s">
        <v>1597</v>
      </c>
      <c r="C527" s="3" t="s">
        <v>1047</v>
      </c>
      <c r="D527" s="3" t="s">
        <v>2530</v>
      </c>
      <c r="E527" s="3" t="s">
        <v>1137</v>
      </c>
      <c r="F527" s="3" t="s">
        <v>1145</v>
      </c>
    </row>
    <row r="528" spans="1:6" ht="34" x14ac:dyDescent="0.2">
      <c r="A528" s="3">
        <v>8517</v>
      </c>
      <c r="B528" s="3" t="s">
        <v>1598</v>
      </c>
      <c r="C528" s="3" t="s">
        <v>1047</v>
      </c>
      <c r="D528" s="3" t="s">
        <v>2531</v>
      </c>
      <c r="E528" s="3" t="s">
        <v>1137</v>
      </c>
      <c r="F528" s="3" t="s">
        <v>1141</v>
      </c>
    </row>
    <row r="529" spans="1:6" ht="34" x14ac:dyDescent="0.2">
      <c r="A529" s="3">
        <v>7407</v>
      </c>
      <c r="B529" s="3" t="s">
        <v>1599</v>
      </c>
      <c r="C529" s="3" t="s">
        <v>1047</v>
      </c>
      <c r="D529" s="3" t="s">
        <v>2532</v>
      </c>
      <c r="E529" s="3" t="s">
        <v>1137</v>
      </c>
      <c r="F529" s="3" t="s">
        <v>1139</v>
      </c>
    </row>
    <row r="530" spans="1:6" ht="34" x14ac:dyDescent="0.2">
      <c r="A530" s="3">
        <v>5965</v>
      </c>
      <c r="B530" s="3" t="s">
        <v>1600</v>
      </c>
      <c r="C530" s="3" t="s">
        <v>1047</v>
      </c>
      <c r="D530" s="3" t="s">
        <v>2533</v>
      </c>
      <c r="E530" s="3" t="s">
        <v>1137</v>
      </c>
      <c r="F530" s="3" t="s">
        <v>1145</v>
      </c>
    </row>
    <row r="531" spans="1:6" ht="34" x14ac:dyDescent="0.2">
      <c r="A531" s="3">
        <v>8677</v>
      </c>
      <c r="B531" s="3" t="s">
        <v>1601</v>
      </c>
      <c r="C531" s="3" t="s">
        <v>1047</v>
      </c>
      <c r="D531" s="3" t="s">
        <v>2534</v>
      </c>
      <c r="E531" s="3" t="s">
        <v>1137</v>
      </c>
      <c r="F531" s="3" t="s">
        <v>1138</v>
      </c>
    </row>
    <row r="532" spans="1:6" ht="34" x14ac:dyDescent="0.2">
      <c r="A532" s="3">
        <v>10093</v>
      </c>
      <c r="B532" s="3" t="s">
        <v>1602</v>
      </c>
      <c r="C532" s="3" t="s">
        <v>1047</v>
      </c>
      <c r="D532" s="3" t="s">
        <v>2535</v>
      </c>
      <c r="E532" s="3" t="s">
        <v>1137</v>
      </c>
      <c r="F532" s="3" t="s">
        <v>1152</v>
      </c>
    </row>
    <row r="533" spans="1:6" ht="17" x14ac:dyDescent="0.2">
      <c r="A533" s="3">
        <v>12119</v>
      </c>
      <c r="B533" s="3" t="s">
        <v>1603</v>
      </c>
      <c r="C533" s="3" t="s">
        <v>1047</v>
      </c>
      <c r="D533" s="3" t="s">
        <v>2536</v>
      </c>
      <c r="E533" s="3" t="s">
        <v>1137</v>
      </c>
      <c r="F533" s="3" t="s">
        <v>1138</v>
      </c>
    </row>
    <row r="534" spans="1:6" ht="34" x14ac:dyDescent="0.2">
      <c r="A534" s="3">
        <v>8274</v>
      </c>
      <c r="B534" s="3" t="s">
        <v>1604</v>
      </c>
      <c r="C534" s="3" t="s">
        <v>1047</v>
      </c>
      <c r="D534" s="3" t="s">
        <v>2537</v>
      </c>
      <c r="E534" s="3" t="s">
        <v>1137</v>
      </c>
      <c r="F534" s="3" t="s">
        <v>1141</v>
      </c>
    </row>
    <row r="535" spans="1:6" ht="34" x14ac:dyDescent="0.2">
      <c r="A535" s="3">
        <v>2291</v>
      </c>
      <c r="B535" s="3" t="s">
        <v>1605</v>
      </c>
      <c r="C535" s="3" t="s">
        <v>1047</v>
      </c>
      <c r="D535" s="3" t="s">
        <v>2538</v>
      </c>
      <c r="E535" s="3" t="s">
        <v>1137</v>
      </c>
      <c r="F535" s="3" t="s">
        <v>1139</v>
      </c>
    </row>
    <row r="536" spans="1:6" ht="34" x14ac:dyDescent="0.2">
      <c r="A536" s="3">
        <v>11310</v>
      </c>
      <c r="B536" s="3" t="s">
        <v>1606</v>
      </c>
      <c r="C536" s="3" t="s">
        <v>1047</v>
      </c>
      <c r="D536" s="3" t="s">
        <v>2539</v>
      </c>
      <c r="E536" s="3" t="s">
        <v>1137</v>
      </c>
      <c r="F536" s="3" t="s">
        <v>1161</v>
      </c>
    </row>
    <row r="537" spans="1:6" ht="34" x14ac:dyDescent="0.2">
      <c r="A537" s="3">
        <v>155</v>
      </c>
      <c r="B537" s="3" t="s">
        <v>1607</v>
      </c>
      <c r="C537" s="3" t="s">
        <v>1047</v>
      </c>
      <c r="D537" s="3" t="s">
        <v>2540</v>
      </c>
      <c r="E537" s="3" t="s">
        <v>1137</v>
      </c>
      <c r="F537" s="3" t="s">
        <v>1172</v>
      </c>
    </row>
    <row r="538" spans="1:6" ht="17" x14ac:dyDescent="0.2">
      <c r="A538" s="3">
        <v>4998</v>
      </c>
      <c r="B538" s="3" t="s">
        <v>1179</v>
      </c>
      <c r="C538" s="3" t="s">
        <v>1047</v>
      </c>
      <c r="D538" s="3" t="s">
        <v>2541</v>
      </c>
      <c r="E538" s="3" t="s">
        <v>1137</v>
      </c>
      <c r="F538" s="3" t="s">
        <v>1146</v>
      </c>
    </row>
    <row r="539" spans="1:6" ht="34" x14ac:dyDescent="0.2">
      <c r="A539" s="3">
        <v>7720</v>
      </c>
      <c r="B539" s="3" t="s">
        <v>1608</v>
      </c>
      <c r="C539" s="3" t="s">
        <v>1047</v>
      </c>
      <c r="D539" s="3" t="s">
        <v>2542</v>
      </c>
      <c r="E539" s="3" t="s">
        <v>1137</v>
      </c>
      <c r="F539" s="3" t="s">
        <v>1139</v>
      </c>
    </row>
    <row r="540" spans="1:6" ht="34" x14ac:dyDescent="0.2">
      <c r="A540" s="3">
        <v>3099</v>
      </c>
      <c r="B540" s="3" t="s">
        <v>1609</v>
      </c>
      <c r="C540" s="3" t="s">
        <v>1047</v>
      </c>
      <c r="D540" s="3" t="s">
        <v>2543</v>
      </c>
      <c r="E540" s="3" t="s">
        <v>1137</v>
      </c>
      <c r="F540" s="3" t="s">
        <v>1141</v>
      </c>
    </row>
    <row r="541" spans="1:6" ht="17" x14ac:dyDescent="0.2">
      <c r="A541" s="3">
        <v>5011</v>
      </c>
      <c r="B541" s="3" t="s">
        <v>1610</v>
      </c>
      <c r="C541" s="3" t="s">
        <v>1047</v>
      </c>
      <c r="D541" s="3" t="s">
        <v>2544</v>
      </c>
      <c r="E541" s="3" t="s">
        <v>1137</v>
      </c>
      <c r="F541" s="3" t="s">
        <v>1143</v>
      </c>
    </row>
    <row r="542" spans="1:6" ht="17" x14ac:dyDescent="0.2">
      <c r="A542" s="3">
        <v>2643</v>
      </c>
      <c r="B542" s="3" t="s">
        <v>1485</v>
      </c>
      <c r="C542" s="3" t="s">
        <v>1047</v>
      </c>
      <c r="D542" s="3" t="s">
        <v>2545</v>
      </c>
      <c r="E542" s="3" t="s">
        <v>1137</v>
      </c>
      <c r="F542" s="3" t="s">
        <v>1145</v>
      </c>
    </row>
    <row r="543" spans="1:6" ht="34" x14ac:dyDescent="0.2">
      <c r="A543" s="3">
        <v>9501</v>
      </c>
      <c r="B543" s="3" t="s">
        <v>1298</v>
      </c>
      <c r="C543" s="3" t="s">
        <v>1047</v>
      </c>
      <c r="D543" s="3" t="s">
        <v>2546</v>
      </c>
      <c r="E543" s="3" t="s">
        <v>1137</v>
      </c>
      <c r="F543" s="3" t="s">
        <v>1154</v>
      </c>
    </row>
    <row r="544" spans="1:6" ht="17" x14ac:dyDescent="0.2">
      <c r="A544" s="3">
        <v>9760</v>
      </c>
      <c r="B544" s="3" t="s">
        <v>1482</v>
      </c>
      <c r="C544" s="3" t="s">
        <v>1047</v>
      </c>
      <c r="D544" s="3" t="s">
        <v>2547</v>
      </c>
      <c r="E544" s="3" t="s">
        <v>1137</v>
      </c>
      <c r="F544" s="3" t="s">
        <v>1145</v>
      </c>
    </row>
    <row r="545" spans="1:6" ht="34" x14ac:dyDescent="0.2">
      <c r="A545" s="3">
        <v>11793</v>
      </c>
      <c r="B545" s="3" t="s">
        <v>1611</v>
      </c>
      <c r="C545" s="3" t="s">
        <v>1047</v>
      </c>
      <c r="D545" s="3" t="s">
        <v>2548</v>
      </c>
      <c r="E545" s="3" t="s">
        <v>1137</v>
      </c>
      <c r="F545" s="3" t="s">
        <v>1145</v>
      </c>
    </row>
    <row r="546" spans="1:6" ht="34" x14ac:dyDescent="0.2">
      <c r="A546" s="3">
        <v>7273</v>
      </c>
      <c r="B546" s="3" t="s">
        <v>1179</v>
      </c>
      <c r="C546" s="3" t="s">
        <v>1047</v>
      </c>
      <c r="D546" s="3" t="s">
        <v>2549</v>
      </c>
      <c r="E546" s="3" t="s">
        <v>1137</v>
      </c>
      <c r="F546" s="3" t="s">
        <v>1146</v>
      </c>
    </row>
    <row r="547" spans="1:6" ht="17" x14ac:dyDescent="0.2">
      <c r="A547" s="3">
        <v>3329</v>
      </c>
      <c r="B547" s="3" t="s">
        <v>1612</v>
      </c>
      <c r="C547" s="3" t="s">
        <v>1047</v>
      </c>
      <c r="D547" s="3" t="s">
        <v>2550</v>
      </c>
      <c r="E547" s="3" t="s">
        <v>1137</v>
      </c>
      <c r="F547" s="3" t="s">
        <v>1144</v>
      </c>
    </row>
    <row r="548" spans="1:6" ht="17" x14ac:dyDescent="0.2">
      <c r="A548" s="3">
        <v>9429</v>
      </c>
      <c r="B548" s="3" t="s">
        <v>1613</v>
      </c>
      <c r="C548" s="3" t="s">
        <v>1047</v>
      </c>
      <c r="D548" s="3" t="s">
        <v>2551</v>
      </c>
      <c r="E548" s="3" t="s">
        <v>1137</v>
      </c>
      <c r="F548" s="3" t="s">
        <v>1152</v>
      </c>
    </row>
    <row r="549" spans="1:6" ht="34" x14ac:dyDescent="0.2">
      <c r="A549" s="3">
        <v>437</v>
      </c>
      <c r="B549" s="3" t="s">
        <v>1614</v>
      </c>
      <c r="C549" s="3" t="s">
        <v>1047</v>
      </c>
      <c r="D549" s="3" t="s">
        <v>2552</v>
      </c>
      <c r="E549" s="3" t="s">
        <v>1137</v>
      </c>
      <c r="F549" s="3" t="s">
        <v>1151</v>
      </c>
    </row>
    <row r="550" spans="1:6" ht="34" x14ac:dyDescent="0.2">
      <c r="A550" s="3">
        <v>2538</v>
      </c>
      <c r="B550" s="3" t="s">
        <v>1615</v>
      </c>
      <c r="C550" s="3" t="s">
        <v>1047</v>
      </c>
      <c r="D550" s="3" t="s">
        <v>2553</v>
      </c>
      <c r="E550" s="3" t="s">
        <v>1137</v>
      </c>
      <c r="F550" s="3" t="s">
        <v>1145</v>
      </c>
    </row>
    <row r="551" spans="1:6" ht="17" x14ac:dyDescent="0.2">
      <c r="A551" s="3">
        <v>4280</v>
      </c>
      <c r="B551" s="3" t="s">
        <v>1616</v>
      </c>
      <c r="C551" s="3" t="s">
        <v>1047</v>
      </c>
      <c r="D551" s="3" t="s">
        <v>2554</v>
      </c>
      <c r="E551" s="3" t="s">
        <v>1137</v>
      </c>
      <c r="F551" s="3" t="s">
        <v>1145</v>
      </c>
    </row>
    <row r="552" spans="1:6" ht="34" x14ac:dyDescent="0.2">
      <c r="A552" s="3">
        <v>2813</v>
      </c>
      <c r="B552" s="3" t="s">
        <v>1179</v>
      </c>
      <c r="C552" s="3" t="s">
        <v>1047</v>
      </c>
      <c r="D552" s="3" t="s">
        <v>2555</v>
      </c>
      <c r="E552" s="3" t="s">
        <v>1137</v>
      </c>
      <c r="F552" s="3" t="s">
        <v>1142</v>
      </c>
    </row>
    <row r="553" spans="1:6" ht="34" x14ac:dyDescent="0.2">
      <c r="A553" s="3">
        <v>4249</v>
      </c>
      <c r="B553" s="3" t="s">
        <v>1617</v>
      </c>
      <c r="C553" s="3" t="s">
        <v>1047</v>
      </c>
      <c r="D553" s="3" t="s">
        <v>2556</v>
      </c>
      <c r="E553" s="3" t="s">
        <v>1137</v>
      </c>
      <c r="F553" s="3" t="s">
        <v>1138</v>
      </c>
    </row>
    <row r="554" spans="1:6" ht="34" x14ac:dyDescent="0.2">
      <c r="A554" s="3">
        <v>9697</v>
      </c>
      <c r="B554" s="3" t="s">
        <v>1618</v>
      </c>
      <c r="C554" s="3" t="s">
        <v>1047</v>
      </c>
      <c r="D554" s="3" t="s">
        <v>2557</v>
      </c>
      <c r="E554" s="3" t="s">
        <v>1137</v>
      </c>
      <c r="F554" s="3" t="s">
        <v>1145</v>
      </c>
    </row>
    <row r="555" spans="1:6" ht="34" x14ac:dyDescent="0.2">
      <c r="A555" s="3">
        <v>27</v>
      </c>
      <c r="B555" s="3" t="s">
        <v>1619</v>
      </c>
      <c r="C555" s="3" t="s">
        <v>1047</v>
      </c>
      <c r="D555" s="3" t="s">
        <v>2558</v>
      </c>
      <c r="E555" s="3" t="s">
        <v>1137</v>
      </c>
      <c r="F555" s="3" t="s">
        <v>1138</v>
      </c>
    </row>
    <row r="556" spans="1:6" ht="34" x14ac:dyDescent="0.2">
      <c r="A556" s="3">
        <v>5274</v>
      </c>
      <c r="B556" s="3" t="s">
        <v>1620</v>
      </c>
      <c r="C556" s="3" t="s">
        <v>1047</v>
      </c>
      <c r="D556" s="3" t="s">
        <v>2559</v>
      </c>
      <c r="E556" s="3" t="s">
        <v>1137</v>
      </c>
      <c r="F556" s="3" t="s">
        <v>1147</v>
      </c>
    </row>
    <row r="557" spans="1:6" ht="34" x14ac:dyDescent="0.2">
      <c r="A557" s="3">
        <v>11273</v>
      </c>
      <c r="B557" s="3" t="s">
        <v>1592</v>
      </c>
      <c r="C557" s="3" t="s">
        <v>1047</v>
      </c>
      <c r="D557" s="3" t="s">
        <v>2560</v>
      </c>
      <c r="E557" s="3" t="s">
        <v>1137</v>
      </c>
      <c r="F557" s="3" t="s">
        <v>1138</v>
      </c>
    </row>
    <row r="558" spans="1:6" ht="34" x14ac:dyDescent="0.2">
      <c r="A558" s="3">
        <v>7141</v>
      </c>
      <c r="B558" s="3" t="s">
        <v>1621</v>
      </c>
      <c r="C558" s="3" t="s">
        <v>1160</v>
      </c>
      <c r="D558" s="3" t="s">
        <v>2561</v>
      </c>
      <c r="E558" s="3" t="s">
        <v>2009</v>
      </c>
      <c r="F558" s="3" t="s">
        <v>1138</v>
      </c>
    </row>
    <row r="559" spans="1:6" ht="34" x14ac:dyDescent="0.2">
      <c r="A559" s="3">
        <v>6172</v>
      </c>
      <c r="B559" s="3" t="s">
        <v>1488</v>
      </c>
      <c r="C559" s="3" t="s">
        <v>1160</v>
      </c>
      <c r="D559" s="3" t="s">
        <v>2562</v>
      </c>
      <c r="E559" s="3" t="s">
        <v>2009</v>
      </c>
      <c r="F559" s="3" t="s">
        <v>1155</v>
      </c>
    </row>
    <row r="560" spans="1:6" ht="34" x14ac:dyDescent="0.2">
      <c r="A560" s="3">
        <v>2741</v>
      </c>
      <c r="B560" s="3" t="s">
        <v>1622</v>
      </c>
      <c r="C560" s="3" t="s">
        <v>1160</v>
      </c>
      <c r="D560" s="3" t="s">
        <v>2563</v>
      </c>
      <c r="E560" s="3" t="s">
        <v>2009</v>
      </c>
      <c r="F560" s="3" t="s">
        <v>1138</v>
      </c>
    </row>
    <row r="561" spans="1:6" ht="34" x14ac:dyDescent="0.2">
      <c r="A561" s="3">
        <v>1180</v>
      </c>
      <c r="B561" s="3" t="s">
        <v>1623</v>
      </c>
      <c r="C561" s="3" t="s">
        <v>1160</v>
      </c>
      <c r="D561" s="3" t="s">
        <v>2564</v>
      </c>
      <c r="E561" s="3" t="s">
        <v>2009</v>
      </c>
      <c r="F561" s="3" t="s">
        <v>1155</v>
      </c>
    </row>
    <row r="562" spans="1:6" ht="34" x14ac:dyDescent="0.2">
      <c r="A562" s="3">
        <v>6875</v>
      </c>
      <c r="B562" s="3" t="s">
        <v>1624</v>
      </c>
      <c r="C562" s="3" t="s">
        <v>1160</v>
      </c>
      <c r="D562" s="3" t="s">
        <v>2565</v>
      </c>
      <c r="E562" s="3" t="s">
        <v>2009</v>
      </c>
      <c r="F562" s="3" t="s">
        <v>1138</v>
      </c>
    </row>
    <row r="563" spans="1:6" ht="34" x14ac:dyDescent="0.2">
      <c r="A563" s="3">
        <v>10864</v>
      </c>
      <c r="B563" s="3" t="s">
        <v>1625</v>
      </c>
      <c r="C563" s="3" t="s">
        <v>1160</v>
      </c>
      <c r="D563" s="3" t="s">
        <v>2566</v>
      </c>
      <c r="E563" s="3" t="s">
        <v>2009</v>
      </c>
      <c r="F563" s="3" t="s">
        <v>1139</v>
      </c>
    </row>
    <row r="564" spans="1:6" ht="34" x14ac:dyDescent="0.2">
      <c r="A564" s="3">
        <v>242</v>
      </c>
      <c r="B564" s="3" t="s">
        <v>1626</v>
      </c>
      <c r="C564" s="3" t="s">
        <v>1160</v>
      </c>
      <c r="D564" s="3" t="s">
        <v>2567</v>
      </c>
      <c r="E564" s="3" t="s">
        <v>2009</v>
      </c>
      <c r="F564" s="3" t="s">
        <v>1144</v>
      </c>
    </row>
    <row r="565" spans="1:6" ht="34" x14ac:dyDescent="0.2">
      <c r="A565" s="3">
        <v>9002</v>
      </c>
      <c r="B565" s="3" t="s">
        <v>1409</v>
      </c>
      <c r="C565" s="3" t="s">
        <v>1160</v>
      </c>
      <c r="D565" s="3" t="s">
        <v>2568</v>
      </c>
      <c r="E565" s="3" t="s">
        <v>2009</v>
      </c>
      <c r="F565" s="3" t="s">
        <v>1139</v>
      </c>
    </row>
    <row r="566" spans="1:6" ht="34" x14ac:dyDescent="0.2">
      <c r="A566" s="3">
        <v>9145</v>
      </c>
      <c r="B566" s="3" t="s">
        <v>1315</v>
      </c>
      <c r="C566" s="3" t="s">
        <v>1160</v>
      </c>
      <c r="D566" s="3" t="s">
        <v>2569</v>
      </c>
      <c r="E566" s="3" t="s">
        <v>2009</v>
      </c>
      <c r="F566" s="3" t="s">
        <v>1139</v>
      </c>
    </row>
    <row r="567" spans="1:6" ht="34" x14ac:dyDescent="0.2">
      <c r="A567" s="3">
        <v>7887</v>
      </c>
      <c r="B567" s="3" t="s">
        <v>1627</v>
      </c>
      <c r="C567" s="3" t="s">
        <v>1160</v>
      </c>
      <c r="D567" s="3" t="s">
        <v>2570</v>
      </c>
      <c r="E567" s="3" t="s">
        <v>2009</v>
      </c>
      <c r="F567" s="3" t="s">
        <v>1145</v>
      </c>
    </row>
    <row r="568" spans="1:6" ht="17" x14ac:dyDescent="0.2">
      <c r="A568" s="3">
        <v>2817</v>
      </c>
      <c r="B568" s="3" t="s">
        <v>1628</v>
      </c>
      <c r="C568" s="3" t="s">
        <v>1160</v>
      </c>
      <c r="D568" s="3" t="s">
        <v>2571</v>
      </c>
      <c r="E568" s="3" t="s">
        <v>2009</v>
      </c>
      <c r="F568" s="3" t="s">
        <v>1145</v>
      </c>
    </row>
    <row r="569" spans="1:6" ht="34" x14ac:dyDescent="0.2">
      <c r="A569" s="3">
        <v>2013</v>
      </c>
      <c r="B569" s="3" t="s">
        <v>1629</v>
      </c>
      <c r="C569" s="3" t="s">
        <v>1160</v>
      </c>
      <c r="D569" s="3" t="s">
        <v>2572</v>
      </c>
      <c r="E569" s="3" t="s">
        <v>2009</v>
      </c>
      <c r="F569" s="3" t="s">
        <v>1150</v>
      </c>
    </row>
    <row r="570" spans="1:6" ht="34" x14ac:dyDescent="0.2">
      <c r="A570" s="3">
        <v>10041</v>
      </c>
      <c r="B570" s="3" t="s">
        <v>1179</v>
      </c>
      <c r="C570" s="3" t="s">
        <v>1136</v>
      </c>
      <c r="D570" s="3" t="s">
        <v>2573</v>
      </c>
      <c r="E570" s="3" t="s">
        <v>1137</v>
      </c>
      <c r="F570" s="3" t="s">
        <v>1138</v>
      </c>
    </row>
    <row r="571" spans="1:6" ht="34" x14ac:dyDescent="0.2">
      <c r="A571" s="3">
        <v>6268</v>
      </c>
      <c r="B571" s="3" t="s">
        <v>1204</v>
      </c>
      <c r="C571" s="3" t="s">
        <v>1136</v>
      </c>
      <c r="D571" s="3" t="s">
        <v>2574</v>
      </c>
      <c r="E571" s="3" t="s">
        <v>1137</v>
      </c>
      <c r="F571" s="3" t="s">
        <v>1138</v>
      </c>
    </row>
    <row r="572" spans="1:6" ht="34" x14ac:dyDescent="0.2">
      <c r="A572" s="3">
        <v>6636</v>
      </c>
      <c r="B572" s="3" t="s">
        <v>1179</v>
      </c>
      <c r="C572" s="3" t="s">
        <v>1136</v>
      </c>
      <c r="D572" s="3" t="s">
        <v>2575</v>
      </c>
      <c r="E572" s="3" t="s">
        <v>1137</v>
      </c>
      <c r="F572" s="3" t="s">
        <v>1154</v>
      </c>
    </row>
    <row r="573" spans="1:6" ht="17" x14ac:dyDescent="0.2">
      <c r="A573" s="3">
        <v>7468</v>
      </c>
      <c r="B573" s="3" t="s">
        <v>1630</v>
      </c>
      <c r="C573" s="3" t="s">
        <v>1136</v>
      </c>
      <c r="D573" s="3" t="s">
        <v>2576</v>
      </c>
      <c r="E573" s="3" t="s">
        <v>1137</v>
      </c>
      <c r="F573" s="3" t="s">
        <v>1138</v>
      </c>
    </row>
    <row r="574" spans="1:6" ht="34" x14ac:dyDescent="0.2">
      <c r="A574" s="3">
        <v>10588</v>
      </c>
      <c r="B574" s="3" t="s">
        <v>1631</v>
      </c>
      <c r="C574" s="3" t="s">
        <v>1136</v>
      </c>
      <c r="D574" s="3" t="s">
        <v>2577</v>
      </c>
      <c r="E574" s="3" t="s">
        <v>1137</v>
      </c>
      <c r="F574" s="3" t="s">
        <v>1139</v>
      </c>
    </row>
    <row r="575" spans="1:6" ht="17" x14ac:dyDescent="0.2">
      <c r="A575" s="3">
        <v>6280</v>
      </c>
      <c r="B575" s="3" t="s">
        <v>1528</v>
      </c>
      <c r="C575" s="3" t="s">
        <v>1136</v>
      </c>
      <c r="D575" s="3" t="s">
        <v>2578</v>
      </c>
      <c r="E575" s="3" t="s">
        <v>1137</v>
      </c>
      <c r="F575" s="3" t="s">
        <v>1154</v>
      </c>
    </row>
    <row r="576" spans="1:6" ht="34" x14ac:dyDescent="0.2">
      <c r="A576" s="3">
        <v>1989</v>
      </c>
      <c r="B576" s="3" t="s">
        <v>1632</v>
      </c>
      <c r="C576" s="3" t="s">
        <v>1136</v>
      </c>
      <c r="D576" s="3" t="s">
        <v>2579</v>
      </c>
      <c r="E576" s="3" t="s">
        <v>1137</v>
      </c>
      <c r="F576" s="3" t="s">
        <v>1138</v>
      </c>
    </row>
    <row r="577" spans="1:6" ht="17" x14ac:dyDescent="0.2">
      <c r="A577" s="3">
        <v>633</v>
      </c>
      <c r="B577" s="3" t="s">
        <v>1633</v>
      </c>
      <c r="C577" s="3" t="s">
        <v>1136</v>
      </c>
      <c r="D577" s="3" t="s">
        <v>2580</v>
      </c>
      <c r="E577" s="3" t="s">
        <v>1137</v>
      </c>
      <c r="F577" s="3" t="s">
        <v>1146</v>
      </c>
    </row>
    <row r="578" spans="1:6" ht="34" x14ac:dyDescent="0.2">
      <c r="A578" s="3">
        <v>146</v>
      </c>
      <c r="B578" s="3" t="s">
        <v>1634</v>
      </c>
      <c r="C578" s="3" t="s">
        <v>1136</v>
      </c>
      <c r="D578" s="3" t="s">
        <v>2581</v>
      </c>
      <c r="E578" s="3" t="s">
        <v>1137</v>
      </c>
      <c r="F578" s="3" t="s">
        <v>1138</v>
      </c>
    </row>
    <row r="579" spans="1:6" ht="17" x14ac:dyDescent="0.2">
      <c r="A579" s="3">
        <v>9918</v>
      </c>
      <c r="B579" s="3" t="s">
        <v>1635</v>
      </c>
      <c r="C579" s="3" t="s">
        <v>1047</v>
      </c>
      <c r="D579" s="3" t="s">
        <v>2582</v>
      </c>
      <c r="E579" s="3" t="s">
        <v>1137</v>
      </c>
      <c r="F579" s="3" t="s">
        <v>1139</v>
      </c>
    </row>
    <row r="580" spans="1:6" ht="34" x14ac:dyDescent="0.2">
      <c r="A580" s="3">
        <v>6517</v>
      </c>
      <c r="B580" s="3" t="s">
        <v>1636</v>
      </c>
      <c r="C580" s="3" t="s">
        <v>1047</v>
      </c>
      <c r="D580" s="3" t="s">
        <v>2583</v>
      </c>
      <c r="E580" s="3" t="s">
        <v>1137</v>
      </c>
      <c r="F580" s="3" t="s">
        <v>1138</v>
      </c>
    </row>
    <row r="581" spans="1:6" ht="34" x14ac:dyDescent="0.2">
      <c r="A581" s="3">
        <v>8398</v>
      </c>
      <c r="B581" s="3" t="s">
        <v>1593</v>
      </c>
      <c r="C581" s="3" t="s">
        <v>1047</v>
      </c>
      <c r="D581" s="3" t="s">
        <v>2584</v>
      </c>
      <c r="E581" s="3" t="s">
        <v>1137</v>
      </c>
      <c r="F581" s="3" t="s">
        <v>1145</v>
      </c>
    </row>
    <row r="582" spans="1:6" ht="17" x14ac:dyDescent="0.2">
      <c r="A582" s="3">
        <v>8360</v>
      </c>
      <c r="B582" s="3" t="s">
        <v>1637</v>
      </c>
      <c r="C582" s="3" t="s">
        <v>1047</v>
      </c>
      <c r="D582" s="3" t="s">
        <v>2585</v>
      </c>
      <c r="E582" s="3" t="s">
        <v>1137</v>
      </c>
      <c r="F582" s="3" t="s">
        <v>1138</v>
      </c>
    </row>
    <row r="583" spans="1:6" ht="34" x14ac:dyDescent="0.2">
      <c r="A583" s="3">
        <v>8103</v>
      </c>
      <c r="B583" s="3" t="s">
        <v>1638</v>
      </c>
      <c r="C583" s="3" t="s">
        <v>1047</v>
      </c>
      <c r="D583" s="3" t="s">
        <v>2586</v>
      </c>
      <c r="E583" s="3" t="s">
        <v>1137</v>
      </c>
      <c r="F583" s="3" t="s">
        <v>1164</v>
      </c>
    </row>
    <row r="584" spans="1:6" ht="34" x14ac:dyDescent="0.2">
      <c r="A584" s="3">
        <v>3125</v>
      </c>
      <c r="B584" s="3" t="s">
        <v>1639</v>
      </c>
      <c r="C584" s="3" t="s">
        <v>1047</v>
      </c>
      <c r="D584" s="3" t="s">
        <v>2587</v>
      </c>
      <c r="E584" s="3" t="s">
        <v>1137</v>
      </c>
      <c r="F584" s="3" t="s">
        <v>1138</v>
      </c>
    </row>
    <row r="585" spans="1:6" ht="34" x14ac:dyDescent="0.2">
      <c r="A585" s="3">
        <v>4899</v>
      </c>
      <c r="B585" s="3" t="s">
        <v>1640</v>
      </c>
      <c r="C585" s="3" t="s">
        <v>1047</v>
      </c>
      <c r="D585" s="3" t="s">
        <v>2588</v>
      </c>
      <c r="E585" s="3" t="s">
        <v>1137</v>
      </c>
      <c r="F585" s="3" t="s">
        <v>1145</v>
      </c>
    </row>
    <row r="586" spans="1:6" ht="34" x14ac:dyDescent="0.2">
      <c r="A586" s="3">
        <v>10632</v>
      </c>
      <c r="B586" s="3" t="s">
        <v>1593</v>
      </c>
      <c r="C586" s="3" t="s">
        <v>1047</v>
      </c>
      <c r="D586" s="3" t="s">
        <v>2589</v>
      </c>
      <c r="E586" s="3" t="s">
        <v>2009</v>
      </c>
      <c r="F586" s="3" t="s">
        <v>1145</v>
      </c>
    </row>
    <row r="587" spans="1:6" ht="34" x14ac:dyDescent="0.2">
      <c r="A587" s="3">
        <v>9154</v>
      </c>
      <c r="B587" s="3" t="s">
        <v>1641</v>
      </c>
      <c r="C587" s="3" t="s">
        <v>1047</v>
      </c>
      <c r="D587" s="3" t="s">
        <v>2590</v>
      </c>
      <c r="E587" s="3" t="s">
        <v>2009</v>
      </c>
      <c r="F587" s="3" t="s">
        <v>1154</v>
      </c>
    </row>
    <row r="588" spans="1:6" ht="34" x14ac:dyDescent="0.2">
      <c r="A588" s="3">
        <v>9897</v>
      </c>
      <c r="B588" s="3" t="s">
        <v>1642</v>
      </c>
      <c r="C588" s="3" t="s">
        <v>1047</v>
      </c>
      <c r="D588" s="3" t="s">
        <v>2591</v>
      </c>
      <c r="E588" s="3" t="s">
        <v>2009</v>
      </c>
      <c r="F588" s="3" t="s">
        <v>1154</v>
      </c>
    </row>
    <row r="589" spans="1:6" ht="34" x14ac:dyDescent="0.2">
      <c r="A589" s="3">
        <v>11198</v>
      </c>
      <c r="B589" s="3" t="s">
        <v>1643</v>
      </c>
      <c r="C589" s="3" t="s">
        <v>1047</v>
      </c>
      <c r="D589" s="3" t="s">
        <v>2592</v>
      </c>
      <c r="E589" s="3" t="s">
        <v>2009</v>
      </c>
      <c r="F589" s="3" t="s">
        <v>1139</v>
      </c>
    </row>
    <row r="590" spans="1:6" ht="34" x14ac:dyDescent="0.2">
      <c r="A590" s="3">
        <v>1753</v>
      </c>
      <c r="B590" s="3" t="s">
        <v>1408</v>
      </c>
      <c r="C590" s="3" t="s">
        <v>1047</v>
      </c>
      <c r="D590" s="3" t="s">
        <v>2593</v>
      </c>
      <c r="E590" s="3" t="s">
        <v>2009</v>
      </c>
      <c r="F590" s="3" t="s">
        <v>1146</v>
      </c>
    </row>
    <row r="591" spans="1:6" ht="34" x14ac:dyDescent="0.2">
      <c r="A591" s="3">
        <v>2790</v>
      </c>
      <c r="B591" s="3" t="s">
        <v>1644</v>
      </c>
      <c r="C591" s="3" t="s">
        <v>1047</v>
      </c>
      <c r="D591" s="3" t="s">
        <v>2594</v>
      </c>
      <c r="E591" s="3" t="s">
        <v>2009</v>
      </c>
      <c r="F591" s="3" t="s">
        <v>1138</v>
      </c>
    </row>
    <row r="592" spans="1:6" ht="34" x14ac:dyDescent="0.2">
      <c r="A592" s="3">
        <v>1756</v>
      </c>
      <c r="B592" s="3" t="s">
        <v>1645</v>
      </c>
      <c r="C592" s="3" t="s">
        <v>1047</v>
      </c>
      <c r="D592" s="3" t="s">
        <v>2595</v>
      </c>
      <c r="E592" s="3" t="s">
        <v>2009</v>
      </c>
      <c r="F592" s="3" t="s">
        <v>1138</v>
      </c>
    </row>
    <row r="593" spans="1:6" ht="34" x14ac:dyDescent="0.2">
      <c r="A593" s="3">
        <v>10042</v>
      </c>
      <c r="B593" s="3" t="s">
        <v>1646</v>
      </c>
      <c r="C593" s="3" t="s">
        <v>1047</v>
      </c>
      <c r="D593" s="3" t="s">
        <v>2596</v>
      </c>
      <c r="E593" s="3" t="s">
        <v>2009</v>
      </c>
      <c r="F593" s="3" t="s">
        <v>1151</v>
      </c>
    </row>
    <row r="594" spans="1:6" ht="34" x14ac:dyDescent="0.2">
      <c r="A594" s="3">
        <v>9698</v>
      </c>
      <c r="B594" s="3" t="s">
        <v>1233</v>
      </c>
      <c r="C594" s="3" t="s">
        <v>1047</v>
      </c>
      <c r="D594" s="3" t="s">
        <v>2597</v>
      </c>
      <c r="E594" s="3" t="s">
        <v>2009</v>
      </c>
      <c r="F594" s="3" t="s">
        <v>1159</v>
      </c>
    </row>
    <row r="595" spans="1:6" ht="17" x14ac:dyDescent="0.2">
      <c r="A595" s="3">
        <v>4768</v>
      </c>
      <c r="B595" s="3" t="s">
        <v>1647</v>
      </c>
      <c r="C595" s="3" t="s">
        <v>1136</v>
      </c>
      <c r="D595" s="3" t="s">
        <v>2598</v>
      </c>
      <c r="E595" s="3" t="s">
        <v>1137</v>
      </c>
      <c r="F595" s="3" t="s">
        <v>1138</v>
      </c>
    </row>
    <row r="596" spans="1:6" ht="34" x14ac:dyDescent="0.2">
      <c r="A596" s="3">
        <v>9037</v>
      </c>
      <c r="B596" s="3" t="s">
        <v>1648</v>
      </c>
      <c r="C596" s="3" t="s">
        <v>1047</v>
      </c>
      <c r="D596" s="3" t="s">
        <v>2599</v>
      </c>
      <c r="E596" s="3" t="s">
        <v>2009</v>
      </c>
      <c r="F596" s="3" t="s">
        <v>1161</v>
      </c>
    </row>
    <row r="597" spans="1:6" ht="34" x14ac:dyDescent="0.2">
      <c r="A597" s="3">
        <v>5783</v>
      </c>
      <c r="B597" s="3" t="s">
        <v>1197</v>
      </c>
      <c r="C597" s="3" t="s">
        <v>1047</v>
      </c>
      <c r="D597" s="3" t="s">
        <v>2600</v>
      </c>
      <c r="E597" s="3" t="s">
        <v>2009</v>
      </c>
      <c r="F597" s="3" t="s">
        <v>1138</v>
      </c>
    </row>
    <row r="598" spans="1:6" ht="34" x14ac:dyDescent="0.2">
      <c r="A598" s="3">
        <v>20755</v>
      </c>
      <c r="B598" s="3" t="s">
        <v>1649</v>
      </c>
      <c r="C598" s="3" t="s">
        <v>1047</v>
      </c>
      <c r="D598" s="3" t="s">
        <v>2601</v>
      </c>
      <c r="E598" s="3" t="s">
        <v>1137</v>
      </c>
      <c r="F598" s="3" t="s">
        <v>1145</v>
      </c>
    </row>
    <row r="599" spans="1:6" ht="17" x14ac:dyDescent="0.2">
      <c r="A599" s="3">
        <v>19492</v>
      </c>
      <c r="B599" s="3" t="s">
        <v>1650</v>
      </c>
      <c r="C599" s="3" t="s">
        <v>1047</v>
      </c>
      <c r="D599" s="3" t="s">
        <v>2602</v>
      </c>
      <c r="E599" s="3" t="s">
        <v>1137</v>
      </c>
      <c r="F599" s="3" t="s">
        <v>1138</v>
      </c>
    </row>
    <row r="600" spans="1:6" ht="34" x14ac:dyDescent="0.2">
      <c r="A600" s="3">
        <v>19491</v>
      </c>
      <c r="B600" s="3" t="s">
        <v>1651</v>
      </c>
      <c r="C600" s="3" t="s">
        <v>1047</v>
      </c>
      <c r="D600" s="3" t="s">
        <v>2603</v>
      </c>
      <c r="E600" s="3" t="s">
        <v>2009</v>
      </c>
      <c r="F600" s="3" t="s">
        <v>1145</v>
      </c>
    </row>
    <row r="601" spans="1:6" ht="34" x14ac:dyDescent="0.2">
      <c r="A601" s="3">
        <v>19490</v>
      </c>
      <c r="B601" s="3" t="s">
        <v>1652</v>
      </c>
      <c r="C601" s="3" t="s">
        <v>1136</v>
      </c>
      <c r="D601" s="3" t="s">
        <v>2388</v>
      </c>
      <c r="E601" s="3" t="s">
        <v>2009</v>
      </c>
      <c r="F601" s="3" t="s">
        <v>1145</v>
      </c>
    </row>
    <row r="602" spans="1:6" ht="34" x14ac:dyDescent="0.2">
      <c r="A602" s="3">
        <v>19489</v>
      </c>
      <c r="B602" s="3" t="s">
        <v>1653</v>
      </c>
      <c r="C602" s="3" t="s">
        <v>1160</v>
      </c>
      <c r="D602" s="3" t="s">
        <v>2604</v>
      </c>
      <c r="E602" s="3" t="s">
        <v>1137</v>
      </c>
      <c r="F602" s="3" t="s">
        <v>1142</v>
      </c>
    </row>
    <row r="603" spans="1:6" ht="34" x14ac:dyDescent="0.2">
      <c r="A603" s="3">
        <v>19488</v>
      </c>
      <c r="B603" s="3" t="s">
        <v>1654</v>
      </c>
      <c r="C603" s="3" t="s">
        <v>1047</v>
      </c>
      <c r="D603" s="3" t="s">
        <v>2605</v>
      </c>
      <c r="E603" s="3" t="s">
        <v>2009</v>
      </c>
      <c r="F603" s="3" t="s">
        <v>1138</v>
      </c>
    </row>
    <row r="604" spans="1:6" ht="34" x14ac:dyDescent="0.2">
      <c r="A604" s="3">
        <v>19487</v>
      </c>
      <c r="B604" s="3" t="s">
        <v>1655</v>
      </c>
      <c r="C604" s="3" t="s">
        <v>1136</v>
      </c>
      <c r="D604" s="3" t="s">
        <v>2606</v>
      </c>
      <c r="E604" s="3" t="s">
        <v>1137</v>
      </c>
      <c r="F604" s="3" t="s">
        <v>1139</v>
      </c>
    </row>
    <row r="605" spans="1:6" ht="34" x14ac:dyDescent="0.2">
      <c r="A605" s="3">
        <v>19486</v>
      </c>
      <c r="B605" s="3" t="s">
        <v>1656</v>
      </c>
      <c r="C605" s="3" t="s">
        <v>1160</v>
      </c>
      <c r="D605" s="3" t="s">
        <v>2607</v>
      </c>
      <c r="E605" s="3" t="s">
        <v>2009</v>
      </c>
      <c r="F605" s="3" t="s">
        <v>1138</v>
      </c>
    </row>
    <row r="606" spans="1:6" ht="17" x14ac:dyDescent="0.2">
      <c r="A606" s="3">
        <v>19485</v>
      </c>
      <c r="B606" s="3" t="s">
        <v>1657</v>
      </c>
      <c r="C606" s="3" t="s">
        <v>1160</v>
      </c>
      <c r="D606" s="3" t="s">
        <v>2608</v>
      </c>
      <c r="E606" s="3" t="s">
        <v>1137</v>
      </c>
      <c r="F606" s="3" t="s">
        <v>1139</v>
      </c>
    </row>
    <row r="607" spans="1:6" ht="34" x14ac:dyDescent="0.2">
      <c r="A607" s="3">
        <v>19484</v>
      </c>
      <c r="B607" s="3" t="s">
        <v>1658</v>
      </c>
      <c r="C607" s="3" t="s">
        <v>1160</v>
      </c>
      <c r="D607" s="3" t="s">
        <v>2609</v>
      </c>
      <c r="E607" s="3" t="s">
        <v>2009</v>
      </c>
      <c r="F607" s="3" t="s">
        <v>1145</v>
      </c>
    </row>
    <row r="608" spans="1:6" ht="17" x14ac:dyDescent="0.2">
      <c r="A608" s="3">
        <v>19483</v>
      </c>
      <c r="B608" s="3" t="s">
        <v>1659</v>
      </c>
      <c r="C608" s="3" t="s">
        <v>1160</v>
      </c>
      <c r="D608" s="3" t="s">
        <v>2610</v>
      </c>
      <c r="E608" s="3" t="s">
        <v>1137</v>
      </c>
      <c r="F608" s="3" t="s">
        <v>1138</v>
      </c>
    </row>
    <row r="609" spans="1:6" ht="34" x14ac:dyDescent="0.2">
      <c r="A609" s="3">
        <v>19482</v>
      </c>
      <c r="B609" s="3" t="s">
        <v>1660</v>
      </c>
      <c r="C609" s="3" t="s">
        <v>1047</v>
      </c>
      <c r="D609" s="3" t="s">
        <v>2611</v>
      </c>
      <c r="E609" s="3" t="s">
        <v>2009</v>
      </c>
      <c r="F609" s="3" t="s">
        <v>1146</v>
      </c>
    </row>
    <row r="610" spans="1:6" ht="34" x14ac:dyDescent="0.2">
      <c r="A610" s="3">
        <v>19481</v>
      </c>
      <c r="B610" s="3" t="s">
        <v>1661</v>
      </c>
      <c r="C610" s="3" t="s">
        <v>1160</v>
      </c>
      <c r="D610" s="3" t="s">
        <v>2612</v>
      </c>
      <c r="E610" s="3" t="s">
        <v>2009</v>
      </c>
      <c r="F610" s="3" t="s">
        <v>1138</v>
      </c>
    </row>
    <row r="611" spans="1:6" ht="34" x14ac:dyDescent="0.2">
      <c r="A611" s="3">
        <v>19480</v>
      </c>
      <c r="B611" s="3" t="s">
        <v>1662</v>
      </c>
      <c r="C611" s="3" t="s">
        <v>1160</v>
      </c>
      <c r="D611" s="3" t="s">
        <v>2613</v>
      </c>
      <c r="E611" s="3" t="s">
        <v>1137</v>
      </c>
      <c r="F611" s="3" t="s">
        <v>1162</v>
      </c>
    </row>
    <row r="612" spans="1:6" ht="34" x14ac:dyDescent="0.2">
      <c r="A612" s="3">
        <v>19479</v>
      </c>
      <c r="B612" s="3" t="s">
        <v>1663</v>
      </c>
      <c r="C612" s="3" t="s">
        <v>1160</v>
      </c>
      <c r="D612" s="3" t="s">
        <v>2614</v>
      </c>
      <c r="E612" s="3" t="s">
        <v>2009</v>
      </c>
      <c r="F612" s="3" t="s">
        <v>1152</v>
      </c>
    </row>
    <row r="613" spans="1:6" ht="17" x14ac:dyDescent="0.2">
      <c r="A613" s="3">
        <v>19478</v>
      </c>
      <c r="B613" s="3" t="s">
        <v>1664</v>
      </c>
      <c r="C613" s="3" t="s">
        <v>1160</v>
      </c>
      <c r="D613" s="3" t="s">
        <v>2615</v>
      </c>
      <c r="E613" s="3" t="s">
        <v>1137</v>
      </c>
      <c r="F613" s="3" t="s">
        <v>1158</v>
      </c>
    </row>
    <row r="614" spans="1:6" ht="34" x14ac:dyDescent="0.2">
      <c r="A614" s="3">
        <v>19477</v>
      </c>
      <c r="B614" s="3" t="s">
        <v>1665</v>
      </c>
      <c r="C614" s="3" t="s">
        <v>1160</v>
      </c>
      <c r="D614" s="3" t="s">
        <v>2616</v>
      </c>
      <c r="E614" s="3" t="s">
        <v>1137</v>
      </c>
      <c r="F614" s="3" t="s">
        <v>1138</v>
      </c>
    </row>
    <row r="615" spans="1:6" ht="34" x14ac:dyDescent="0.2">
      <c r="A615" s="3">
        <v>19476</v>
      </c>
      <c r="B615" s="3" t="s">
        <v>1666</v>
      </c>
      <c r="C615" s="3" t="s">
        <v>1160</v>
      </c>
      <c r="D615" s="3" t="s">
        <v>2617</v>
      </c>
      <c r="E615" s="3" t="s">
        <v>2009</v>
      </c>
      <c r="F615" s="3" t="s">
        <v>1138</v>
      </c>
    </row>
    <row r="616" spans="1:6" ht="34" x14ac:dyDescent="0.2">
      <c r="A616" s="3">
        <v>19475</v>
      </c>
      <c r="B616" s="3" t="s">
        <v>1667</v>
      </c>
      <c r="C616" s="3" t="s">
        <v>1047</v>
      </c>
      <c r="D616" s="3" t="s">
        <v>2618</v>
      </c>
      <c r="E616" s="3" t="s">
        <v>1137</v>
      </c>
      <c r="F616" s="3" t="s">
        <v>1139</v>
      </c>
    </row>
    <row r="617" spans="1:6" ht="34" x14ac:dyDescent="0.2">
      <c r="A617" s="3">
        <v>19474</v>
      </c>
      <c r="B617" s="3" t="s">
        <v>1668</v>
      </c>
      <c r="C617" s="3" t="s">
        <v>1047</v>
      </c>
      <c r="D617" s="3" t="s">
        <v>2619</v>
      </c>
      <c r="E617" s="3" t="s">
        <v>2009</v>
      </c>
      <c r="F617" s="3" t="s">
        <v>1152</v>
      </c>
    </row>
    <row r="618" spans="1:6" ht="34" x14ac:dyDescent="0.2">
      <c r="A618" s="3">
        <v>19473</v>
      </c>
      <c r="B618" s="3" t="s">
        <v>1669</v>
      </c>
      <c r="C618" s="3" t="s">
        <v>1160</v>
      </c>
      <c r="D618" s="3" t="s">
        <v>2620</v>
      </c>
      <c r="E618" s="3" t="s">
        <v>2009</v>
      </c>
      <c r="F618" s="3" t="s">
        <v>1138</v>
      </c>
    </row>
    <row r="619" spans="1:6" ht="34" x14ac:dyDescent="0.2">
      <c r="A619" s="3">
        <v>19472</v>
      </c>
      <c r="B619" s="3" t="s">
        <v>1670</v>
      </c>
      <c r="C619" s="3" t="s">
        <v>1160</v>
      </c>
      <c r="D619" s="3" t="s">
        <v>2621</v>
      </c>
      <c r="E619" s="3" t="s">
        <v>1137</v>
      </c>
      <c r="F619" s="3" t="s">
        <v>1145</v>
      </c>
    </row>
    <row r="620" spans="1:6" ht="34" x14ac:dyDescent="0.2">
      <c r="A620" s="3">
        <v>19471</v>
      </c>
      <c r="B620" s="3" t="s">
        <v>1671</v>
      </c>
      <c r="C620" s="3" t="s">
        <v>1160</v>
      </c>
      <c r="D620" s="3" t="s">
        <v>2622</v>
      </c>
      <c r="E620" s="3" t="s">
        <v>2009</v>
      </c>
      <c r="F620" s="3" t="s">
        <v>1138</v>
      </c>
    </row>
    <row r="621" spans="1:6" ht="34" x14ac:dyDescent="0.2">
      <c r="A621" s="3">
        <v>19470</v>
      </c>
      <c r="B621" s="3" t="s">
        <v>1672</v>
      </c>
      <c r="C621" s="3" t="s">
        <v>1160</v>
      </c>
      <c r="D621" s="3" t="s">
        <v>2623</v>
      </c>
      <c r="E621" s="3" t="s">
        <v>1137</v>
      </c>
      <c r="F621" s="3" t="s">
        <v>1145</v>
      </c>
    </row>
    <row r="622" spans="1:6" ht="17" x14ac:dyDescent="0.2">
      <c r="A622" s="3">
        <v>19469</v>
      </c>
      <c r="B622" s="3" t="s">
        <v>1673</v>
      </c>
      <c r="C622" s="3" t="s">
        <v>1160</v>
      </c>
      <c r="D622" s="3" t="s">
        <v>2624</v>
      </c>
      <c r="E622" s="3" t="s">
        <v>2009</v>
      </c>
      <c r="F622" s="3" t="s">
        <v>1148</v>
      </c>
    </row>
    <row r="623" spans="1:6" ht="17" x14ac:dyDescent="0.2">
      <c r="A623" s="3">
        <v>19468</v>
      </c>
      <c r="B623" s="3" t="s">
        <v>1674</v>
      </c>
      <c r="C623" s="3" t="s">
        <v>1160</v>
      </c>
      <c r="D623" s="3" t="s">
        <v>2625</v>
      </c>
      <c r="E623" s="3" t="s">
        <v>1137</v>
      </c>
      <c r="F623" s="3" t="s">
        <v>1138</v>
      </c>
    </row>
    <row r="624" spans="1:6" ht="34" x14ac:dyDescent="0.2">
      <c r="A624" s="3">
        <v>19467</v>
      </c>
      <c r="B624" s="3" t="s">
        <v>1675</v>
      </c>
      <c r="C624" s="3" t="s">
        <v>1047</v>
      </c>
      <c r="D624" s="3" t="s">
        <v>2626</v>
      </c>
      <c r="E624" s="3" t="s">
        <v>2009</v>
      </c>
      <c r="F624" s="3" t="s">
        <v>1144</v>
      </c>
    </row>
    <row r="625" spans="1:6" ht="34" x14ac:dyDescent="0.2">
      <c r="A625" s="3">
        <v>19466</v>
      </c>
      <c r="B625" s="3" t="s">
        <v>1676</v>
      </c>
      <c r="C625" s="3" t="s">
        <v>1160</v>
      </c>
      <c r="D625" s="3" t="s">
        <v>2627</v>
      </c>
      <c r="E625" s="3" t="s">
        <v>1137</v>
      </c>
      <c r="F625" s="3" t="s">
        <v>1138</v>
      </c>
    </row>
    <row r="626" spans="1:6" ht="34" x14ac:dyDescent="0.2">
      <c r="A626" s="3">
        <v>19465</v>
      </c>
      <c r="B626" s="3" t="s">
        <v>1677</v>
      </c>
      <c r="C626" s="3" t="s">
        <v>1160</v>
      </c>
      <c r="D626" s="3" t="s">
        <v>2628</v>
      </c>
      <c r="E626" s="3" t="s">
        <v>2009</v>
      </c>
      <c r="F626" s="3" t="s">
        <v>1138</v>
      </c>
    </row>
    <row r="627" spans="1:6" ht="34" x14ac:dyDescent="0.2">
      <c r="A627" s="3">
        <v>19464</v>
      </c>
      <c r="B627" s="3" t="s">
        <v>1678</v>
      </c>
      <c r="C627" s="3" t="s">
        <v>1047</v>
      </c>
      <c r="D627" s="3" t="s">
        <v>2629</v>
      </c>
      <c r="E627" s="3" t="s">
        <v>2009</v>
      </c>
      <c r="F627" s="3" t="s">
        <v>1138</v>
      </c>
    </row>
    <row r="628" spans="1:6" ht="17" x14ac:dyDescent="0.2">
      <c r="A628" s="3">
        <v>19463</v>
      </c>
      <c r="B628" s="3" t="s">
        <v>1679</v>
      </c>
      <c r="C628" s="3" t="s">
        <v>1047</v>
      </c>
      <c r="D628" s="3" t="s">
        <v>2630</v>
      </c>
      <c r="E628" s="3" t="s">
        <v>1137</v>
      </c>
      <c r="F628" s="3" t="s">
        <v>1138</v>
      </c>
    </row>
    <row r="629" spans="1:6" ht="34" x14ac:dyDescent="0.2">
      <c r="A629" s="3">
        <v>19462</v>
      </c>
      <c r="B629" s="3" t="s">
        <v>1680</v>
      </c>
      <c r="C629" s="3" t="s">
        <v>1047</v>
      </c>
      <c r="D629" s="3" t="s">
        <v>2631</v>
      </c>
      <c r="E629" s="3" t="s">
        <v>2009</v>
      </c>
      <c r="F629" s="3" t="s">
        <v>1138</v>
      </c>
    </row>
    <row r="630" spans="1:6" ht="34" x14ac:dyDescent="0.2">
      <c r="A630" s="3">
        <v>19461</v>
      </c>
      <c r="B630" s="3" t="s">
        <v>1681</v>
      </c>
      <c r="C630" s="3" t="s">
        <v>1047</v>
      </c>
      <c r="D630" s="3" t="s">
        <v>2632</v>
      </c>
      <c r="E630" s="3" t="s">
        <v>1137</v>
      </c>
      <c r="F630" s="3" t="s">
        <v>1138</v>
      </c>
    </row>
    <row r="631" spans="1:6" ht="34" x14ac:dyDescent="0.2">
      <c r="A631" s="3">
        <v>19460</v>
      </c>
      <c r="B631" s="3" t="s">
        <v>1682</v>
      </c>
      <c r="C631" s="3" t="s">
        <v>1047</v>
      </c>
      <c r="D631" s="3" t="s">
        <v>2633</v>
      </c>
      <c r="E631" s="3" t="s">
        <v>2009</v>
      </c>
      <c r="F631" s="3" t="s">
        <v>1154</v>
      </c>
    </row>
    <row r="632" spans="1:6" ht="34" x14ac:dyDescent="0.2">
      <c r="A632" s="3">
        <v>19459</v>
      </c>
      <c r="B632" s="3" t="s">
        <v>1683</v>
      </c>
      <c r="C632" s="3" t="s">
        <v>1047</v>
      </c>
      <c r="D632" s="3" t="s">
        <v>2127</v>
      </c>
      <c r="E632" s="3" t="s">
        <v>2009</v>
      </c>
      <c r="F632" s="3" t="s">
        <v>1138</v>
      </c>
    </row>
    <row r="633" spans="1:6" ht="34" x14ac:dyDescent="0.2">
      <c r="A633" s="3">
        <v>19458</v>
      </c>
      <c r="B633" s="3" t="s">
        <v>1684</v>
      </c>
      <c r="C633" s="3" t="s">
        <v>1160</v>
      </c>
      <c r="D633" s="3" t="s">
        <v>2634</v>
      </c>
      <c r="E633" s="3" t="s">
        <v>1137</v>
      </c>
      <c r="F633" s="3" t="s">
        <v>1138</v>
      </c>
    </row>
    <row r="634" spans="1:6" ht="34" x14ac:dyDescent="0.2">
      <c r="A634" s="3">
        <v>19457</v>
      </c>
      <c r="B634" s="3" t="s">
        <v>1685</v>
      </c>
      <c r="C634" s="3" t="s">
        <v>1160</v>
      </c>
      <c r="D634" s="3" t="s">
        <v>2635</v>
      </c>
      <c r="E634" s="3" t="s">
        <v>2009</v>
      </c>
      <c r="F634" s="3" t="s">
        <v>1138</v>
      </c>
    </row>
    <row r="635" spans="1:6" ht="17" x14ac:dyDescent="0.2">
      <c r="A635" s="3">
        <v>19456</v>
      </c>
      <c r="B635" s="3" t="s">
        <v>1686</v>
      </c>
      <c r="C635" s="3" t="s">
        <v>1160</v>
      </c>
      <c r="D635" s="3" t="s">
        <v>2636</v>
      </c>
      <c r="E635" s="3" t="s">
        <v>2009</v>
      </c>
      <c r="F635" s="3" t="s">
        <v>1138</v>
      </c>
    </row>
    <row r="636" spans="1:6" ht="34" x14ac:dyDescent="0.2">
      <c r="A636" s="3">
        <v>19455</v>
      </c>
      <c r="B636" s="3" t="s">
        <v>1687</v>
      </c>
      <c r="C636" s="3" t="s">
        <v>1047</v>
      </c>
      <c r="D636" s="3" t="s">
        <v>2637</v>
      </c>
      <c r="E636" s="3" t="s">
        <v>1137</v>
      </c>
      <c r="F636" s="3" t="s">
        <v>1138</v>
      </c>
    </row>
    <row r="637" spans="1:6" ht="34" x14ac:dyDescent="0.2">
      <c r="A637" s="3">
        <v>19454</v>
      </c>
      <c r="B637" s="3" t="s">
        <v>1688</v>
      </c>
      <c r="C637" s="3" t="s">
        <v>1047</v>
      </c>
      <c r="D637" s="3" t="s">
        <v>2638</v>
      </c>
      <c r="E637" s="3" t="s">
        <v>2009</v>
      </c>
      <c r="F637" s="3" t="s">
        <v>1138</v>
      </c>
    </row>
    <row r="638" spans="1:6" ht="34" x14ac:dyDescent="0.2">
      <c r="A638" s="3">
        <v>19453</v>
      </c>
      <c r="B638" s="3" t="s">
        <v>1689</v>
      </c>
      <c r="C638" s="3" t="s">
        <v>1047</v>
      </c>
      <c r="D638" s="3" t="s">
        <v>2639</v>
      </c>
      <c r="E638" s="3" t="s">
        <v>2009</v>
      </c>
      <c r="F638" s="3" t="s">
        <v>1138</v>
      </c>
    </row>
    <row r="639" spans="1:6" ht="34" x14ac:dyDescent="0.2">
      <c r="A639" s="3">
        <v>19452</v>
      </c>
      <c r="B639" s="3" t="s">
        <v>1690</v>
      </c>
      <c r="C639" s="3" t="s">
        <v>1136</v>
      </c>
      <c r="D639" s="3" t="s">
        <v>2640</v>
      </c>
      <c r="E639" s="3" t="s">
        <v>1137</v>
      </c>
      <c r="F639" s="3" t="s">
        <v>1138</v>
      </c>
    </row>
    <row r="640" spans="1:6" ht="34" x14ac:dyDescent="0.2">
      <c r="A640" s="3">
        <v>19451</v>
      </c>
      <c r="B640" s="3" t="s">
        <v>1691</v>
      </c>
      <c r="C640" s="3" t="s">
        <v>1136</v>
      </c>
      <c r="D640" s="3" t="s">
        <v>2641</v>
      </c>
      <c r="E640" s="3" t="s">
        <v>2009</v>
      </c>
      <c r="F640" s="3" t="s">
        <v>1138</v>
      </c>
    </row>
    <row r="641" spans="1:6" ht="34" x14ac:dyDescent="0.2">
      <c r="A641" s="3">
        <v>19450</v>
      </c>
      <c r="B641" s="3" t="s">
        <v>1692</v>
      </c>
      <c r="C641" s="3" t="s">
        <v>1136</v>
      </c>
      <c r="D641" s="3" t="s">
        <v>2642</v>
      </c>
      <c r="E641" s="3" t="s">
        <v>1137</v>
      </c>
      <c r="F641" s="3" t="s">
        <v>1138</v>
      </c>
    </row>
    <row r="642" spans="1:6" ht="34" x14ac:dyDescent="0.2">
      <c r="A642" s="3">
        <v>19449</v>
      </c>
      <c r="B642" s="3" t="s">
        <v>1693</v>
      </c>
      <c r="C642" s="3" t="s">
        <v>1047</v>
      </c>
      <c r="D642" s="3" t="s">
        <v>2643</v>
      </c>
      <c r="E642" s="3" t="s">
        <v>2009</v>
      </c>
      <c r="F642" s="3" t="s">
        <v>1138</v>
      </c>
    </row>
    <row r="643" spans="1:6" ht="34" x14ac:dyDescent="0.2">
      <c r="A643" s="3">
        <v>19448</v>
      </c>
      <c r="B643" s="3" t="s">
        <v>1694</v>
      </c>
      <c r="C643" s="3" t="s">
        <v>1160</v>
      </c>
      <c r="D643" s="3" t="s">
        <v>2644</v>
      </c>
      <c r="E643" s="3" t="s">
        <v>1137</v>
      </c>
      <c r="F643" s="3" t="s">
        <v>1138</v>
      </c>
    </row>
    <row r="644" spans="1:6" ht="34" x14ac:dyDescent="0.2">
      <c r="A644" s="3">
        <v>19447</v>
      </c>
      <c r="B644" s="3" t="s">
        <v>1695</v>
      </c>
      <c r="C644" s="3" t="s">
        <v>1160</v>
      </c>
      <c r="D644" s="3" t="s">
        <v>2645</v>
      </c>
      <c r="E644" s="3" t="s">
        <v>2009</v>
      </c>
      <c r="F644" s="3" t="s">
        <v>1138</v>
      </c>
    </row>
    <row r="645" spans="1:6" ht="34" x14ac:dyDescent="0.2">
      <c r="A645" s="3">
        <v>19446</v>
      </c>
      <c r="B645" s="3" t="s">
        <v>1696</v>
      </c>
      <c r="C645" s="3" t="s">
        <v>1160</v>
      </c>
      <c r="D645" s="3" t="s">
        <v>2646</v>
      </c>
      <c r="E645" s="3" t="s">
        <v>2009</v>
      </c>
      <c r="F645" s="3" t="s">
        <v>1138</v>
      </c>
    </row>
    <row r="646" spans="1:6" ht="17" x14ac:dyDescent="0.2">
      <c r="A646" s="3">
        <v>9083</v>
      </c>
      <c r="B646" s="3" t="s">
        <v>1697</v>
      </c>
      <c r="C646" s="3" t="s">
        <v>1136</v>
      </c>
      <c r="D646" s="3" t="s">
        <v>2647</v>
      </c>
      <c r="E646" s="3" t="s">
        <v>1137</v>
      </c>
      <c r="F646" s="3" t="s">
        <v>1138</v>
      </c>
    </row>
    <row r="647" spans="1:6" ht="34" x14ac:dyDescent="0.2">
      <c r="A647" s="3">
        <v>4741</v>
      </c>
      <c r="B647" s="3" t="s">
        <v>1179</v>
      </c>
      <c r="C647" s="3" t="s">
        <v>1136</v>
      </c>
      <c r="D647" s="3" t="s">
        <v>2648</v>
      </c>
      <c r="E647" s="3" t="s">
        <v>1137</v>
      </c>
      <c r="F647" s="3" t="s">
        <v>1138</v>
      </c>
    </row>
    <row r="648" spans="1:6" ht="34" x14ac:dyDescent="0.2">
      <c r="A648" s="3">
        <v>639</v>
      </c>
      <c r="B648" s="3" t="s">
        <v>1698</v>
      </c>
      <c r="C648" s="3" t="s">
        <v>1136</v>
      </c>
      <c r="D648" s="3" t="s">
        <v>2649</v>
      </c>
      <c r="E648" s="3" t="s">
        <v>1137</v>
      </c>
      <c r="F648" s="3" t="s">
        <v>1138</v>
      </c>
    </row>
    <row r="649" spans="1:6" ht="34" x14ac:dyDescent="0.2">
      <c r="A649" s="3">
        <v>9702</v>
      </c>
      <c r="B649" s="3" t="s">
        <v>1699</v>
      </c>
      <c r="C649" s="3" t="s">
        <v>1136</v>
      </c>
      <c r="D649" s="3" t="s">
        <v>2650</v>
      </c>
      <c r="E649" s="3" t="s">
        <v>1137</v>
      </c>
      <c r="F649" s="3" t="s">
        <v>1138</v>
      </c>
    </row>
    <row r="650" spans="1:6" ht="34" x14ac:dyDescent="0.2">
      <c r="A650" s="3">
        <v>9114</v>
      </c>
      <c r="B650" s="3" t="s">
        <v>1179</v>
      </c>
      <c r="C650" s="3" t="s">
        <v>1136</v>
      </c>
      <c r="D650" s="3" t="s">
        <v>2651</v>
      </c>
      <c r="E650" s="3" t="s">
        <v>1137</v>
      </c>
      <c r="F650" s="3" t="s">
        <v>1138</v>
      </c>
    </row>
    <row r="651" spans="1:6" ht="34" x14ac:dyDescent="0.2">
      <c r="A651" s="3">
        <v>1362</v>
      </c>
      <c r="B651" s="3" t="s">
        <v>1700</v>
      </c>
      <c r="C651" s="3" t="s">
        <v>1136</v>
      </c>
      <c r="D651" s="3" t="s">
        <v>2652</v>
      </c>
      <c r="E651" s="3" t="s">
        <v>1137</v>
      </c>
      <c r="F651" s="3" t="s">
        <v>1138</v>
      </c>
    </row>
    <row r="652" spans="1:6" ht="34" x14ac:dyDescent="0.2">
      <c r="A652" s="3">
        <v>8011</v>
      </c>
      <c r="B652" s="3" t="s">
        <v>1431</v>
      </c>
      <c r="C652" s="3" t="s">
        <v>1136</v>
      </c>
      <c r="D652" s="3" t="s">
        <v>2653</v>
      </c>
      <c r="E652" s="3" t="s">
        <v>1137</v>
      </c>
      <c r="F652" s="3" t="s">
        <v>1138</v>
      </c>
    </row>
    <row r="653" spans="1:6" ht="34" x14ac:dyDescent="0.2">
      <c r="A653" s="3">
        <v>7884</v>
      </c>
      <c r="B653" s="3" t="s">
        <v>1430</v>
      </c>
      <c r="C653" s="3" t="s">
        <v>1160</v>
      </c>
      <c r="D653" s="3" t="s">
        <v>2654</v>
      </c>
      <c r="E653" s="3" t="s">
        <v>2009</v>
      </c>
      <c r="F653" s="3" t="s">
        <v>1138</v>
      </c>
    </row>
    <row r="654" spans="1:6" ht="34" x14ac:dyDescent="0.2">
      <c r="A654" s="3">
        <v>289</v>
      </c>
      <c r="B654" s="3" t="s">
        <v>1701</v>
      </c>
      <c r="C654" s="3" t="s">
        <v>1160</v>
      </c>
      <c r="D654" s="3" t="s">
        <v>2655</v>
      </c>
      <c r="E654" s="3" t="s">
        <v>2009</v>
      </c>
      <c r="F654" s="3" t="s">
        <v>1151</v>
      </c>
    </row>
    <row r="655" spans="1:6" ht="34" x14ac:dyDescent="0.2">
      <c r="A655" s="3">
        <v>1182</v>
      </c>
      <c r="B655" s="3" t="s">
        <v>1179</v>
      </c>
      <c r="C655" s="3" t="s">
        <v>1160</v>
      </c>
      <c r="D655" s="3" t="s">
        <v>2656</v>
      </c>
      <c r="E655" s="3" t="s">
        <v>2009</v>
      </c>
      <c r="F655" s="3" t="s">
        <v>1138</v>
      </c>
    </row>
    <row r="656" spans="1:6" ht="34" x14ac:dyDescent="0.2">
      <c r="A656" s="3">
        <v>717</v>
      </c>
      <c r="B656" s="3" t="s">
        <v>1702</v>
      </c>
      <c r="C656" s="3" t="s">
        <v>1160</v>
      </c>
      <c r="D656" s="3" t="s">
        <v>2657</v>
      </c>
      <c r="E656" s="3" t="s">
        <v>2009</v>
      </c>
      <c r="F656" s="3" t="s">
        <v>1138</v>
      </c>
    </row>
    <row r="657" spans="1:6" ht="34" x14ac:dyDescent="0.2">
      <c r="A657" s="3">
        <v>20423</v>
      </c>
      <c r="B657" s="3" t="s">
        <v>1703</v>
      </c>
      <c r="C657" s="3" t="s">
        <v>1160</v>
      </c>
      <c r="D657" s="3" t="s">
        <v>2658</v>
      </c>
      <c r="E657" s="3" t="s">
        <v>2009</v>
      </c>
      <c r="F657" s="3" t="s">
        <v>1138</v>
      </c>
    </row>
    <row r="658" spans="1:6" ht="34" x14ac:dyDescent="0.2">
      <c r="A658" s="3">
        <v>5801</v>
      </c>
      <c r="B658" s="3" t="s">
        <v>1704</v>
      </c>
      <c r="C658" s="3" t="s">
        <v>1160</v>
      </c>
      <c r="D658" s="3" t="s">
        <v>2659</v>
      </c>
      <c r="E658" s="3" t="s">
        <v>2009</v>
      </c>
      <c r="F658" s="3" t="s">
        <v>1138</v>
      </c>
    </row>
    <row r="659" spans="1:6" ht="34" x14ac:dyDescent="0.2">
      <c r="A659" s="3">
        <v>702</v>
      </c>
      <c r="B659" s="3" t="s">
        <v>1459</v>
      </c>
      <c r="C659" s="3" t="s">
        <v>1160</v>
      </c>
      <c r="D659" s="3" t="s">
        <v>2660</v>
      </c>
      <c r="E659" s="3" t="s">
        <v>2009</v>
      </c>
      <c r="F659" s="3" t="s">
        <v>1138</v>
      </c>
    </row>
    <row r="660" spans="1:6" ht="34" x14ac:dyDescent="0.2">
      <c r="A660" s="3">
        <v>6951</v>
      </c>
      <c r="B660" s="3" t="s">
        <v>1593</v>
      </c>
      <c r="C660" s="3" t="s">
        <v>1160</v>
      </c>
      <c r="D660" s="3" t="s">
        <v>2661</v>
      </c>
      <c r="E660" s="3" t="s">
        <v>2009</v>
      </c>
      <c r="F660" s="3" t="s">
        <v>1138</v>
      </c>
    </row>
    <row r="661" spans="1:6" ht="34" x14ac:dyDescent="0.2">
      <c r="A661" s="3">
        <v>6780</v>
      </c>
      <c r="B661" s="3" t="s">
        <v>1705</v>
      </c>
      <c r="C661" s="3" t="s">
        <v>1160</v>
      </c>
      <c r="D661" s="3" t="s">
        <v>2662</v>
      </c>
      <c r="E661" s="3" t="s">
        <v>2009</v>
      </c>
      <c r="F661" s="3" t="s">
        <v>1138</v>
      </c>
    </row>
    <row r="662" spans="1:6" ht="34" x14ac:dyDescent="0.2">
      <c r="A662" s="3">
        <v>6422</v>
      </c>
      <c r="B662" s="3" t="s">
        <v>1706</v>
      </c>
      <c r="C662" s="3" t="s">
        <v>1160</v>
      </c>
      <c r="D662" s="3" t="s">
        <v>2663</v>
      </c>
      <c r="E662" s="3" t="s">
        <v>2009</v>
      </c>
      <c r="F662" s="3" t="s">
        <v>1138</v>
      </c>
    </row>
    <row r="663" spans="1:6" ht="34" x14ac:dyDescent="0.2">
      <c r="A663" s="3">
        <v>5384</v>
      </c>
      <c r="B663" s="3" t="s">
        <v>1444</v>
      </c>
      <c r="C663" s="3" t="s">
        <v>1160</v>
      </c>
      <c r="D663" s="3" t="s">
        <v>2664</v>
      </c>
      <c r="E663" s="3" t="s">
        <v>2009</v>
      </c>
      <c r="F663" s="3" t="s">
        <v>1141</v>
      </c>
    </row>
    <row r="664" spans="1:6" ht="34" x14ac:dyDescent="0.2">
      <c r="A664" s="3">
        <v>2985</v>
      </c>
      <c r="B664" s="3" t="s">
        <v>1707</v>
      </c>
      <c r="C664" s="3" t="s">
        <v>1160</v>
      </c>
      <c r="D664" s="3" t="s">
        <v>2665</v>
      </c>
      <c r="E664" s="3" t="s">
        <v>2009</v>
      </c>
      <c r="F664" s="3" t="s">
        <v>1153</v>
      </c>
    </row>
    <row r="665" spans="1:6" ht="34" x14ac:dyDescent="0.2">
      <c r="A665" s="3">
        <v>18349</v>
      </c>
      <c r="B665" s="3" t="s">
        <v>1708</v>
      </c>
      <c r="C665" s="3" t="s">
        <v>1160</v>
      </c>
      <c r="D665" s="3" t="s">
        <v>2666</v>
      </c>
      <c r="E665" s="3" t="s">
        <v>2009</v>
      </c>
      <c r="F665" s="3" t="s">
        <v>1139</v>
      </c>
    </row>
    <row r="666" spans="1:6" ht="34" x14ac:dyDescent="0.2">
      <c r="A666" s="3">
        <v>11286</v>
      </c>
      <c r="B666" s="3" t="s">
        <v>1709</v>
      </c>
      <c r="C666" s="3" t="s">
        <v>1160</v>
      </c>
      <c r="D666" s="3" t="s">
        <v>2667</v>
      </c>
      <c r="E666" s="3" t="s">
        <v>2009</v>
      </c>
      <c r="F666" s="3" t="s">
        <v>1154</v>
      </c>
    </row>
    <row r="667" spans="1:6" ht="34" x14ac:dyDescent="0.2">
      <c r="A667" s="3">
        <v>489</v>
      </c>
      <c r="B667" s="3" t="s">
        <v>1710</v>
      </c>
      <c r="C667" s="3" t="s">
        <v>1160</v>
      </c>
      <c r="D667" s="3" t="s">
        <v>2668</v>
      </c>
      <c r="E667" s="3" t="s">
        <v>2009</v>
      </c>
      <c r="F667" s="3" t="s">
        <v>1173</v>
      </c>
    </row>
    <row r="668" spans="1:6" ht="34" x14ac:dyDescent="0.2">
      <c r="A668" s="3">
        <v>4510</v>
      </c>
      <c r="B668" s="3" t="s">
        <v>1711</v>
      </c>
      <c r="C668" s="3" t="s">
        <v>1160</v>
      </c>
      <c r="D668" s="3" t="s">
        <v>2669</v>
      </c>
      <c r="E668" s="3" t="s">
        <v>2009</v>
      </c>
      <c r="F668" s="3" t="s">
        <v>1151</v>
      </c>
    </row>
    <row r="669" spans="1:6" ht="34" x14ac:dyDescent="0.2">
      <c r="A669" s="3">
        <v>9626</v>
      </c>
      <c r="B669" s="3" t="s">
        <v>1712</v>
      </c>
      <c r="C669" s="3" t="s">
        <v>1160</v>
      </c>
      <c r="D669" s="3" t="s">
        <v>2670</v>
      </c>
      <c r="E669" s="3" t="s">
        <v>2009</v>
      </c>
      <c r="F669" s="3" t="s">
        <v>1145</v>
      </c>
    </row>
    <row r="670" spans="1:6" ht="17" x14ac:dyDescent="0.2">
      <c r="A670" s="3">
        <v>9494</v>
      </c>
      <c r="B670" s="3" t="s">
        <v>1713</v>
      </c>
      <c r="C670" s="3" t="s">
        <v>1160</v>
      </c>
      <c r="D670" s="3" t="s">
        <v>2671</v>
      </c>
      <c r="E670" s="3" t="s">
        <v>2009</v>
      </c>
      <c r="F670" s="3" t="s">
        <v>1157</v>
      </c>
    </row>
    <row r="671" spans="1:6" ht="34" x14ac:dyDescent="0.2">
      <c r="A671" s="3">
        <v>1718</v>
      </c>
      <c r="B671" s="3" t="s">
        <v>1179</v>
      </c>
      <c r="C671" s="3" t="s">
        <v>1160</v>
      </c>
      <c r="D671" s="3" t="s">
        <v>2672</v>
      </c>
      <c r="E671" s="3" t="s">
        <v>2009</v>
      </c>
      <c r="F671" s="3" t="s">
        <v>1139</v>
      </c>
    </row>
    <row r="672" spans="1:6" ht="34" x14ac:dyDescent="0.2">
      <c r="A672" s="3">
        <v>5295</v>
      </c>
      <c r="B672" s="3" t="s">
        <v>1593</v>
      </c>
      <c r="C672" s="3" t="s">
        <v>1160</v>
      </c>
      <c r="D672" s="3" t="s">
        <v>2673</v>
      </c>
      <c r="E672" s="3" t="s">
        <v>2009</v>
      </c>
      <c r="F672" s="3" t="s">
        <v>1152</v>
      </c>
    </row>
    <row r="673" spans="1:6" ht="17" x14ac:dyDescent="0.2">
      <c r="A673" s="3">
        <v>3984</v>
      </c>
      <c r="B673" s="3" t="s">
        <v>1714</v>
      </c>
      <c r="C673" s="3" t="s">
        <v>1160</v>
      </c>
      <c r="D673" s="3" t="s">
        <v>2674</v>
      </c>
      <c r="E673" s="3" t="s">
        <v>2009</v>
      </c>
      <c r="F673" s="3" t="s">
        <v>1140</v>
      </c>
    </row>
    <row r="674" spans="1:6" ht="34" x14ac:dyDescent="0.2">
      <c r="A674" s="3">
        <v>5270</v>
      </c>
      <c r="B674" s="3" t="s">
        <v>1715</v>
      </c>
      <c r="C674" s="3" t="s">
        <v>1160</v>
      </c>
      <c r="D674" s="3" t="s">
        <v>2675</v>
      </c>
      <c r="E674" s="3" t="s">
        <v>2009</v>
      </c>
      <c r="F674" s="3" t="s">
        <v>1146</v>
      </c>
    </row>
    <row r="675" spans="1:6" ht="34" x14ac:dyDescent="0.2">
      <c r="A675" s="3">
        <v>1868</v>
      </c>
      <c r="B675" s="3" t="s">
        <v>1716</v>
      </c>
      <c r="C675" s="3" t="s">
        <v>1160</v>
      </c>
      <c r="D675" s="3" t="s">
        <v>2676</v>
      </c>
      <c r="E675" s="3" t="s">
        <v>2009</v>
      </c>
      <c r="F675" s="3" t="s">
        <v>1138</v>
      </c>
    </row>
    <row r="676" spans="1:6" ht="17" x14ac:dyDescent="0.2">
      <c r="A676" s="3">
        <v>17446</v>
      </c>
      <c r="B676" s="3" t="s">
        <v>1717</v>
      </c>
      <c r="C676" s="3" t="s">
        <v>1160</v>
      </c>
      <c r="D676" s="3" t="s">
        <v>2677</v>
      </c>
      <c r="E676" s="3" t="s">
        <v>2009</v>
      </c>
      <c r="F676" s="3" t="s">
        <v>1141</v>
      </c>
    </row>
    <row r="677" spans="1:6" ht="34" x14ac:dyDescent="0.2">
      <c r="A677" s="3">
        <v>10071</v>
      </c>
      <c r="B677" s="3" t="s">
        <v>1325</v>
      </c>
      <c r="C677" s="3" t="s">
        <v>1160</v>
      </c>
      <c r="D677" s="3" t="s">
        <v>2678</v>
      </c>
      <c r="E677" s="3" t="s">
        <v>2009</v>
      </c>
      <c r="F677" s="3" t="s">
        <v>1143</v>
      </c>
    </row>
    <row r="678" spans="1:6" ht="34" x14ac:dyDescent="0.2">
      <c r="A678" s="3">
        <v>1271</v>
      </c>
      <c r="B678" s="3" t="s">
        <v>1718</v>
      </c>
      <c r="C678" s="3" t="s">
        <v>1160</v>
      </c>
      <c r="D678" s="3" t="s">
        <v>2679</v>
      </c>
      <c r="E678" s="3" t="s">
        <v>2009</v>
      </c>
      <c r="F678" s="3" t="s">
        <v>1155</v>
      </c>
    </row>
    <row r="679" spans="1:6" ht="34" x14ac:dyDescent="0.2">
      <c r="A679" s="3">
        <v>11930</v>
      </c>
      <c r="B679" s="3" t="s">
        <v>1719</v>
      </c>
      <c r="C679" s="3" t="s">
        <v>1160</v>
      </c>
      <c r="D679" s="3" t="s">
        <v>2680</v>
      </c>
      <c r="E679" s="3" t="s">
        <v>2009</v>
      </c>
      <c r="F679" s="3" t="s">
        <v>1154</v>
      </c>
    </row>
    <row r="680" spans="1:6" ht="34" x14ac:dyDescent="0.2">
      <c r="A680" s="3">
        <v>20529</v>
      </c>
      <c r="B680" s="3" t="s">
        <v>1720</v>
      </c>
      <c r="C680" s="3" t="s">
        <v>1160</v>
      </c>
      <c r="D680" s="3" t="s">
        <v>2681</v>
      </c>
      <c r="E680" s="3" t="s">
        <v>2009</v>
      </c>
      <c r="F680" s="3" t="s">
        <v>1139</v>
      </c>
    </row>
    <row r="681" spans="1:6" ht="34" x14ac:dyDescent="0.2">
      <c r="A681" s="3">
        <v>8358</v>
      </c>
      <c r="B681" s="3" t="s">
        <v>1179</v>
      </c>
      <c r="C681" s="3" t="s">
        <v>1160</v>
      </c>
      <c r="D681" s="3" t="s">
        <v>2682</v>
      </c>
      <c r="E681" s="3" t="s">
        <v>2009</v>
      </c>
      <c r="F681" s="3" t="s">
        <v>1145</v>
      </c>
    </row>
    <row r="682" spans="1:6" ht="34" x14ac:dyDescent="0.2">
      <c r="A682" s="3">
        <v>7705</v>
      </c>
      <c r="B682" s="3" t="s">
        <v>1721</v>
      </c>
      <c r="C682" s="3" t="s">
        <v>1160</v>
      </c>
      <c r="D682" s="3" t="s">
        <v>2683</v>
      </c>
      <c r="E682" s="3" t="s">
        <v>2009</v>
      </c>
      <c r="F682" s="3" t="s">
        <v>1146</v>
      </c>
    </row>
    <row r="683" spans="1:6" ht="34" x14ac:dyDescent="0.2">
      <c r="A683" s="3">
        <v>17392</v>
      </c>
      <c r="B683" s="3" t="s">
        <v>1722</v>
      </c>
      <c r="C683" s="3" t="s">
        <v>1160</v>
      </c>
      <c r="D683" s="3" t="s">
        <v>2684</v>
      </c>
      <c r="E683" s="3" t="s">
        <v>2009</v>
      </c>
      <c r="F683" s="3" t="s">
        <v>1141</v>
      </c>
    </row>
    <row r="684" spans="1:6" ht="34" x14ac:dyDescent="0.2">
      <c r="A684" s="3">
        <v>18276</v>
      </c>
      <c r="B684" s="3" t="s">
        <v>1723</v>
      </c>
      <c r="C684" s="3" t="s">
        <v>1160</v>
      </c>
      <c r="D684" s="3" t="s">
        <v>2391</v>
      </c>
      <c r="E684" s="3" t="s">
        <v>2009</v>
      </c>
      <c r="F684" s="3" t="s">
        <v>1141</v>
      </c>
    </row>
    <row r="685" spans="1:6" ht="34" x14ac:dyDescent="0.2">
      <c r="A685" s="3">
        <v>7795</v>
      </c>
      <c r="B685" s="3" t="s">
        <v>1408</v>
      </c>
      <c r="C685" s="3" t="s">
        <v>1160</v>
      </c>
      <c r="D685" s="3" t="s">
        <v>2685</v>
      </c>
      <c r="E685" s="3" t="s">
        <v>2009</v>
      </c>
      <c r="F685" s="3" t="s">
        <v>1144</v>
      </c>
    </row>
    <row r="686" spans="1:6" ht="34" x14ac:dyDescent="0.2">
      <c r="A686" s="3">
        <v>20655</v>
      </c>
      <c r="B686" s="3" t="s">
        <v>1724</v>
      </c>
      <c r="C686" s="3" t="s">
        <v>1160</v>
      </c>
      <c r="D686" s="3" t="s">
        <v>2686</v>
      </c>
      <c r="E686" s="3" t="s">
        <v>2009</v>
      </c>
      <c r="F686" s="3" t="s">
        <v>1145</v>
      </c>
    </row>
    <row r="687" spans="1:6" ht="34" x14ac:dyDescent="0.2">
      <c r="A687" s="3">
        <v>2454</v>
      </c>
      <c r="B687" s="3" t="s">
        <v>1725</v>
      </c>
      <c r="C687" s="3" t="s">
        <v>1160</v>
      </c>
      <c r="D687" s="3" t="s">
        <v>2687</v>
      </c>
      <c r="E687" s="3" t="s">
        <v>2009</v>
      </c>
      <c r="F687" s="3" t="s">
        <v>1144</v>
      </c>
    </row>
    <row r="688" spans="1:6" ht="17" x14ac:dyDescent="0.2">
      <c r="A688" s="3">
        <v>150</v>
      </c>
      <c r="B688" s="3" t="s">
        <v>1179</v>
      </c>
      <c r="C688" s="3" t="s">
        <v>1160</v>
      </c>
      <c r="D688" s="3" t="s">
        <v>2688</v>
      </c>
      <c r="E688" s="3" t="s">
        <v>2009</v>
      </c>
      <c r="F688" s="3" t="s">
        <v>1151</v>
      </c>
    </row>
    <row r="689" spans="1:6" ht="34" x14ac:dyDescent="0.2">
      <c r="A689" s="3">
        <v>10671</v>
      </c>
      <c r="B689" s="3" t="s">
        <v>1726</v>
      </c>
      <c r="C689" s="3" t="s">
        <v>1160</v>
      </c>
      <c r="D689" s="3" t="s">
        <v>2689</v>
      </c>
      <c r="E689" s="3" t="s">
        <v>2009</v>
      </c>
      <c r="F689" s="3" t="s">
        <v>1138</v>
      </c>
    </row>
    <row r="690" spans="1:6" ht="34" x14ac:dyDescent="0.2">
      <c r="A690" s="3">
        <v>11924</v>
      </c>
      <c r="B690" s="3" t="s">
        <v>1727</v>
      </c>
      <c r="C690" s="3" t="s">
        <v>1160</v>
      </c>
      <c r="D690" s="3" t="s">
        <v>2690</v>
      </c>
      <c r="E690" s="3" t="s">
        <v>2009</v>
      </c>
      <c r="F690" s="3" t="s">
        <v>1138</v>
      </c>
    </row>
    <row r="691" spans="1:6" ht="34" x14ac:dyDescent="0.2">
      <c r="A691" s="3">
        <v>16086</v>
      </c>
      <c r="B691" s="3" t="s">
        <v>1728</v>
      </c>
      <c r="C691" s="3" t="s">
        <v>1160</v>
      </c>
      <c r="D691" s="3" t="s">
        <v>2691</v>
      </c>
      <c r="E691" s="3" t="s">
        <v>2009</v>
      </c>
      <c r="F691" s="3" t="s">
        <v>1138</v>
      </c>
    </row>
    <row r="692" spans="1:6" ht="34" x14ac:dyDescent="0.2">
      <c r="A692" s="3">
        <v>19445</v>
      </c>
      <c r="B692" s="3" t="s">
        <v>1729</v>
      </c>
      <c r="C692" s="3" t="s">
        <v>1160</v>
      </c>
      <c r="D692" s="3" t="s">
        <v>2692</v>
      </c>
      <c r="E692" s="3" t="s">
        <v>1137</v>
      </c>
      <c r="F692" s="3" t="s">
        <v>1138</v>
      </c>
    </row>
    <row r="693" spans="1:6" ht="34" x14ac:dyDescent="0.2">
      <c r="A693" s="3">
        <v>19444</v>
      </c>
      <c r="B693" s="3" t="s">
        <v>1730</v>
      </c>
      <c r="C693" s="3" t="s">
        <v>1160</v>
      </c>
      <c r="D693" s="3" t="s">
        <v>2693</v>
      </c>
      <c r="E693" s="3" t="s">
        <v>2009</v>
      </c>
      <c r="F693" s="3" t="s">
        <v>1138</v>
      </c>
    </row>
    <row r="694" spans="1:6" ht="34" x14ac:dyDescent="0.2">
      <c r="A694" s="3">
        <v>19443</v>
      </c>
      <c r="B694" s="3" t="s">
        <v>1731</v>
      </c>
      <c r="C694" s="3" t="s">
        <v>1160</v>
      </c>
      <c r="D694" s="3" t="s">
        <v>2694</v>
      </c>
      <c r="E694" s="3" t="s">
        <v>2009</v>
      </c>
      <c r="F694" s="3" t="s">
        <v>1138</v>
      </c>
    </row>
    <row r="695" spans="1:6" ht="17" x14ac:dyDescent="0.2">
      <c r="A695" s="3">
        <v>19442</v>
      </c>
      <c r="B695" s="3" t="s">
        <v>1732</v>
      </c>
      <c r="C695" s="3" t="s">
        <v>1160</v>
      </c>
      <c r="D695" s="3" t="s">
        <v>2695</v>
      </c>
      <c r="E695" s="3" t="s">
        <v>1137</v>
      </c>
      <c r="F695" s="3" t="s">
        <v>1138</v>
      </c>
    </row>
    <row r="696" spans="1:6" ht="34" x14ac:dyDescent="0.2">
      <c r="A696" s="3">
        <v>19441</v>
      </c>
      <c r="B696" s="3" t="s">
        <v>1733</v>
      </c>
      <c r="C696" s="3" t="s">
        <v>1160</v>
      </c>
      <c r="D696" s="3" t="s">
        <v>2696</v>
      </c>
      <c r="E696" s="3" t="s">
        <v>2009</v>
      </c>
      <c r="F696" s="3" t="s">
        <v>1138</v>
      </c>
    </row>
    <row r="697" spans="1:6" ht="17" x14ac:dyDescent="0.2">
      <c r="A697" s="3">
        <v>19440</v>
      </c>
      <c r="B697" s="3" t="s">
        <v>1734</v>
      </c>
      <c r="C697" s="3" t="s">
        <v>1160</v>
      </c>
      <c r="D697" s="3" t="s">
        <v>2697</v>
      </c>
      <c r="E697" s="3" t="s">
        <v>1137</v>
      </c>
      <c r="F697" s="3" t="s">
        <v>1138</v>
      </c>
    </row>
    <row r="698" spans="1:6" ht="34" x14ac:dyDescent="0.2">
      <c r="A698" s="3">
        <v>19439</v>
      </c>
      <c r="B698" s="3" t="s">
        <v>1735</v>
      </c>
      <c r="C698" s="3" t="s">
        <v>1160</v>
      </c>
      <c r="D698" s="3" t="s">
        <v>2698</v>
      </c>
      <c r="E698" s="3" t="s">
        <v>2009</v>
      </c>
      <c r="F698" s="3" t="s">
        <v>1138</v>
      </c>
    </row>
    <row r="699" spans="1:6" ht="34" x14ac:dyDescent="0.2">
      <c r="A699" s="3">
        <v>19438</v>
      </c>
      <c r="B699" s="3" t="s">
        <v>1736</v>
      </c>
      <c r="C699" s="3" t="s">
        <v>1136</v>
      </c>
      <c r="D699" s="3" t="s">
        <v>2699</v>
      </c>
      <c r="E699" s="3" t="s">
        <v>1137</v>
      </c>
      <c r="F699" s="3" t="s">
        <v>1138</v>
      </c>
    </row>
    <row r="700" spans="1:6" ht="34" x14ac:dyDescent="0.2">
      <c r="A700" s="3">
        <v>19437</v>
      </c>
      <c r="B700" s="3" t="s">
        <v>1737</v>
      </c>
      <c r="C700" s="3" t="s">
        <v>1160</v>
      </c>
      <c r="D700" s="3" t="s">
        <v>2700</v>
      </c>
      <c r="E700" s="3" t="s">
        <v>2009</v>
      </c>
      <c r="F700" s="3" t="s">
        <v>1138</v>
      </c>
    </row>
    <row r="701" spans="1:6" ht="34" x14ac:dyDescent="0.2">
      <c r="A701" s="3">
        <v>19436</v>
      </c>
      <c r="B701" s="3" t="s">
        <v>1738</v>
      </c>
      <c r="C701" s="3" t="s">
        <v>1136</v>
      </c>
      <c r="D701" s="3" t="s">
        <v>2701</v>
      </c>
      <c r="E701" s="3" t="s">
        <v>1137</v>
      </c>
      <c r="F701" s="3" t="s">
        <v>1138</v>
      </c>
    </row>
    <row r="702" spans="1:6" ht="34" x14ac:dyDescent="0.2">
      <c r="A702" s="3">
        <v>19435</v>
      </c>
      <c r="B702" s="3" t="s">
        <v>1739</v>
      </c>
      <c r="C702" s="3" t="s">
        <v>1047</v>
      </c>
      <c r="D702" s="3" t="s">
        <v>2702</v>
      </c>
      <c r="E702" s="3" t="s">
        <v>2009</v>
      </c>
      <c r="F702" s="3" t="s">
        <v>1138</v>
      </c>
    </row>
    <row r="703" spans="1:6" ht="34" x14ac:dyDescent="0.2">
      <c r="A703" s="3">
        <v>19434</v>
      </c>
      <c r="B703" s="3" t="s">
        <v>1740</v>
      </c>
      <c r="C703" s="3" t="s">
        <v>1160</v>
      </c>
      <c r="D703" s="3" t="s">
        <v>2703</v>
      </c>
      <c r="E703" s="3" t="s">
        <v>1137</v>
      </c>
      <c r="F703" s="3" t="s">
        <v>1138</v>
      </c>
    </row>
    <row r="704" spans="1:6" ht="17" x14ac:dyDescent="0.2">
      <c r="A704" s="3">
        <v>19433</v>
      </c>
      <c r="B704" s="3" t="s">
        <v>1741</v>
      </c>
      <c r="C704" s="3" t="s">
        <v>1160</v>
      </c>
      <c r="D704" s="3" t="s">
        <v>2704</v>
      </c>
      <c r="E704" s="3" t="s">
        <v>2009</v>
      </c>
      <c r="F704" s="3" t="s">
        <v>1138</v>
      </c>
    </row>
    <row r="705" spans="1:6" ht="34" x14ac:dyDescent="0.2">
      <c r="A705" s="3">
        <v>19432</v>
      </c>
      <c r="B705" s="3" t="s">
        <v>1742</v>
      </c>
      <c r="C705" s="3" t="s">
        <v>1160</v>
      </c>
      <c r="D705" s="3" t="s">
        <v>2705</v>
      </c>
      <c r="E705" s="3" t="s">
        <v>2009</v>
      </c>
      <c r="F705" s="3" t="s">
        <v>1144</v>
      </c>
    </row>
    <row r="706" spans="1:6" ht="17" x14ac:dyDescent="0.2">
      <c r="A706" s="3">
        <v>19431</v>
      </c>
      <c r="B706" s="3" t="s">
        <v>1743</v>
      </c>
      <c r="C706" s="3" t="s">
        <v>1160</v>
      </c>
      <c r="D706" s="3" t="s">
        <v>2706</v>
      </c>
      <c r="E706" s="3" t="s">
        <v>2009</v>
      </c>
      <c r="F706" s="3" t="s">
        <v>1138</v>
      </c>
    </row>
    <row r="707" spans="1:6" ht="34" x14ac:dyDescent="0.2">
      <c r="A707" s="3">
        <v>19430</v>
      </c>
      <c r="B707" s="3" t="s">
        <v>1744</v>
      </c>
      <c r="C707" s="3" t="s">
        <v>1160</v>
      </c>
      <c r="D707" s="3" t="s">
        <v>2707</v>
      </c>
      <c r="E707" s="3" t="s">
        <v>1137</v>
      </c>
      <c r="F707" s="3" t="s">
        <v>1138</v>
      </c>
    </row>
    <row r="708" spans="1:6" ht="34" x14ac:dyDescent="0.2">
      <c r="A708" s="3">
        <v>19429</v>
      </c>
      <c r="B708" s="3" t="s">
        <v>1745</v>
      </c>
      <c r="C708" s="3" t="s">
        <v>1047</v>
      </c>
      <c r="D708" s="3" t="s">
        <v>2055</v>
      </c>
      <c r="E708" s="3" t="s">
        <v>2009</v>
      </c>
      <c r="F708" s="3" t="s">
        <v>1138</v>
      </c>
    </row>
    <row r="709" spans="1:6" ht="34" x14ac:dyDescent="0.2">
      <c r="A709" s="3">
        <v>19428</v>
      </c>
      <c r="B709" s="3" t="s">
        <v>1746</v>
      </c>
      <c r="C709" s="3" t="s">
        <v>1047</v>
      </c>
      <c r="D709" s="3" t="s">
        <v>2048</v>
      </c>
      <c r="E709" s="3" t="s">
        <v>2009</v>
      </c>
      <c r="F709" s="3" t="s">
        <v>1138</v>
      </c>
    </row>
    <row r="710" spans="1:6" ht="34" x14ac:dyDescent="0.2">
      <c r="A710" s="3">
        <v>19427</v>
      </c>
      <c r="B710" s="3" t="s">
        <v>1747</v>
      </c>
      <c r="C710" s="3" t="s">
        <v>1160</v>
      </c>
      <c r="D710" s="3" t="s">
        <v>2708</v>
      </c>
      <c r="E710" s="3" t="s">
        <v>2009</v>
      </c>
      <c r="F710" s="3" t="s">
        <v>1138</v>
      </c>
    </row>
    <row r="711" spans="1:6" ht="17" x14ac:dyDescent="0.2">
      <c r="A711" s="3">
        <v>19426</v>
      </c>
      <c r="B711" s="3" t="s">
        <v>1748</v>
      </c>
      <c r="C711" s="3" t="s">
        <v>1047</v>
      </c>
      <c r="D711" s="3" t="s">
        <v>2709</v>
      </c>
      <c r="E711" s="3" t="s">
        <v>2009</v>
      </c>
      <c r="F711" s="3" t="s">
        <v>1139</v>
      </c>
    </row>
    <row r="712" spans="1:6" ht="17" x14ac:dyDescent="0.2">
      <c r="A712" s="3">
        <v>19425</v>
      </c>
      <c r="B712" s="3" t="s">
        <v>1749</v>
      </c>
      <c r="C712" s="3" t="s">
        <v>1047</v>
      </c>
      <c r="D712" s="3" t="s">
        <v>2710</v>
      </c>
      <c r="E712" s="3" t="s">
        <v>1137</v>
      </c>
      <c r="F712" s="3" t="s">
        <v>1138</v>
      </c>
    </row>
    <row r="713" spans="1:6" ht="34" x14ac:dyDescent="0.2">
      <c r="A713" s="3">
        <v>19424</v>
      </c>
      <c r="B713" s="3" t="s">
        <v>1750</v>
      </c>
      <c r="C713" s="3" t="s">
        <v>1047</v>
      </c>
      <c r="D713" s="3" t="s">
        <v>2711</v>
      </c>
      <c r="E713" s="3" t="s">
        <v>2009</v>
      </c>
      <c r="F713" s="3" t="s">
        <v>1138</v>
      </c>
    </row>
    <row r="714" spans="1:6" ht="34" x14ac:dyDescent="0.2">
      <c r="A714" s="3">
        <v>19423</v>
      </c>
      <c r="B714" s="3" t="s">
        <v>1751</v>
      </c>
      <c r="C714" s="3" t="s">
        <v>1047</v>
      </c>
      <c r="D714" s="3" t="s">
        <v>2712</v>
      </c>
      <c r="E714" s="3" t="s">
        <v>2009</v>
      </c>
      <c r="F714" s="3" t="s">
        <v>1138</v>
      </c>
    </row>
    <row r="715" spans="1:6" ht="34" x14ac:dyDescent="0.2">
      <c r="A715" s="3">
        <v>19422</v>
      </c>
      <c r="B715" s="3" t="s">
        <v>1752</v>
      </c>
      <c r="C715" s="3" t="s">
        <v>1047</v>
      </c>
      <c r="D715" s="3" t="s">
        <v>2713</v>
      </c>
      <c r="E715" s="3" t="s">
        <v>1137</v>
      </c>
      <c r="F715" s="3" t="s">
        <v>1138</v>
      </c>
    </row>
    <row r="716" spans="1:6" ht="34" x14ac:dyDescent="0.2">
      <c r="A716" s="3">
        <v>19421</v>
      </c>
      <c r="B716" s="3" t="s">
        <v>1753</v>
      </c>
      <c r="C716" s="3" t="s">
        <v>1047</v>
      </c>
      <c r="D716" s="3" t="s">
        <v>2065</v>
      </c>
      <c r="E716" s="3" t="s">
        <v>2009</v>
      </c>
      <c r="F716" s="3" t="s">
        <v>1138</v>
      </c>
    </row>
    <row r="717" spans="1:6" ht="34" x14ac:dyDescent="0.2">
      <c r="A717" s="3">
        <v>19420</v>
      </c>
      <c r="B717" s="3" t="s">
        <v>1754</v>
      </c>
      <c r="C717" s="3" t="s">
        <v>1136</v>
      </c>
      <c r="D717" s="3" t="s">
        <v>2714</v>
      </c>
      <c r="E717" s="3" t="s">
        <v>2009</v>
      </c>
      <c r="F717" s="3" t="s">
        <v>1138</v>
      </c>
    </row>
    <row r="718" spans="1:6" ht="17" x14ac:dyDescent="0.2">
      <c r="A718" s="3">
        <v>19419</v>
      </c>
      <c r="B718" s="3" t="s">
        <v>1755</v>
      </c>
      <c r="C718" s="3" t="s">
        <v>1136</v>
      </c>
      <c r="D718" s="3" t="s">
        <v>2715</v>
      </c>
      <c r="E718" s="3" t="s">
        <v>1137</v>
      </c>
      <c r="F718" s="3" t="s">
        <v>1138</v>
      </c>
    </row>
    <row r="719" spans="1:6" ht="34" x14ac:dyDescent="0.2">
      <c r="A719" s="3">
        <v>19418</v>
      </c>
      <c r="B719" s="3" t="s">
        <v>1756</v>
      </c>
      <c r="C719" s="3" t="s">
        <v>1047</v>
      </c>
      <c r="D719" s="3" t="s">
        <v>2716</v>
      </c>
      <c r="E719" s="3" t="s">
        <v>2009</v>
      </c>
      <c r="F719" s="3" t="s">
        <v>1138</v>
      </c>
    </row>
    <row r="720" spans="1:6" ht="34" x14ac:dyDescent="0.2">
      <c r="A720" s="3">
        <v>19417</v>
      </c>
      <c r="B720" s="3" t="s">
        <v>1757</v>
      </c>
      <c r="C720" s="3" t="s">
        <v>1136</v>
      </c>
      <c r="D720" s="3" t="s">
        <v>2717</v>
      </c>
      <c r="E720" s="3" t="s">
        <v>1137</v>
      </c>
      <c r="F720" s="3" t="s">
        <v>1138</v>
      </c>
    </row>
    <row r="721" spans="1:6" ht="34" x14ac:dyDescent="0.2">
      <c r="A721" s="3">
        <v>19416</v>
      </c>
      <c r="B721" s="3" t="s">
        <v>1758</v>
      </c>
      <c r="C721" s="3" t="s">
        <v>1136</v>
      </c>
      <c r="D721" s="3" t="s">
        <v>2718</v>
      </c>
      <c r="E721" s="3" t="s">
        <v>2009</v>
      </c>
      <c r="F721" s="3" t="s">
        <v>1139</v>
      </c>
    </row>
    <row r="722" spans="1:6" ht="34" x14ac:dyDescent="0.2">
      <c r="A722" s="3">
        <v>19415</v>
      </c>
      <c r="B722" s="3" t="s">
        <v>1759</v>
      </c>
      <c r="C722" s="3" t="s">
        <v>1047</v>
      </c>
      <c r="D722" s="3" t="s">
        <v>2719</v>
      </c>
      <c r="E722" s="3" t="s">
        <v>1137</v>
      </c>
      <c r="F722" s="3" t="s">
        <v>1138</v>
      </c>
    </row>
    <row r="723" spans="1:6" ht="34" x14ac:dyDescent="0.2">
      <c r="A723" s="3">
        <v>19414</v>
      </c>
      <c r="B723" s="3" t="s">
        <v>1760</v>
      </c>
      <c r="C723" s="3" t="s">
        <v>1160</v>
      </c>
      <c r="D723" s="3" t="s">
        <v>2720</v>
      </c>
      <c r="E723" s="3" t="s">
        <v>2009</v>
      </c>
      <c r="F723" s="3" t="s">
        <v>1138</v>
      </c>
    </row>
    <row r="724" spans="1:6" ht="34" x14ac:dyDescent="0.2">
      <c r="A724" s="3">
        <v>19413</v>
      </c>
      <c r="B724" s="3" t="s">
        <v>1761</v>
      </c>
      <c r="C724" s="3" t="s">
        <v>1160</v>
      </c>
      <c r="D724" s="3" t="s">
        <v>2721</v>
      </c>
      <c r="E724" s="3" t="s">
        <v>2009</v>
      </c>
      <c r="F724" s="3" t="s">
        <v>1138</v>
      </c>
    </row>
    <row r="725" spans="1:6" ht="34" x14ac:dyDescent="0.2">
      <c r="A725" s="3">
        <v>19412</v>
      </c>
      <c r="B725" s="3" t="s">
        <v>1762</v>
      </c>
      <c r="C725" s="3" t="s">
        <v>1160</v>
      </c>
      <c r="D725" s="3" t="s">
        <v>2722</v>
      </c>
      <c r="E725" s="3" t="s">
        <v>1137</v>
      </c>
      <c r="F725" s="3" t="s">
        <v>1138</v>
      </c>
    </row>
    <row r="726" spans="1:6" ht="17" x14ac:dyDescent="0.2">
      <c r="A726" s="3">
        <v>19411</v>
      </c>
      <c r="B726" s="3" t="s">
        <v>1763</v>
      </c>
      <c r="C726" s="3" t="s">
        <v>1160</v>
      </c>
      <c r="D726" s="3" t="s">
        <v>2723</v>
      </c>
      <c r="E726" s="3" t="s">
        <v>2009</v>
      </c>
      <c r="F726" s="3" t="s">
        <v>1146</v>
      </c>
    </row>
    <row r="727" spans="1:6" ht="34" x14ac:dyDescent="0.2">
      <c r="A727" s="3">
        <v>19410</v>
      </c>
      <c r="B727" s="3" t="s">
        <v>1764</v>
      </c>
      <c r="C727" s="3" t="s">
        <v>1160</v>
      </c>
      <c r="D727" s="3" t="s">
        <v>2724</v>
      </c>
      <c r="E727" s="3" t="s">
        <v>1137</v>
      </c>
      <c r="F727" s="3" t="s">
        <v>1138</v>
      </c>
    </row>
    <row r="728" spans="1:6" ht="34" x14ac:dyDescent="0.2">
      <c r="A728" s="3">
        <v>19409</v>
      </c>
      <c r="B728" s="3" t="s">
        <v>1765</v>
      </c>
      <c r="C728" s="3" t="s">
        <v>1160</v>
      </c>
      <c r="D728" s="3" t="s">
        <v>2725</v>
      </c>
      <c r="E728" s="3" t="s">
        <v>2009</v>
      </c>
      <c r="F728" s="3" t="s">
        <v>1154</v>
      </c>
    </row>
    <row r="729" spans="1:6" ht="34" x14ac:dyDescent="0.2">
      <c r="A729" s="3">
        <v>19408</v>
      </c>
      <c r="B729" s="3" t="s">
        <v>1766</v>
      </c>
      <c r="C729" s="3" t="s">
        <v>1047</v>
      </c>
      <c r="D729" s="3" t="s">
        <v>2726</v>
      </c>
      <c r="E729" s="3" t="s">
        <v>1137</v>
      </c>
      <c r="F729" s="3" t="s">
        <v>1138</v>
      </c>
    </row>
    <row r="730" spans="1:6" ht="34" x14ac:dyDescent="0.2">
      <c r="A730" s="3">
        <v>19407</v>
      </c>
      <c r="B730" s="3" t="s">
        <v>1767</v>
      </c>
      <c r="C730" s="3" t="s">
        <v>1047</v>
      </c>
      <c r="D730" s="3" t="s">
        <v>2727</v>
      </c>
      <c r="E730" s="3" t="s">
        <v>2009</v>
      </c>
      <c r="F730" s="3" t="s">
        <v>1138</v>
      </c>
    </row>
    <row r="731" spans="1:6" ht="34" x14ac:dyDescent="0.2">
      <c r="A731" s="3">
        <v>19406</v>
      </c>
      <c r="B731" s="3" t="s">
        <v>1768</v>
      </c>
      <c r="C731" s="3" t="s">
        <v>1047</v>
      </c>
      <c r="D731" s="3" t="s">
        <v>2728</v>
      </c>
      <c r="E731" s="3" t="s">
        <v>1137</v>
      </c>
      <c r="F731" s="3" t="s">
        <v>1138</v>
      </c>
    </row>
    <row r="732" spans="1:6" ht="34" x14ac:dyDescent="0.2">
      <c r="A732" s="3">
        <v>19405</v>
      </c>
      <c r="B732" s="3" t="s">
        <v>1769</v>
      </c>
      <c r="C732" s="3" t="s">
        <v>1160</v>
      </c>
      <c r="D732" s="3" t="s">
        <v>2729</v>
      </c>
      <c r="E732" s="3" t="s">
        <v>2009</v>
      </c>
      <c r="F732" s="3" t="s">
        <v>1138</v>
      </c>
    </row>
    <row r="733" spans="1:6" ht="34" x14ac:dyDescent="0.2">
      <c r="A733" s="3">
        <v>19404</v>
      </c>
      <c r="B733" s="3" t="s">
        <v>1770</v>
      </c>
      <c r="C733" s="3" t="s">
        <v>1047</v>
      </c>
      <c r="D733" s="3" t="s">
        <v>2730</v>
      </c>
      <c r="E733" s="3" t="s">
        <v>1137</v>
      </c>
      <c r="F733" s="3" t="s">
        <v>1138</v>
      </c>
    </row>
    <row r="734" spans="1:6" ht="34" x14ac:dyDescent="0.2">
      <c r="A734" s="3">
        <v>19403</v>
      </c>
      <c r="B734" s="3" t="s">
        <v>1771</v>
      </c>
      <c r="C734" s="3" t="s">
        <v>1160</v>
      </c>
      <c r="D734" s="3" t="s">
        <v>2731</v>
      </c>
      <c r="E734" s="3" t="s">
        <v>2009</v>
      </c>
      <c r="F734" s="3" t="s">
        <v>1138</v>
      </c>
    </row>
    <row r="735" spans="1:6" ht="34" x14ac:dyDescent="0.2">
      <c r="A735" s="3">
        <v>19402</v>
      </c>
      <c r="B735" s="3" t="s">
        <v>1772</v>
      </c>
      <c r="C735" s="3" t="s">
        <v>1160</v>
      </c>
      <c r="D735" s="3" t="s">
        <v>2732</v>
      </c>
      <c r="E735" s="3" t="s">
        <v>1137</v>
      </c>
      <c r="F735" s="3" t="s">
        <v>1138</v>
      </c>
    </row>
    <row r="736" spans="1:6" ht="34" x14ac:dyDescent="0.2">
      <c r="A736" s="3">
        <v>19401</v>
      </c>
      <c r="B736" s="3" t="s">
        <v>1773</v>
      </c>
      <c r="C736" s="3" t="s">
        <v>1160</v>
      </c>
      <c r="D736" s="3" t="s">
        <v>2733</v>
      </c>
      <c r="E736" s="3" t="s">
        <v>2009</v>
      </c>
      <c r="F736" s="3" t="s">
        <v>1138</v>
      </c>
    </row>
    <row r="737" spans="1:6" ht="34" x14ac:dyDescent="0.2">
      <c r="A737" s="3">
        <v>19400</v>
      </c>
      <c r="B737" s="3" t="s">
        <v>1774</v>
      </c>
      <c r="C737" s="3" t="s">
        <v>1160</v>
      </c>
      <c r="D737" s="3" t="s">
        <v>2734</v>
      </c>
      <c r="E737" s="3" t="s">
        <v>2009</v>
      </c>
      <c r="F737" s="3" t="s">
        <v>1145</v>
      </c>
    </row>
    <row r="738" spans="1:6" ht="34" x14ac:dyDescent="0.2">
      <c r="A738" s="3">
        <v>19399</v>
      </c>
      <c r="B738" s="3" t="s">
        <v>1775</v>
      </c>
      <c r="C738" s="3" t="s">
        <v>1136</v>
      </c>
      <c r="D738" s="3" t="s">
        <v>2735</v>
      </c>
      <c r="E738" s="3" t="s">
        <v>2009</v>
      </c>
      <c r="F738" s="3" t="s">
        <v>1138</v>
      </c>
    </row>
    <row r="739" spans="1:6" ht="17" x14ac:dyDescent="0.2">
      <c r="A739" s="3">
        <v>19398</v>
      </c>
      <c r="B739" s="3" t="s">
        <v>1776</v>
      </c>
      <c r="C739" s="3" t="s">
        <v>1136</v>
      </c>
      <c r="D739" s="3" t="s">
        <v>2736</v>
      </c>
      <c r="E739" s="3" t="s">
        <v>1137</v>
      </c>
      <c r="F739" s="3" t="s">
        <v>1138</v>
      </c>
    </row>
    <row r="740" spans="1:6" ht="34" x14ac:dyDescent="0.2">
      <c r="A740" s="3">
        <v>19397</v>
      </c>
      <c r="B740" s="3" t="s">
        <v>1777</v>
      </c>
      <c r="C740" s="3" t="s">
        <v>1136</v>
      </c>
      <c r="D740" s="3" t="s">
        <v>2737</v>
      </c>
      <c r="E740" s="3" t="s">
        <v>2009</v>
      </c>
      <c r="F740" s="3" t="s">
        <v>1138</v>
      </c>
    </row>
    <row r="741" spans="1:6" ht="17" x14ac:dyDescent="0.2">
      <c r="A741" s="3">
        <v>19396</v>
      </c>
      <c r="B741" s="3" t="s">
        <v>1778</v>
      </c>
      <c r="C741" s="3" t="s">
        <v>1136</v>
      </c>
      <c r="D741" s="3" t="s">
        <v>2738</v>
      </c>
      <c r="E741" s="3" t="s">
        <v>1137</v>
      </c>
      <c r="F741" s="3" t="s">
        <v>1138</v>
      </c>
    </row>
    <row r="742" spans="1:6" ht="34" x14ac:dyDescent="0.2">
      <c r="A742" s="3">
        <v>19395</v>
      </c>
      <c r="B742" s="3" t="s">
        <v>1779</v>
      </c>
      <c r="C742" s="3" t="s">
        <v>1136</v>
      </c>
      <c r="D742" s="3" t="s">
        <v>2739</v>
      </c>
      <c r="E742" s="3" t="s">
        <v>2009</v>
      </c>
      <c r="F742" s="3" t="s">
        <v>1138</v>
      </c>
    </row>
    <row r="743" spans="1:6" ht="34" x14ac:dyDescent="0.2">
      <c r="A743" s="3">
        <v>19394</v>
      </c>
      <c r="B743" s="3" t="s">
        <v>1780</v>
      </c>
      <c r="C743" s="3" t="s">
        <v>1136</v>
      </c>
      <c r="D743" s="3" t="s">
        <v>2740</v>
      </c>
      <c r="E743" s="3" t="s">
        <v>2009</v>
      </c>
      <c r="F743" s="3" t="s">
        <v>1145</v>
      </c>
    </row>
    <row r="744" spans="1:6" ht="34" x14ac:dyDescent="0.2">
      <c r="A744" s="3">
        <v>19393</v>
      </c>
      <c r="B744" s="3" t="s">
        <v>1781</v>
      </c>
      <c r="C744" s="3" t="s">
        <v>1136</v>
      </c>
      <c r="D744" s="3" t="s">
        <v>2741</v>
      </c>
      <c r="E744" s="3" t="s">
        <v>1137</v>
      </c>
      <c r="F744" s="3" t="s">
        <v>1138</v>
      </c>
    </row>
    <row r="745" spans="1:6" ht="17" x14ac:dyDescent="0.2">
      <c r="A745" s="3">
        <v>19392</v>
      </c>
      <c r="B745" s="3" t="s">
        <v>1782</v>
      </c>
      <c r="C745" s="3" t="s">
        <v>1136</v>
      </c>
      <c r="D745" s="3" t="s">
        <v>2742</v>
      </c>
      <c r="E745" s="3" t="s">
        <v>2009</v>
      </c>
      <c r="F745" s="3" t="s">
        <v>1138</v>
      </c>
    </row>
    <row r="746" spans="1:6" ht="34" x14ac:dyDescent="0.2">
      <c r="A746" s="3">
        <v>19391</v>
      </c>
      <c r="B746" s="3" t="s">
        <v>1783</v>
      </c>
      <c r="C746" s="3" t="s">
        <v>1160</v>
      </c>
      <c r="D746" s="3" t="s">
        <v>2743</v>
      </c>
      <c r="E746" s="3" t="s">
        <v>1137</v>
      </c>
      <c r="F746" s="3" t="s">
        <v>1138</v>
      </c>
    </row>
    <row r="747" spans="1:6" ht="34" x14ac:dyDescent="0.2">
      <c r="A747" s="3">
        <v>19390</v>
      </c>
      <c r="B747" s="3" t="s">
        <v>1784</v>
      </c>
      <c r="C747" s="3" t="s">
        <v>1136</v>
      </c>
      <c r="D747" s="3" t="s">
        <v>2744</v>
      </c>
      <c r="E747" s="3" t="s">
        <v>2009</v>
      </c>
      <c r="F747" s="3" t="s">
        <v>1138</v>
      </c>
    </row>
    <row r="748" spans="1:6" ht="34" x14ac:dyDescent="0.2">
      <c r="A748" s="3">
        <v>19389</v>
      </c>
      <c r="B748" s="3" t="s">
        <v>1785</v>
      </c>
      <c r="C748" s="3" t="s">
        <v>1160</v>
      </c>
      <c r="D748" s="3" t="s">
        <v>2745</v>
      </c>
      <c r="E748" s="3" t="s">
        <v>2009</v>
      </c>
      <c r="F748" s="3" t="s">
        <v>1139</v>
      </c>
    </row>
    <row r="749" spans="1:6" ht="34" x14ac:dyDescent="0.2">
      <c r="A749" s="3">
        <v>19388</v>
      </c>
      <c r="B749" s="3" t="s">
        <v>1786</v>
      </c>
      <c r="C749" s="3" t="s">
        <v>1160</v>
      </c>
      <c r="D749" s="3" t="s">
        <v>2746</v>
      </c>
      <c r="E749" s="3" t="s">
        <v>1137</v>
      </c>
      <c r="F749" s="3" t="s">
        <v>1138</v>
      </c>
    </row>
    <row r="750" spans="1:6" ht="34" x14ac:dyDescent="0.2">
      <c r="A750" s="3">
        <v>19387</v>
      </c>
      <c r="B750" s="3" t="s">
        <v>1787</v>
      </c>
      <c r="C750" s="3" t="s">
        <v>1160</v>
      </c>
      <c r="D750" s="3" t="s">
        <v>2747</v>
      </c>
      <c r="E750" s="3" t="s">
        <v>2009</v>
      </c>
      <c r="F750" s="3" t="s">
        <v>1138</v>
      </c>
    </row>
    <row r="751" spans="1:6" ht="17" x14ac:dyDescent="0.2">
      <c r="A751" s="3">
        <v>19386</v>
      </c>
      <c r="B751" s="3" t="s">
        <v>1788</v>
      </c>
      <c r="C751" s="3" t="s">
        <v>1160</v>
      </c>
      <c r="D751" s="3" t="s">
        <v>2748</v>
      </c>
      <c r="E751" s="3" t="s">
        <v>1137</v>
      </c>
      <c r="F751" s="3" t="s">
        <v>1138</v>
      </c>
    </row>
    <row r="752" spans="1:6" ht="34" x14ac:dyDescent="0.2">
      <c r="A752" s="3">
        <v>19385</v>
      </c>
      <c r="B752" s="3" t="s">
        <v>1789</v>
      </c>
      <c r="C752" s="3" t="s">
        <v>1160</v>
      </c>
      <c r="D752" s="3" t="s">
        <v>2749</v>
      </c>
      <c r="E752" s="3" t="s">
        <v>2009</v>
      </c>
      <c r="F752" s="3" t="s">
        <v>1138</v>
      </c>
    </row>
    <row r="753" spans="1:6" ht="17" x14ac:dyDescent="0.2">
      <c r="A753" s="3">
        <v>19384</v>
      </c>
      <c r="B753" s="3" t="s">
        <v>1790</v>
      </c>
      <c r="C753" s="3" t="s">
        <v>1136</v>
      </c>
      <c r="D753" s="3" t="s">
        <v>2750</v>
      </c>
      <c r="E753" s="3" t="s">
        <v>1137</v>
      </c>
      <c r="F753" s="3" t="s">
        <v>1138</v>
      </c>
    </row>
    <row r="754" spans="1:6" ht="34" x14ac:dyDescent="0.2">
      <c r="A754" s="3">
        <v>19383</v>
      </c>
      <c r="B754" s="3" t="s">
        <v>1791</v>
      </c>
      <c r="C754" s="3" t="s">
        <v>1160</v>
      </c>
      <c r="D754" s="3" t="s">
        <v>2751</v>
      </c>
      <c r="E754" s="3" t="s">
        <v>2009</v>
      </c>
      <c r="F754" s="3" t="s">
        <v>1151</v>
      </c>
    </row>
    <row r="755" spans="1:6" ht="34" x14ac:dyDescent="0.2">
      <c r="A755" s="3">
        <v>19382</v>
      </c>
      <c r="B755" s="3" t="s">
        <v>1792</v>
      </c>
      <c r="C755" s="3" t="s">
        <v>1160</v>
      </c>
      <c r="D755" s="3" t="s">
        <v>2752</v>
      </c>
      <c r="E755" s="3" t="s">
        <v>2009</v>
      </c>
      <c r="F755" s="3" t="s">
        <v>1159</v>
      </c>
    </row>
    <row r="756" spans="1:6" ht="34" x14ac:dyDescent="0.2">
      <c r="A756" s="3">
        <v>19381</v>
      </c>
      <c r="B756" s="3" t="s">
        <v>1793</v>
      </c>
      <c r="C756" s="3" t="s">
        <v>1047</v>
      </c>
      <c r="D756" s="3" t="s">
        <v>2753</v>
      </c>
      <c r="E756" s="3" t="s">
        <v>2009</v>
      </c>
      <c r="F756" s="3" t="s">
        <v>1138</v>
      </c>
    </row>
    <row r="757" spans="1:6" ht="34" x14ac:dyDescent="0.2">
      <c r="A757" s="3">
        <v>19380</v>
      </c>
      <c r="B757" s="3" t="s">
        <v>1794</v>
      </c>
      <c r="C757" s="3" t="s">
        <v>1047</v>
      </c>
      <c r="D757" s="3" t="s">
        <v>2754</v>
      </c>
      <c r="E757" s="3" t="s">
        <v>1137</v>
      </c>
      <c r="F757" s="3" t="s">
        <v>1138</v>
      </c>
    </row>
    <row r="758" spans="1:6" ht="34" x14ac:dyDescent="0.2">
      <c r="A758" s="3">
        <v>19379</v>
      </c>
      <c r="B758" s="3" t="s">
        <v>1795</v>
      </c>
      <c r="C758" s="3" t="s">
        <v>1136</v>
      </c>
      <c r="D758" s="3" t="s">
        <v>2755</v>
      </c>
      <c r="E758" s="3" t="s">
        <v>2009</v>
      </c>
      <c r="F758" s="3" t="s">
        <v>1138</v>
      </c>
    </row>
    <row r="759" spans="1:6" ht="17" x14ac:dyDescent="0.2">
      <c r="A759" s="3">
        <v>19378</v>
      </c>
      <c r="B759" s="3" t="s">
        <v>1796</v>
      </c>
      <c r="C759" s="3" t="s">
        <v>1047</v>
      </c>
      <c r="D759" s="3" t="s">
        <v>2756</v>
      </c>
      <c r="E759" s="3" t="s">
        <v>1137</v>
      </c>
      <c r="F759" s="3" t="s">
        <v>1138</v>
      </c>
    </row>
    <row r="760" spans="1:6" ht="34" x14ac:dyDescent="0.2">
      <c r="A760" s="3">
        <v>19377</v>
      </c>
      <c r="B760" s="3" t="s">
        <v>1797</v>
      </c>
      <c r="C760" s="3" t="s">
        <v>1047</v>
      </c>
      <c r="D760" s="3" t="s">
        <v>2757</v>
      </c>
      <c r="E760" s="3" t="s">
        <v>2009</v>
      </c>
      <c r="F760" s="3" t="s">
        <v>1138</v>
      </c>
    </row>
    <row r="761" spans="1:6" ht="17" x14ac:dyDescent="0.2">
      <c r="A761" s="3">
        <v>19376</v>
      </c>
      <c r="B761" s="3" t="s">
        <v>1798</v>
      </c>
      <c r="C761" s="3" t="s">
        <v>1160</v>
      </c>
      <c r="D761" s="3" t="s">
        <v>2758</v>
      </c>
      <c r="E761" s="3" t="s">
        <v>1137</v>
      </c>
      <c r="F761" s="3" t="s">
        <v>1145</v>
      </c>
    </row>
    <row r="762" spans="1:6" ht="34" x14ac:dyDescent="0.2">
      <c r="A762" s="3">
        <v>19375</v>
      </c>
      <c r="B762" s="3" t="s">
        <v>1799</v>
      </c>
      <c r="C762" s="3" t="s">
        <v>1047</v>
      </c>
      <c r="D762" s="3" t="s">
        <v>2759</v>
      </c>
      <c r="E762" s="3" t="s">
        <v>2009</v>
      </c>
      <c r="F762" s="3" t="s">
        <v>1145</v>
      </c>
    </row>
    <row r="763" spans="1:6" ht="34" x14ac:dyDescent="0.2">
      <c r="A763" s="3">
        <v>19374</v>
      </c>
      <c r="B763" s="3" t="s">
        <v>1800</v>
      </c>
      <c r="C763" s="3" t="s">
        <v>1047</v>
      </c>
      <c r="D763" s="3" t="s">
        <v>2760</v>
      </c>
      <c r="E763" s="3" t="s">
        <v>1137</v>
      </c>
      <c r="F763" s="3" t="s">
        <v>1145</v>
      </c>
    </row>
    <row r="764" spans="1:6" ht="34" x14ac:dyDescent="0.2">
      <c r="A764" s="3">
        <v>19373</v>
      </c>
      <c r="B764" s="3" t="s">
        <v>1801</v>
      </c>
      <c r="C764" s="3" t="s">
        <v>1136</v>
      </c>
      <c r="D764" s="3" t="s">
        <v>2761</v>
      </c>
      <c r="E764" s="3" t="s">
        <v>2009</v>
      </c>
      <c r="F764" s="3" t="s">
        <v>1151</v>
      </c>
    </row>
    <row r="765" spans="1:6" ht="17" x14ac:dyDescent="0.2">
      <c r="A765" s="3">
        <v>19372</v>
      </c>
      <c r="B765" s="3" t="s">
        <v>1802</v>
      </c>
      <c r="C765" s="3" t="s">
        <v>1136</v>
      </c>
      <c r="D765" s="3" t="s">
        <v>2762</v>
      </c>
      <c r="E765" s="3" t="s">
        <v>1137</v>
      </c>
      <c r="F765" s="3" t="s">
        <v>1145</v>
      </c>
    </row>
    <row r="766" spans="1:6" ht="34" x14ac:dyDescent="0.2">
      <c r="A766" s="3">
        <v>19371</v>
      </c>
      <c r="B766" s="3" t="s">
        <v>1803</v>
      </c>
      <c r="C766" s="3" t="s">
        <v>1136</v>
      </c>
      <c r="D766" s="3" t="s">
        <v>2763</v>
      </c>
      <c r="E766" s="3" t="s">
        <v>2009</v>
      </c>
      <c r="F766" s="3" t="s">
        <v>1145</v>
      </c>
    </row>
    <row r="767" spans="1:6" ht="17" x14ac:dyDescent="0.2">
      <c r="A767" s="3">
        <v>19370</v>
      </c>
      <c r="B767" s="3" t="s">
        <v>1804</v>
      </c>
      <c r="C767" s="3" t="s">
        <v>1160</v>
      </c>
      <c r="D767" s="3" t="s">
        <v>2764</v>
      </c>
      <c r="E767" s="3" t="s">
        <v>1137</v>
      </c>
      <c r="F767" s="3" t="s">
        <v>1139</v>
      </c>
    </row>
    <row r="768" spans="1:6" ht="34" x14ac:dyDescent="0.2">
      <c r="A768" s="3">
        <v>19369</v>
      </c>
      <c r="B768" s="3" t="s">
        <v>1805</v>
      </c>
      <c r="C768" s="3" t="s">
        <v>1160</v>
      </c>
      <c r="D768" s="3" t="s">
        <v>2765</v>
      </c>
      <c r="E768" s="3" t="s">
        <v>2009</v>
      </c>
      <c r="F768" s="3" t="s">
        <v>1142</v>
      </c>
    </row>
    <row r="769" spans="1:6" ht="34" x14ac:dyDescent="0.2">
      <c r="A769" s="3">
        <v>19368</v>
      </c>
      <c r="B769" s="3" t="s">
        <v>1806</v>
      </c>
      <c r="C769" s="3" t="s">
        <v>1047</v>
      </c>
      <c r="D769" s="3" t="s">
        <v>2766</v>
      </c>
      <c r="E769" s="3" t="s">
        <v>2009</v>
      </c>
      <c r="F769" s="3" t="s">
        <v>1145</v>
      </c>
    </row>
    <row r="770" spans="1:6" ht="34" x14ac:dyDescent="0.2">
      <c r="A770" s="3">
        <v>19367</v>
      </c>
      <c r="B770" s="3" t="s">
        <v>1807</v>
      </c>
      <c r="C770" s="3" t="s">
        <v>1047</v>
      </c>
      <c r="D770" s="3" t="s">
        <v>2767</v>
      </c>
      <c r="E770" s="3" t="s">
        <v>1137</v>
      </c>
      <c r="F770" s="3" t="s">
        <v>1143</v>
      </c>
    </row>
    <row r="771" spans="1:6" ht="17" x14ac:dyDescent="0.2">
      <c r="A771" s="3">
        <v>19366</v>
      </c>
      <c r="B771" s="3" t="s">
        <v>1808</v>
      </c>
      <c r="C771" s="3" t="s">
        <v>1047</v>
      </c>
      <c r="D771" s="3" t="s">
        <v>2768</v>
      </c>
      <c r="E771" s="3" t="s">
        <v>2009</v>
      </c>
      <c r="F771" s="3" t="s">
        <v>1139</v>
      </c>
    </row>
    <row r="772" spans="1:6" ht="17" x14ac:dyDescent="0.2">
      <c r="A772" s="3">
        <v>19365</v>
      </c>
      <c r="B772" s="3" t="s">
        <v>1809</v>
      </c>
      <c r="C772" s="3" t="s">
        <v>1047</v>
      </c>
      <c r="D772" s="3" t="s">
        <v>2769</v>
      </c>
      <c r="E772" s="3" t="s">
        <v>1137</v>
      </c>
      <c r="F772" s="3" t="s">
        <v>1145</v>
      </c>
    </row>
    <row r="773" spans="1:6" ht="34" x14ac:dyDescent="0.2">
      <c r="A773" s="3">
        <v>19364</v>
      </c>
      <c r="B773" s="3" t="s">
        <v>1810</v>
      </c>
      <c r="C773" s="3" t="s">
        <v>1047</v>
      </c>
      <c r="D773" s="3" t="s">
        <v>2770</v>
      </c>
      <c r="E773" s="3" t="s">
        <v>2009</v>
      </c>
      <c r="F773" s="3" t="s">
        <v>1145</v>
      </c>
    </row>
    <row r="774" spans="1:6" ht="34" x14ac:dyDescent="0.2">
      <c r="A774" s="3">
        <v>19363</v>
      </c>
      <c r="B774" s="3" t="s">
        <v>1811</v>
      </c>
      <c r="C774" s="3" t="s">
        <v>1047</v>
      </c>
      <c r="D774" s="3" t="s">
        <v>2771</v>
      </c>
      <c r="E774" s="3" t="s">
        <v>2009</v>
      </c>
      <c r="F774" s="3" t="s">
        <v>1162</v>
      </c>
    </row>
    <row r="775" spans="1:6" ht="34" x14ac:dyDescent="0.2">
      <c r="A775" s="3">
        <v>19362</v>
      </c>
      <c r="B775" s="3" t="s">
        <v>1812</v>
      </c>
      <c r="C775" s="3" t="s">
        <v>1047</v>
      </c>
      <c r="D775" s="3" t="s">
        <v>2772</v>
      </c>
      <c r="E775" s="3" t="s">
        <v>2009</v>
      </c>
      <c r="F775" s="3" t="s">
        <v>1139</v>
      </c>
    </row>
    <row r="776" spans="1:6" ht="34" x14ac:dyDescent="0.2">
      <c r="A776" s="3">
        <v>19361</v>
      </c>
      <c r="B776" s="3" t="s">
        <v>1813</v>
      </c>
      <c r="C776" s="3" t="s">
        <v>1047</v>
      </c>
      <c r="D776" s="3" t="s">
        <v>2773</v>
      </c>
      <c r="E776" s="3" t="s">
        <v>1137</v>
      </c>
      <c r="F776" s="3" t="s">
        <v>1145</v>
      </c>
    </row>
    <row r="777" spans="1:6" ht="34" x14ac:dyDescent="0.2">
      <c r="A777" s="3">
        <v>19360</v>
      </c>
      <c r="B777" s="3" t="s">
        <v>1814</v>
      </c>
      <c r="C777" s="3" t="s">
        <v>1160</v>
      </c>
      <c r="D777" s="3" t="s">
        <v>2327</v>
      </c>
      <c r="E777" s="3" t="s">
        <v>1137</v>
      </c>
      <c r="F777" s="3" t="s">
        <v>1164</v>
      </c>
    </row>
    <row r="778" spans="1:6" ht="34" x14ac:dyDescent="0.2">
      <c r="A778" s="3">
        <v>19359</v>
      </c>
      <c r="B778" s="3" t="s">
        <v>1815</v>
      </c>
      <c r="C778" s="3" t="s">
        <v>1160</v>
      </c>
      <c r="D778" s="3" t="s">
        <v>2152</v>
      </c>
      <c r="E778" s="3" t="s">
        <v>2009</v>
      </c>
      <c r="F778" s="3" t="s">
        <v>1162</v>
      </c>
    </row>
    <row r="779" spans="1:6" ht="34" x14ac:dyDescent="0.2">
      <c r="A779" s="3">
        <v>19358</v>
      </c>
      <c r="B779" s="3" t="s">
        <v>1816</v>
      </c>
      <c r="C779" s="3" t="s">
        <v>1160</v>
      </c>
      <c r="D779" s="3" t="s">
        <v>2774</v>
      </c>
      <c r="E779" s="3" t="s">
        <v>2009</v>
      </c>
      <c r="F779" s="3" t="s">
        <v>1141</v>
      </c>
    </row>
    <row r="780" spans="1:6" ht="17" x14ac:dyDescent="0.2">
      <c r="A780" s="3">
        <v>19357</v>
      </c>
      <c r="B780" s="3" t="s">
        <v>1817</v>
      </c>
      <c r="C780" s="3" t="s">
        <v>1160</v>
      </c>
      <c r="D780" s="3" t="s">
        <v>2775</v>
      </c>
      <c r="E780" s="3" t="s">
        <v>1137</v>
      </c>
      <c r="F780" s="3" t="s">
        <v>1146</v>
      </c>
    </row>
    <row r="781" spans="1:6" ht="34" x14ac:dyDescent="0.2">
      <c r="A781" s="3">
        <v>19356</v>
      </c>
      <c r="B781" s="3" t="s">
        <v>1818</v>
      </c>
      <c r="C781" s="3" t="s">
        <v>1047</v>
      </c>
      <c r="D781" s="3" t="s">
        <v>2776</v>
      </c>
      <c r="E781" s="3" t="s">
        <v>2009</v>
      </c>
      <c r="F781" s="3" t="s">
        <v>1145</v>
      </c>
    </row>
    <row r="782" spans="1:6" ht="34" x14ac:dyDescent="0.2">
      <c r="A782" s="3">
        <v>19355</v>
      </c>
      <c r="B782" s="3" t="s">
        <v>1819</v>
      </c>
      <c r="C782" s="3" t="s">
        <v>1160</v>
      </c>
      <c r="D782" s="3" t="s">
        <v>2777</v>
      </c>
      <c r="E782" s="3" t="s">
        <v>1137</v>
      </c>
      <c r="F782" s="3" t="s">
        <v>1152</v>
      </c>
    </row>
    <row r="783" spans="1:6" ht="34" x14ac:dyDescent="0.2">
      <c r="A783" s="3">
        <v>19354</v>
      </c>
      <c r="B783" s="3" t="s">
        <v>1820</v>
      </c>
      <c r="C783" s="3" t="s">
        <v>1136</v>
      </c>
      <c r="D783" s="3" t="s">
        <v>2778</v>
      </c>
      <c r="E783" s="3" t="s">
        <v>2009</v>
      </c>
      <c r="F783" s="3" t="s">
        <v>1141</v>
      </c>
    </row>
    <row r="784" spans="1:6" ht="34" x14ac:dyDescent="0.2">
      <c r="A784" s="3">
        <v>19353</v>
      </c>
      <c r="B784" s="3" t="s">
        <v>1821</v>
      </c>
      <c r="C784" s="3" t="s">
        <v>1047</v>
      </c>
      <c r="D784" s="3" t="s">
        <v>2779</v>
      </c>
      <c r="E784" s="3" t="s">
        <v>2009</v>
      </c>
      <c r="F784" s="3" t="s">
        <v>1154</v>
      </c>
    </row>
    <row r="785" spans="1:6" ht="34" x14ac:dyDescent="0.2">
      <c r="A785" s="3">
        <v>19352</v>
      </c>
      <c r="B785" s="3" t="s">
        <v>1822</v>
      </c>
      <c r="C785" s="3" t="s">
        <v>1136</v>
      </c>
      <c r="D785" s="3" t="s">
        <v>2780</v>
      </c>
      <c r="E785" s="3" t="s">
        <v>1137</v>
      </c>
      <c r="F785" s="3" t="s">
        <v>1145</v>
      </c>
    </row>
    <row r="786" spans="1:6" ht="34" x14ac:dyDescent="0.2">
      <c r="A786" s="3">
        <v>19351</v>
      </c>
      <c r="B786" s="3" t="s">
        <v>1823</v>
      </c>
      <c r="C786" s="3" t="s">
        <v>1136</v>
      </c>
      <c r="D786" s="3" t="s">
        <v>2781</v>
      </c>
      <c r="E786" s="3" t="s">
        <v>2009</v>
      </c>
      <c r="F786" s="3" t="s">
        <v>1144</v>
      </c>
    </row>
    <row r="787" spans="1:6" ht="17" x14ac:dyDescent="0.2">
      <c r="A787" s="3">
        <v>19350</v>
      </c>
      <c r="B787" s="3" t="s">
        <v>1824</v>
      </c>
      <c r="C787" s="3" t="s">
        <v>1047</v>
      </c>
      <c r="D787" s="3" t="s">
        <v>2782</v>
      </c>
      <c r="E787" s="3" t="s">
        <v>1137</v>
      </c>
      <c r="F787" s="3" t="s">
        <v>1139</v>
      </c>
    </row>
    <row r="788" spans="1:6" ht="34" x14ac:dyDescent="0.2">
      <c r="A788" s="3">
        <v>9597</v>
      </c>
      <c r="B788" s="3" t="s">
        <v>1825</v>
      </c>
      <c r="C788" s="3" t="s">
        <v>1136</v>
      </c>
      <c r="D788" s="3" t="s">
        <v>2013</v>
      </c>
      <c r="E788" s="3" t="s">
        <v>1137</v>
      </c>
      <c r="F788" s="3" t="s">
        <v>1145</v>
      </c>
    </row>
    <row r="789" spans="1:6" ht="17" x14ac:dyDescent="0.2">
      <c r="A789" s="3">
        <v>9467</v>
      </c>
      <c r="B789" s="3" t="s">
        <v>1826</v>
      </c>
      <c r="C789" s="3" t="s">
        <v>1136</v>
      </c>
      <c r="D789" s="3" t="s">
        <v>2783</v>
      </c>
      <c r="E789" s="3" t="s">
        <v>1137</v>
      </c>
      <c r="F789" s="3" t="s">
        <v>1145</v>
      </c>
    </row>
    <row r="790" spans="1:6" ht="17" x14ac:dyDescent="0.2">
      <c r="A790" s="3">
        <v>2546</v>
      </c>
      <c r="B790" s="3" t="s">
        <v>1179</v>
      </c>
      <c r="C790" s="3" t="s">
        <v>1136</v>
      </c>
      <c r="D790" s="3" t="s">
        <v>2784</v>
      </c>
      <c r="E790" s="3" t="s">
        <v>1137</v>
      </c>
      <c r="F790" s="3" t="s">
        <v>1138</v>
      </c>
    </row>
    <row r="791" spans="1:6" ht="17" x14ac:dyDescent="0.2">
      <c r="A791" s="3">
        <v>2240</v>
      </c>
      <c r="B791" s="3" t="s">
        <v>1827</v>
      </c>
      <c r="C791" s="3" t="s">
        <v>1136</v>
      </c>
      <c r="D791" s="3" t="s">
        <v>2240</v>
      </c>
      <c r="E791" s="3" t="s">
        <v>1137</v>
      </c>
      <c r="F791" s="3" t="s">
        <v>1152</v>
      </c>
    </row>
    <row r="792" spans="1:6" ht="17" x14ac:dyDescent="0.2">
      <c r="A792" s="3">
        <v>11650</v>
      </c>
      <c r="B792" s="3" t="s">
        <v>1179</v>
      </c>
      <c r="C792" s="3" t="s">
        <v>1136</v>
      </c>
      <c r="D792" s="3" t="s">
        <v>2785</v>
      </c>
      <c r="E792" s="3" t="s">
        <v>1137</v>
      </c>
      <c r="F792" s="3" t="s">
        <v>1154</v>
      </c>
    </row>
    <row r="793" spans="1:6" ht="34" x14ac:dyDescent="0.2">
      <c r="A793" s="3">
        <v>10368</v>
      </c>
      <c r="B793" s="3" t="s">
        <v>1828</v>
      </c>
      <c r="C793" s="3" t="s">
        <v>1136</v>
      </c>
      <c r="D793" s="3" t="s">
        <v>2786</v>
      </c>
      <c r="E793" s="3" t="s">
        <v>1137</v>
      </c>
      <c r="F793" s="3" t="s">
        <v>1151</v>
      </c>
    </row>
    <row r="794" spans="1:6" ht="34" x14ac:dyDescent="0.2">
      <c r="A794" s="3">
        <v>6489</v>
      </c>
      <c r="B794" s="3" t="s">
        <v>1829</v>
      </c>
      <c r="C794" s="3" t="s">
        <v>1136</v>
      </c>
      <c r="D794" s="3" t="s">
        <v>2787</v>
      </c>
      <c r="E794" s="3" t="s">
        <v>1137</v>
      </c>
      <c r="F794" s="3" t="s">
        <v>1159</v>
      </c>
    </row>
    <row r="795" spans="1:6" ht="17" x14ac:dyDescent="0.2">
      <c r="A795" s="3">
        <v>10533</v>
      </c>
      <c r="B795" s="3" t="s">
        <v>1830</v>
      </c>
      <c r="C795" s="3" t="s">
        <v>1136</v>
      </c>
      <c r="D795" s="3" t="s">
        <v>2788</v>
      </c>
      <c r="E795" s="3" t="s">
        <v>1137</v>
      </c>
      <c r="F795" s="3" t="s">
        <v>1143</v>
      </c>
    </row>
    <row r="796" spans="1:6" ht="34" x14ac:dyDescent="0.2">
      <c r="A796" s="3">
        <v>6491</v>
      </c>
      <c r="B796" s="3" t="s">
        <v>1831</v>
      </c>
      <c r="C796" s="3" t="s">
        <v>1136</v>
      </c>
      <c r="D796" s="3" t="s">
        <v>2789</v>
      </c>
      <c r="E796" s="3" t="s">
        <v>1137</v>
      </c>
      <c r="F796" s="3" t="s">
        <v>1157</v>
      </c>
    </row>
    <row r="797" spans="1:6" ht="34" x14ac:dyDescent="0.2">
      <c r="A797" s="3">
        <v>5564</v>
      </c>
      <c r="B797" s="3" t="s">
        <v>1179</v>
      </c>
      <c r="C797" s="3" t="s">
        <v>1136</v>
      </c>
      <c r="D797" s="3" t="s">
        <v>2790</v>
      </c>
      <c r="E797" s="3" t="s">
        <v>1137</v>
      </c>
      <c r="F797" s="3" t="s">
        <v>1146</v>
      </c>
    </row>
    <row r="798" spans="1:6" ht="34" x14ac:dyDescent="0.2">
      <c r="A798" s="3">
        <v>7955</v>
      </c>
      <c r="B798" s="3" t="s">
        <v>1522</v>
      </c>
      <c r="C798" s="3" t="s">
        <v>1136</v>
      </c>
      <c r="D798" s="3" t="s">
        <v>2546</v>
      </c>
      <c r="E798" s="3" t="s">
        <v>1137</v>
      </c>
      <c r="F798" s="3" t="s">
        <v>1145</v>
      </c>
    </row>
    <row r="799" spans="1:6" ht="34" x14ac:dyDescent="0.2">
      <c r="A799" s="3">
        <v>5728</v>
      </c>
      <c r="B799" s="3" t="s">
        <v>1832</v>
      </c>
      <c r="C799" s="3" t="s">
        <v>1136</v>
      </c>
      <c r="D799" s="3" t="s">
        <v>2791</v>
      </c>
      <c r="E799" s="3" t="s">
        <v>1137</v>
      </c>
      <c r="F799" s="3" t="s">
        <v>1145</v>
      </c>
    </row>
    <row r="800" spans="1:6" ht="34" x14ac:dyDescent="0.2">
      <c r="A800" s="3">
        <v>9704</v>
      </c>
      <c r="B800" s="3" t="s">
        <v>1833</v>
      </c>
      <c r="C800" s="3" t="s">
        <v>1136</v>
      </c>
      <c r="D800" s="3" t="s">
        <v>2792</v>
      </c>
      <c r="E800" s="3" t="s">
        <v>1137</v>
      </c>
      <c r="F800" s="3" t="s">
        <v>1141</v>
      </c>
    </row>
    <row r="801" spans="1:6" ht="17" x14ac:dyDescent="0.2">
      <c r="A801" s="3">
        <v>8485</v>
      </c>
      <c r="B801" s="3" t="s">
        <v>1834</v>
      </c>
      <c r="C801" s="3" t="s">
        <v>1136</v>
      </c>
      <c r="D801" s="3" t="s">
        <v>2793</v>
      </c>
      <c r="E801" s="3" t="s">
        <v>1137</v>
      </c>
      <c r="F801" s="3" t="s">
        <v>1151</v>
      </c>
    </row>
    <row r="802" spans="1:6" ht="34" x14ac:dyDescent="0.2">
      <c r="A802" s="3">
        <v>11216</v>
      </c>
      <c r="B802" s="3" t="s">
        <v>1835</v>
      </c>
      <c r="C802" s="3" t="s">
        <v>1136</v>
      </c>
      <c r="D802" s="3" t="s">
        <v>2794</v>
      </c>
      <c r="E802" s="3" t="s">
        <v>1137</v>
      </c>
      <c r="F802" s="3" t="s">
        <v>1153</v>
      </c>
    </row>
    <row r="803" spans="1:6" ht="34" x14ac:dyDescent="0.2">
      <c r="A803" s="3">
        <v>12160</v>
      </c>
      <c r="B803" s="3" t="s">
        <v>1836</v>
      </c>
      <c r="C803" s="3" t="s">
        <v>1136</v>
      </c>
      <c r="D803" s="3" t="s">
        <v>2795</v>
      </c>
      <c r="E803" s="3" t="s">
        <v>1137</v>
      </c>
      <c r="F803" s="3" t="s">
        <v>1152</v>
      </c>
    </row>
    <row r="804" spans="1:6" ht="17" x14ac:dyDescent="0.2">
      <c r="A804" s="3">
        <v>9495</v>
      </c>
      <c r="B804" s="3" t="s">
        <v>1286</v>
      </c>
      <c r="C804" s="3" t="s">
        <v>1047</v>
      </c>
      <c r="D804" s="3" t="s">
        <v>2796</v>
      </c>
      <c r="E804" s="3" t="s">
        <v>1137</v>
      </c>
      <c r="F804" s="3" t="s">
        <v>1139</v>
      </c>
    </row>
    <row r="805" spans="1:6" ht="17" x14ac:dyDescent="0.2">
      <c r="A805" s="3">
        <v>4841</v>
      </c>
      <c r="B805" s="3" t="s">
        <v>1837</v>
      </c>
      <c r="C805" s="3" t="s">
        <v>1047</v>
      </c>
      <c r="D805" s="3" t="s">
        <v>2797</v>
      </c>
      <c r="E805" s="3" t="s">
        <v>1137</v>
      </c>
      <c r="F805" s="3" t="s">
        <v>1157</v>
      </c>
    </row>
    <row r="806" spans="1:6" ht="34" x14ac:dyDescent="0.2">
      <c r="A806" s="3">
        <v>9803</v>
      </c>
      <c r="B806" s="3" t="s">
        <v>1838</v>
      </c>
      <c r="C806" s="3" t="s">
        <v>1047</v>
      </c>
      <c r="D806" s="3" t="s">
        <v>2798</v>
      </c>
      <c r="E806" s="3" t="s">
        <v>1137</v>
      </c>
      <c r="F806" s="3" t="s">
        <v>1174</v>
      </c>
    </row>
    <row r="807" spans="1:6" ht="17" x14ac:dyDescent="0.2">
      <c r="A807" s="3">
        <v>7391</v>
      </c>
      <c r="B807" s="3" t="s">
        <v>1839</v>
      </c>
      <c r="C807" s="3" t="s">
        <v>1047</v>
      </c>
      <c r="D807" s="3" t="s">
        <v>2799</v>
      </c>
      <c r="E807" s="3" t="s">
        <v>1137</v>
      </c>
      <c r="F807" s="3" t="s">
        <v>1139</v>
      </c>
    </row>
    <row r="808" spans="1:6" ht="34" x14ac:dyDescent="0.2">
      <c r="A808" s="3">
        <v>11426</v>
      </c>
      <c r="B808" s="3" t="s">
        <v>1179</v>
      </c>
      <c r="C808" s="3" t="s">
        <v>1047</v>
      </c>
      <c r="D808" s="3" t="s">
        <v>2800</v>
      </c>
      <c r="E808" s="3" t="s">
        <v>1137</v>
      </c>
      <c r="F808" s="3" t="s">
        <v>1138</v>
      </c>
    </row>
    <row r="809" spans="1:6" ht="34" x14ac:dyDescent="0.2">
      <c r="A809" s="3">
        <v>11664</v>
      </c>
      <c r="B809" s="3" t="s">
        <v>1179</v>
      </c>
      <c r="C809" s="3" t="s">
        <v>1047</v>
      </c>
      <c r="D809" s="3" t="s">
        <v>2801</v>
      </c>
      <c r="E809" s="3" t="s">
        <v>1137</v>
      </c>
      <c r="F809" s="3" t="s">
        <v>1138</v>
      </c>
    </row>
    <row r="810" spans="1:6" ht="17" x14ac:dyDescent="0.2">
      <c r="A810" s="3">
        <v>5339</v>
      </c>
      <c r="B810" s="3" t="s">
        <v>1840</v>
      </c>
      <c r="C810" s="3" t="s">
        <v>1047</v>
      </c>
      <c r="D810" s="3" t="s">
        <v>2802</v>
      </c>
      <c r="E810" s="3" t="s">
        <v>1137</v>
      </c>
      <c r="F810" s="3" t="s">
        <v>1148</v>
      </c>
    </row>
    <row r="811" spans="1:6" ht="17" x14ac:dyDescent="0.2">
      <c r="A811" s="3">
        <v>3204</v>
      </c>
      <c r="B811" s="3" t="s">
        <v>1841</v>
      </c>
      <c r="C811" s="3" t="s">
        <v>1047</v>
      </c>
      <c r="D811" s="3" t="s">
        <v>2803</v>
      </c>
      <c r="E811" s="3" t="s">
        <v>1137</v>
      </c>
      <c r="F811" s="3" t="s">
        <v>1143</v>
      </c>
    </row>
    <row r="812" spans="1:6" ht="17" x14ac:dyDescent="0.2">
      <c r="A812" s="3">
        <v>4438</v>
      </c>
      <c r="B812" s="3" t="s">
        <v>1842</v>
      </c>
      <c r="C812" s="3" t="s">
        <v>1047</v>
      </c>
      <c r="D812" s="3" t="s">
        <v>2625</v>
      </c>
      <c r="E812" s="3" t="s">
        <v>1137</v>
      </c>
      <c r="F812" s="3" t="s">
        <v>1157</v>
      </c>
    </row>
    <row r="813" spans="1:6" ht="17" x14ac:dyDescent="0.2">
      <c r="A813" s="3">
        <v>5243</v>
      </c>
      <c r="B813" s="3" t="s">
        <v>1179</v>
      </c>
      <c r="C813" s="3" t="s">
        <v>1047</v>
      </c>
      <c r="D813" s="3" t="s">
        <v>2544</v>
      </c>
      <c r="E813" s="3" t="s">
        <v>1137</v>
      </c>
      <c r="F813" s="3" t="s">
        <v>1165</v>
      </c>
    </row>
    <row r="814" spans="1:6" ht="34" x14ac:dyDescent="0.2">
      <c r="A814" s="3">
        <v>5089</v>
      </c>
      <c r="B814" s="3" t="s">
        <v>1843</v>
      </c>
      <c r="C814" s="3" t="s">
        <v>1047</v>
      </c>
      <c r="D814" s="3" t="s">
        <v>2804</v>
      </c>
      <c r="E814" s="3" t="s">
        <v>1137</v>
      </c>
      <c r="F814" s="3" t="s">
        <v>1145</v>
      </c>
    </row>
    <row r="815" spans="1:6" ht="34" x14ac:dyDescent="0.2">
      <c r="A815" s="3">
        <v>6073</v>
      </c>
      <c r="B815" s="3" t="s">
        <v>1844</v>
      </c>
      <c r="C815" s="3" t="s">
        <v>1047</v>
      </c>
      <c r="D815" s="3" t="s">
        <v>2805</v>
      </c>
      <c r="E815" s="3" t="s">
        <v>1137</v>
      </c>
      <c r="F815" s="3" t="s">
        <v>1138</v>
      </c>
    </row>
    <row r="816" spans="1:6" ht="34" x14ac:dyDescent="0.2">
      <c r="A816" s="3">
        <v>8992</v>
      </c>
      <c r="B816" s="3" t="s">
        <v>1845</v>
      </c>
      <c r="C816" s="3" t="s">
        <v>1047</v>
      </c>
      <c r="D816" s="3" t="s">
        <v>2806</v>
      </c>
      <c r="E816" s="3" t="s">
        <v>1137</v>
      </c>
      <c r="F816" s="3" t="s">
        <v>1145</v>
      </c>
    </row>
    <row r="817" spans="1:6" ht="34" x14ac:dyDescent="0.2">
      <c r="A817" s="3">
        <v>6466</v>
      </c>
      <c r="B817" s="3" t="s">
        <v>1846</v>
      </c>
      <c r="C817" s="3" t="s">
        <v>1047</v>
      </c>
      <c r="D817" s="3" t="s">
        <v>2807</v>
      </c>
      <c r="E817" s="3" t="s">
        <v>1137</v>
      </c>
      <c r="F817" s="3" t="s">
        <v>1145</v>
      </c>
    </row>
    <row r="818" spans="1:6" ht="17" x14ac:dyDescent="0.2">
      <c r="A818" s="3">
        <v>11438</v>
      </c>
      <c r="B818" s="3" t="s">
        <v>1847</v>
      </c>
      <c r="C818" s="3" t="s">
        <v>1047</v>
      </c>
      <c r="D818" s="3" t="s">
        <v>2808</v>
      </c>
      <c r="E818" s="3" t="s">
        <v>1137</v>
      </c>
      <c r="F818" s="3" t="s">
        <v>1147</v>
      </c>
    </row>
    <row r="819" spans="1:6" ht="34" x14ac:dyDescent="0.2">
      <c r="A819" s="3">
        <v>9524</v>
      </c>
      <c r="B819" s="3" t="s">
        <v>1354</v>
      </c>
      <c r="C819" s="3" t="s">
        <v>1047</v>
      </c>
      <c r="D819" s="3" t="s">
        <v>2809</v>
      </c>
      <c r="E819" s="3" t="s">
        <v>1137</v>
      </c>
      <c r="F819" s="3" t="s">
        <v>1145</v>
      </c>
    </row>
    <row r="820" spans="1:6" ht="34" x14ac:dyDescent="0.2">
      <c r="A820" s="3">
        <v>2464</v>
      </c>
      <c r="B820" s="3" t="s">
        <v>1848</v>
      </c>
      <c r="C820" s="3" t="s">
        <v>1047</v>
      </c>
      <c r="D820" s="3" t="s">
        <v>2810</v>
      </c>
      <c r="E820" s="3" t="s">
        <v>1137</v>
      </c>
      <c r="F820" s="3" t="s">
        <v>1139</v>
      </c>
    </row>
    <row r="821" spans="1:6" ht="34" x14ac:dyDescent="0.2">
      <c r="A821" s="3">
        <v>3770</v>
      </c>
      <c r="B821" s="3" t="s">
        <v>1551</v>
      </c>
      <c r="C821" s="3" t="s">
        <v>1047</v>
      </c>
      <c r="D821" s="3" t="s">
        <v>2811</v>
      </c>
      <c r="E821" s="3" t="s">
        <v>1137</v>
      </c>
      <c r="F821" s="3" t="s">
        <v>1153</v>
      </c>
    </row>
    <row r="822" spans="1:6" ht="34" x14ac:dyDescent="0.2">
      <c r="A822" s="3">
        <v>1306</v>
      </c>
      <c r="B822" s="3" t="s">
        <v>1849</v>
      </c>
      <c r="C822" s="3" t="s">
        <v>1047</v>
      </c>
      <c r="D822" s="3" t="s">
        <v>2812</v>
      </c>
      <c r="E822" s="3" t="s">
        <v>1137</v>
      </c>
      <c r="F822" s="3" t="s">
        <v>1151</v>
      </c>
    </row>
    <row r="823" spans="1:6" ht="34" x14ac:dyDescent="0.2">
      <c r="A823" s="3">
        <v>10811</v>
      </c>
      <c r="B823" s="3" t="s">
        <v>1850</v>
      </c>
      <c r="C823" s="3" t="s">
        <v>1047</v>
      </c>
      <c r="D823" s="3" t="s">
        <v>2813</v>
      </c>
      <c r="E823" s="3" t="s">
        <v>1137</v>
      </c>
      <c r="F823" s="3" t="s">
        <v>1138</v>
      </c>
    </row>
    <row r="824" spans="1:6" ht="17" x14ac:dyDescent="0.2">
      <c r="A824" s="3">
        <v>12033</v>
      </c>
      <c r="B824" s="3" t="s">
        <v>1851</v>
      </c>
      <c r="C824" s="3" t="s">
        <v>1047</v>
      </c>
      <c r="D824" s="3" t="s">
        <v>2814</v>
      </c>
      <c r="E824" s="3" t="s">
        <v>1137</v>
      </c>
      <c r="F824" s="3" t="s">
        <v>1139</v>
      </c>
    </row>
    <row r="825" spans="1:6" ht="34" x14ac:dyDescent="0.2">
      <c r="A825" s="3">
        <v>9248</v>
      </c>
      <c r="B825" s="3" t="s">
        <v>1852</v>
      </c>
      <c r="C825" s="3" t="s">
        <v>1047</v>
      </c>
      <c r="D825" s="3" t="s">
        <v>2815</v>
      </c>
      <c r="E825" s="3" t="s">
        <v>1137</v>
      </c>
      <c r="F825" s="3" t="s">
        <v>1167</v>
      </c>
    </row>
    <row r="826" spans="1:6" ht="17" x14ac:dyDescent="0.2">
      <c r="A826" s="3">
        <v>2214</v>
      </c>
      <c r="B826" s="3" t="s">
        <v>1179</v>
      </c>
      <c r="C826" s="3" t="s">
        <v>1047</v>
      </c>
      <c r="D826" s="3" t="s">
        <v>2545</v>
      </c>
      <c r="E826" s="3" t="s">
        <v>1137</v>
      </c>
      <c r="F826" s="3" t="s">
        <v>1138</v>
      </c>
    </row>
    <row r="827" spans="1:6" ht="17" x14ac:dyDescent="0.2">
      <c r="A827" s="3">
        <v>6738</v>
      </c>
      <c r="B827" s="3" t="s">
        <v>1853</v>
      </c>
      <c r="C827" s="3" t="s">
        <v>1047</v>
      </c>
      <c r="D827" s="3" t="s">
        <v>2324</v>
      </c>
      <c r="E827" s="3" t="s">
        <v>1137</v>
      </c>
      <c r="F827" s="3" t="s">
        <v>1145</v>
      </c>
    </row>
    <row r="828" spans="1:6" ht="34" x14ac:dyDescent="0.2">
      <c r="A828" s="3">
        <v>5074</v>
      </c>
      <c r="B828" s="3" t="s">
        <v>1243</v>
      </c>
      <c r="C828" s="3" t="s">
        <v>1047</v>
      </c>
      <c r="D828" s="3" t="s">
        <v>2816</v>
      </c>
      <c r="E828" s="3" t="s">
        <v>1137</v>
      </c>
      <c r="F828" s="3" t="s">
        <v>1145</v>
      </c>
    </row>
    <row r="829" spans="1:6" ht="34" x14ac:dyDescent="0.2">
      <c r="A829" s="3">
        <v>9148</v>
      </c>
      <c r="B829" s="3" t="s">
        <v>1854</v>
      </c>
      <c r="C829" s="3" t="s">
        <v>1047</v>
      </c>
      <c r="D829" s="3" t="s">
        <v>2817</v>
      </c>
      <c r="E829" s="3" t="s">
        <v>1137</v>
      </c>
      <c r="F829" s="3" t="s">
        <v>1138</v>
      </c>
    </row>
    <row r="830" spans="1:6" ht="34" x14ac:dyDescent="0.2">
      <c r="A830" s="3">
        <v>8551</v>
      </c>
      <c r="B830" s="3" t="s">
        <v>1855</v>
      </c>
      <c r="C830" s="3" t="s">
        <v>1160</v>
      </c>
      <c r="D830" s="3" t="s">
        <v>2818</v>
      </c>
      <c r="E830" s="3" t="s">
        <v>2009</v>
      </c>
      <c r="F830" s="3" t="s">
        <v>1145</v>
      </c>
    </row>
    <row r="831" spans="1:6" ht="34" x14ac:dyDescent="0.2">
      <c r="A831" s="3">
        <v>7163</v>
      </c>
      <c r="B831" s="3" t="s">
        <v>1856</v>
      </c>
      <c r="C831" s="3" t="s">
        <v>1160</v>
      </c>
      <c r="D831" s="3" t="s">
        <v>2819</v>
      </c>
      <c r="E831" s="3" t="s">
        <v>2009</v>
      </c>
      <c r="F831" s="3" t="s">
        <v>1154</v>
      </c>
    </row>
    <row r="832" spans="1:6" ht="34" x14ac:dyDescent="0.2">
      <c r="A832" s="3">
        <v>9163</v>
      </c>
      <c r="B832" s="3" t="s">
        <v>1857</v>
      </c>
      <c r="C832" s="3" t="s">
        <v>1160</v>
      </c>
      <c r="D832" s="3" t="s">
        <v>2820</v>
      </c>
      <c r="E832" s="3" t="s">
        <v>2009</v>
      </c>
      <c r="F832" s="3" t="s">
        <v>1138</v>
      </c>
    </row>
    <row r="833" spans="1:6" ht="34" x14ac:dyDescent="0.2">
      <c r="A833" s="3">
        <v>20402</v>
      </c>
      <c r="B833" s="3" t="s">
        <v>1858</v>
      </c>
      <c r="C833" s="3" t="s">
        <v>1160</v>
      </c>
      <c r="D833" s="3" t="s">
        <v>2821</v>
      </c>
      <c r="E833" s="3" t="s">
        <v>2009</v>
      </c>
      <c r="F833" s="3" t="s">
        <v>1138</v>
      </c>
    </row>
    <row r="834" spans="1:6" ht="34" x14ac:dyDescent="0.2">
      <c r="A834" s="3">
        <v>4807</v>
      </c>
      <c r="B834" s="3" t="s">
        <v>1859</v>
      </c>
      <c r="C834" s="3" t="s">
        <v>1160</v>
      </c>
      <c r="D834" s="3" t="s">
        <v>2822</v>
      </c>
      <c r="E834" s="3" t="s">
        <v>2009</v>
      </c>
      <c r="F834" s="3" t="s">
        <v>1145</v>
      </c>
    </row>
    <row r="835" spans="1:6" ht="34" x14ac:dyDescent="0.2">
      <c r="A835" s="3">
        <v>88</v>
      </c>
      <c r="B835" s="3" t="s">
        <v>1860</v>
      </c>
      <c r="C835" s="3" t="s">
        <v>1160</v>
      </c>
      <c r="D835" s="3" t="s">
        <v>2823</v>
      </c>
      <c r="E835" s="3" t="s">
        <v>2009</v>
      </c>
      <c r="F835" s="3" t="s">
        <v>1145</v>
      </c>
    </row>
    <row r="836" spans="1:6" ht="34" x14ac:dyDescent="0.2">
      <c r="A836" s="3">
        <v>7697</v>
      </c>
      <c r="B836" s="3" t="s">
        <v>1861</v>
      </c>
      <c r="C836" s="3" t="s">
        <v>1160</v>
      </c>
      <c r="D836" s="3" t="s">
        <v>2824</v>
      </c>
      <c r="E836" s="3" t="s">
        <v>2009</v>
      </c>
      <c r="F836" s="3" t="s">
        <v>1139</v>
      </c>
    </row>
    <row r="837" spans="1:6" ht="34" x14ac:dyDescent="0.2">
      <c r="A837" s="3">
        <v>18007</v>
      </c>
      <c r="B837" s="3" t="s">
        <v>1862</v>
      </c>
      <c r="C837" s="3" t="s">
        <v>1160</v>
      </c>
      <c r="D837" s="3" t="s">
        <v>2825</v>
      </c>
      <c r="E837" s="3" t="s">
        <v>2009</v>
      </c>
      <c r="F837" s="3" t="s">
        <v>1155</v>
      </c>
    </row>
    <row r="838" spans="1:6" ht="34" x14ac:dyDescent="0.2">
      <c r="A838" s="3">
        <v>8720</v>
      </c>
      <c r="B838" s="3" t="s">
        <v>1863</v>
      </c>
      <c r="C838" s="3" t="s">
        <v>1160</v>
      </c>
      <c r="D838" s="3" t="s">
        <v>2826</v>
      </c>
      <c r="E838" s="3" t="s">
        <v>2009</v>
      </c>
      <c r="F838" s="3" t="s">
        <v>1138</v>
      </c>
    </row>
    <row r="839" spans="1:6" ht="17" x14ac:dyDescent="0.2">
      <c r="A839" s="3">
        <v>12100</v>
      </c>
      <c r="B839" s="3" t="s">
        <v>1864</v>
      </c>
      <c r="C839" s="3" t="s">
        <v>1160</v>
      </c>
      <c r="D839" s="3" t="s">
        <v>2827</v>
      </c>
      <c r="E839" s="3" t="s">
        <v>2009</v>
      </c>
      <c r="F839" s="3" t="s">
        <v>1146</v>
      </c>
    </row>
    <row r="840" spans="1:6" ht="34" x14ac:dyDescent="0.2">
      <c r="A840" s="3">
        <v>11979</v>
      </c>
      <c r="B840" s="3" t="s">
        <v>1561</v>
      </c>
      <c r="C840" s="3" t="s">
        <v>1160</v>
      </c>
      <c r="D840" s="3" t="s">
        <v>2828</v>
      </c>
      <c r="E840" s="3" t="s">
        <v>2009</v>
      </c>
      <c r="F840" s="3" t="s">
        <v>1141</v>
      </c>
    </row>
    <row r="841" spans="1:6" ht="34" x14ac:dyDescent="0.2">
      <c r="A841" s="3">
        <v>3905</v>
      </c>
      <c r="B841" s="3" t="s">
        <v>1335</v>
      </c>
      <c r="C841" s="3" t="s">
        <v>1160</v>
      </c>
      <c r="D841" s="3" t="s">
        <v>2829</v>
      </c>
      <c r="E841" s="3" t="s">
        <v>2009</v>
      </c>
      <c r="F841" s="3" t="s">
        <v>1138</v>
      </c>
    </row>
    <row r="842" spans="1:6" ht="34" x14ac:dyDescent="0.2">
      <c r="A842" s="3">
        <v>3296</v>
      </c>
      <c r="B842" s="3" t="s">
        <v>1179</v>
      </c>
      <c r="C842" s="3" t="s">
        <v>1136</v>
      </c>
      <c r="D842" s="3" t="s">
        <v>2830</v>
      </c>
      <c r="E842" s="3" t="s">
        <v>1137</v>
      </c>
      <c r="F842" s="3" t="s">
        <v>1138</v>
      </c>
    </row>
    <row r="843" spans="1:6" ht="17" x14ac:dyDescent="0.2">
      <c r="A843" s="3">
        <v>7864</v>
      </c>
      <c r="B843" s="3" t="s">
        <v>1635</v>
      </c>
      <c r="C843" s="3" t="s">
        <v>1136</v>
      </c>
      <c r="D843" s="3" t="s">
        <v>2831</v>
      </c>
      <c r="E843" s="3" t="s">
        <v>1137</v>
      </c>
      <c r="F843" s="3" t="s">
        <v>1138</v>
      </c>
    </row>
    <row r="844" spans="1:6" ht="17" x14ac:dyDescent="0.2">
      <c r="A844" s="3">
        <v>11169</v>
      </c>
      <c r="B844" s="3" t="s">
        <v>1865</v>
      </c>
      <c r="C844" s="3" t="s">
        <v>1136</v>
      </c>
      <c r="D844" s="3" t="s">
        <v>2832</v>
      </c>
      <c r="E844" s="3" t="s">
        <v>1137</v>
      </c>
      <c r="F844" s="3" t="s">
        <v>1138</v>
      </c>
    </row>
    <row r="845" spans="1:6" ht="34" x14ac:dyDescent="0.2">
      <c r="A845" s="3">
        <v>1509</v>
      </c>
      <c r="B845" s="3" t="s">
        <v>1866</v>
      </c>
      <c r="C845" s="3" t="s">
        <v>1047</v>
      </c>
      <c r="D845" s="3" t="s">
        <v>2833</v>
      </c>
      <c r="E845" s="3" t="s">
        <v>2009</v>
      </c>
      <c r="F845" s="3" t="s">
        <v>1146</v>
      </c>
    </row>
    <row r="846" spans="1:6" ht="34" x14ac:dyDescent="0.2">
      <c r="A846" s="3">
        <v>1636</v>
      </c>
      <c r="B846" s="3" t="s">
        <v>1867</v>
      </c>
      <c r="C846" s="3" t="s">
        <v>1047</v>
      </c>
      <c r="D846" s="3" t="s">
        <v>2834</v>
      </c>
      <c r="E846" s="3" t="s">
        <v>2009</v>
      </c>
      <c r="F846" s="3" t="s">
        <v>1155</v>
      </c>
    </row>
    <row r="847" spans="1:6" ht="34" x14ac:dyDescent="0.2">
      <c r="A847" s="3">
        <v>2784</v>
      </c>
      <c r="B847" s="3" t="s">
        <v>1513</v>
      </c>
      <c r="C847" s="3" t="s">
        <v>1047</v>
      </c>
      <c r="D847" s="3" t="s">
        <v>2835</v>
      </c>
      <c r="E847" s="3" t="s">
        <v>2009</v>
      </c>
      <c r="F847" s="3" t="s">
        <v>1138</v>
      </c>
    </row>
    <row r="848" spans="1:6" ht="34" x14ac:dyDescent="0.2">
      <c r="A848" s="3">
        <v>9174</v>
      </c>
      <c r="B848" s="3" t="s">
        <v>1868</v>
      </c>
      <c r="C848" s="3" t="s">
        <v>1047</v>
      </c>
      <c r="D848" s="3" t="s">
        <v>2836</v>
      </c>
      <c r="E848" s="3" t="s">
        <v>2009</v>
      </c>
      <c r="F848" s="3" t="s">
        <v>1141</v>
      </c>
    </row>
    <row r="849" spans="1:6" ht="34" x14ac:dyDescent="0.2">
      <c r="A849" s="3">
        <v>122</v>
      </c>
      <c r="B849" s="3" t="s">
        <v>1243</v>
      </c>
      <c r="C849" s="3" t="s">
        <v>1047</v>
      </c>
      <c r="D849" s="3" t="s">
        <v>2837</v>
      </c>
      <c r="E849" s="3" t="s">
        <v>2009</v>
      </c>
      <c r="F849" s="3" t="s">
        <v>1138</v>
      </c>
    </row>
    <row r="850" spans="1:6" ht="34" x14ac:dyDescent="0.2">
      <c r="A850" s="3">
        <v>3800</v>
      </c>
      <c r="B850" s="3" t="s">
        <v>1869</v>
      </c>
      <c r="C850" s="3" t="s">
        <v>1047</v>
      </c>
      <c r="D850" s="3" t="s">
        <v>2838</v>
      </c>
      <c r="E850" s="3" t="s">
        <v>2009</v>
      </c>
      <c r="F850" s="3" t="s">
        <v>1159</v>
      </c>
    </row>
    <row r="851" spans="1:6" ht="34" x14ac:dyDescent="0.2">
      <c r="A851" s="3">
        <v>10029</v>
      </c>
      <c r="B851" s="3" t="s">
        <v>1470</v>
      </c>
      <c r="C851" s="3" t="s">
        <v>1047</v>
      </c>
      <c r="D851" s="3" t="s">
        <v>2839</v>
      </c>
      <c r="E851" s="3" t="s">
        <v>2009</v>
      </c>
      <c r="F851" s="3" t="s">
        <v>1139</v>
      </c>
    </row>
    <row r="852" spans="1:6" ht="34" x14ac:dyDescent="0.2">
      <c r="A852" s="3">
        <v>2805</v>
      </c>
      <c r="B852" s="3" t="s">
        <v>1870</v>
      </c>
      <c r="C852" s="3" t="s">
        <v>1047</v>
      </c>
      <c r="D852" s="3" t="s">
        <v>2840</v>
      </c>
      <c r="E852" s="3" t="s">
        <v>2009</v>
      </c>
      <c r="F852" s="3" t="s">
        <v>2008</v>
      </c>
    </row>
    <row r="853" spans="1:6" ht="34" x14ac:dyDescent="0.2">
      <c r="A853" s="3">
        <v>12253</v>
      </c>
      <c r="B853" s="3" t="s">
        <v>1871</v>
      </c>
      <c r="C853" s="3" t="s">
        <v>1047</v>
      </c>
      <c r="D853" s="3" t="s">
        <v>2841</v>
      </c>
      <c r="E853" s="3" t="s">
        <v>2009</v>
      </c>
      <c r="F853" s="3" t="s">
        <v>2008</v>
      </c>
    </row>
    <row r="854" spans="1:6" ht="34" x14ac:dyDescent="0.2">
      <c r="A854" s="3">
        <v>3528</v>
      </c>
      <c r="B854" s="3" t="s">
        <v>1872</v>
      </c>
      <c r="C854" s="3" t="s">
        <v>1047</v>
      </c>
      <c r="D854" s="3" t="s">
        <v>2842</v>
      </c>
      <c r="E854" s="3" t="s">
        <v>2009</v>
      </c>
      <c r="F854" s="3" t="s">
        <v>2008</v>
      </c>
    </row>
    <row r="855" spans="1:6" ht="34" x14ac:dyDescent="0.2">
      <c r="A855" s="3">
        <v>11018</v>
      </c>
      <c r="B855" s="3" t="s">
        <v>1873</v>
      </c>
      <c r="C855" s="3" t="s">
        <v>1047</v>
      </c>
      <c r="D855" s="3" t="s">
        <v>2843</v>
      </c>
      <c r="E855" s="3" t="s">
        <v>2009</v>
      </c>
      <c r="F855" s="3" t="s">
        <v>2008</v>
      </c>
    </row>
    <row r="856" spans="1:6" ht="34" x14ac:dyDescent="0.2">
      <c r="A856" s="3">
        <v>3222</v>
      </c>
      <c r="B856" s="3" t="s">
        <v>1593</v>
      </c>
      <c r="C856" s="3" t="s">
        <v>1047</v>
      </c>
      <c r="D856" s="3" t="s">
        <v>2844</v>
      </c>
      <c r="E856" s="3" t="s">
        <v>2009</v>
      </c>
      <c r="F856" s="3" t="s">
        <v>2008</v>
      </c>
    </row>
    <row r="857" spans="1:6" ht="34" x14ac:dyDescent="0.2">
      <c r="A857" s="3">
        <v>11292</v>
      </c>
      <c r="B857" s="3" t="s">
        <v>1874</v>
      </c>
      <c r="C857" s="3" t="s">
        <v>1136</v>
      </c>
      <c r="D857" s="3" t="s">
        <v>2845</v>
      </c>
      <c r="E857" s="3" t="s">
        <v>1137</v>
      </c>
      <c r="F857" s="3" t="s">
        <v>2008</v>
      </c>
    </row>
    <row r="858" spans="1:6" ht="17" x14ac:dyDescent="0.2">
      <c r="A858" s="3">
        <v>47</v>
      </c>
      <c r="B858" s="3" t="s">
        <v>1875</v>
      </c>
      <c r="C858" s="3" t="s">
        <v>1136</v>
      </c>
      <c r="D858" s="3" t="s">
        <v>2846</v>
      </c>
      <c r="E858" s="3" t="s">
        <v>1137</v>
      </c>
      <c r="F858" s="3" t="s">
        <v>2008</v>
      </c>
    </row>
    <row r="859" spans="1:6" ht="17" x14ac:dyDescent="0.2">
      <c r="A859" s="3">
        <v>6405</v>
      </c>
      <c r="B859" s="3" t="s">
        <v>1503</v>
      </c>
      <c r="C859" s="3" t="s">
        <v>1136</v>
      </c>
      <c r="D859" s="3" t="s">
        <v>2847</v>
      </c>
      <c r="E859" s="3" t="s">
        <v>1137</v>
      </c>
      <c r="F859" s="3" t="s">
        <v>2008</v>
      </c>
    </row>
    <row r="860" spans="1:6" ht="34" x14ac:dyDescent="0.2">
      <c r="A860" s="3">
        <v>2426</v>
      </c>
      <c r="B860" s="3" t="s">
        <v>1530</v>
      </c>
      <c r="C860" s="3" t="s">
        <v>1136</v>
      </c>
      <c r="D860" s="3" t="s">
        <v>2848</v>
      </c>
      <c r="E860" s="3" t="s">
        <v>1137</v>
      </c>
      <c r="F860" s="3" t="s">
        <v>2008</v>
      </c>
    </row>
    <row r="861" spans="1:6" ht="34" x14ac:dyDescent="0.2">
      <c r="A861" s="3">
        <v>6352</v>
      </c>
      <c r="B861" s="3" t="s">
        <v>1876</v>
      </c>
      <c r="C861" s="3" t="s">
        <v>1136</v>
      </c>
      <c r="D861" s="3" t="s">
        <v>2427</v>
      </c>
      <c r="E861" s="3" t="s">
        <v>1137</v>
      </c>
      <c r="F861" s="3" t="s">
        <v>2008</v>
      </c>
    </row>
    <row r="862" spans="1:6" ht="34" x14ac:dyDescent="0.2">
      <c r="A862" s="3">
        <v>5870</v>
      </c>
      <c r="B862" s="3" t="s">
        <v>1877</v>
      </c>
      <c r="C862" s="3" t="s">
        <v>1136</v>
      </c>
      <c r="D862" s="3" t="s">
        <v>2849</v>
      </c>
      <c r="E862" s="3" t="s">
        <v>1137</v>
      </c>
      <c r="F862" s="3" t="s">
        <v>2008</v>
      </c>
    </row>
    <row r="863" spans="1:6" ht="34" x14ac:dyDescent="0.2">
      <c r="A863" s="3">
        <v>11776</v>
      </c>
      <c r="B863" s="3" t="s">
        <v>1179</v>
      </c>
      <c r="C863" s="3" t="s">
        <v>1136</v>
      </c>
      <c r="D863" s="3" t="s">
        <v>2850</v>
      </c>
      <c r="E863" s="3" t="s">
        <v>1137</v>
      </c>
      <c r="F863" s="3" t="s">
        <v>2008</v>
      </c>
    </row>
    <row r="864" spans="1:6" ht="17" x14ac:dyDescent="0.2">
      <c r="A864" s="3">
        <v>7060</v>
      </c>
      <c r="B864" s="3" t="s">
        <v>1878</v>
      </c>
      <c r="C864" s="3" t="s">
        <v>1136</v>
      </c>
      <c r="D864" s="3" t="s">
        <v>2851</v>
      </c>
      <c r="E864" s="3" t="s">
        <v>1137</v>
      </c>
      <c r="F864" s="3" t="s">
        <v>2008</v>
      </c>
    </row>
    <row r="865" spans="1:6" ht="34" x14ac:dyDescent="0.2">
      <c r="A865" s="3">
        <v>3466</v>
      </c>
      <c r="B865" s="3" t="s">
        <v>1879</v>
      </c>
      <c r="C865" s="3" t="s">
        <v>1136</v>
      </c>
      <c r="D865" s="3" t="s">
        <v>2852</v>
      </c>
      <c r="E865" s="3" t="s">
        <v>1137</v>
      </c>
      <c r="F865" s="3" t="s">
        <v>2008</v>
      </c>
    </row>
    <row r="866" spans="1:6" ht="17" x14ac:dyDescent="0.2">
      <c r="A866" s="3">
        <v>1575</v>
      </c>
      <c r="B866" s="3" t="s">
        <v>1880</v>
      </c>
      <c r="C866" s="3" t="s">
        <v>1136</v>
      </c>
      <c r="D866" s="3" t="s">
        <v>2853</v>
      </c>
      <c r="E866" s="3" t="s">
        <v>1137</v>
      </c>
      <c r="F866" s="3" t="s">
        <v>2008</v>
      </c>
    </row>
    <row r="867" spans="1:6" ht="17" x14ac:dyDescent="0.2">
      <c r="A867" s="3">
        <v>5820</v>
      </c>
      <c r="B867" s="3" t="s">
        <v>1216</v>
      </c>
      <c r="C867" s="3" t="s">
        <v>1136</v>
      </c>
      <c r="D867" s="3" t="s">
        <v>2854</v>
      </c>
      <c r="E867" s="3" t="s">
        <v>1137</v>
      </c>
      <c r="F867" s="3" t="s">
        <v>2008</v>
      </c>
    </row>
    <row r="868" spans="1:6" ht="34" x14ac:dyDescent="0.2">
      <c r="A868" s="3">
        <v>8608</v>
      </c>
      <c r="B868" s="3" t="s">
        <v>1881</v>
      </c>
      <c r="C868" s="3" t="s">
        <v>1136</v>
      </c>
      <c r="D868" s="3" t="s">
        <v>2855</v>
      </c>
      <c r="E868" s="3" t="s">
        <v>1137</v>
      </c>
      <c r="F868" s="3" t="s">
        <v>2008</v>
      </c>
    </row>
    <row r="869" spans="1:6" ht="34" x14ac:dyDescent="0.2">
      <c r="A869" s="3">
        <v>3104</v>
      </c>
      <c r="B869" s="3" t="s">
        <v>1882</v>
      </c>
      <c r="C869" s="3" t="s">
        <v>1136</v>
      </c>
      <c r="D869" s="3" t="s">
        <v>2856</v>
      </c>
      <c r="E869" s="3" t="s">
        <v>1137</v>
      </c>
      <c r="F869" s="3" t="s">
        <v>2008</v>
      </c>
    </row>
    <row r="870" spans="1:6" ht="34" x14ac:dyDescent="0.2">
      <c r="A870" s="3">
        <v>1627</v>
      </c>
      <c r="B870" s="3" t="s">
        <v>1883</v>
      </c>
      <c r="C870" s="3" t="s">
        <v>1047</v>
      </c>
      <c r="D870" s="3" t="s">
        <v>2857</v>
      </c>
      <c r="E870" s="3" t="s">
        <v>1137</v>
      </c>
      <c r="F870" s="3" t="s">
        <v>2008</v>
      </c>
    </row>
    <row r="871" spans="1:6" ht="17" x14ac:dyDescent="0.2">
      <c r="A871" s="3">
        <v>1243</v>
      </c>
      <c r="B871" s="3" t="s">
        <v>1884</v>
      </c>
      <c r="C871" s="3" t="s">
        <v>1047</v>
      </c>
      <c r="D871" s="3" t="s">
        <v>2858</v>
      </c>
      <c r="E871" s="3" t="s">
        <v>1137</v>
      </c>
      <c r="F871" s="3" t="s">
        <v>2008</v>
      </c>
    </row>
    <row r="872" spans="1:6" ht="34" x14ac:dyDescent="0.2">
      <c r="A872" s="3">
        <v>7635</v>
      </c>
      <c r="B872" s="3" t="s">
        <v>1885</v>
      </c>
      <c r="C872" s="3" t="s">
        <v>1047</v>
      </c>
      <c r="D872" s="3" t="s">
        <v>2859</v>
      </c>
      <c r="E872" s="3" t="s">
        <v>1137</v>
      </c>
      <c r="F872" s="3" t="s">
        <v>2008</v>
      </c>
    </row>
    <row r="873" spans="1:6" ht="17" x14ac:dyDescent="0.2">
      <c r="A873" s="3">
        <v>7200</v>
      </c>
      <c r="B873" s="3" t="s">
        <v>1886</v>
      </c>
      <c r="C873" s="3" t="s">
        <v>1047</v>
      </c>
      <c r="D873" s="3" t="s">
        <v>2860</v>
      </c>
      <c r="E873" s="3" t="s">
        <v>1137</v>
      </c>
      <c r="F873" s="3" t="s">
        <v>2008</v>
      </c>
    </row>
    <row r="874" spans="1:6" ht="34" x14ac:dyDescent="0.2">
      <c r="A874" s="3">
        <v>3142</v>
      </c>
      <c r="B874" s="3" t="s">
        <v>1887</v>
      </c>
      <c r="C874" s="3" t="s">
        <v>1047</v>
      </c>
      <c r="D874" s="3" t="s">
        <v>2861</v>
      </c>
      <c r="E874" s="3" t="s">
        <v>1137</v>
      </c>
      <c r="F874" s="3" t="s">
        <v>2008</v>
      </c>
    </row>
    <row r="875" spans="1:6" ht="34" x14ac:dyDescent="0.2">
      <c r="A875" s="3">
        <v>8024</v>
      </c>
      <c r="B875" s="3" t="s">
        <v>1444</v>
      </c>
      <c r="C875" s="3" t="s">
        <v>1047</v>
      </c>
      <c r="D875" s="3" t="s">
        <v>2862</v>
      </c>
      <c r="E875" s="3" t="s">
        <v>1137</v>
      </c>
      <c r="F875" s="3" t="s">
        <v>2008</v>
      </c>
    </row>
    <row r="876" spans="1:6" ht="34" x14ac:dyDescent="0.2">
      <c r="A876" s="3">
        <v>5023</v>
      </c>
      <c r="B876" s="3" t="s">
        <v>1179</v>
      </c>
      <c r="C876" s="3" t="s">
        <v>1047</v>
      </c>
      <c r="D876" s="3" t="s">
        <v>2863</v>
      </c>
      <c r="E876" s="3" t="s">
        <v>1137</v>
      </c>
      <c r="F876" s="3" t="s">
        <v>2008</v>
      </c>
    </row>
    <row r="877" spans="1:6" ht="17" x14ac:dyDescent="0.2">
      <c r="A877" s="3">
        <v>9581</v>
      </c>
      <c r="B877" s="3" t="s">
        <v>1219</v>
      </c>
      <c r="C877" s="3" t="s">
        <v>1047</v>
      </c>
      <c r="D877" s="3" t="s">
        <v>2864</v>
      </c>
      <c r="E877" s="3" t="s">
        <v>1137</v>
      </c>
      <c r="F877" s="3" t="s">
        <v>2008</v>
      </c>
    </row>
    <row r="878" spans="1:6" ht="34" x14ac:dyDescent="0.2">
      <c r="A878" s="3">
        <v>9294</v>
      </c>
      <c r="B878" s="3" t="s">
        <v>1888</v>
      </c>
      <c r="C878" s="3" t="s">
        <v>1047</v>
      </c>
      <c r="D878" s="3" t="s">
        <v>2865</v>
      </c>
      <c r="E878" s="3" t="s">
        <v>1137</v>
      </c>
      <c r="F878" s="3" t="s">
        <v>2008</v>
      </c>
    </row>
    <row r="879" spans="1:6" ht="17" x14ac:dyDescent="0.2">
      <c r="A879" s="3">
        <v>3797</v>
      </c>
      <c r="B879" s="3" t="s">
        <v>1889</v>
      </c>
      <c r="C879" s="3" t="s">
        <v>1047</v>
      </c>
      <c r="D879" s="3" t="s">
        <v>2866</v>
      </c>
      <c r="E879" s="3" t="s">
        <v>1137</v>
      </c>
      <c r="F879" s="3" t="s">
        <v>2008</v>
      </c>
    </row>
    <row r="880" spans="1:6" ht="34" x14ac:dyDescent="0.2">
      <c r="A880" s="3">
        <v>11999</v>
      </c>
      <c r="B880" s="3" t="s">
        <v>1178</v>
      </c>
      <c r="C880" s="3" t="s">
        <v>1047</v>
      </c>
      <c r="D880" s="3" t="s">
        <v>2867</v>
      </c>
      <c r="E880" s="3" t="s">
        <v>1137</v>
      </c>
      <c r="F880" s="3" t="s">
        <v>2008</v>
      </c>
    </row>
    <row r="881" spans="1:6" ht="34" x14ac:dyDescent="0.2">
      <c r="A881" s="3">
        <v>3715</v>
      </c>
      <c r="B881" s="3" t="s">
        <v>1890</v>
      </c>
      <c r="C881" s="3" t="s">
        <v>1047</v>
      </c>
      <c r="D881" s="3" t="s">
        <v>2868</v>
      </c>
      <c r="E881" s="3" t="s">
        <v>1137</v>
      </c>
      <c r="F881" s="3" t="s">
        <v>2008</v>
      </c>
    </row>
    <row r="882" spans="1:6" ht="17" x14ac:dyDescent="0.2">
      <c r="A882" s="3">
        <v>2922</v>
      </c>
      <c r="B882" s="3" t="s">
        <v>1891</v>
      </c>
      <c r="C882" s="3" t="s">
        <v>1047</v>
      </c>
      <c r="D882" s="3" t="s">
        <v>2869</v>
      </c>
      <c r="E882" s="3" t="s">
        <v>1137</v>
      </c>
      <c r="F882" s="3" t="s">
        <v>1138</v>
      </c>
    </row>
    <row r="883" spans="1:6" ht="34" x14ac:dyDescent="0.2">
      <c r="A883" s="3">
        <v>967</v>
      </c>
      <c r="B883" s="3" t="s">
        <v>1876</v>
      </c>
      <c r="C883" s="3" t="s">
        <v>1047</v>
      </c>
      <c r="D883" s="3" t="s">
        <v>2870</v>
      </c>
      <c r="E883" s="3" t="s">
        <v>1137</v>
      </c>
      <c r="F883" s="3" t="s">
        <v>2008</v>
      </c>
    </row>
    <row r="884" spans="1:6" ht="34" x14ac:dyDescent="0.2">
      <c r="A884" s="3">
        <v>8481</v>
      </c>
      <c r="B884" s="3" t="s">
        <v>1179</v>
      </c>
      <c r="C884" s="3" t="s">
        <v>1047</v>
      </c>
      <c r="D884" s="3" t="s">
        <v>2871</v>
      </c>
      <c r="E884" s="3" t="s">
        <v>1137</v>
      </c>
      <c r="F884" s="3" t="s">
        <v>2008</v>
      </c>
    </row>
    <row r="885" spans="1:6" ht="34" x14ac:dyDescent="0.2">
      <c r="A885" s="3">
        <v>8205</v>
      </c>
      <c r="B885" s="3" t="s">
        <v>1892</v>
      </c>
      <c r="C885" s="3" t="s">
        <v>1047</v>
      </c>
      <c r="D885" s="3" t="s">
        <v>2872</v>
      </c>
      <c r="E885" s="3" t="s">
        <v>1137</v>
      </c>
      <c r="F885" s="3" t="s">
        <v>2008</v>
      </c>
    </row>
    <row r="886" spans="1:6" ht="34" x14ac:dyDescent="0.2">
      <c r="A886" s="3">
        <v>11380</v>
      </c>
      <c r="B886" s="3" t="s">
        <v>1893</v>
      </c>
      <c r="C886" s="3" t="s">
        <v>1047</v>
      </c>
      <c r="D886" s="3" t="s">
        <v>2873</v>
      </c>
      <c r="E886" s="3" t="s">
        <v>1137</v>
      </c>
      <c r="F886" s="3" t="s">
        <v>2008</v>
      </c>
    </row>
    <row r="887" spans="1:6" ht="17" x14ac:dyDescent="0.2">
      <c r="A887" s="3">
        <v>12052</v>
      </c>
      <c r="B887" s="3" t="s">
        <v>1894</v>
      </c>
      <c r="C887" s="3" t="s">
        <v>1047</v>
      </c>
      <c r="D887" s="3" t="s">
        <v>2874</v>
      </c>
      <c r="E887" s="3" t="s">
        <v>1137</v>
      </c>
      <c r="F887" s="3" t="s">
        <v>2008</v>
      </c>
    </row>
    <row r="888" spans="1:6" ht="34" x14ac:dyDescent="0.2">
      <c r="A888" s="3">
        <v>3915</v>
      </c>
      <c r="B888" s="3" t="s">
        <v>1895</v>
      </c>
      <c r="C888" s="3" t="s">
        <v>1047</v>
      </c>
      <c r="D888" s="3" t="s">
        <v>2875</v>
      </c>
      <c r="E888" s="3" t="s">
        <v>1137</v>
      </c>
      <c r="F888" s="3" t="s">
        <v>2008</v>
      </c>
    </row>
    <row r="889" spans="1:6" ht="34" x14ac:dyDescent="0.2">
      <c r="A889" s="3">
        <v>8051</v>
      </c>
      <c r="B889" s="3" t="s">
        <v>1896</v>
      </c>
      <c r="C889" s="3" t="s">
        <v>1047</v>
      </c>
      <c r="D889" s="3" t="s">
        <v>2876</v>
      </c>
      <c r="E889" s="3" t="s">
        <v>1137</v>
      </c>
      <c r="F889" s="3" t="s">
        <v>2008</v>
      </c>
    </row>
    <row r="890" spans="1:6" ht="34" x14ac:dyDescent="0.2">
      <c r="A890" s="3">
        <v>3249</v>
      </c>
      <c r="B890" s="3" t="s">
        <v>1604</v>
      </c>
      <c r="C890" s="3" t="s">
        <v>1047</v>
      </c>
      <c r="D890" s="3" t="s">
        <v>2877</v>
      </c>
      <c r="E890" s="3" t="s">
        <v>1137</v>
      </c>
      <c r="F890" s="3" t="s">
        <v>2008</v>
      </c>
    </row>
    <row r="891" spans="1:6" ht="34" x14ac:dyDescent="0.2">
      <c r="A891" s="3">
        <v>7894</v>
      </c>
      <c r="B891" s="3" t="s">
        <v>1897</v>
      </c>
      <c r="C891" s="3" t="s">
        <v>1047</v>
      </c>
      <c r="D891" s="3" t="s">
        <v>2878</v>
      </c>
      <c r="E891" s="3" t="s">
        <v>1137</v>
      </c>
      <c r="F891" s="3" t="s">
        <v>2008</v>
      </c>
    </row>
    <row r="892" spans="1:6" ht="34" x14ac:dyDescent="0.2">
      <c r="A892" s="3">
        <v>9197</v>
      </c>
      <c r="B892" s="3" t="s">
        <v>1898</v>
      </c>
      <c r="C892" s="3" t="s">
        <v>1047</v>
      </c>
      <c r="D892" s="3" t="s">
        <v>2879</v>
      </c>
      <c r="E892" s="3" t="s">
        <v>1137</v>
      </c>
      <c r="F892" s="3" t="s">
        <v>2008</v>
      </c>
    </row>
    <row r="893" spans="1:6" ht="17" x14ac:dyDescent="0.2">
      <c r="A893" s="3">
        <v>5855</v>
      </c>
      <c r="B893" s="3" t="s">
        <v>1899</v>
      </c>
      <c r="C893" s="3" t="s">
        <v>1047</v>
      </c>
      <c r="D893" s="3" t="s">
        <v>2880</v>
      </c>
      <c r="E893" s="3" t="s">
        <v>1137</v>
      </c>
      <c r="F893" s="3" t="s">
        <v>2008</v>
      </c>
    </row>
    <row r="894" spans="1:6" ht="17" x14ac:dyDescent="0.2">
      <c r="A894" s="3">
        <v>4611</v>
      </c>
      <c r="B894" s="3" t="s">
        <v>1900</v>
      </c>
      <c r="C894" s="3" t="s">
        <v>1047</v>
      </c>
      <c r="D894" s="3" t="s">
        <v>2881</v>
      </c>
      <c r="E894" s="3" t="s">
        <v>1137</v>
      </c>
      <c r="F894" s="3" t="s">
        <v>2008</v>
      </c>
    </row>
    <row r="895" spans="1:6" ht="34" x14ac:dyDescent="0.2">
      <c r="A895" s="3">
        <v>1657</v>
      </c>
      <c r="B895" s="3" t="s">
        <v>1901</v>
      </c>
      <c r="C895" s="3" t="s">
        <v>1047</v>
      </c>
      <c r="D895" s="3" t="s">
        <v>2882</v>
      </c>
      <c r="E895" s="3" t="s">
        <v>1137</v>
      </c>
      <c r="F895" s="3" t="s">
        <v>2008</v>
      </c>
    </row>
    <row r="896" spans="1:6" ht="34" x14ac:dyDescent="0.2">
      <c r="A896" s="3">
        <v>9202</v>
      </c>
      <c r="B896" s="3" t="s">
        <v>1902</v>
      </c>
      <c r="C896" s="3" t="s">
        <v>1047</v>
      </c>
      <c r="D896" s="3" t="s">
        <v>2883</v>
      </c>
      <c r="E896" s="3" t="s">
        <v>1137</v>
      </c>
      <c r="F896" s="3" t="s">
        <v>2008</v>
      </c>
    </row>
    <row r="897" spans="1:6" ht="17" x14ac:dyDescent="0.2">
      <c r="A897" s="3">
        <v>9368</v>
      </c>
      <c r="B897" s="3" t="s">
        <v>1903</v>
      </c>
      <c r="C897" s="3" t="s">
        <v>1047</v>
      </c>
      <c r="D897" s="3" t="s">
        <v>2884</v>
      </c>
      <c r="E897" s="3" t="s">
        <v>1137</v>
      </c>
      <c r="F897" s="3" t="s">
        <v>2008</v>
      </c>
    </row>
    <row r="898" spans="1:6" ht="34" x14ac:dyDescent="0.2">
      <c r="A898" s="3">
        <v>712</v>
      </c>
      <c r="B898" s="3" t="s">
        <v>1299</v>
      </c>
      <c r="C898" s="3" t="s">
        <v>1047</v>
      </c>
      <c r="D898" s="3" t="s">
        <v>2885</v>
      </c>
      <c r="E898" s="3" t="s">
        <v>1137</v>
      </c>
      <c r="F898" s="3" t="s">
        <v>2008</v>
      </c>
    </row>
    <row r="899" spans="1:6" ht="17" x14ac:dyDescent="0.2">
      <c r="A899" s="3">
        <v>275</v>
      </c>
      <c r="B899" s="3" t="s">
        <v>1904</v>
      </c>
      <c r="C899" s="3" t="s">
        <v>1047</v>
      </c>
      <c r="D899" s="3" t="s">
        <v>2886</v>
      </c>
      <c r="E899" s="3" t="s">
        <v>1137</v>
      </c>
      <c r="F899" s="3" t="s">
        <v>2008</v>
      </c>
    </row>
    <row r="900" spans="1:6" ht="17" x14ac:dyDescent="0.2">
      <c r="A900" s="3">
        <v>12279</v>
      </c>
      <c r="B900" s="3" t="s">
        <v>1905</v>
      </c>
      <c r="C900" s="3" t="s">
        <v>1047</v>
      </c>
      <c r="D900" s="3" t="s">
        <v>2887</v>
      </c>
      <c r="E900" s="3" t="s">
        <v>1137</v>
      </c>
      <c r="F900" s="3" t="s">
        <v>2008</v>
      </c>
    </row>
    <row r="901" spans="1:6" ht="34" x14ac:dyDescent="0.2">
      <c r="A901" s="3">
        <v>8520</v>
      </c>
      <c r="B901" s="3" t="s">
        <v>1335</v>
      </c>
      <c r="C901" s="3" t="s">
        <v>1047</v>
      </c>
      <c r="D901" s="3" t="s">
        <v>2888</v>
      </c>
      <c r="E901" s="3" t="s">
        <v>1137</v>
      </c>
      <c r="F901" s="3" t="s">
        <v>2008</v>
      </c>
    </row>
    <row r="902" spans="1:6" ht="34" x14ac:dyDescent="0.2">
      <c r="A902" s="3">
        <v>3373</v>
      </c>
      <c r="B902" s="3" t="s">
        <v>1906</v>
      </c>
      <c r="C902" s="3" t="s">
        <v>1047</v>
      </c>
      <c r="D902" s="3" t="s">
        <v>2889</v>
      </c>
      <c r="E902" s="3" t="s">
        <v>1137</v>
      </c>
      <c r="F902" s="3" t="s">
        <v>2008</v>
      </c>
    </row>
    <row r="903" spans="1:6" ht="34" x14ac:dyDescent="0.2">
      <c r="A903" s="3">
        <v>8587</v>
      </c>
      <c r="B903" s="3" t="s">
        <v>1907</v>
      </c>
      <c r="C903" s="3" t="s">
        <v>1047</v>
      </c>
      <c r="D903" s="3" t="s">
        <v>2890</v>
      </c>
      <c r="E903" s="3" t="s">
        <v>1137</v>
      </c>
      <c r="F903" s="3" t="s">
        <v>2008</v>
      </c>
    </row>
    <row r="904" spans="1:6" ht="34" x14ac:dyDescent="0.2">
      <c r="A904" s="3">
        <v>288</v>
      </c>
      <c r="B904" s="3" t="s">
        <v>1908</v>
      </c>
      <c r="C904" s="3" t="s">
        <v>1047</v>
      </c>
      <c r="D904" s="3" t="s">
        <v>2891</v>
      </c>
      <c r="E904" s="3" t="s">
        <v>1137</v>
      </c>
      <c r="F904" s="3" t="s">
        <v>2008</v>
      </c>
    </row>
    <row r="905" spans="1:6" ht="34" x14ac:dyDescent="0.2">
      <c r="A905" s="3">
        <v>8004</v>
      </c>
      <c r="B905" s="3" t="s">
        <v>1179</v>
      </c>
      <c r="C905" s="3" t="s">
        <v>1047</v>
      </c>
      <c r="D905" s="3" t="s">
        <v>2892</v>
      </c>
      <c r="E905" s="3" t="s">
        <v>1137</v>
      </c>
      <c r="F905" s="3" t="s">
        <v>2008</v>
      </c>
    </row>
    <row r="906" spans="1:6" ht="34" x14ac:dyDescent="0.2">
      <c r="A906" s="3">
        <v>1507</v>
      </c>
      <c r="B906" s="3" t="s">
        <v>1179</v>
      </c>
      <c r="C906" s="3" t="s">
        <v>1047</v>
      </c>
      <c r="D906" s="3" t="s">
        <v>2893</v>
      </c>
      <c r="E906" s="3" t="s">
        <v>1137</v>
      </c>
      <c r="F906" s="3" t="s">
        <v>2008</v>
      </c>
    </row>
    <row r="907" spans="1:6" ht="34" x14ac:dyDescent="0.2">
      <c r="A907" s="3">
        <v>228</v>
      </c>
      <c r="B907" s="3" t="s">
        <v>1909</v>
      </c>
      <c r="C907" s="3" t="s">
        <v>1047</v>
      </c>
      <c r="D907" s="3" t="s">
        <v>2894</v>
      </c>
      <c r="E907" s="3" t="s">
        <v>1137</v>
      </c>
      <c r="F907" s="3" t="s">
        <v>2008</v>
      </c>
    </row>
    <row r="908" spans="1:6" ht="34" x14ac:dyDescent="0.2">
      <c r="A908" s="3">
        <v>10753</v>
      </c>
      <c r="B908" s="3" t="s">
        <v>1910</v>
      </c>
      <c r="C908" s="3" t="s">
        <v>1047</v>
      </c>
      <c r="D908" s="3" t="s">
        <v>2895</v>
      </c>
      <c r="E908" s="3" t="s">
        <v>1137</v>
      </c>
      <c r="F908" s="3" t="s">
        <v>2008</v>
      </c>
    </row>
    <row r="909" spans="1:6" ht="34" x14ac:dyDescent="0.2">
      <c r="A909" s="3">
        <v>2368</v>
      </c>
      <c r="B909" s="3" t="s">
        <v>1911</v>
      </c>
      <c r="C909" s="3" t="s">
        <v>1047</v>
      </c>
      <c r="D909" s="3" t="s">
        <v>2896</v>
      </c>
      <c r="E909" s="3" t="s">
        <v>1137</v>
      </c>
      <c r="F909" s="3" t="s">
        <v>2008</v>
      </c>
    </row>
    <row r="910" spans="1:6" ht="17" x14ac:dyDescent="0.2">
      <c r="A910" s="3">
        <v>9484</v>
      </c>
      <c r="B910" s="3" t="s">
        <v>1912</v>
      </c>
      <c r="C910" s="3" t="s">
        <v>1047</v>
      </c>
      <c r="D910" s="3" t="s">
        <v>2897</v>
      </c>
      <c r="E910" s="3" t="s">
        <v>1137</v>
      </c>
      <c r="F910" s="3" t="s">
        <v>2008</v>
      </c>
    </row>
    <row r="911" spans="1:6" ht="17" x14ac:dyDescent="0.2">
      <c r="A911" s="3">
        <v>7005</v>
      </c>
      <c r="B911" s="3" t="s">
        <v>1913</v>
      </c>
      <c r="C911" s="3" t="s">
        <v>1047</v>
      </c>
      <c r="D911" s="3" t="s">
        <v>2898</v>
      </c>
      <c r="E911" s="3" t="s">
        <v>1137</v>
      </c>
      <c r="F911" s="3" t="s">
        <v>2008</v>
      </c>
    </row>
    <row r="912" spans="1:6" ht="17" x14ac:dyDescent="0.2">
      <c r="A912" s="3">
        <v>9164</v>
      </c>
      <c r="B912" s="3" t="s">
        <v>1914</v>
      </c>
      <c r="C912" s="3" t="s">
        <v>1047</v>
      </c>
      <c r="D912" s="3" t="s">
        <v>2899</v>
      </c>
      <c r="E912" s="3" t="s">
        <v>1137</v>
      </c>
      <c r="F912" s="3" t="s">
        <v>2008</v>
      </c>
    </row>
    <row r="913" spans="1:6" ht="34" x14ac:dyDescent="0.2">
      <c r="A913" s="3">
        <v>10500</v>
      </c>
      <c r="B913" s="3" t="s">
        <v>1179</v>
      </c>
      <c r="C913" s="3" t="s">
        <v>1047</v>
      </c>
      <c r="D913" s="3" t="s">
        <v>2900</v>
      </c>
      <c r="E913" s="3" t="s">
        <v>1137</v>
      </c>
      <c r="F913" s="3" t="s">
        <v>2008</v>
      </c>
    </row>
    <row r="914" spans="1:6" ht="17" x14ac:dyDescent="0.2">
      <c r="A914" s="3">
        <v>3814</v>
      </c>
      <c r="B914" s="3" t="s">
        <v>1915</v>
      </c>
      <c r="C914" s="3" t="s">
        <v>1047</v>
      </c>
      <c r="D914" s="3" t="s">
        <v>2901</v>
      </c>
      <c r="E914" s="3" t="s">
        <v>1137</v>
      </c>
      <c r="F914" s="3" t="s">
        <v>2008</v>
      </c>
    </row>
    <row r="915" spans="1:6" ht="17" x14ac:dyDescent="0.2">
      <c r="A915" s="3">
        <v>4346</v>
      </c>
      <c r="B915" s="3" t="s">
        <v>1488</v>
      </c>
      <c r="C915" s="3" t="s">
        <v>1047</v>
      </c>
      <c r="D915" s="3" t="s">
        <v>2758</v>
      </c>
      <c r="E915" s="3" t="s">
        <v>1137</v>
      </c>
      <c r="F915" s="3" t="s">
        <v>2008</v>
      </c>
    </row>
    <row r="916" spans="1:6" ht="34" x14ac:dyDescent="0.2">
      <c r="A916" s="3">
        <v>2233</v>
      </c>
      <c r="B916" s="3" t="s">
        <v>1916</v>
      </c>
      <c r="C916" s="3" t="s">
        <v>1047</v>
      </c>
      <c r="D916" s="3" t="s">
        <v>2902</v>
      </c>
      <c r="E916" s="3" t="s">
        <v>1137</v>
      </c>
      <c r="F916" s="3" t="s">
        <v>2008</v>
      </c>
    </row>
    <row r="917" spans="1:6" ht="17" x14ac:dyDescent="0.2">
      <c r="A917" s="3">
        <v>7045</v>
      </c>
      <c r="B917" s="3" t="s">
        <v>1917</v>
      </c>
      <c r="C917" s="3" t="s">
        <v>1047</v>
      </c>
      <c r="D917" s="3" t="s">
        <v>2322</v>
      </c>
      <c r="E917" s="3" t="s">
        <v>1137</v>
      </c>
      <c r="F917" s="3" t="s">
        <v>2008</v>
      </c>
    </row>
    <row r="918" spans="1:6" ht="34" x14ac:dyDescent="0.2">
      <c r="A918" s="3">
        <v>7330</v>
      </c>
      <c r="B918" s="3" t="s">
        <v>1179</v>
      </c>
      <c r="C918" s="3" t="s">
        <v>1047</v>
      </c>
      <c r="D918" s="3" t="s">
        <v>2903</v>
      </c>
      <c r="E918" s="3" t="s">
        <v>1137</v>
      </c>
      <c r="F918" s="3" t="s">
        <v>2008</v>
      </c>
    </row>
    <row r="919" spans="1:6" ht="17" x14ac:dyDescent="0.2">
      <c r="A919" s="3">
        <v>2136</v>
      </c>
      <c r="B919" s="3" t="s">
        <v>1918</v>
      </c>
      <c r="C919" s="3" t="s">
        <v>1047</v>
      </c>
      <c r="D919" s="3" t="s">
        <v>2904</v>
      </c>
      <c r="E919" s="3" t="s">
        <v>1137</v>
      </c>
      <c r="F919" s="3" t="s">
        <v>2008</v>
      </c>
    </row>
    <row r="920" spans="1:6" ht="34" x14ac:dyDescent="0.2">
      <c r="A920" s="3">
        <v>12333</v>
      </c>
      <c r="B920" s="3" t="s">
        <v>1919</v>
      </c>
      <c r="C920" s="3" t="s">
        <v>1047</v>
      </c>
      <c r="D920" s="3" t="s">
        <v>2905</v>
      </c>
      <c r="E920" s="3" t="s">
        <v>1137</v>
      </c>
      <c r="F920" s="3" t="s">
        <v>2008</v>
      </c>
    </row>
    <row r="921" spans="1:6" ht="34" x14ac:dyDescent="0.2">
      <c r="A921" s="3">
        <v>2062</v>
      </c>
      <c r="B921" s="3" t="s">
        <v>1544</v>
      </c>
      <c r="C921" s="3" t="s">
        <v>1047</v>
      </c>
      <c r="D921" s="3" t="s">
        <v>2906</v>
      </c>
      <c r="E921" s="3" t="s">
        <v>1137</v>
      </c>
      <c r="F921" s="3" t="s">
        <v>2008</v>
      </c>
    </row>
    <row r="922" spans="1:6" ht="34" x14ac:dyDescent="0.2">
      <c r="A922" s="3">
        <v>2518</v>
      </c>
      <c r="B922" s="3" t="s">
        <v>1179</v>
      </c>
      <c r="C922" s="3" t="s">
        <v>1047</v>
      </c>
      <c r="D922" s="3" t="s">
        <v>2907</v>
      </c>
      <c r="E922" s="3" t="s">
        <v>1137</v>
      </c>
      <c r="F922" s="3" t="s">
        <v>2008</v>
      </c>
    </row>
    <row r="923" spans="1:6" ht="34" x14ac:dyDescent="0.2">
      <c r="A923" s="3">
        <v>7007</v>
      </c>
      <c r="B923" s="3" t="s">
        <v>1920</v>
      </c>
      <c r="C923" s="3" t="s">
        <v>1047</v>
      </c>
      <c r="D923" s="3" t="s">
        <v>2908</v>
      </c>
      <c r="E923" s="3" t="s">
        <v>1137</v>
      </c>
      <c r="F923" s="3" t="s">
        <v>2008</v>
      </c>
    </row>
    <row r="924" spans="1:6" ht="34" x14ac:dyDescent="0.2">
      <c r="A924" s="3">
        <v>11743</v>
      </c>
      <c r="B924" s="3" t="s">
        <v>1507</v>
      </c>
      <c r="C924" s="3" t="s">
        <v>1047</v>
      </c>
      <c r="D924" s="3" t="s">
        <v>2909</v>
      </c>
      <c r="E924" s="3" t="s">
        <v>1137</v>
      </c>
      <c r="F924" s="3" t="s">
        <v>2008</v>
      </c>
    </row>
    <row r="925" spans="1:6" ht="17" x14ac:dyDescent="0.2">
      <c r="A925" s="3">
        <v>5001</v>
      </c>
      <c r="B925" s="3" t="s">
        <v>1921</v>
      </c>
      <c r="C925" s="3" t="s">
        <v>1047</v>
      </c>
      <c r="D925" s="3" t="s">
        <v>2910</v>
      </c>
      <c r="E925" s="3" t="s">
        <v>1137</v>
      </c>
      <c r="F925" s="3" t="s">
        <v>2008</v>
      </c>
    </row>
    <row r="926" spans="1:6" ht="34" x14ac:dyDescent="0.2">
      <c r="A926" s="3">
        <v>6162</v>
      </c>
      <c r="B926" s="3" t="s">
        <v>1922</v>
      </c>
      <c r="C926" s="3" t="s">
        <v>1047</v>
      </c>
      <c r="D926" s="3" t="s">
        <v>2911</v>
      </c>
      <c r="E926" s="3" t="s">
        <v>1137</v>
      </c>
      <c r="F926" s="3" t="s">
        <v>2008</v>
      </c>
    </row>
    <row r="927" spans="1:6" ht="34" x14ac:dyDescent="0.2">
      <c r="A927" s="3">
        <v>4045</v>
      </c>
      <c r="B927" s="3" t="s">
        <v>1923</v>
      </c>
      <c r="C927" s="3" t="s">
        <v>1047</v>
      </c>
      <c r="D927" s="3" t="s">
        <v>2912</v>
      </c>
      <c r="E927" s="3" t="s">
        <v>1137</v>
      </c>
      <c r="F927" s="3" t="s">
        <v>2008</v>
      </c>
    </row>
    <row r="928" spans="1:6" ht="34" x14ac:dyDescent="0.2">
      <c r="A928" s="3">
        <v>11197</v>
      </c>
      <c r="B928" s="3" t="s">
        <v>1924</v>
      </c>
      <c r="C928" s="3" t="s">
        <v>1047</v>
      </c>
      <c r="D928" s="3" t="s">
        <v>2913</v>
      </c>
      <c r="E928" s="3" t="s">
        <v>1137</v>
      </c>
      <c r="F928" s="3" t="s">
        <v>2008</v>
      </c>
    </row>
    <row r="929" spans="1:6" ht="34" x14ac:dyDescent="0.2">
      <c r="A929" s="3">
        <v>6736</v>
      </c>
      <c r="B929" s="3" t="s">
        <v>1925</v>
      </c>
      <c r="C929" s="3" t="s">
        <v>1160</v>
      </c>
      <c r="D929" s="3" t="s">
        <v>2914</v>
      </c>
      <c r="E929" s="3" t="s">
        <v>2009</v>
      </c>
      <c r="F929" s="3" t="s">
        <v>2008</v>
      </c>
    </row>
    <row r="930" spans="1:6" ht="34" x14ac:dyDescent="0.2">
      <c r="A930" s="3">
        <v>552</v>
      </c>
      <c r="B930" s="3" t="s">
        <v>1926</v>
      </c>
      <c r="C930" s="3" t="s">
        <v>1160</v>
      </c>
      <c r="D930" s="3" t="s">
        <v>2915</v>
      </c>
      <c r="E930" s="3" t="s">
        <v>2009</v>
      </c>
      <c r="F930" s="3" t="s">
        <v>2008</v>
      </c>
    </row>
    <row r="931" spans="1:6" ht="34" x14ac:dyDescent="0.2">
      <c r="A931" s="3">
        <v>7733</v>
      </c>
      <c r="B931" s="3" t="s">
        <v>1333</v>
      </c>
      <c r="C931" s="3" t="s">
        <v>1160</v>
      </c>
      <c r="D931" s="3" t="s">
        <v>2916</v>
      </c>
      <c r="E931" s="3" t="s">
        <v>2009</v>
      </c>
      <c r="F931" s="3" t="s">
        <v>2008</v>
      </c>
    </row>
    <row r="932" spans="1:6" ht="34" x14ac:dyDescent="0.2">
      <c r="A932" s="3">
        <v>3424</v>
      </c>
      <c r="B932" s="3" t="s">
        <v>1927</v>
      </c>
      <c r="C932" s="3" t="s">
        <v>1160</v>
      </c>
      <c r="D932" s="3" t="s">
        <v>2917</v>
      </c>
      <c r="E932" s="3" t="s">
        <v>2009</v>
      </c>
      <c r="F932" s="3" t="s">
        <v>2008</v>
      </c>
    </row>
    <row r="933" spans="1:6" ht="34" x14ac:dyDescent="0.2">
      <c r="A933" s="3">
        <v>1263</v>
      </c>
      <c r="B933" s="3" t="s">
        <v>1928</v>
      </c>
      <c r="C933" s="3" t="s">
        <v>1160</v>
      </c>
      <c r="D933" s="3" t="s">
        <v>2918</v>
      </c>
      <c r="E933" s="3" t="s">
        <v>2009</v>
      </c>
      <c r="F933" s="3" t="s">
        <v>2008</v>
      </c>
    </row>
    <row r="934" spans="1:6" ht="34" x14ac:dyDescent="0.2">
      <c r="A934" s="3">
        <v>5271</v>
      </c>
      <c r="B934" s="3" t="s">
        <v>1929</v>
      </c>
      <c r="C934" s="3" t="s">
        <v>1160</v>
      </c>
      <c r="D934" s="3" t="s">
        <v>2919</v>
      </c>
      <c r="E934" s="3" t="s">
        <v>2009</v>
      </c>
      <c r="F934" s="3" t="s">
        <v>2008</v>
      </c>
    </row>
    <row r="935" spans="1:6" ht="34" x14ac:dyDescent="0.2">
      <c r="A935" s="3">
        <v>7707</v>
      </c>
      <c r="B935" s="3" t="s">
        <v>1930</v>
      </c>
      <c r="C935" s="3" t="s">
        <v>1160</v>
      </c>
      <c r="D935" s="3" t="s">
        <v>2920</v>
      </c>
      <c r="E935" s="3" t="s">
        <v>2009</v>
      </c>
      <c r="F935" s="3" t="s">
        <v>2008</v>
      </c>
    </row>
    <row r="936" spans="1:6" ht="34" x14ac:dyDescent="0.2">
      <c r="A936" s="3">
        <v>12055</v>
      </c>
      <c r="B936" s="3" t="s">
        <v>1931</v>
      </c>
      <c r="C936" s="3" t="s">
        <v>1160</v>
      </c>
      <c r="D936" s="3" t="s">
        <v>2921</v>
      </c>
      <c r="E936" s="3" t="s">
        <v>2009</v>
      </c>
      <c r="F936" s="3" t="s">
        <v>2008</v>
      </c>
    </row>
    <row r="937" spans="1:6" ht="34" x14ac:dyDescent="0.2">
      <c r="A937" s="3">
        <v>10365</v>
      </c>
      <c r="B937" s="3" t="s">
        <v>1932</v>
      </c>
      <c r="C937" s="3" t="s">
        <v>1160</v>
      </c>
      <c r="D937" s="3" t="s">
        <v>2922</v>
      </c>
      <c r="E937" s="3" t="s">
        <v>2009</v>
      </c>
      <c r="F937" s="3" t="s">
        <v>2008</v>
      </c>
    </row>
    <row r="938" spans="1:6" ht="34" x14ac:dyDescent="0.2">
      <c r="A938" s="3">
        <v>1618</v>
      </c>
      <c r="B938" s="3" t="s">
        <v>1933</v>
      </c>
      <c r="C938" s="3" t="s">
        <v>1160</v>
      </c>
      <c r="D938" s="3" t="s">
        <v>2923</v>
      </c>
      <c r="E938" s="3" t="s">
        <v>2009</v>
      </c>
      <c r="F938" s="3" t="s">
        <v>2008</v>
      </c>
    </row>
    <row r="939" spans="1:6" ht="34" x14ac:dyDescent="0.2">
      <c r="A939" s="3">
        <v>11573</v>
      </c>
      <c r="B939" s="3" t="s">
        <v>1934</v>
      </c>
      <c r="C939" s="3" t="s">
        <v>1160</v>
      </c>
      <c r="D939" s="3" t="s">
        <v>2924</v>
      </c>
      <c r="E939" s="3" t="s">
        <v>2009</v>
      </c>
      <c r="F939" s="3" t="s">
        <v>2008</v>
      </c>
    </row>
    <row r="940" spans="1:6" ht="34" x14ac:dyDescent="0.2">
      <c r="A940" s="3">
        <v>1331</v>
      </c>
      <c r="B940" s="3" t="s">
        <v>1179</v>
      </c>
      <c r="C940" s="3" t="s">
        <v>1160</v>
      </c>
      <c r="D940" s="3" t="s">
        <v>2925</v>
      </c>
      <c r="E940" s="3" t="s">
        <v>2009</v>
      </c>
      <c r="F940" s="3" t="s">
        <v>2008</v>
      </c>
    </row>
    <row r="941" spans="1:6" ht="17" x14ac:dyDescent="0.2">
      <c r="A941" s="3">
        <v>5097</v>
      </c>
      <c r="B941" s="3" t="s">
        <v>1935</v>
      </c>
      <c r="C941" s="3" t="s">
        <v>1160</v>
      </c>
      <c r="D941" s="3" t="s">
        <v>2926</v>
      </c>
      <c r="E941" s="3" t="s">
        <v>2009</v>
      </c>
      <c r="F941" s="3" t="s">
        <v>2008</v>
      </c>
    </row>
    <row r="942" spans="1:6" ht="34" x14ac:dyDescent="0.2">
      <c r="A942" s="3">
        <v>7178</v>
      </c>
      <c r="B942" s="3" t="s">
        <v>1179</v>
      </c>
      <c r="C942" s="3" t="s">
        <v>1160</v>
      </c>
      <c r="D942" s="3" t="s">
        <v>2927</v>
      </c>
      <c r="E942" s="3" t="s">
        <v>2009</v>
      </c>
      <c r="F942" s="3" t="s">
        <v>2008</v>
      </c>
    </row>
    <row r="943" spans="1:6" ht="17" x14ac:dyDescent="0.2">
      <c r="A943" s="3">
        <v>8404</v>
      </c>
      <c r="B943" s="3" t="s">
        <v>1936</v>
      </c>
      <c r="C943" s="3" t="s">
        <v>1160</v>
      </c>
      <c r="D943" s="3" t="s">
        <v>2928</v>
      </c>
      <c r="E943" s="3" t="s">
        <v>2009</v>
      </c>
      <c r="F943" s="3" t="s">
        <v>2008</v>
      </c>
    </row>
    <row r="944" spans="1:6" ht="34" x14ac:dyDescent="0.2">
      <c r="A944" s="3">
        <v>10518</v>
      </c>
      <c r="B944" s="3" t="s">
        <v>1937</v>
      </c>
      <c r="C944" s="3" t="s">
        <v>1160</v>
      </c>
      <c r="D944" s="3" t="s">
        <v>2929</v>
      </c>
      <c r="E944" s="3" t="s">
        <v>2009</v>
      </c>
      <c r="F944" s="3" t="s">
        <v>2008</v>
      </c>
    </row>
    <row r="945" spans="1:6" ht="34" x14ac:dyDescent="0.2">
      <c r="A945" s="3">
        <v>1342</v>
      </c>
      <c r="B945" s="3" t="s">
        <v>1938</v>
      </c>
      <c r="C945" s="3" t="s">
        <v>1160</v>
      </c>
      <c r="D945" s="3" t="s">
        <v>2930</v>
      </c>
      <c r="E945" s="3" t="s">
        <v>2009</v>
      </c>
      <c r="F945" s="3" t="s">
        <v>2008</v>
      </c>
    </row>
    <row r="946" spans="1:6" ht="34" x14ac:dyDescent="0.2">
      <c r="A946" s="3">
        <v>2511</v>
      </c>
      <c r="B946" s="3" t="s">
        <v>1939</v>
      </c>
      <c r="C946" s="3" t="s">
        <v>1160</v>
      </c>
      <c r="D946" s="3" t="s">
        <v>2931</v>
      </c>
      <c r="E946" s="3" t="s">
        <v>2009</v>
      </c>
      <c r="F946" s="3" t="s">
        <v>2008</v>
      </c>
    </row>
    <row r="947" spans="1:6" ht="17" x14ac:dyDescent="0.2">
      <c r="A947" s="3">
        <v>248</v>
      </c>
      <c r="B947" s="3" t="s">
        <v>1940</v>
      </c>
      <c r="C947" s="3" t="s">
        <v>1160</v>
      </c>
      <c r="D947" s="3" t="s">
        <v>2932</v>
      </c>
      <c r="E947" s="3" t="s">
        <v>2009</v>
      </c>
      <c r="F947" s="3" t="s">
        <v>2008</v>
      </c>
    </row>
    <row r="948" spans="1:6" ht="34" x14ac:dyDescent="0.2">
      <c r="A948" s="3">
        <v>5917</v>
      </c>
      <c r="B948" s="3" t="s">
        <v>1941</v>
      </c>
      <c r="C948" s="3" t="s">
        <v>1160</v>
      </c>
      <c r="D948" s="3" t="s">
        <v>2933</v>
      </c>
      <c r="E948" s="3" t="s">
        <v>2009</v>
      </c>
      <c r="F948" s="3" t="s">
        <v>2008</v>
      </c>
    </row>
    <row r="949" spans="1:6" ht="17" x14ac:dyDescent="0.2">
      <c r="A949" s="3">
        <v>10983</v>
      </c>
      <c r="B949" s="3" t="s">
        <v>1697</v>
      </c>
      <c r="C949" s="3" t="s">
        <v>1160</v>
      </c>
      <c r="D949" s="3" t="s">
        <v>2934</v>
      </c>
      <c r="E949" s="3" t="s">
        <v>2009</v>
      </c>
      <c r="F949" s="3" t="s">
        <v>2008</v>
      </c>
    </row>
    <row r="950" spans="1:6" ht="34" x14ac:dyDescent="0.2">
      <c r="A950" s="3">
        <v>11114</v>
      </c>
      <c r="B950" s="3" t="s">
        <v>1942</v>
      </c>
      <c r="C950" s="3" t="s">
        <v>1160</v>
      </c>
      <c r="D950" s="3" t="s">
        <v>2935</v>
      </c>
      <c r="E950" s="3" t="s">
        <v>2009</v>
      </c>
      <c r="F950" s="3" t="s">
        <v>2008</v>
      </c>
    </row>
    <row r="951" spans="1:6" ht="34" x14ac:dyDescent="0.2">
      <c r="A951" s="3">
        <v>5902</v>
      </c>
      <c r="B951" s="3" t="s">
        <v>1856</v>
      </c>
      <c r="C951" s="3" t="s">
        <v>1160</v>
      </c>
      <c r="D951" s="3" t="s">
        <v>2936</v>
      </c>
      <c r="E951" s="3" t="s">
        <v>2009</v>
      </c>
      <c r="F951" s="3" t="s">
        <v>2008</v>
      </c>
    </row>
    <row r="952" spans="1:6" ht="34" x14ac:dyDescent="0.2">
      <c r="A952" s="3">
        <v>1219</v>
      </c>
      <c r="B952" s="3" t="s">
        <v>1943</v>
      </c>
      <c r="C952" s="3" t="s">
        <v>1160</v>
      </c>
      <c r="D952" s="3" t="s">
        <v>2937</v>
      </c>
      <c r="E952" s="3" t="s">
        <v>2009</v>
      </c>
      <c r="F952" s="3" t="s">
        <v>2008</v>
      </c>
    </row>
    <row r="953" spans="1:6" ht="34" x14ac:dyDescent="0.2">
      <c r="A953" s="3">
        <v>4269</v>
      </c>
      <c r="B953" s="3" t="s">
        <v>1944</v>
      </c>
      <c r="C953" s="3" t="s">
        <v>1160</v>
      </c>
      <c r="D953" s="3" t="s">
        <v>2938</v>
      </c>
      <c r="E953" s="3" t="s">
        <v>2009</v>
      </c>
      <c r="F953" s="3" t="s">
        <v>2008</v>
      </c>
    </row>
    <row r="954" spans="1:6" ht="34" x14ac:dyDescent="0.2">
      <c r="A954" s="3">
        <v>6725</v>
      </c>
      <c r="B954" s="3" t="s">
        <v>1945</v>
      </c>
      <c r="C954" s="3" t="s">
        <v>1160</v>
      </c>
      <c r="D954" s="3" t="s">
        <v>2939</v>
      </c>
      <c r="E954" s="3" t="s">
        <v>2009</v>
      </c>
      <c r="F954" s="3" t="s">
        <v>2008</v>
      </c>
    </row>
    <row r="955" spans="1:6" ht="34" x14ac:dyDescent="0.2">
      <c r="A955" s="3">
        <v>5054</v>
      </c>
      <c r="B955" s="3" t="s">
        <v>1946</v>
      </c>
      <c r="C955" s="3" t="s">
        <v>1160</v>
      </c>
      <c r="D955" s="3" t="s">
        <v>2940</v>
      </c>
      <c r="E955" s="3" t="s">
        <v>2009</v>
      </c>
      <c r="F955" s="3" t="s">
        <v>2008</v>
      </c>
    </row>
    <row r="956" spans="1:6" ht="34" x14ac:dyDescent="0.2">
      <c r="A956" s="3">
        <v>10648</v>
      </c>
      <c r="B956" s="3" t="s">
        <v>1179</v>
      </c>
      <c r="C956" s="3" t="s">
        <v>1160</v>
      </c>
      <c r="D956" s="3" t="s">
        <v>2941</v>
      </c>
      <c r="E956" s="3" t="s">
        <v>2009</v>
      </c>
      <c r="F956" s="3" t="s">
        <v>2008</v>
      </c>
    </row>
    <row r="957" spans="1:6" ht="34" x14ac:dyDescent="0.2">
      <c r="A957" s="3">
        <v>4986</v>
      </c>
      <c r="B957" s="3" t="s">
        <v>1947</v>
      </c>
      <c r="C957" s="3" t="s">
        <v>1160</v>
      </c>
      <c r="D957" s="3" t="s">
        <v>2942</v>
      </c>
      <c r="E957" s="3" t="s">
        <v>2009</v>
      </c>
      <c r="F957" s="3" t="s">
        <v>2008</v>
      </c>
    </row>
    <row r="958" spans="1:6" ht="34" x14ac:dyDescent="0.2">
      <c r="A958" s="3">
        <v>6708</v>
      </c>
      <c r="B958" s="3" t="s">
        <v>1948</v>
      </c>
      <c r="C958" s="3" t="s">
        <v>1160</v>
      </c>
      <c r="D958" s="3" t="s">
        <v>2943</v>
      </c>
      <c r="E958" s="3" t="s">
        <v>2009</v>
      </c>
      <c r="F958" s="3" t="s">
        <v>2008</v>
      </c>
    </row>
    <row r="959" spans="1:6" ht="34" x14ac:dyDescent="0.2">
      <c r="A959" s="3">
        <v>6872</v>
      </c>
      <c r="B959" s="3" t="s">
        <v>1949</v>
      </c>
      <c r="C959" s="3" t="s">
        <v>1160</v>
      </c>
      <c r="D959" s="3" t="s">
        <v>2944</v>
      </c>
      <c r="E959" s="3" t="s">
        <v>2009</v>
      </c>
      <c r="F959" s="3" t="s">
        <v>2008</v>
      </c>
    </row>
    <row r="960" spans="1:6" ht="34" x14ac:dyDescent="0.2">
      <c r="A960" s="3">
        <v>11170</v>
      </c>
      <c r="B960" s="3" t="s">
        <v>1950</v>
      </c>
      <c r="C960" s="3" t="s">
        <v>1160</v>
      </c>
      <c r="D960" s="3" t="s">
        <v>2945</v>
      </c>
      <c r="E960" s="3" t="s">
        <v>2009</v>
      </c>
      <c r="F960" s="3" t="s">
        <v>2008</v>
      </c>
    </row>
    <row r="961" spans="1:6" ht="34" x14ac:dyDescent="0.2">
      <c r="A961" s="3">
        <v>4707</v>
      </c>
      <c r="B961" s="3" t="s">
        <v>1309</v>
      </c>
      <c r="C961" s="3" t="s">
        <v>1160</v>
      </c>
      <c r="D961" s="3" t="s">
        <v>2946</v>
      </c>
      <c r="E961" s="3" t="s">
        <v>2009</v>
      </c>
      <c r="F961" s="3" t="s">
        <v>2008</v>
      </c>
    </row>
    <row r="962" spans="1:6" ht="34" x14ac:dyDescent="0.2">
      <c r="A962" s="3">
        <v>3085</v>
      </c>
      <c r="B962" s="3" t="s">
        <v>1218</v>
      </c>
      <c r="C962" s="3" t="s">
        <v>1160</v>
      </c>
      <c r="D962" s="3" t="s">
        <v>2947</v>
      </c>
      <c r="E962" s="3" t="s">
        <v>2009</v>
      </c>
      <c r="F962" s="3" t="s">
        <v>2008</v>
      </c>
    </row>
    <row r="963" spans="1:6" ht="34" x14ac:dyDescent="0.2">
      <c r="A963" s="3">
        <v>2319</v>
      </c>
      <c r="B963" s="3" t="s">
        <v>1951</v>
      </c>
      <c r="C963" s="3" t="s">
        <v>1160</v>
      </c>
      <c r="D963" s="3" t="s">
        <v>2948</v>
      </c>
      <c r="E963" s="3" t="s">
        <v>2009</v>
      </c>
      <c r="F963" s="3" t="s">
        <v>2008</v>
      </c>
    </row>
    <row r="964" spans="1:6" ht="17" x14ac:dyDescent="0.2">
      <c r="A964" s="3">
        <v>3302</v>
      </c>
      <c r="B964" s="3" t="s">
        <v>1952</v>
      </c>
      <c r="C964" s="3" t="s">
        <v>1160</v>
      </c>
      <c r="D964" s="3" t="s">
        <v>2949</v>
      </c>
      <c r="E964" s="3" t="s">
        <v>2009</v>
      </c>
      <c r="F964" s="3" t="s">
        <v>2008</v>
      </c>
    </row>
    <row r="965" spans="1:6" ht="34" x14ac:dyDescent="0.2">
      <c r="A965" s="3">
        <v>3815</v>
      </c>
      <c r="B965" s="3" t="s">
        <v>1953</v>
      </c>
      <c r="C965" s="3" t="s">
        <v>1160</v>
      </c>
      <c r="D965" s="3" t="s">
        <v>2950</v>
      </c>
      <c r="E965" s="3" t="s">
        <v>2009</v>
      </c>
      <c r="F965" s="3" t="s">
        <v>2008</v>
      </c>
    </row>
    <row r="966" spans="1:6" ht="34" x14ac:dyDescent="0.2">
      <c r="A966" s="3">
        <v>10226</v>
      </c>
      <c r="B966" s="3" t="s">
        <v>1179</v>
      </c>
      <c r="C966" s="3" t="s">
        <v>1160</v>
      </c>
      <c r="D966" s="3" t="s">
        <v>2951</v>
      </c>
      <c r="E966" s="3" t="s">
        <v>2009</v>
      </c>
      <c r="F966" s="3" t="s">
        <v>2008</v>
      </c>
    </row>
    <row r="967" spans="1:6" ht="17" x14ac:dyDescent="0.2">
      <c r="A967" s="3">
        <v>2456</v>
      </c>
      <c r="B967" s="3" t="s">
        <v>1954</v>
      </c>
      <c r="C967" s="3" t="s">
        <v>1160</v>
      </c>
      <c r="D967" s="3" t="s">
        <v>2952</v>
      </c>
      <c r="E967" s="3" t="s">
        <v>2009</v>
      </c>
      <c r="F967" s="3" t="s">
        <v>2008</v>
      </c>
    </row>
    <row r="968" spans="1:6" ht="17" x14ac:dyDescent="0.2">
      <c r="A968" s="3">
        <v>4477</v>
      </c>
      <c r="B968" s="3" t="s">
        <v>1241</v>
      </c>
      <c r="C968" s="3" t="s">
        <v>1160</v>
      </c>
      <c r="D968" s="3" t="s">
        <v>2953</v>
      </c>
      <c r="E968" s="3" t="s">
        <v>2009</v>
      </c>
      <c r="F968" s="3" t="s">
        <v>2008</v>
      </c>
    </row>
    <row r="969" spans="1:6" ht="34" x14ac:dyDescent="0.2">
      <c r="A969" s="3">
        <v>4427</v>
      </c>
      <c r="B969" s="3" t="s">
        <v>1955</v>
      </c>
      <c r="C969" s="3" t="s">
        <v>1160</v>
      </c>
      <c r="D969" s="3" t="s">
        <v>2635</v>
      </c>
      <c r="E969" s="3" t="s">
        <v>2009</v>
      </c>
      <c r="F969" s="3" t="s">
        <v>2008</v>
      </c>
    </row>
    <row r="970" spans="1:6" ht="34" x14ac:dyDescent="0.2">
      <c r="A970" s="3">
        <v>3628</v>
      </c>
      <c r="B970" s="3" t="s">
        <v>1956</v>
      </c>
      <c r="C970" s="3" t="s">
        <v>1160</v>
      </c>
      <c r="D970" s="3" t="s">
        <v>2954</v>
      </c>
      <c r="E970" s="3" t="s">
        <v>2009</v>
      </c>
      <c r="F970" s="3" t="s">
        <v>2008</v>
      </c>
    </row>
    <row r="971" spans="1:6" ht="17" x14ac:dyDescent="0.2">
      <c r="A971" s="3">
        <v>3029</v>
      </c>
      <c r="B971" s="3" t="s">
        <v>1283</v>
      </c>
      <c r="C971" s="3" t="s">
        <v>1160</v>
      </c>
      <c r="D971" s="3" t="s">
        <v>2955</v>
      </c>
      <c r="E971" s="3" t="s">
        <v>2009</v>
      </c>
      <c r="F971" s="3" t="s">
        <v>2008</v>
      </c>
    </row>
    <row r="972" spans="1:6" ht="34" x14ac:dyDescent="0.2">
      <c r="A972" s="3">
        <v>11791</v>
      </c>
      <c r="B972" s="3" t="s">
        <v>1233</v>
      </c>
      <c r="C972" s="3" t="s">
        <v>1160</v>
      </c>
      <c r="D972" s="3" t="s">
        <v>2956</v>
      </c>
      <c r="E972" s="3" t="s">
        <v>2009</v>
      </c>
      <c r="F972" s="3" t="s">
        <v>2008</v>
      </c>
    </row>
    <row r="973" spans="1:6" ht="34" x14ac:dyDescent="0.2">
      <c r="A973" s="3">
        <v>5935</v>
      </c>
      <c r="B973" s="3" t="s">
        <v>1179</v>
      </c>
      <c r="C973" s="3" t="s">
        <v>1160</v>
      </c>
      <c r="D973" s="3" t="s">
        <v>2957</v>
      </c>
      <c r="E973" s="3" t="s">
        <v>2009</v>
      </c>
      <c r="F973" s="3" t="s">
        <v>2008</v>
      </c>
    </row>
    <row r="974" spans="1:6" ht="34" x14ac:dyDescent="0.2">
      <c r="A974" s="3">
        <v>12381</v>
      </c>
      <c r="B974" s="3" t="s">
        <v>1957</v>
      </c>
      <c r="C974" s="3" t="s">
        <v>1160</v>
      </c>
      <c r="D974" s="3" t="s">
        <v>2958</v>
      </c>
      <c r="E974" s="3" t="s">
        <v>2009</v>
      </c>
      <c r="F974" s="3" t="s">
        <v>2008</v>
      </c>
    </row>
    <row r="975" spans="1:6" ht="34" x14ac:dyDescent="0.2">
      <c r="A975" s="3">
        <v>6227</v>
      </c>
      <c r="B975" s="3" t="s">
        <v>1958</v>
      </c>
      <c r="C975" s="3" t="s">
        <v>1160</v>
      </c>
      <c r="D975" s="3" t="s">
        <v>2959</v>
      </c>
      <c r="E975" s="3" t="s">
        <v>2009</v>
      </c>
      <c r="F975" s="3" t="s">
        <v>2008</v>
      </c>
    </row>
    <row r="976" spans="1:6" ht="34" x14ac:dyDescent="0.2">
      <c r="A976" s="3">
        <v>1899</v>
      </c>
      <c r="B976" s="3" t="s">
        <v>1959</v>
      </c>
      <c r="C976" s="3" t="s">
        <v>1160</v>
      </c>
      <c r="D976" s="3" t="s">
        <v>2960</v>
      </c>
      <c r="E976" s="3" t="s">
        <v>2009</v>
      </c>
      <c r="F976" s="3" t="s">
        <v>2008</v>
      </c>
    </row>
    <row r="977" spans="1:6" ht="17" x14ac:dyDescent="0.2">
      <c r="A977" s="3">
        <v>11337</v>
      </c>
      <c r="B977" s="3" t="s">
        <v>1912</v>
      </c>
      <c r="C977" s="3" t="s">
        <v>1160</v>
      </c>
      <c r="D977" s="3" t="s">
        <v>2961</v>
      </c>
      <c r="E977" s="3" t="s">
        <v>2009</v>
      </c>
      <c r="F977" s="3" t="s">
        <v>2008</v>
      </c>
    </row>
    <row r="978" spans="1:6" ht="34" x14ac:dyDescent="0.2">
      <c r="A978" s="3">
        <v>5941</v>
      </c>
      <c r="B978" s="3" t="s">
        <v>1517</v>
      </c>
      <c r="C978" s="3" t="s">
        <v>1160</v>
      </c>
      <c r="D978" s="3" t="s">
        <v>2962</v>
      </c>
      <c r="E978" s="3" t="s">
        <v>2009</v>
      </c>
      <c r="F978" s="3" t="s">
        <v>2008</v>
      </c>
    </row>
    <row r="979" spans="1:6" ht="34" x14ac:dyDescent="0.2">
      <c r="A979" s="3">
        <v>8556</v>
      </c>
      <c r="B979" s="3" t="s">
        <v>1960</v>
      </c>
      <c r="C979" s="3" t="s">
        <v>1160</v>
      </c>
      <c r="D979" s="3" t="s">
        <v>2963</v>
      </c>
      <c r="E979" s="3" t="s">
        <v>2009</v>
      </c>
      <c r="F979" s="3" t="s">
        <v>2008</v>
      </c>
    </row>
    <row r="980" spans="1:6" ht="34" x14ac:dyDescent="0.2">
      <c r="A980" s="3">
        <v>2871</v>
      </c>
      <c r="B980" s="3" t="s">
        <v>1961</v>
      </c>
      <c r="C980" s="3" t="s">
        <v>1160</v>
      </c>
      <c r="D980" s="3" t="s">
        <v>2964</v>
      </c>
      <c r="E980" s="3" t="s">
        <v>2009</v>
      </c>
      <c r="F980" s="3" t="s">
        <v>2008</v>
      </c>
    </row>
    <row r="981" spans="1:6" ht="34" x14ac:dyDescent="0.2">
      <c r="A981" s="3">
        <v>11586</v>
      </c>
      <c r="B981" s="3" t="s">
        <v>1962</v>
      </c>
      <c r="C981" s="3" t="s">
        <v>1160</v>
      </c>
      <c r="D981" s="3" t="s">
        <v>2965</v>
      </c>
      <c r="E981" s="3" t="s">
        <v>2009</v>
      </c>
      <c r="F981" s="3" t="s">
        <v>2008</v>
      </c>
    </row>
    <row r="982" spans="1:6" ht="34" x14ac:dyDescent="0.2">
      <c r="A982" s="3">
        <v>4070</v>
      </c>
      <c r="B982" s="3" t="s">
        <v>1963</v>
      </c>
      <c r="C982" s="3" t="s">
        <v>1160</v>
      </c>
      <c r="D982" s="3" t="s">
        <v>2966</v>
      </c>
      <c r="E982" s="3" t="s">
        <v>2009</v>
      </c>
      <c r="F982" s="3" t="s">
        <v>2008</v>
      </c>
    </row>
    <row r="983" spans="1:6" ht="34" x14ac:dyDescent="0.2">
      <c r="A983" s="3">
        <v>6376</v>
      </c>
      <c r="B983" s="3" t="s">
        <v>1964</v>
      </c>
      <c r="C983" s="3" t="s">
        <v>1160</v>
      </c>
      <c r="D983" s="3" t="s">
        <v>2967</v>
      </c>
      <c r="E983" s="3" t="s">
        <v>2009</v>
      </c>
      <c r="F983" s="3" t="s">
        <v>2008</v>
      </c>
    </row>
    <row r="984" spans="1:6" ht="34" x14ac:dyDescent="0.2">
      <c r="A984" s="3">
        <v>10591</v>
      </c>
      <c r="B984" s="3" t="s">
        <v>1965</v>
      </c>
      <c r="C984" s="3" t="s">
        <v>1160</v>
      </c>
      <c r="D984" s="3" t="s">
        <v>2968</v>
      </c>
      <c r="E984" s="3" t="s">
        <v>2009</v>
      </c>
      <c r="F984" s="3" t="s">
        <v>2008</v>
      </c>
    </row>
    <row r="985" spans="1:6" ht="17" x14ac:dyDescent="0.2">
      <c r="A985" s="3">
        <v>7268</v>
      </c>
      <c r="B985" s="3" t="s">
        <v>1966</v>
      </c>
      <c r="C985" s="3" t="s">
        <v>1160</v>
      </c>
      <c r="D985" s="3" t="s">
        <v>2969</v>
      </c>
      <c r="E985" s="3" t="s">
        <v>2009</v>
      </c>
      <c r="F985" s="3" t="s">
        <v>2008</v>
      </c>
    </row>
    <row r="986" spans="1:6" ht="34" x14ac:dyDescent="0.2">
      <c r="A986" s="3">
        <v>3598</v>
      </c>
      <c r="B986" s="3" t="s">
        <v>1967</v>
      </c>
      <c r="C986" s="3" t="s">
        <v>1160</v>
      </c>
      <c r="D986" s="3" t="s">
        <v>2970</v>
      </c>
      <c r="E986" s="3" t="s">
        <v>2009</v>
      </c>
      <c r="F986" s="3" t="s">
        <v>2008</v>
      </c>
    </row>
    <row r="987" spans="1:6" ht="34" x14ac:dyDescent="0.2">
      <c r="A987" s="3">
        <v>1958</v>
      </c>
      <c r="B987" s="3" t="s">
        <v>1592</v>
      </c>
      <c r="C987" s="3" t="s">
        <v>1160</v>
      </c>
      <c r="D987" s="3" t="s">
        <v>2971</v>
      </c>
      <c r="E987" s="3" t="s">
        <v>2009</v>
      </c>
      <c r="F987" s="3" t="s">
        <v>2008</v>
      </c>
    </row>
    <row r="988" spans="1:6" ht="34" x14ac:dyDescent="0.2">
      <c r="A988" s="3">
        <v>9307</v>
      </c>
      <c r="B988" s="3" t="s">
        <v>1968</v>
      </c>
      <c r="C988" s="3" t="s">
        <v>1160</v>
      </c>
      <c r="D988" s="3" t="s">
        <v>2972</v>
      </c>
      <c r="E988" s="3" t="s">
        <v>2009</v>
      </c>
      <c r="F988" s="3" t="s">
        <v>2008</v>
      </c>
    </row>
    <row r="989" spans="1:6" ht="34" x14ac:dyDescent="0.2">
      <c r="A989" s="3">
        <v>3995</v>
      </c>
      <c r="B989" s="3" t="s">
        <v>1969</v>
      </c>
      <c r="C989" s="3" t="s">
        <v>1160</v>
      </c>
      <c r="D989" s="3" t="s">
        <v>2973</v>
      </c>
      <c r="E989" s="3" t="s">
        <v>2009</v>
      </c>
      <c r="F989" s="3" t="s">
        <v>2008</v>
      </c>
    </row>
    <row r="990" spans="1:6" ht="34" x14ac:dyDescent="0.2">
      <c r="A990" s="3">
        <v>3485</v>
      </c>
      <c r="B990" s="3" t="s">
        <v>1179</v>
      </c>
      <c r="C990" s="3" t="s">
        <v>1160</v>
      </c>
      <c r="D990" s="3" t="s">
        <v>2974</v>
      </c>
      <c r="E990" s="3" t="s">
        <v>2009</v>
      </c>
      <c r="F990" s="3" t="s">
        <v>2008</v>
      </c>
    </row>
    <row r="991" spans="1:6" ht="34" x14ac:dyDescent="0.2">
      <c r="A991" s="3">
        <v>5732</v>
      </c>
      <c r="B991" s="3" t="s">
        <v>1970</v>
      </c>
      <c r="C991" s="3" t="s">
        <v>1160</v>
      </c>
      <c r="D991" s="3" t="s">
        <v>2975</v>
      </c>
      <c r="E991" s="3" t="s">
        <v>2009</v>
      </c>
      <c r="F991" s="3" t="s">
        <v>2008</v>
      </c>
    </row>
    <row r="992" spans="1:6" ht="34" x14ac:dyDescent="0.2">
      <c r="A992" s="3">
        <v>8100</v>
      </c>
      <c r="B992" s="3" t="s">
        <v>1309</v>
      </c>
      <c r="C992" s="3" t="s">
        <v>1160</v>
      </c>
      <c r="D992" s="3" t="s">
        <v>2976</v>
      </c>
      <c r="E992" s="3" t="s">
        <v>2009</v>
      </c>
      <c r="F992" s="3" t="s">
        <v>2008</v>
      </c>
    </row>
    <row r="993" spans="1:6" ht="34" x14ac:dyDescent="0.2">
      <c r="A993" s="3">
        <v>1475</v>
      </c>
      <c r="B993" s="3" t="s">
        <v>1179</v>
      </c>
      <c r="C993" s="3" t="s">
        <v>1160</v>
      </c>
      <c r="D993" s="3" t="s">
        <v>2977</v>
      </c>
      <c r="E993" s="3" t="s">
        <v>2009</v>
      </c>
      <c r="F993" s="3" t="s">
        <v>2008</v>
      </c>
    </row>
    <row r="994" spans="1:6" ht="34" x14ac:dyDescent="0.2">
      <c r="A994" s="3">
        <v>7113</v>
      </c>
      <c r="B994" s="3" t="s">
        <v>1502</v>
      </c>
      <c r="C994" s="3" t="s">
        <v>1160</v>
      </c>
      <c r="D994" s="3" t="s">
        <v>2978</v>
      </c>
      <c r="E994" s="3" t="s">
        <v>2009</v>
      </c>
      <c r="F994" s="3" t="s">
        <v>2008</v>
      </c>
    </row>
    <row r="995" spans="1:6" ht="17" x14ac:dyDescent="0.2">
      <c r="A995" s="3">
        <v>10667</v>
      </c>
      <c r="B995" s="3" t="s">
        <v>1971</v>
      </c>
      <c r="C995" s="3" t="s">
        <v>1160</v>
      </c>
      <c r="D995" s="3" t="s">
        <v>2979</v>
      </c>
      <c r="E995" s="3" t="s">
        <v>2009</v>
      </c>
      <c r="F995" s="3" t="s">
        <v>2008</v>
      </c>
    </row>
    <row r="996" spans="1:6" ht="34" x14ac:dyDescent="0.2">
      <c r="A996" s="3">
        <v>10643</v>
      </c>
      <c r="B996" s="3" t="s">
        <v>1972</v>
      </c>
      <c r="C996" s="3" t="s">
        <v>1160</v>
      </c>
      <c r="D996" s="3" t="s">
        <v>2980</v>
      </c>
      <c r="E996" s="3" t="s">
        <v>2009</v>
      </c>
      <c r="F996" s="3" t="s">
        <v>2008</v>
      </c>
    </row>
    <row r="997" spans="1:6" ht="34" x14ac:dyDescent="0.2">
      <c r="A997" s="3">
        <v>2571</v>
      </c>
      <c r="B997" s="3" t="s">
        <v>1973</v>
      </c>
      <c r="C997" s="3" t="s">
        <v>1160</v>
      </c>
      <c r="D997" s="3" t="s">
        <v>2981</v>
      </c>
      <c r="E997" s="3" t="s">
        <v>2009</v>
      </c>
      <c r="F997" s="3" t="s">
        <v>2008</v>
      </c>
    </row>
    <row r="998" spans="1:6" ht="34" x14ac:dyDescent="0.2">
      <c r="A998" s="3">
        <v>8650</v>
      </c>
      <c r="B998" s="3" t="s">
        <v>1974</v>
      </c>
      <c r="C998" s="3" t="s">
        <v>1160</v>
      </c>
      <c r="D998" s="3" t="s">
        <v>2982</v>
      </c>
      <c r="E998" s="3" t="s">
        <v>2009</v>
      </c>
      <c r="F998" s="3" t="s">
        <v>2008</v>
      </c>
    </row>
    <row r="999" spans="1:6" ht="34" x14ac:dyDescent="0.2">
      <c r="A999" s="3">
        <v>5674</v>
      </c>
      <c r="B999" s="3" t="s">
        <v>1975</v>
      </c>
      <c r="C999" s="3" t="s">
        <v>1160</v>
      </c>
      <c r="D999" s="3" t="s">
        <v>2983</v>
      </c>
      <c r="E999" s="3" t="s">
        <v>2009</v>
      </c>
      <c r="F999" s="3" t="s">
        <v>2008</v>
      </c>
    </row>
    <row r="1000" spans="1:6" ht="17" x14ac:dyDescent="0.2">
      <c r="A1000" s="3">
        <v>210</v>
      </c>
      <c r="B1000" s="3" t="s">
        <v>1976</v>
      </c>
      <c r="C1000" s="3" t="s">
        <v>1160</v>
      </c>
      <c r="D1000" s="3" t="s">
        <v>2695</v>
      </c>
      <c r="E1000" s="3" t="s">
        <v>1137</v>
      </c>
      <c r="F1000" s="3" t="s">
        <v>2008</v>
      </c>
    </row>
    <row r="1001" spans="1:6" ht="34" x14ac:dyDescent="0.2">
      <c r="A1001" s="3">
        <v>1153</v>
      </c>
      <c r="B1001" s="3" t="s">
        <v>1977</v>
      </c>
      <c r="C1001" s="3" t="s">
        <v>1047</v>
      </c>
      <c r="D1001" s="3" t="s">
        <v>2984</v>
      </c>
      <c r="E1001" s="3" t="s">
        <v>2009</v>
      </c>
      <c r="F1001" s="3" t="s">
        <v>2008</v>
      </c>
    </row>
    <row r="1002" spans="1:6" ht="34" x14ac:dyDescent="0.2">
      <c r="A1002" s="3">
        <v>10499</v>
      </c>
      <c r="B1002" s="3" t="s">
        <v>1978</v>
      </c>
      <c r="C1002" s="3" t="s">
        <v>1160</v>
      </c>
      <c r="D1002" s="3" t="s">
        <v>2985</v>
      </c>
      <c r="E1002" s="3" t="s">
        <v>2009</v>
      </c>
      <c r="F1002" s="3" t="s">
        <v>2008</v>
      </c>
    </row>
    <row r="1003" spans="1:6" ht="34" x14ac:dyDescent="0.2">
      <c r="A1003" s="3">
        <v>7576</v>
      </c>
      <c r="B1003" s="3" t="s">
        <v>1360</v>
      </c>
      <c r="C1003" s="3" t="s">
        <v>1136</v>
      </c>
      <c r="D1003" s="3" t="s">
        <v>2986</v>
      </c>
      <c r="E1003" s="3" t="s">
        <v>1137</v>
      </c>
      <c r="F1003" s="3" t="s">
        <v>2008</v>
      </c>
    </row>
    <row r="1004" spans="1:6" ht="17" x14ac:dyDescent="0.2">
      <c r="A1004" s="3">
        <v>11187</v>
      </c>
      <c r="B1004" s="3" t="s">
        <v>1179</v>
      </c>
      <c r="C1004" s="3" t="s">
        <v>1047</v>
      </c>
      <c r="D1004" s="3" t="s">
        <v>2987</v>
      </c>
      <c r="E1004" s="3" t="s">
        <v>1137</v>
      </c>
      <c r="F1004" s="3" t="s">
        <v>2008</v>
      </c>
    </row>
    <row r="1005" spans="1:6" ht="34" x14ac:dyDescent="0.2">
      <c r="A1005" s="3">
        <v>9742</v>
      </c>
      <c r="B1005" s="3" t="s">
        <v>1979</v>
      </c>
      <c r="C1005" s="3" t="s">
        <v>1136</v>
      </c>
      <c r="D1005" s="3" t="s">
        <v>2988</v>
      </c>
      <c r="E1005" s="3" t="s">
        <v>2009</v>
      </c>
      <c r="F1005" s="3" t="s">
        <v>2008</v>
      </c>
    </row>
    <row r="1006" spans="1:6" ht="34" x14ac:dyDescent="0.2">
      <c r="A1006" s="3">
        <v>4316</v>
      </c>
      <c r="B1006" s="3" t="s">
        <v>1980</v>
      </c>
      <c r="C1006" s="3" t="s">
        <v>1160</v>
      </c>
      <c r="D1006" s="3" t="s">
        <v>2989</v>
      </c>
      <c r="E1006" s="3" t="s">
        <v>2009</v>
      </c>
      <c r="F1006" s="3" t="s">
        <v>2008</v>
      </c>
    </row>
    <row r="1007" spans="1:6" ht="34" x14ac:dyDescent="0.2">
      <c r="A1007" s="3">
        <v>10582</v>
      </c>
      <c r="B1007" s="3" t="s">
        <v>1981</v>
      </c>
      <c r="C1007" s="3" t="s">
        <v>1047</v>
      </c>
      <c r="D1007" s="3" t="s">
        <v>2990</v>
      </c>
      <c r="E1007" s="3" t="s">
        <v>1137</v>
      </c>
      <c r="F1007" s="3" t="s">
        <v>2008</v>
      </c>
    </row>
    <row r="1008" spans="1:6" ht="34" x14ac:dyDescent="0.2">
      <c r="A1008" s="3">
        <v>10893</v>
      </c>
      <c r="B1008" s="3" t="s">
        <v>1513</v>
      </c>
      <c r="C1008" s="3" t="s">
        <v>1160</v>
      </c>
      <c r="D1008" s="3" t="s">
        <v>2991</v>
      </c>
      <c r="E1008" s="3" t="s">
        <v>2009</v>
      </c>
      <c r="F1008" s="3" t="s">
        <v>2008</v>
      </c>
    </row>
    <row r="1009" spans="1:6" ht="34" x14ac:dyDescent="0.2">
      <c r="A1009" s="3">
        <v>8744</v>
      </c>
      <c r="B1009" s="3" t="s">
        <v>1982</v>
      </c>
      <c r="C1009" s="3" t="s">
        <v>1047</v>
      </c>
      <c r="D1009" s="3" t="s">
        <v>2992</v>
      </c>
      <c r="E1009" s="3" t="s">
        <v>2009</v>
      </c>
      <c r="F1009" s="3" t="s">
        <v>2008</v>
      </c>
    </row>
    <row r="1010" spans="1:6" ht="34" x14ac:dyDescent="0.2">
      <c r="A1010" s="3">
        <v>8807</v>
      </c>
      <c r="B1010" s="3" t="s">
        <v>1983</v>
      </c>
      <c r="C1010" s="3" t="s">
        <v>1047</v>
      </c>
      <c r="D1010" s="3" t="s">
        <v>2993</v>
      </c>
      <c r="E1010" s="3" t="s">
        <v>1137</v>
      </c>
      <c r="F1010" s="3" t="s">
        <v>2008</v>
      </c>
    </row>
    <row r="1011" spans="1:6" ht="34" x14ac:dyDescent="0.2">
      <c r="A1011" s="3">
        <v>11616</v>
      </c>
      <c r="B1011" s="3" t="s">
        <v>1984</v>
      </c>
      <c r="C1011" s="3" t="s">
        <v>1136</v>
      </c>
      <c r="D1011" s="3" t="s">
        <v>2994</v>
      </c>
      <c r="E1011" s="3" t="s">
        <v>2009</v>
      </c>
      <c r="F1011" s="3" t="s">
        <v>2008</v>
      </c>
    </row>
    <row r="1012" spans="1:6" ht="34" x14ac:dyDescent="0.2">
      <c r="A1012" s="3">
        <v>711</v>
      </c>
      <c r="B1012" s="3" t="s">
        <v>1985</v>
      </c>
      <c r="C1012" s="3" t="s">
        <v>1160</v>
      </c>
      <c r="D1012" s="3" t="s">
        <v>2995</v>
      </c>
      <c r="E1012" s="3" t="s">
        <v>1137</v>
      </c>
      <c r="F1012" s="3" t="s">
        <v>2008</v>
      </c>
    </row>
    <row r="1013" spans="1:6" ht="17" x14ac:dyDescent="0.2">
      <c r="A1013" s="3">
        <v>6499</v>
      </c>
      <c r="B1013" s="3" t="s">
        <v>1986</v>
      </c>
      <c r="C1013" s="3" t="s">
        <v>1136</v>
      </c>
      <c r="D1013" s="3" t="s">
        <v>2996</v>
      </c>
      <c r="E1013" s="3" t="s">
        <v>2009</v>
      </c>
      <c r="F1013" s="3" t="s">
        <v>2008</v>
      </c>
    </row>
    <row r="1014" spans="1:6" ht="17" x14ac:dyDescent="0.2">
      <c r="A1014" s="3">
        <v>8572</v>
      </c>
      <c r="B1014" s="3" t="s">
        <v>1309</v>
      </c>
      <c r="C1014" s="3" t="s">
        <v>1047</v>
      </c>
      <c r="D1014" s="3" t="s">
        <v>2997</v>
      </c>
      <c r="E1014" s="3" t="s">
        <v>1137</v>
      </c>
      <c r="F1014" s="3" t="s">
        <v>2008</v>
      </c>
    </row>
    <row r="1015" spans="1:6" ht="17" x14ac:dyDescent="0.2">
      <c r="A1015" s="3">
        <v>7994</v>
      </c>
      <c r="B1015" s="3" t="s">
        <v>1269</v>
      </c>
      <c r="C1015" s="3" t="s">
        <v>1160</v>
      </c>
      <c r="D1015" s="3" t="s">
        <v>2998</v>
      </c>
      <c r="E1015" s="3" t="s">
        <v>1137</v>
      </c>
      <c r="F1015" s="3" t="s">
        <v>2008</v>
      </c>
    </row>
    <row r="1016" spans="1:6" ht="34" x14ac:dyDescent="0.2">
      <c r="A1016" s="3">
        <v>8478</v>
      </c>
      <c r="B1016" s="3" t="s">
        <v>1987</v>
      </c>
      <c r="C1016" s="3" t="s">
        <v>1160</v>
      </c>
      <c r="D1016" s="3" t="s">
        <v>2999</v>
      </c>
      <c r="E1016" s="3" t="s">
        <v>2009</v>
      </c>
      <c r="F1016" s="3" t="s">
        <v>2008</v>
      </c>
    </row>
    <row r="1017" spans="1:6" ht="34" x14ac:dyDescent="0.2">
      <c r="A1017" s="3">
        <v>5845</v>
      </c>
      <c r="B1017" s="3" t="s">
        <v>1988</v>
      </c>
      <c r="C1017" s="3" t="s">
        <v>1136</v>
      </c>
      <c r="D1017" s="3" t="s">
        <v>3000</v>
      </c>
      <c r="E1017" s="3" t="s">
        <v>2009</v>
      </c>
      <c r="F1017" s="3" t="s">
        <v>2008</v>
      </c>
    </row>
    <row r="1018" spans="1:6" ht="34" x14ac:dyDescent="0.2">
      <c r="A1018" s="3">
        <v>9807</v>
      </c>
      <c r="B1018" s="3" t="s">
        <v>1989</v>
      </c>
      <c r="C1018" s="3" t="s">
        <v>1047</v>
      </c>
      <c r="D1018" s="3" t="s">
        <v>3001</v>
      </c>
      <c r="E1018" s="3" t="s">
        <v>2009</v>
      </c>
      <c r="F1018" s="3" t="s">
        <v>2008</v>
      </c>
    </row>
    <row r="1019" spans="1:6" ht="17" x14ac:dyDescent="0.2">
      <c r="A1019" s="3">
        <v>11757</v>
      </c>
      <c r="B1019" s="3" t="s">
        <v>1990</v>
      </c>
      <c r="C1019" s="3" t="s">
        <v>1047</v>
      </c>
      <c r="D1019" s="3" t="s">
        <v>3002</v>
      </c>
      <c r="E1019" s="3" t="s">
        <v>1137</v>
      </c>
      <c r="F1019" s="3" t="s">
        <v>2008</v>
      </c>
    </row>
    <row r="1020" spans="1:6" ht="34" x14ac:dyDescent="0.2">
      <c r="A1020" s="3">
        <v>5785</v>
      </c>
      <c r="B1020" s="3" t="s">
        <v>1979</v>
      </c>
      <c r="C1020" s="3" t="s">
        <v>1136</v>
      </c>
      <c r="D1020" s="3" t="s">
        <v>3003</v>
      </c>
      <c r="E1020" s="3" t="s">
        <v>1137</v>
      </c>
      <c r="F1020" s="3" t="s">
        <v>2008</v>
      </c>
    </row>
    <row r="1021" spans="1:6" ht="17" x14ac:dyDescent="0.2">
      <c r="A1021" s="3">
        <v>9129</v>
      </c>
      <c r="B1021" s="3" t="s">
        <v>1991</v>
      </c>
      <c r="C1021" s="3" t="s">
        <v>1160</v>
      </c>
      <c r="D1021" s="3" t="s">
        <v>3004</v>
      </c>
      <c r="E1021" s="3" t="s">
        <v>1137</v>
      </c>
      <c r="F1021" s="3" t="s">
        <v>2008</v>
      </c>
    </row>
    <row r="1022" spans="1:6" ht="34" x14ac:dyDescent="0.2">
      <c r="A1022" s="3">
        <v>9326</v>
      </c>
      <c r="B1022" s="3" t="s">
        <v>1992</v>
      </c>
      <c r="C1022" s="3" t="s">
        <v>1047</v>
      </c>
      <c r="D1022" s="3" t="s">
        <v>3005</v>
      </c>
      <c r="E1022" s="3" t="s">
        <v>2009</v>
      </c>
      <c r="F1022" s="3" t="s">
        <v>2008</v>
      </c>
    </row>
    <row r="1023" spans="1:6" ht="34" x14ac:dyDescent="0.2">
      <c r="A1023" s="3">
        <v>2641</v>
      </c>
      <c r="B1023" s="3" t="s">
        <v>1993</v>
      </c>
      <c r="C1023" s="3" t="s">
        <v>1047</v>
      </c>
      <c r="D1023" s="3" t="s">
        <v>3006</v>
      </c>
      <c r="E1023" s="3" t="s">
        <v>2009</v>
      </c>
      <c r="F1023" s="3" t="s">
        <v>2008</v>
      </c>
    </row>
    <row r="1024" spans="1:6" ht="34" x14ac:dyDescent="0.2">
      <c r="A1024" s="3">
        <v>10245</v>
      </c>
      <c r="B1024" s="3" t="s">
        <v>1277</v>
      </c>
      <c r="C1024" s="3" t="s">
        <v>1160</v>
      </c>
      <c r="D1024" s="3" t="s">
        <v>3007</v>
      </c>
      <c r="E1024" s="3" t="s">
        <v>2009</v>
      </c>
      <c r="F1024" s="3" t="s">
        <v>2008</v>
      </c>
    </row>
    <row r="1025" spans="1:6" ht="34" x14ac:dyDescent="0.2">
      <c r="A1025" s="3">
        <v>1168</v>
      </c>
      <c r="B1025" s="3" t="s">
        <v>1994</v>
      </c>
      <c r="C1025" s="3" t="s">
        <v>1160</v>
      </c>
      <c r="D1025" s="3" t="s">
        <v>3008</v>
      </c>
      <c r="E1025" s="3" t="s">
        <v>2009</v>
      </c>
      <c r="F1025" s="3" t="s">
        <v>2008</v>
      </c>
    </row>
    <row r="1026" spans="1:6" ht="34" x14ac:dyDescent="0.2">
      <c r="A1026" s="3">
        <v>12363</v>
      </c>
      <c r="B1026" s="3" t="s">
        <v>1995</v>
      </c>
      <c r="C1026" s="3" t="s">
        <v>1047</v>
      </c>
      <c r="D1026" s="3" t="s">
        <v>3009</v>
      </c>
      <c r="E1026" s="3" t="s">
        <v>1137</v>
      </c>
      <c r="F1026" s="3" t="s">
        <v>2008</v>
      </c>
    </row>
    <row r="1027" spans="1:6" ht="17" x14ac:dyDescent="0.2">
      <c r="A1027" s="3">
        <v>7512</v>
      </c>
      <c r="B1027" s="3" t="s">
        <v>1959</v>
      </c>
      <c r="C1027" s="3" t="s">
        <v>1047</v>
      </c>
      <c r="D1027" s="3" t="s">
        <v>2550</v>
      </c>
      <c r="E1027" s="3" t="s">
        <v>1137</v>
      </c>
      <c r="F1027" s="3" t="s">
        <v>2008</v>
      </c>
    </row>
    <row r="1028" spans="1:6" ht="17" x14ac:dyDescent="0.2">
      <c r="A1028" s="3">
        <v>10291</v>
      </c>
      <c r="B1028" s="3" t="s">
        <v>1996</v>
      </c>
      <c r="C1028" s="3" t="s">
        <v>1160</v>
      </c>
      <c r="D1028" s="3" t="s">
        <v>3010</v>
      </c>
      <c r="E1028" s="3" t="s">
        <v>2009</v>
      </c>
      <c r="F1028" s="3" t="s">
        <v>2008</v>
      </c>
    </row>
    <row r="1029" spans="1:6" ht="17" x14ac:dyDescent="0.2">
      <c r="A1029" s="3">
        <v>11044</v>
      </c>
      <c r="B1029" s="3" t="s">
        <v>1997</v>
      </c>
      <c r="C1029" s="3" t="s">
        <v>1047</v>
      </c>
      <c r="D1029" s="3" t="s">
        <v>3011</v>
      </c>
      <c r="E1029" s="3" t="s">
        <v>2009</v>
      </c>
      <c r="F1029" s="3" t="s">
        <v>2008</v>
      </c>
    </row>
    <row r="1030" spans="1:6" ht="17" x14ac:dyDescent="0.2">
      <c r="A1030" s="3">
        <v>1826</v>
      </c>
      <c r="B1030" s="3" t="s">
        <v>1998</v>
      </c>
      <c r="C1030" s="3" t="s">
        <v>1160</v>
      </c>
      <c r="D1030" s="3" t="s">
        <v>3012</v>
      </c>
      <c r="E1030" s="3" t="s">
        <v>1137</v>
      </c>
      <c r="F1030" s="3" t="s">
        <v>2008</v>
      </c>
    </row>
    <row r="1031" spans="1:6" ht="17" x14ac:dyDescent="0.2">
      <c r="A1031" s="3">
        <v>1804</v>
      </c>
      <c r="B1031" s="3" t="s">
        <v>1999</v>
      </c>
      <c r="C1031" s="3" t="s">
        <v>1160</v>
      </c>
      <c r="D1031" s="3" t="s">
        <v>3013</v>
      </c>
      <c r="E1031" s="3" t="s">
        <v>2009</v>
      </c>
      <c r="F1031" s="3" t="s">
        <v>2008</v>
      </c>
    </row>
    <row r="1032" spans="1:6" ht="34" x14ac:dyDescent="0.2">
      <c r="A1032" s="3">
        <v>11551</v>
      </c>
      <c r="B1032" s="3" t="s">
        <v>2000</v>
      </c>
      <c r="C1032" s="3" t="s">
        <v>1047</v>
      </c>
      <c r="D1032" s="3" t="s">
        <v>3014</v>
      </c>
      <c r="E1032" s="3" t="s">
        <v>1137</v>
      </c>
      <c r="F1032" s="3" t="s">
        <v>2008</v>
      </c>
    </row>
    <row r="1033" spans="1:6" ht="17" x14ac:dyDescent="0.2">
      <c r="A1033" s="3">
        <v>11674</v>
      </c>
      <c r="B1033" s="3" t="s">
        <v>2001</v>
      </c>
      <c r="C1033" s="3" t="s">
        <v>1047</v>
      </c>
      <c r="D1033" s="3" t="s">
        <v>3015</v>
      </c>
      <c r="E1033" s="3" t="s">
        <v>1137</v>
      </c>
      <c r="F1033" s="3" t="s">
        <v>2008</v>
      </c>
    </row>
    <row r="1034" spans="1:6" ht="34" x14ac:dyDescent="0.2">
      <c r="A1034" s="3">
        <v>614</v>
      </c>
      <c r="B1034" s="3" t="s">
        <v>2002</v>
      </c>
      <c r="C1034" s="3" t="s">
        <v>1160</v>
      </c>
      <c r="D1034" s="3" t="s">
        <v>3016</v>
      </c>
      <c r="E1034" s="3" t="s">
        <v>1137</v>
      </c>
      <c r="F1034" s="3" t="s">
        <v>2008</v>
      </c>
    </row>
    <row r="1035" spans="1:6" ht="17" x14ac:dyDescent="0.2">
      <c r="A1035" s="3">
        <v>2353</v>
      </c>
      <c r="B1035" s="3" t="s">
        <v>1179</v>
      </c>
      <c r="C1035" s="3" t="s">
        <v>1047</v>
      </c>
      <c r="D1035" s="3" t="s">
        <v>3017</v>
      </c>
      <c r="E1035" s="3" t="s">
        <v>2009</v>
      </c>
      <c r="F1035" s="3" t="s">
        <v>2008</v>
      </c>
    </row>
    <row r="1036" spans="1:6" ht="17" x14ac:dyDescent="0.2">
      <c r="A1036" s="3">
        <v>7735</v>
      </c>
      <c r="B1036" s="3" t="s">
        <v>1852</v>
      </c>
      <c r="C1036" s="3" t="s">
        <v>1047</v>
      </c>
      <c r="D1036" s="3" t="s">
        <v>3018</v>
      </c>
      <c r="E1036" s="3" t="s">
        <v>1137</v>
      </c>
      <c r="F1036" s="3" t="s">
        <v>2008</v>
      </c>
    </row>
    <row r="1037" spans="1:6" ht="34" x14ac:dyDescent="0.2">
      <c r="A1037" s="3">
        <v>1445</v>
      </c>
      <c r="B1037" s="3" t="s">
        <v>2003</v>
      </c>
      <c r="C1037" s="3" t="s">
        <v>1047</v>
      </c>
      <c r="D1037" s="3" t="s">
        <v>3019</v>
      </c>
      <c r="E1037" s="3" t="s">
        <v>2009</v>
      </c>
      <c r="F1037" s="3" t="s">
        <v>2008</v>
      </c>
    </row>
    <row r="1038" spans="1:6" ht="34" x14ac:dyDescent="0.2">
      <c r="A1038" s="3">
        <v>6199</v>
      </c>
      <c r="B1038" s="3" t="s">
        <v>2004</v>
      </c>
      <c r="C1038" s="3" t="s">
        <v>1047</v>
      </c>
      <c r="D1038" s="3" t="s">
        <v>3020</v>
      </c>
      <c r="E1038" s="3" t="s">
        <v>2009</v>
      </c>
      <c r="F1038" s="3" t="s">
        <v>2008</v>
      </c>
    </row>
    <row r="1039" spans="1:6" ht="34" x14ac:dyDescent="0.2">
      <c r="A1039" s="3">
        <v>6817</v>
      </c>
      <c r="B1039" s="3" t="s">
        <v>1839</v>
      </c>
      <c r="C1039" s="3" t="s">
        <v>1047</v>
      </c>
      <c r="D1039" s="3" t="s">
        <v>3021</v>
      </c>
      <c r="E1039" s="3" t="s">
        <v>2009</v>
      </c>
      <c r="F1039" s="3" t="s">
        <v>2008</v>
      </c>
    </row>
    <row r="1040" spans="1:6" ht="17" x14ac:dyDescent="0.2">
      <c r="A1040"/>
      <c r="B1040"/>
      <c r="C1040"/>
      <c r="E1040"/>
      <c r="F1040" s="3" t="s">
        <v>2008</v>
      </c>
    </row>
    <row r="1041" spans="1:6" x14ac:dyDescent="0.2">
      <c r="A1041"/>
      <c r="B1041"/>
      <c r="C1041"/>
      <c r="D1041"/>
      <c r="E1041"/>
      <c r="F1041"/>
    </row>
    <row r="1042" spans="1:6" x14ac:dyDescent="0.2">
      <c r="A1042"/>
      <c r="B1042"/>
      <c r="C1042"/>
      <c r="D1042"/>
      <c r="E1042"/>
      <c r="F1042"/>
    </row>
    <row r="1043" spans="1:6" x14ac:dyDescent="0.2">
      <c r="A1043"/>
      <c r="B1043"/>
      <c r="C1043"/>
      <c r="D1043"/>
      <c r="E1043"/>
      <c r="F1043"/>
    </row>
    <row r="1044" spans="1:6" x14ac:dyDescent="0.2">
      <c r="A1044"/>
      <c r="B1044"/>
      <c r="C1044"/>
      <c r="D1044"/>
      <c r="E1044"/>
      <c r="F1044"/>
    </row>
    <row r="1045" spans="1:6" x14ac:dyDescent="0.2">
      <c r="A1045"/>
      <c r="B1045"/>
      <c r="C1045"/>
      <c r="D1045"/>
      <c r="E1045"/>
      <c r="F1045"/>
    </row>
    <row r="1046" spans="1:6" x14ac:dyDescent="0.2">
      <c r="A1046"/>
      <c r="B1046"/>
      <c r="C1046"/>
      <c r="D1046"/>
      <c r="E1046"/>
      <c r="F1046"/>
    </row>
    <row r="1047" spans="1:6" x14ac:dyDescent="0.2">
      <c r="A1047"/>
      <c r="B1047"/>
      <c r="C1047"/>
      <c r="D1047"/>
      <c r="E1047"/>
      <c r="F1047"/>
    </row>
    <row r="1048" spans="1:6" x14ac:dyDescent="0.2">
      <c r="A1048"/>
      <c r="B1048"/>
      <c r="C1048"/>
      <c r="D1048"/>
      <c r="E1048"/>
      <c r="F1048"/>
    </row>
    <row r="1049" spans="1:6" x14ac:dyDescent="0.2">
      <c r="A1049"/>
      <c r="B1049"/>
      <c r="C1049"/>
      <c r="D1049"/>
      <c r="E1049"/>
      <c r="F1049"/>
    </row>
    <row r="1050" spans="1:6" x14ac:dyDescent="0.2">
      <c r="A1050"/>
      <c r="B1050"/>
      <c r="C1050"/>
      <c r="D1050"/>
      <c r="E1050"/>
      <c r="F1050"/>
    </row>
    <row r="1051" spans="1:6" x14ac:dyDescent="0.2">
      <c r="A1051"/>
      <c r="B1051"/>
      <c r="C1051"/>
      <c r="D1051"/>
      <c r="E1051"/>
      <c r="F1051"/>
    </row>
    <row r="1052" spans="1:6" x14ac:dyDescent="0.2">
      <c r="A1052"/>
      <c r="B1052"/>
      <c r="C1052"/>
      <c r="D1052"/>
      <c r="E1052"/>
      <c r="F1052"/>
    </row>
    <row r="1053" spans="1:6" x14ac:dyDescent="0.2">
      <c r="A1053"/>
      <c r="B1053"/>
      <c r="C1053"/>
      <c r="D1053"/>
      <c r="E1053"/>
      <c r="F1053"/>
    </row>
    <row r="1054" spans="1:6" x14ac:dyDescent="0.2">
      <c r="A1054"/>
      <c r="B1054"/>
      <c r="C1054"/>
      <c r="D1054"/>
      <c r="E1054"/>
      <c r="F1054"/>
    </row>
    <row r="1055" spans="1:6" x14ac:dyDescent="0.2">
      <c r="A1055"/>
      <c r="B1055"/>
      <c r="C1055"/>
      <c r="D1055"/>
      <c r="E1055"/>
      <c r="F1055"/>
    </row>
    <row r="1056" spans="1:6" x14ac:dyDescent="0.2">
      <c r="A1056"/>
      <c r="B1056"/>
      <c r="C1056"/>
      <c r="D1056"/>
      <c r="E1056"/>
      <c r="F1056"/>
    </row>
    <row r="1057" spans="1:6" x14ac:dyDescent="0.2">
      <c r="A1057"/>
      <c r="B1057"/>
      <c r="C1057"/>
      <c r="D1057"/>
      <c r="E1057"/>
      <c r="F1057"/>
    </row>
    <row r="1058" spans="1:6" x14ac:dyDescent="0.2">
      <c r="A1058"/>
      <c r="B1058"/>
      <c r="C1058"/>
      <c r="D1058"/>
      <c r="E1058"/>
      <c r="F1058"/>
    </row>
    <row r="1059" spans="1:6" x14ac:dyDescent="0.2">
      <c r="A1059"/>
      <c r="B1059"/>
      <c r="C1059"/>
      <c r="D1059"/>
      <c r="E1059"/>
      <c r="F1059"/>
    </row>
    <row r="1060" spans="1:6" x14ac:dyDescent="0.2">
      <c r="A1060"/>
      <c r="B1060"/>
      <c r="C1060"/>
      <c r="D1060"/>
      <c r="E1060"/>
      <c r="F1060"/>
    </row>
    <row r="1061" spans="1:6" x14ac:dyDescent="0.2">
      <c r="A1061"/>
      <c r="B1061"/>
      <c r="C1061"/>
      <c r="D1061"/>
      <c r="E1061"/>
      <c r="F1061"/>
    </row>
    <row r="1062" spans="1:6" x14ac:dyDescent="0.2">
      <c r="A1062"/>
      <c r="B1062"/>
      <c r="C1062"/>
      <c r="D1062"/>
      <c r="E1062"/>
      <c r="F1062"/>
    </row>
    <row r="1063" spans="1:6" x14ac:dyDescent="0.2">
      <c r="A1063"/>
      <c r="B1063"/>
      <c r="C1063"/>
      <c r="D1063"/>
      <c r="E1063"/>
      <c r="F1063"/>
    </row>
    <row r="1064" spans="1:6" x14ac:dyDescent="0.2">
      <c r="A1064"/>
      <c r="B1064"/>
      <c r="C1064"/>
      <c r="D1064"/>
      <c r="E1064"/>
      <c r="F1064"/>
    </row>
    <row r="1065" spans="1:6" x14ac:dyDescent="0.2">
      <c r="A1065"/>
      <c r="B1065"/>
      <c r="C1065"/>
      <c r="D1065"/>
      <c r="E1065"/>
      <c r="F1065"/>
    </row>
    <row r="1066" spans="1:6" x14ac:dyDescent="0.2">
      <c r="A1066"/>
      <c r="B1066"/>
      <c r="C1066"/>
      <c r="D1066"/>
      <c r="E1066"/>
      <c r="F1066"/>
    </row>
    <row r="1067" spans="1:6" x14ac:dyDescent="0.2">
      <c r="A1067"/>
      <c r="B1067"/>
      <c r="C1067"/>
      <c r="D1067"/>
      <c r="E1067"/>
      <c r="F1067"/>
    </row>
    <row r="1068" spans="1:6" x14ac:dyDescent="0.2">
      <c r="A1068"/>
      <c r="B1068"/>
      <c r="C1068"/>
      <c r="D1068"/>
      <c r="E1068"/>
      <c r="F1068"/>
    </row>
    <row r="1069" spans="1:6" x14ac:dyDescent="0.2">
      <c r="A1069"/>
      <c r="B1069"/>
      <c r="C1069"/>
      <c r="D1069"/>
      <c r="E1069"/>
      <c r="F1069"/>
    </row>
    <row r="1070" spans="1:6" x14ac:dyDescent="0.2">
      <c r="A1070"/>
      <c r="B1070"/>
      <c r="C1070"/>
      <c r="D1070"/>
      <c r="E1070"/>
      <c r="F1070"/>
    </row>
    <row r="1071" spans="1:6" x14ac:dyDescent="0.2">
      <c r="A1071"/>
      <c r="B1071"/>
      <c r="C1071"/>
      <c r="D1071"/>
      <c r="E1071"/>
      <c r="F1071"/>
    </row>
    <row r="1072" spans="1:6" x14ac:dyDescent="0.2">
      <c r="A1072"/>
      <c r="B1072"/>
      <c r="C1072"/>
      <c r="D1072"/>
      <c r="E1072"/>
      <c r="F1072"/>
    </row>
    <row r="1073" spans="1:6" x14ac:dyDescent="0.2">
      <c r="A1073"/>
      <c r="B1073"/>
      <c r="C1073"/>
      <c r="D1073"/>
      <c r="E1073"/>
      <c r="F1073"/>
    </row>
    <row r="1074" spans="1:6" x14ac:dyDescent="0.2">
      <c r="A1074"/>
      <c r="B1074"/>
      <c r="C1074"/>
      <c r="D1074"/>
      <c r="E1074"/>
      <c r="F1074"/>
    </row>
    <row r="1075" spans="1:6" x14ac:dyDescent="0.2">
      <c r="A1075"/>
      <c r="B1075"/>
      <c r="C1075"/>
      <c r="D1075"/>
      <c r="E1075"/>
      <c r="F1075"/>
    </row>
    <row r="1076" spans="1:6" x14ac:dyDescent="0.2">
      <c r="A1076"/>
      <c r="B1076"/>
      <c r="C1076"/>
      <c r="D1076"/>
      <c r="E1076"/>
      <c r="F1076"/>
    </row>
    <row r="1077" spans="1:6" x14ac:dyDescent="0.2">
      <c r="A1077"/>
      <c r="B1077"/>
      <c r="C1077"/>
      <c r="D1077"/>
      <c r="E1077"/>
      <c r="F1077"/>
    </row>
    <row r="1078" spans="1:6" x14ac:dyDescent="0.2">
      <c r="A1078"/>
      <c r="B1078"/>
      <c r="C1078"/>
      <c r="D1078"/>
      <c r="E1078"/>
      <c r="F1078"/>
    </row>
    <row r="1079" spans="1:6" x14ac:dyDescent="0.2">
      <c r="A1079"/>
      <c r="B1079"/>
      <c r="C1079"/>
      <c r="D1079"/>
      <c r="E1079"/>
      <c r="F1079"/>
    </row>
    <row r="1080" spans="1:6" x14ac:dyDescent="0.2">
      <c r="A1080"/>
      <c r="B1080"/>
      <c r="C1080"/>
      <c r="D1080"/>
      <c r="E1080"/>
      <c r="F1080"/>
    </row>
    <row r="1081" spans="1:6" x14ac:dyDescent="0.2">
      <c r="A1081"/>
      <c r="B1081"/>
      <c r="C1081"/>
      <c r="D1081"/>
      <c r="E1081"/>
      <c r="F1081"/>
    </row>
    <row r="1082" spans="1:6" x14ac:dyDescent="0.2">
      <c r="A1082"/>
      <c r="B1082"/>
      <c r="C1082"/>
      <c r="D1082"/>
      <c r="E1082"/>
      <c r="F1082"/>
    </row>
    <row r="1083" spans="1:6" x14ac:dyDescent="0.2">
      <c r="A1083"/>
      <c r="B1083"/>
      <c r="C1083"/>
      <c r="D1083"/>
      <c r="E1083"/>
      <c r="F1083"/>
    </row>
    <row r="1084" spans="1:6" x14ac:dyDescent="0.2">
      <c r="A1084"/>
      <c r="B1084"/>
      <c r="C1084"/>
      <c r="D1084"/>
      <c r="E1084"/>
      <c r="F1084"/>
    </row>
    <row r="1085" spans="1:6" x14ac:dyDescent="0.2">
      <c r="A1085"/>
      <c r="B1085"/>
      <c r="C1085"/>
      <c r="D1085"/>
      <c r="E1085"/>
      <c r="F1085"/>
    </row>
    <row r="1086" spans="1:6" x14ac:dyDescent="0.2">
      <c r="A1086"/>
      <c r="B1086"/>
      <c r="C1086"/>
      <c r="D1086"/>
      <c r="E1086"/>
      <c r="F1086"/>
    </row>
    <row r="1087" spans="1:6" x14ac:dyDescent="0.2">
      <c r="A1087"/>
      <c r="B1087"/>
      <c r="C1087"/>
      <c r="D1087"/>
      <c r="E1087"/>
      <c r="F1087"/>
    </row>
    <row r="1088" spans="1:6" x14ac:dyDescent="0.2">
      <c r="A1088"/>
      <c r="B1088"/>
      <c r="C1088"/>
      <c r="D1088"/>
      <c r="E1088"/>
      <c r="F1088"/>
    </row>
    <row r="1089" spans="1:6" x14ac:dyDescent="0.2">
      <c r="A1089"/>
      <c r="B1089"/>
      <c r="C1089"/>
      <c r="D1089"/>
      <c r="E1089"/>
      <c r="F1089"/>
    </row>
    <row r="1090" spans="1:6" x14ac:dyDescent="0.2">
      <c r="A1090"/>
      <c r="B1090"/>
      <c r="C1090"/>
      <c r="D1090"/>
      <c r="E1090"/>
      <c r="F1090"/>
    </row>
    <row r="1091" spans="1:6" x14ac:dyDescent="0.2">
      <c r="A1091"/>
      <c r="B1091"/>
      <c r="C1091"/>
      <c r="D1091"/>
      <c r="E1091"/>
      <c r="F1091"/>
    </row>
    <row r="1092" spans="1:6" x14ac:dyDescent="0.2">
      <c r="A1092"/>
      <c r="B1092"/>
      <c r="C1092"/>
      <c r="D1092"/>
      <c r="E1092"/>
      <c r="F1092"/>
    </row>
    <row r="1093" spans="1:6" x14ac:dyDescent="0.2">
      <c r="A1093"/>
      <c r="B1093"/>
      <c r="C1093"/>
      <c r="D1093"/>
      <c r="E1093"/>
      <c r="F1093"/>
    </row>
    <row r="1094" spans="1:6" x14ac:dyDescent="0.2">
      <c r="A1094"/>
      <c r="B1094"/>
      <c r="C1094"/>
      <c r="D1094"/>
      <c r="E1094"/>
      <c r="F1094"/>
    </row>
    <row r="1095" spans="1:6" x14ac:dyDescent="0.2">
      <c r="A1095"/>
      <c r="B1095"/>
      <c r="C1095"/>
      <c r="D1095"/>
      <c r="E1095"/>
      <c r="F1095"/>
    </row>
    <row r="1096" spans="1:6" x14ac:dyDescent="0.2">
      <c r="A1096"/>
      <c r="B1096"/>
      <c r="C1096"/>
      <c r="D1096"/>
      <c r="E1096"/>
      <c r="F1096"/>
    </row>
    <row r="1097" spans="1:6" x14ac:dyDescent="0.2">
      <c r="A1097"/>
      <c r="B1097"/>
      <c r="C1097"/>
      <c r="D1097"/>
      <c r="E1097"/>
      <c r="F1097"/>
    </row>
    <row r="1098" spans="1:6" x14ac:dyDescent="0.2">
      <c r="A1098"/>
      <c r="B1098"/>
      <c r="C1098"/>
      <c r="D1098"/>
      <c r="E1098"/>
      <c r="F1098"/>
    </row>
    <row r="1099" spans="1:6" x14ac:dyDescent="0.2">
      <c r="A1099"/>
      <c r="B1099"/>
      <c r="C1099"/>
      <c r="D1099"/>
      <c r="E1099"/>
      <c r="F1099"/>
    </row>
    <row r="1100" spans="1:6" x14ac:dyDescent="0.2">
      <c r="A1100"/>
      <c r="B1100"/>
      <c r="C1100"/>
      <c r="D1100"/>
      <c r="E1100"/>
      <c r="F1100"/>
    </row>
    <row r="1101" spans="1:6" x14ac:dyDescent="0.2">
      <c r="A1101"/>
      <c r="B1101"/>
      <c r="C1101"/>
      <c r="D1101"/>
      <c r="E1101"/>
      <c r="F1101"/>
    </row>
    <row r="1102" spans="1:6" x14ac:dyDescent="0.2">
      <c r="A1102"/>
      <c r="B1102"/>
      <c r="C1102"/>
      <c r="D1102"/>
      <c r="E1102"/>
      <c r="F1102"/>
    </row>
    <row r="1103" spans="1:6" x14ac:dyDescent="0.2">
      <c r="A1103"/>
      <c r="B1103"/>
      <c r="C1103"/>
      <c r="D1103"/>
      <c r="E1103"/>
      <c r="F1103"/>
    </row>
    <row r="1104" spans="1:6" x14ac:dyDescent="0.2">
      <c r="A1104"/>
      <c r="B1104"/>
      <c r="C1104"/>
      <c r="D1104"/>
      <c r="E1104"/>
      <c r="F1104"/>
    </row>
    <row r="1105" spans="1:6" x14ac:dyDescent="0.2">
      <c r="A1105"/>
      <c r="B1105"/>
      <c r="C1105"/>
      <c r="D1105"/>
      <c r="E1105"/>
      <c r="F1105"/>
    </row>
    <row r="1106" spans="1:6" x14ac:dyDescent="0.2">
      <c r="A1106"/>
      <c r="B1106"/>
      <c r="C1106"/>
      <c r="D1106"/>
      <c r="E1106"/>
      <c r="F1106"/>
    </row>
    <row r="1107" spans="1:6" x14ac:dyDescent="0.2">
      <c r="A1107"/>
      <c r="B1107"/>
      <c r="C1107"/>
      <c r="D1107"/>
      <c r="E1107"/>
      <c r="F1107"/>
    </row>
    <row r="1108" spans="1:6" x14ac:dyDescent="0.2">
      <c r="A1108"/>
      <c r="B1108"/>
      <c r="C1108"/>
      <c r="D1108"/>
      <c r="E1108"/>
      <c r="F1108"/>
    </row>
    <row r="1109" spans="1:6" x14ac:dyDescent="0.2">
      <c r="A1109"/>
      <c r="B1109"/>
      <c r="C1109"/>
      <c r="D1109"/>
      <c r="E1109"/>
      <c r="F1109"/>
    </row>
    <row r="1110" spans="1:6" x14ac:dyDescent="0.2">
      <c r="A1110"/>
      <c r="B1110"/>
      <c r="C1110"/>
      <c r="D1110"/>
      <c r="E1110"/>
      <c r="F1110"/>
    </row>
    <row r="1111" spans="1:6" x14ac:dyDescent="0.2">
      <c r="A1111"/>
      <c r="B1111"/>
      <c r="C1111"/>
      <c r="D1111"/>
      <c r="E1111"/>
      <c r="F1111"/>
    </row>
    <row r="1112" spans="1:6" x14ac:dyDescent="0.2">
      <c r="A1112"/>
      <c r="B1112"/>
      <c r="C1112"/>
      <c r="D1112"/>
      <c r="E1112"/>
      <c r="F1112"/>
    </row>
    <row r="1113" spans="1:6" x14ac:dyDescent="0.2">
      <c r="A1113"/>
      <c r="B1113"/>
      <c r="C1113"/>
      <c r="D1113"/>
      <c r="E1113"/>
      <c r="F1113"/>
    </row>
    <row r="1114" spans="1:6" x14ac:dyDescent="0.2">
      <c r="A1114"/>
      <c r="B1114"/>
      <c r="C1114"/>
      <c r="D1114"/>
      <c r="E1114"/>
      <c r="F1114"/>
    </row>
    <row r="1115" spans="1:6" x14ac:dyDescent="0.2">
      <c r="A1115"/>
      <c r="B1115"/>
      <c r="C1115"/>
      <c r="D1115"/>
      <c r="E1115"/>
      <c r="F1115"/>
    </row>
    <row r="1116" spans="1:6" x14ac:dyDescent="0.2">
      <c r="A1116"/>
      <c r="B1116"/>
      <c r="C1116"/>
      <c r="D1116"/>
      <c r="E1116"/>
      <c r="F1116"/>
    </row>
    <row r="1117" spans="1:6" x14ac:dyDescent="0.2">
      <c r="A1117"/>
      <c r="B1117"/>
      <c r="C1117"/>
      <c r="D1117"/>
      <c r="E1117"/>
      <c r="F1117"/>
    </row>
    <row r="1118" spans="1:6" x14ac:dyDescent="0.2">
      <c r="A1118"/>
      <c r="B1118"/>
      <c r="C1118"/>
      <c r="D1118"/>
      <c r="E1118"/>
      <c r="F1118"/>
    </row>
    <row r="1119" spans="1:6" x14ac:dyDescent="0.2">
      <c r="A1119"/>
      <c r="B1119"/>
      <c r="C1119"/>
      <c r="D1119"/>
      <c r="E1119"/>
      <c r="F1119"/>
    </row>
    <row r="1120" spans="1:6" x14ac:dyDescent="0.2">
      <c r="A1120"/>
      <c r="B1120"/>
      <c r="C1120"/>
      <c r="D1120"/>
      <c r="E1120"/>
      <c r="F1120"/>
    </row>
    <row r="1121" spans="1:6" x14ac:dyDescent="0.2">
      <c r="A1121"/>
      <c r="B1121"/>
      <c r="C1121"/>
      <c r="D1121"/>
      <c r="E1121"/>
      <c r="F1121"/>
    </row>
    <row r="1122" spans="1:6" x14ac:dyDescent="0.2">
      <c r="A1122"/>
      <c r="B1122"/>
      <c r="C1122"/>
      <c r="D1122"/>
      <c r="E1122"/>
      <c r="F1122"/>
    </row>
    <row r="1123" spans="1:6" x14ac:dyDescent="0.2">
      <c r="A1123"/>
      <c r="B1123"/>
      <c r="C1123"/>
      <c r="D1123"/>
      <c r="E1123"/>
      <c r="F1123"/>
    </row>
    <row r="1124" spans="1:6" x14ac:dyDescent="0.2">
      <c r="A1124"/>
      <c r="B1124"/>
      <c r="C1124"/>
      <c r="D1124"/>
      <c r="E1124"/>
      <c r="F1124"/>
    </row>
    <row r="1125" spans="1:6" x14ac:dyDescent="0.2">
      <c r="A1125"/>
      <c r="B1125"/>
      <c r="C1125"/>
      <c r="D1125"/>
      <c r="E1125"/>
      <c r="F1125"/>
    </row>
    <row r="1126" spans="1:6" x14ac:dyDescent="0.2">
      <c r="A1126"/>
      <c r="B1126"/>
      <c r="C1126"/>
      <c r="D1126"/>
      <c r="E1126"/>
      <c r="F1126"/>
    </row>
    <row r="1127" spans="1:6" x14ac:dyDescent="0.2">
      <c r="A1127"/>
      <c r="B1127"/>
      <c r="C1127"/>
      <c r="D1127"/>
      <c r="E1127"/>
      <c r="F1127"/>
    </row>
    <row r="1128" spans="1:6" x14ac:dyDescent="0.2">
      <c r="A1128"/>
      <c r="B1128"/>
      <c r="C1128"/>
      <c r="D1128"/>
      <c r="E1128"/>
      <c r="F1128"/>
    </row>
    <row r="1129" spans="1:6" x14ac:dyDescent="0.2">
      <c r="A1129"/>
      <c r="B1129"/>
      <c r="C1129"/>
      <c r="D1129"/>
      <c r="E1129"/>
      <c r="F1129"/>
    </row>
    <row r="1130" spans="1:6" x14ac:dyDescent="0.2">
      <c r="A1130"/>
      <c r="B1130"/>
      <c r="C1130"/>
      <c r="D1130"/>
      <c r="E1130"/>
      <c r="F1130"/>
    </row>
    <row r="1131" spans="1:6" x14ac:dyDescent="0.2">
      <c r="A1131"/>
      <c r="B1131"/>
      <c r="C1131"/>
      <c r="D1131"/>
      <c r="E1131"/>
      <c r="F1131"/>
    </row>
    <row r="1132" spans="1:6" x14ac:dyDescent="0.2">
      <c r="A1132"/>
      <c r="B1132"/>
      <c r="C1132"/>
      <c r="D1132"/>
      <c r="E1132"/>
      <c r="F1132"/>
    </row>
    <row r="1133" spans="1:6" x14ac:dyDescent="0.2">
      <c r="A1133"/>
      <c r="B1133"/>
      <c r="C1133"/>
      <c r="D1133"/>
      <c r="E1133"/>
      <c r="F1133"/>
    </row>
    <row r="1134" spans="1:6" x14ac:dyDescent="0.2">
      <c r="A1134"/>
      <c r="B1134"/>
      <c r="C1134"/>
      <c r="D1134"/>
      <c r="E1134"/>
      <c r="F1134"/>
    </row>
    <row r="1135" spans="1:6" x14ac:dyDescent="0.2">
      <c r="A1135"/>
      <c r="B1135"/>
      <c r="C1135"/>
      <c r="D1135"/>
      <c r="E1135"/>
      <c r="F1135"/>
    </row>
    <row r="1136" spans="1:6" x14ac:dyDescent="0.2">
      <c r="A1136"/>
      <c r="B1136"/>
      <c r="C1136"/>
      <c r="D1136"/>
      <c r="E1136"/>
      <c r="F1136"/>
    </row>
    <row r="1137" spans="1:6" x14ac:dyDescent="0.2">
      <c r="A1137"/>
      <c r="B1137"/>
      <c r="C1137"/>
      <c r="D1137"/>
      <c r="E1137"/>
      <c r="F1137"/>
    </row>
    <row r="1138" spans="1:6" x14ac:dyDescent="0.2">
      <c r="A1138"/>
      <c r="B1138"/>
      <c r="C1138"/>
      <c r="D1138"/>
      <c r="E1138"/>
      <c r="F1138"/>
    </row>
    <row r="1139" spans="1:6" x14ac:dyDescent="0.2">
      <c r="A1139"/>
      <c r="B1139"/>
      <c r="C1139"/>
      <c r="D1139"/>
      <c r="E1139"/>
      <c r="F1139"/>
    </row>
    <row r="1140" spans="1:6" x14ac:dyDescent="0.2">
      <c r="A1140"/>
      <c r="B1140"/>
      <c r="C1140"/>
      <c r="D1140"/>
      <c r="E1140"/>
      <c r="F1140"/>
    </row>
    <row r="1141" spans="1:6" x14ac:dyDescent="0.2">
      <c r="A1141"/>
      <c r="B1141"/>
      <c r="C1141"/>
      <c r="D1141"/>
      <c r="E1141"/>
      <c r="F1141"/>
    </row>
    <row r="1142" spans="1:6" x14ac:dyDescent="0.2">
      <c r="A1142"/>
      <c r="B1142"/>
      <c r="C1142"/>
      <c r="D1142"/>
      <c r="E1142"/>
      <c r="F1142"/>
    </row>
    <row r="1143" spans="1:6" x14ac:dyDescent="0.2">
      <c r="A1143"/>
      <c r="B1143"/>
      <c r="C1143"/>
      <c r="D1143"/>
      <c r="E1143"/>
      <c r="F1143"/>
    </row>
    <row r="1144" spans="1:6" x14ac:dyDescent="0.2">
      <c r="A1144"/>
      <c r="B1144"/>
      <c r="C1144"/>
      <c r="D1144"/>
      <c r="E1144"/>
      <c r="F1144"/>
    </row>
    <row r="1145" spans="1:6" x14ac:dyDescent="0.2">
      <c r="A1145"/>
      <c r="B1145"/>
      <c r="C1145"/>
      <c r="D1145"/>
      <c r="E1145"/>
      <c r="F1145"/>
    </row>
    <row r="1146" spans="1:6" x14ac:dyDescent="0.2">
      <c r="A1146"/>
      <c r="B1146"/>
      <c r="C1146"/>
      <c r="D1146"/>
      <c r="E1146"/>
      <c r="F1146"/>
    </row>
    <row r="1147" spans="1:6" x14ac:dyDescent="0.2">
      <c r="A1147"/>
      <c r="B1147"/>
      <c r="C1147"/>
      <c r="D1147"/>
      <c r="E1147"/>
      <c r="F1147"/>
    </row>
    <row r="1148" spans="1:6" x14ac:dyDescent="0.2">
      <c r="A1148"/>
      <c r="B1148"/>
      <c r="C1148"/>
      <c r="D1148"/>
      <c r="E1148"/>
      <c r="F1148"/>
    </row>
    <row r="1149" spans="1:6" x14ac:dyDescent="0.2">
      <c r="A1149"/>
      <c r="B1149"/>
      <c r="C1149"/>
      <c r="D1149"/>
      <c r="E1149"/>
      <c r="F1149"/>
    </row>
    <row r="1150" spans="1:6" x14ac:dyDescent="0.2">
      <c r="A1150"/>
      <c r="B1150"/>
      <c r="C1150"/>
      <c r="D1150"/>
      <c r="E1150"/>
      <c r="F1150"/>
    </row>
    <row r="1151" spans="1:6" x14ac:dyDescent="0.2">
      <c r="A1151"/>
      <c r="B1151"/>
      <c r="C1151"/>
      <c r="D1151"/>
      <c r="E1151"/>
      <c r="F1151"/>
    </row>
    <row r="1152" spans="1:6" x14ac:dyDescent="0.2">
      <c r="A1152"/>
      <c r="B1152"/>
      <c r="C1152"/>
      <c r="D1152"/>
      <c r="E1152"/>
      <c r="F1152"/>
    </row>
    <row r="1153" spans="1:6" x14ac:dyDescent="0.2">
      <c r="A1153"/>
      <c r="B1153"/>
      <c r="C1153"/>
      <c r="D1153"/>
      <c r="E1153"/>
      <c r="F1153"/>
    </row>
    <row r="1154" spans="1:6" x14ac:dyDescent="0.2">
      <c r="A1154"/>
      <c r="B1154"/>
      <c r="C1154"/>
      <c r="D1154"/>
      <c r="E1154"/>
      <c r="F1154"/>
    </row>
    <row r="1155" spans="1:6" x14ac:dyDescent="0.2">
      <c r="A1155"/>
      <c r="B1155"/>
      <c r="C1155"/>
      <c r="D1155"/>
      <c r="E1155"/>
      <c r="F1155"/>
    </row>
    <row r="1156" spans="1:6" x14ac:dyDescent="0.2">
      <c r="A1156"/>
      <c r="B1156"/>
      <c r="C1156"/>
      <c r="D1156"/>
      <c r="E1156"/>
      <c r="F1156"/>
    </row>
    <row r="1157" spans="1:6" x14ac:dyDescent="0.2">
      <c r="A1157"/>
      <c r="B1157"/>
      <c r="C1157"/>
      <c r="D1157"/>
      <c r="E1157"/>
      <c r="F1157"/>
    </row>
    <row r="1158" spans="1:6" x14ac:dyDescent="0.2">
      <c r="A1158"/>
      <c r="B1158"/>
      <c r="C1158"/>
      <c r="D1158"/>
      <c r="E1158"/>
      <c r="F1158"/>
    </row>
    <row r="1159" spans="1:6" x14ac:dyDescent="0.2">
      <c r="A1159"/>
      <c r="B1159"/>
      <c r="C1159"/>
      <c r="D1159"/>
      <c r="E1159"/>
      <c r="F1159"/>
    </row>
    <row r="1160" spans="1:6" x14ac:dyDescent="0.2">
      <c r="A1160"/>
      <c r="B1160"/>
      <c r="C1160"/>
      <c r="D1160"/>
      <c r="E1160"/>
      <c r="F1160"/>
    </row>
    <row r="1161" spans="1:6" x14ac:dyDescent="0.2">
      <c r="A1161"/>
      <c r="B1161"/>
      <c r="C1161"/>
      <c r="D1161"/>
      <c r="E1161"/>
      <c r="F1161"/>
    </row>
    <row r="1162" spans="1:6" x14ac:dyDescent="0.2">
      <c r="A1162"/>
      <c r="B1162"/>
      <c r="C1162"/>
      <c r="D1162"/>
      <c r="E1162"/>
      <c r="F1162"/>
    </row>
    <row r="1163" spans="1:6" x14ac:dyDescent="0.2">
      <c r="A1163"/>
      <c r="B1163"/>
      <c r="C1163"/>
      <c r="D1163"/>
      <c r="E1163"/>
      <c r="F1163"/>
    </row>
    <row r="1164" spans="1:6" x14ac:dyDescent="0.2">
      <c r="A1164"/>
      <c r="B1164"/>
      <c r="C1164"/>
      <c r="D1164"/>
      <c r="E1164"/>
      <c r="F1164"/>
    </row>
    <row r="1165" spans="1:6" x14ac:dyDescent="0.2">
      <c r="A1165"/>
      <c r="B1165"/>
      <c r="C1165"/>
      <c r="D1165"/>
      <c r="E1165"/>
      <c r="F1165"/>
    </row>
    <row r="1166" spans="1:6" x14ac:dyDescent="0.2">
      <c r="A1166"/>
      <c r="B1166"/>
      <c r="C1166"/>
      <c r="D1166"/>
      <c r="E1166"/>
      <c r="F1166"/>
    </row>
    <row r="1167" spans="1:6" x14ac:dyDescent="0.2">
      <c r="A1167"/>
      <c r="B1167"/>
      <c r="C1167"/>
      <c r="D1167"/>
      <c r="E1167"/>
      <c r="F1167"/>
    </row>
    <row r="1168" spans="1:6" x14ac:dyDescent="0.2">
      <c r="A1168"/>
      <c r="B1168"/>
      <c r="C1168"/>
      <c r="D1168"/>
      <c r="E1168"/>
      <c r="F1168"/>
    </row>
    <row r="1169" spans="1:6" x14ac:dyDescent="0.2">
      <c r="A1169"/>
      <c r="B1169"/>
      <c r="C1169"/>
      <c r="D1169"/>
      <c r="E1169"/>
      <c r="F1169"/>
    </row>
    <row r="1170" spans="1:6" x14ac:dyDescent="0.2">
      <c r="A1170"/>
      <c r="B1170"/>
      <c r="C1170"/>
      <c r="D1170"/>
      <c r="E1170"/>
      <c r="F1170"/>
    </row>
    <row r="1171" spans="1:6" x14ac:dyDescent="0.2">
      <c r="A1171"/>
      <c r="B1171"/>
      <c r="C1171"/>
      <c r="D1171"/>
      <c r="E1171"/>
      <c r="F1171"/>
    </row>
    <row r="1172" spans="1:6" x14ac:dyDescent="0.2">
      <c r="A1172"/>
      <c r="B1172"/>
      <c r="C1172"/>
      <c r="D1172"/>
      <c r="E1172"/>
      <c r="F1172"/>
    </row>
    <row r="1173" spans="1:6" x14ac:dyDescent="0.2">
      <c r="A1173"/>
      <c r="B1173"/>
      <c r="C1173"/>
      <c r="D1173"/>
      <c r="E1173"/>
      <c r="F1173"/>
    </row>
    <row r="1174" spans="1:6" x14ac:dyDescent="0.2">
      <c r="A1174"/>
      <c r="B1174"/>
      <c r="C1174"/>
      <c r="D1174"/>
      <c r="E1174"/>
      <c r="F1174"/>
    </row>
    <row r="1175" spans="1:6" x14ac:dyDescent="0.2">
      <c r="A1175"/>
      <c r="B1175"/>
      <c r="C1175"/>
      <c r="D1175"/>
      <c r="E1175"/>
      <c r="F1175"/>
    </row>
    <row r="1176" spans="1:6" x14ac:dyDescent="0.2">
      <c r="A1176"/>
      <c r="B1176"/>
      <c r="C1176"/>
      <c r="D1176"/>
      <c r="E1176"/>
      <c r="F1176"/>
    </row>
    <row r="1177" spans="1:6" x14ac:dyDescent="0.2">
      <c r="A1177"/>
      <c r="B1177"/>
      <c r="C1177"/>
      <c r="D1177"/>
      <c r="E1177"/>
      <c r="F1177"/>
    </row>
    <row r="1178" spans="1:6" x14ac:dyDescent="0.2">
      <c r="A1178"/>
      <c r="B1178"/>
      <c r="C1178"/>
      <c r="D1178"/>
      <c r="E1178"/>
      <c r="F1178"/>
    </row>
    <row r="1179" spans="1:6" x14ac:dyDescent="0.2">
      <c r="A1179"/>
      <c r="B1179"/>
      <c r="C1179"/>
      <c r="D1179"/>
      <c r="E1179"/>
      <c r="F1179"/>
    </row>
    <row r="1180" spans="1:6" x14ac:dyDescent="0.2">
      <c r="A1180"/>
      <c r="B1180"/>
      <c r="C1180"/>
      <c r="D1180"/>
      <c r="E1180"/>
      <c r="F1180"/>
    </row>
    <row r="1181" spans="1:6" x14ac:dyDescent="0.2">
      <c r="A1181"/>
      <c r="B1181"/>
      <c r="C1181"/>
      <c r="D1181"/>
      <c r="E1181"/>
      <c r="F1181"/>
    </row>
    <row r="1182" spans="1:6" x14ac:dyDescent="0.2">
      <c r="A1182"/>
      <c r="B1182"/>
      <c r="C1182"/>
      <c r="D1182"/>
      <c r="E1182"/>
      <c r="F1182"/>
    </row>
    <row r="1183" spans="1:6" x14ac:dyDescent="0.2">
      <c r="A1183"/>
      <c r="B1183"/>
      <c r="C1183"/>
      <c r="D1183"/>
      <c r="E1183"/>
      <c r="F1183"/>
    </row>
    <row r="1184" spans="1:6" x14ac:dyDescent="0.2">
      <c r="A1184"/>
      <c r="B1184"/>
      <c r="C1184"/>
      <c r="D1184"/>
      <c r="E1184"/>
      <c r="F1184"/>
    </row>
    <row r="1185" spans="1:6" x14ac:dyDescent="0.2">
      <c r="A1185"/>
      <c r="B1185"/>
      <c r="C1185"/>
      <c r="D1185"/>
      <c r="E1185"/>
      <c r="F1185"/>
    </row>
    <row r="1186" spans="1:6" x14ac:dyDescent="0.2">
      <c r="A1186"/>
      <c r="B1186"/>
      <c r="C1186"/>
      <c r="D1186"/>
      <c r="E1186"/>
      <c r="F1186"/>
    </row>
    <row r="1187" spans="1:6" x14ac:dyDescent="0.2">
      <c r="A1187"/>
      <c r="B1187"/>
      <c r="C1187"/>
      <c r="D1187"/>
      <c r="E1187"/>
      <c r="F1187"/>
    </row>
    <row r="1188" spans="1:6" x14ac:dyDescent="0.2">
      <c r="A1188"/>
      <c r="B1188"/>
      <c r="C1188"/>
      <c r="D1188"/>
      <c r="E1188"/>
      <c r="F1188"/>
    </row>
    <row r="1189" spans="1:6" x14ac:dyDescent="0.2">
      <c r="A1189"/>
      <c r="B1189"/>
      <c r="C1189"/>
      <c r="D1189"/>
      <c r="E1189"/>
      <c r="F1189"/>
    </row>
    <row r="1190" spans="1:6" x14ac:dyDescent="0.2">
      <c r="A1190"/>
      <c r="B1190"/>
      <c r="C1190"/>
      <c r="D1190"/>
      <c r="E1190"/>
      <c r="F1190"/>
    </row>
    <row r="1191" spans="1:6" x14ac:dyDescent="0.2">
      <c r="A1191"/>
      <c r="B1191"/>
      <c r="C1191"/>
      <c r="D1191"/>
      <c r="E1191"/>
      <c r="F1191"/>
    </row>
    <row r="1192" spans="1:6" x14ac:dyDescent="0.2">
      <c r="A1192"/>
      <c r="B1192"/>
      <c r="C1192"/>
      <c r="D1192"/>
      <c r="E1192"/>
      <c r="F1192"/>
    </row>
    <row r="1193" spans="1:6" x14ac:dyDescent="0.2">
      <c r="A1193"/>
      <c r="B1193"/>
      <c r="C1193"/>
      <c r="D1193"/>
      <c r="E1193"/>
      <c r="F1193"/>
    </row>
    <row r="1194" spans="1:6" x14ac:dyDescent="0.2">
      <c r="A1194"/>
      <c r="B1194"/>
      <c r="C1194"/>
      <c r="D1194"/>
      <c r="E1194"/>
      <c r="F1194"/>
    </row>
    <row r="1195" spans="1:6" x14ac:dyDescent="0.2">
      <c r="A1195"/>
      <c r="B1195"/>
      <c r="C1195"/>
      <c r="D1195"/>
      <c r="E1195"/>
      <c r="F1195"/>
    </row>
    <row r="1196" spans="1:6" x14ac:dyDescent="0.2">
      <c r="A1196"/>
      <c r="B1196"/>
      <c r="C1196"/>
      <c r="D1196"/>
      <c r="E1196"/>
      <c r="F1196"/>
    </row>
    <row r="1197" spans="1:6" x14ac:dyDescent="0.2">
      <c r="A1197"/>
      <c r="B1197"/>
      <c r="C1197"/>
      <c r="D1197"/>
      <c r="E1197"/>
      <c r="F1197"/>
    </row>
    <row r="1198" spans="1:6" x14ac:dyDescent="0.2">
      <c r="A1198"/>
      <c r="B1198"/>
      <c r="C1198"/>
      <c r="D1198"/>
      <c r="E1198"/>
      <c r="F1198"/>
    </row>
    <row r="1199" spans="1:6" x14ac:dyDescent="0.2">
      <c r="A1199"/>
      <c r="B1199"/>
      <c r="C1199"/>
      <c r="D1199"/>
      <c r="E1199"/>
      <c r="F1199"/>
    </row>
    <row r="1200" spans="1:6" x14ac:dyDescent="0.2">
      <c r="A1200"/>
      <c r="B1200"/>
      <c r="C1200"/>
      <c r="D1200"/>
      <c r="E1200"/>
      <c r="F1200"/>
    </row>
    <row r="1201" spans="1:6" x14ac:dyDescent="0.2">
      <c r="A1201"/>
      <c r="B1201"/>
      <c r="C1201"/>
      <c r="D1201"/>
      <c r="E1201"/>
      <c r="F1201"/>
    </row>
    <row r="1202" spans="1:6" x14ac:dyDescent="0.2">
      <c r="A1202"/>
      <c r="B1202"/>
      <c r="C1202"/>
      <c r="D1202"/>
      <c r="E1202"/>
      <c r="F1202"/>
    </row>
    <row r="1203" spans="1:6" x14ac:dyDescent="0.2">
      <c r="A1203"/>
      <c r="B1203"/>
      <c r="C1203"/>
      <c r="D1203"/>
      <c r="E1203"/>
      <c r="F1203"/>
    </row>
    <row r="1204" spans="1:6" x14ac:dyDescent="0.2">
      <c r="A1204"/>
      <c r="B1204"/>
      <c r="C1204"/>
      <c r="D1204"/>
      <c r="E1204"/>
      <c r="F1204"/>
    </row>
    <row r="1205" spans="1:6" x14ac:dyDescent="0.2">
      <c r="A1205"/>
      <c r="B1205"/>
      <c r="C1205"/>
      <c r="D1205"/>
      <c r="E1205"/>
      <c r="F1205"/>
    </row>
    <row r="1206" spans="1:6" x14ac:dyDescent="0.2">
      <c r="A1206"/>
      <c r="B1206"/>
      <c r="C1206"/>
      <c r="D1206"/>
      <c r="E1206"/>
      <c r="F1206"/>
    </row>
    <row r="1207" spans="1:6" x14ac:dyDescent="0.2">
      <c r="A1207"/>
      <c r="B1207"/>
      <c r="C1207"/>
      <c r="D1207"/>
      <c r="E1207"/>
      <c r="F1207"/>
    </row>
    <row r="1208" spans="1:6" x14ac:dyDescent="0.2">
      <c r="A1208"/>
      <c r="B1208"/>
      <c r="C1208"/>
      <c r="D1208"/>
      <c r="E1208"/>
      <c r="F1208"/>
    </row>
    <row r="1209" spans="1:6" x14ac:dyDescent="0.2">
      <c r="A1209"/>
      <c r="B1209"/>
      <c r="C1209"/>
      <c r="D1209"/>
      <c r="E1209"/>
      <c r="F1209"/>
    </row>
    <row r="1210" spans="1:6" x14ac:dyDescent="0.2">
      <c r="A1210"/>
      <c r="B1210"/>
      <c r="C1210"/>
      <c r="D1210"/>
      <c r="E1210"/>
      <c r="F1210"/>
    </row>
    <row r="1211" spans="1:6" x14ac:dyDescent="0.2">
      <c r="A1211"/>
      <c r="B1211"/>
      <c r="C1211"/>
      <c r="D1211"/>
      <c r="E1211"/>
      <c r="F1211"/>
    </row>
    <row r="1212" spans="1:6" x14ac:dyDescent="0.2">
      <c r="A1212"/>
      <c r="B1212"/>
      <c r="C1212"/>
      <c r="D1212"/>
      <c r="E1212"/>
      <c r="F1212"/>
    </row>
    <row r="1213" spans="1:6" x14ac:dyDescent="0.2">
      <c r="A1213"/>
      <c r="B1213"/>
      <c r="C1213"/>
      <c r="D1213"/>
      <c r="E1213"/>
      <c r="F1213"/>
    </row>
    <row r="1214" spans="1:6" x14ac:dyDescent="0.2">
      <c r="A1214"/>
      <c r="B1214"/>
      <c r="C1214"/>
      <c r="D1214"/>
      <c r="E1214"/>
      <c r="F1214"/>
    </row>
    <row r="1215" spans="1:6" x14ac:dyDescent="0.2">
      <c r="A1215"/>
      <c r="B1215"/>
      <c r="C1215"/>
      <c r="D1215"/>
      <c r="E1215"/>
      <c r="F1215"/>
    </row>
    <row r="1216" spans="1:6" x14ac:dyDescent="0.2">
      <c r="A1216"/>
      <c r="B1216"/>
      <c r="C1216"/>
      <c r="D1216"/>
      <c r="E1216"/>
      <c r="F1216"/>
    </row>
    <row r="1217" spans="1:6" x14ac:dyDescent="0.2">
      <c r="A1217"/>
      <c r="B1217"/>
      <c r="C1217"/>
      <c r="D1217"/>
      <c r="E1217"/>
      <c r="F1217"/>
    </row>
    <row r="1218" spans="1:6" x14ac:dyDescent="0.2">
      <c r="A1218"/>
      <c r="B1218"/>
      <c r="C1218"/>
      <c r="D1218"/>
      <c r="E1218"/>
      <c r="F1218"/>
    </row>
    <row r="1219" spans="1:6" x14ac:dyDescent="0.2">
      <c r="A1219"/>
      <c r="B1219"/>
      <c r="C1219"/>
      <c r="D1219"/>
      <c r="E1219"/>
      <c r="F1219"/>
    </row>
    <row r="1220" spans="1:6" x14ac:dyDescent="0.2">
      <c r="A1220"/>
      <c r="B1220"/>
      <c r="C1220"/>
      <c r="D1220"/>
      <c r="E1220"/>
      <c r="F1220"/>
    </row>
    <row r="1221" spans="1:6" x14ac:dyDescent="0.2">
      <c r="A1221"/>
      <c r="B1221"/>
      <c r="C1221"/>
      <c r="D1221"/>
      <c r="E1221"/>
      <c r="F1221"/>
    </row>
    <row r="1222" spans="1:6" x14ac:dyDescent="0.2">
      <c r="A1222"/>
      <c r="B1222"/>
      <c r="C1222"/>
      <c r="D1222"/>
      <c r="E1222"/>
      <c r="F1222"/>
    </row>
    <row r="1223" spans="1:6" x14ac:dyDescent="0.2">
      <c r="A1223"/>
      <c r="B1223"/>
      <c r="C1223"/>
      <c r="D1223"/>
      <c r="E1223"/>
      <c r="F1223"/>
    </row>
    <row r="1224" spans="1:6" x14ac:dyDescent="0.2">
      <c r="A1224"/>
      <c r="B1224"/>
      <c r="C1224"/>
      <c r="D1224"/>
      <c r="E1224"/>
      <c r="F1224"/>
    </row>
    <row r="1225" spans="1:6" x14ac:dyDescent="0.2">
      <c r="A1225"/>
      <c r="B1225"/>
      <c r="C1225"/>
      <c r="D1225"/>
      <c r="E1225"/>
      <c r="F1225"/>
    </row>
    <row r="1226" spans="1:6" x14ac:dyDescent="0.2">
      <c r="A1226"/>
      <c r="B1226"/>
      <c r="C1226"/>
      <c r="D1226"/>
      <c r="E1226"/>
      <c r="F1226"/>
    </row>
    <row r="1227" spans="1:6" x14ac:dyDescent="0.2">
      <c r="A1227"/>
      <c r="B1227"/>
      <c r="C1227"/>
      <c r="D1227"/>
      <c r="E1227"/>
      <c r="F1227"/>
    </row>
    <row r="1228" spans="1:6" x14ac:dyDescent="0.2">
      <c r="A1228"/>
      <c r="B1228"/>
      <c r="C1228"/>
      <c r="D1228"/>
      <c r="E1228"/>
      <c r="F1228"/>
    </row>
    <row r="1229" spans="1:6" x14ac:dyDescent="0.2">
      <c r="A1229"/>
      <c r="B1229"/>
      <c r="C1229"/>
      <c r="D1229"/>
      <c r="E1229"/>
      <c r="F1229"/>
    </row>
    <row r="1230" spans="1:6" x14ac:dyDescent="0.2">
      <c r="A1230"/>
      <c r="B1230"/>
      <c r="C1230"/>
      <c r="D1230"/>
      <c r="E1230"/>
      <c r="F1230"/>
    </row>
    <row r="1231" spans="1:6" x14ac:dyDescent="0.2">
      <c r="A1231"/>
      <c r="B1231"/>
      <c r="C1231"/>
      <c r="D1231"/>
      <c r="E1231"/>
      <c r="F1231"/>
    </row>
    <row r="1232" spans="1:6" x14ac:dyDescent="0.2">
      <c r="A1232"/>
      <c r="B1232"/>
      <c r="C1232"/>
      <c r="D1232"/>
      <c r="E1232"/>
      <c r="F1232"/>
    </row>
    <row r="1233" spans="1:6" x14ac:dyDescent="0.2">
      <c r="A1233"/>
      <c r="B1233"/>
      <c r="C1233"/>
      <c r="D1233"/>
      <c r="E1233"/>
      <c r="F1233"/>
    </row>
    <row r="1234" spans="1:6" x14ac:dyDescent="0.2">
      <c r="A1234"/>
      <c r="B1234"/>
      <c r="C1234"/>
      <c r="D1234"/>
      <c r="E1234"/>
      <c r="F1234"/>
    </row>
    <row r="1235" spans="1:6" x14ac:dyDescent="0.2">
      <c r="A1235"/>
      <c r="B1235"/>
      <c r="C1235"/>
      <c r="D1235"/>
      <c r="E1235"/>
      <c r="F1235"/>
    </row>
    <row r="1236" spans="1:6" x14ac:dyDescent="0.2">
      <c r="A1236"/>
      <c r="B1236"/>
      <c r="C1236"/>
      <c r="D1236"/>
      <c r="E1236"/>
      <c r="F1236"/>
    </row>
    <row r="1237" spans="1:6" x14ac:dyDescent="0.2">
      <c r="A1237"/>
      <c r="B1237"/>
      <c r="C1237"/>
      <c r="D1237"/>
      <c r="E1237"/>
      <c r="F1237"/>
    </row>
    <row r="1238" spans="1:6" x14ac:dyDescent="0.2">
      <c r="A1238"/>
      <c r="B1238"/>
      <c r="C1238"/>
      <c r="D1238"/>
      <c r="E1238"/>
      <c r="F1238"/>
    </row>
    <row r="1239" spans="1:6" x14ac:dyDescent="0.2">
      <c r="A1239"/>
      <c r="B1239"/>
      <c r="C1239"/>
      <c r="D1239"/>
      <c r="E1239"/>
      <c r="F1239"/>
    </row>
    <row r="1240" spans="1:6" x14ac:dyDescent="0.2">
      <c r="A1240"/>
      <c r="B1240"/>
      <c r="C1240"/>
      <c r="D1240"/>
      <c r="E1240"/>
      <c r="F1240"/>
    </row>
    <row r="1241" spans="1:6" x14ac:dyDescent="0.2">
      <c r="A1241"/>
      <c r="B1241"/>
      <c r="C1241"/>
      <c r="D1241"/>
      <c r="E1241"/>
      <c r="F1241"/>
    </row>
    <row r="1242" spans="1:6" x14ac:dyDescent="0.2">
      <c r="A1242"/>
      <c r="B1242"/>
      <c r="C1242"/>
      <c r="D1242"/>
      <c r="E1242"/>
      <c r="F1242"/>
    </row>
    <row r="1243" spans="1:6" x14ac:dyDescent="0.2">
      <c r="A1243"/>
      <c r="B1243"/>
      <c r="C1243"/>
      <c r="D1243"/>
      <c r="E1243"/>
      <c r="F1243"/>
    </row>
    <row r="1244" spans="1:6" x14ac:dyDescent="0.2">
      <c r="A1244"/>
      <c r="B1244"/>
      <c r="C1244"/>
      <c r="D1244"/>
      <c r="E1244"/>
      <c r="F1244"/>
    </row>
    <row r="1245" spans="1:6" x14ac:dyDescent="0.2">
      <c r="A1245"/>
      <c r="B1245"/>
      <c r="C1245"/>
      <c r="D1245"/>
      <c r="E1245"/>
      <c r="F1245"/>
    </row>
    <row r="1246" spans="1:6" x14ac:dyDescent="0.2">
      <c r="A1246"/>
      <c r="B1246"/>
      <c r="C1246"/>
      <c r="D1246"/>
      <c r="E1246"/>
      <c r="F1246"/>
    </row>
    <row r="1247" spans="1:6" x14ac:dyDescent="0.2">
      <c r="A1247"/>
      <c r="B1247"/>
      <c r="C1247"/>
      <c r="D1247"/>
      <c r="E1247"/>
      <c r="F1247"/>
    </row>
    <row r="1248" spans="1:6" x14ac:dyDescent="0.2">
      <c r="A1248"/>
      <c r="B1248"/>
      <c r="C1248"/>
      <c r="D1248"/>
      <c r="E1248"/>
      <c r="F1248"/>
    </row>
    <row r="1249" spans="1:6" x14ac:dyDescent="0.2">
      <c r="A1249"/>
      <c r="B1249"/>
      <c r="C1249"/>
      <c r="D1249"/>
      <c r="E1249"/>
      <c r="F1249"/>
    </row>
    <row r="1250" spans="1:6" x14ac:dyDescent="0.2">
      <c r="A1250"/>
      <c r="B1250"/>
      <c r="C1250"/>
      <c r="D1250"/>
      <c r="E1250"/>
      <c r="F1250"/>
    </row>
    <row r="1251" spans="1:6" x14ac:dyDescent="0.2">
      <c r="A1251"/>
      <c r="B1251"/>
      <c r="C1251"/>
      <c r="D1251"/>
      <c r="E1251"/>
      <c r="F1251"/>
    </row>
    <row r="1252" spans="1:6" x14ac:dyDescent="0.2">
      <c r="A1252"/>
      <c r="B1252"/>
      <c r="C1252"/>
      <c r="D1252"/>
      <c r="E1252"/>
      <c r="F1252"/>
    </row>
    <row r="1253" spans="1:6" x14ac:dyDescent="0.2">
      <c r="A1253"/>
      <c r="B1253"/>
      <c r="C1253"/>
      <c r="D1253"/>
      <c r="E1253"/>
      <c r="F1253"/>
    </row>
    <row r="1254" spans="1:6" x14ac:dyDescent="0.2">
      <c r="A1254"/>
      <c r="B1254"/>
      <c r="C1254"/>
      <c r="D1254"/>
      <c r="E1254"/>
      <c r="F1254"/>
    </row>
    <row r="1255" spans="1:6" x14ac:dyDescent="0.2">
      <c r="A1255"/>
      <c r="B1255"/>
      <c r="C1255"/>
      <c r="D1255"/>
      <c r="E1255"/>
      <c r="F1255"/>
    </row>
    <row r="1256" spans="1:6" x14ac:dyDescent="0.2">
      <c r="A1256"/>
      <c r="B1256"/>
      <c r="C1256"/>
      <c r="D1256"/>
      <c r="E1256"/>
      <c r="F1256"/>
    </row>
    <row r="1257" spans="1:6" x14ac:dyDescent="0.2">
      <c r="A1257"/>
      <c r="B1257"/>
      <c r="C1257"/>
      <c r="D1257"/>
      <c r="E1257"/>
      <c r="F1257"/>
    </row>
    <row r="1258" spans="1:6" x14ac:dyDescent="0.2">
      <c r="A1258"/>
      <c r="B1258"/>
      <c r="C1258"/>
      <c r="D1258"/>
      <c r="E1258"/>
      <c r="F1258"/>
    </row>
    <row r="1259" spans="1:6" x14ac:dyDescent="0.2">
      <c r="A1259"/>
      <c r="B1259"/>
      <c r="C1259"/>
      <c r="D1259"/>
      <c r="E1259"/>
      <c r="F1259"/>
    </row>
    <row r="1260" spans="1:6" x14ac:dyDescent="0.2">
      <c r="A1260"/>
      <c r="B1260"/>
      <c r="C1260"/>
      <c r="D1260"/>
      <c r="E1260"/>
      <c r="F1260"/>
    </row>
    <row r="1261" spans="1:6" x14ac:dyDescent="0.2">
      <c r="A1261"/>
      <c r="B1261"/>
      <c r="C1261"/>
      <c r="D1261"/>
      <c r="E1261"/>
      <c r="F1261"/>
    </row>
    <row r="1262" spans="1:6" x14ac:dyDescent="0.2">
      <c r="A1262"/>
      <c r="B1262"/>
      <c r="C1262"/>
      <c r="D1262"/>
      <c r="E1262"/>
      <c r="F1262"/>
    </row>
    <row r="1263" spans="1:6" x14ac:dyDescent="0.2">
      <c r="A1263"/>
      <c r="B1263"/>
      <c r="C1263"/>
      <c r="D1263"/>
      <c r="E1263"/>
      <c r="F1263"/>
    </row>
    <row r="1264" spans="1:6" x14ac:dyDescent="0.2">
      <c r="A1264"/>
      <c r="B1264"/>
      <c r="C1264"/>
      <c r="D1264"/>
      <c r="E1264"/>
      <c r="F1264"/>
    </row>
    <row r="1265" spans="1:6" x14ac:dyDescent="0.2">
      <c r="A1265"/>
      <c r="B1265"/>
      <c r="C1265"/>
      <c r="D1265"/>
      <c r="E1265"/>
      <c r="F1265"/>
    </row>
    <row r="1266" spans="1:6" x14ac:dyDescent="0.2">
      <c r="A1266"/>
      <c r="B1266"/>
      <c r="C1266"/>
      <c r="D1266"/>
      <c r="E1266"/>
      <c r="F1266"/>
    </row>
    <row r="1267" spans="1:6" x14ac:dyDescent="0.2">
      <c r="A1267"/>
      <c r="B1267"/>
      <c r="C1267"/>
      <c r="D1267"/>
      <c r="E1267"/>
      <c r="F1267"/>
    </row>
    <row r="1268" spans="1:6" x14ac:dyDescent="0.2">
      <c r="A1268"/>
      <c r="B1268"/>
      <c r="C1268"/>
      <c r="D1268"/>
      <c r="E1268"/>
      <c r="F1268"/>
    </row>
    <row r="1269" spans="1:6" x14ac:dyDescent="0.2">
      <c r="A1269"/>
      <c r="B1269"/>
      <c r="C1269"/>
      <c r="D1269"/>
      <c r="E1269"/>
      <c r="F1269"/>
    </row>
    <row r="1270" spans="1:6" x14ac:dyDescent="0.2">
      <c r="A1270"/>
      <c r="B1270"/>
      <c r="C1270"/>
      <c r="D1270"/>
      <c r="E1270"/>
      <c r="F1270"/>
    </row>
  </sheetData>
  <sheetProtection formatCells="0" formatColumns="0" formatRows="0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3C59-CE4D-EA45-AD35-F6AB4C5A6801}">
  <dimension ref="A1:L10"/>
  <sheetViews>
    <sheetView tabSelected="1" zoomScale="90" zoomScaleNormal="90" workbookViewId="0">
      <selection activeCell="G16" sqref="G16"/>
    </sheetView>
  </sheetViews>
  <sheetFormatPr baseColWidth="10" defaultRowHeight="16" x14ac:dyDescent="0.2"/>
  <cols>
    <col min="1" max="1" width="13.5" bestFit="1" customWidth="1"/>
    <col min="2" max="2" width="15.83203125" bestFit="1" customWidth="1"/>
    <col min="3" max="3" width="20.5" bestFit="1" customWidth="1"/>
    <col min="4" max="4" width="22" bestFit="1" customWidth="1"/>
    <col min="5" max="6" width="41.33203125" customWidth="1"/>
    <col min="7" max="7" width="13.5" bestFit="1" customWidth="1"/>
    <col min="8" max="8" width="22" bestFit="1" customWidth="1"/>
    <col min="10" max="10" width="16.6640625" bestFit="1" customWidth="1"/>
    <col min="11" max="11" width="20.5" bestFit="1" customWidth="1"/>
    <col min="12" max="12" width="16.83203125" customWidth="1"/>
  </cols>
  <sheetData>
    <row r="1" spans="1:12" x14ac:dyDescent="0.2">
      <c r="G1" s="16" t="s">
        <v>3039</v>
      </c>
      <c r="H1" t="s">
        <v>3042</v>
      </c>
    </row>
    <row r="3" spans="1:12" ht="34" x14ac:dyDescent="0.2">
      <c r="A3" s="16" t="s">
        <v>3031</v>
      </c>
      <c r="B3" t="s">
        <v>3038</v>
      </c>
      <c r="C3" t="s">
        <v>3033</v>
      </c>
      <c r="D3" t="s">
        <v>3040</v>
      </c>
      <c r="E3" s="18" t="s">
        <v>3034</v>
      </c>
      <c r="G3" s="16" t="s">
        <v>3031</v>
      </c>
      <c r="H3" t="s">
        <v>3040</v>
      </c>
      <c r="J3" s="16" t="s">
        <v>3031</v>
      </c>
      <c r="K3" t="s">
        <v>3033</v>
      </c>
      <c r="L3" s="18" t="s">
        <v>3041</v>
      </c>
    </row>
    <row r="4" spans="1:12" x14ac:dyDescent="0.2">
      <c r="A4" s="17" t="s">
        <v>24</v>
      </c>
      <c r="B4" s="27">
        <v>276</v>
      </c>
      <c r="C4" s="27">
        <v>805</v>
      </c>
      <c r="D4" s="20">
        <v>41830.220568783006</v>
      </c>
      <c r="E4" s="19">
        <f>C4/B4</f>
        <v>2.9166666666666665</v>
      </c>
      <c r="G4" s="17" t="s">
        <v>1044</v>
      </c>
      <c r="H4" s="20">
        <v>2132.6199797580002</v>
      </c>
      <c r="J4" s="17" t="s">
        <v>3036</v>
      </c>
      <c r="K4">
        <v>574</v>
      </c>
      <c r="L4" s="22">
        <f>K4/$K$7</f>
        <v>0.15926748057713652</v>
      </c>
    </row>
    <row r="5" spans="1:12" x14ac:dyDescent="0.2">
      <c r="A5" s="17" t="s">
        <v>236</v>
      </c>
      <c r="B5" s="27">
        <v>242</v>
      </c>
      <c r="C5" s="27">
        <v>608</v>
      </c>
      <c r="D5" s="20">
        <v>55667.54056353811</v>
      </c>
      <c r="E5" s="19">
        <f t="shared" ref="E5:E9" si="0">C5/B5</f>
        <v>2.5123966942148761</v>
      </c>
      <c r="G5" s="17" t="s">
        <v>3032</v>
      </c>
      <c r="H5" s="20">
        <v>2132.6199797580002</v>
      </c>
      <c r="J5" s="17" t="s">
        <v>3037</v>
      </c>
      <c r="K5">
        <v>362</v>
      </c>
      <c r="L5" s="22">
        <f t="shared" ref="L5" si="1">K5/$K$7</f>
        <v>0.1004439511653718</v>
      </c>
    </row>
    <row r="6" spans="1:12" x14ac:dyDescent="0.2">
      <c r="A6" s="17" t="s">
        <v>479</v>
      </c>
      <c r="B6" s="27">
        <v>240</v>
      </c>
      <c r="C6" s="27">
        <v>915</v>
      </c>
      <c r="D6" s="20">
        <v>45376.890461238028</v>
      </c>
      <c r="E6" s="19">
        <f t="shared" si="0"/>
        <v>3.8125</v>
      </c>
      <c r="J6" s="17" t="s">
        <v>3035</v>
      </c>
      <c r="K6">
        <v>2668</v>
      </c>
      <c r="L6" s="22">
        <f>K6/$K$7</f>
        <v>0.74028856825749167</v>
      </c>
    </row>
    <row r="7" spans="1:12" x14ac:dyDescent="0.2">
      <c r="A7" s="17" t="s">
        <v>682</v>
      </c>
      <c r="B7" s="27">
        <v>267</v>
      </c>
      <c r="C7" s="27">
        <v>459</v>
      </c>
      <c r="D7" s="20">
        <v>64210.870360432098</v>
      </c>
      <c r="E7" s="19">
        <f t="shared" si="0"/>
        <v>1.7191011235955056</v>
      </c>
      <c r="J7" s="17" t="s">
        <v>3032</v>
      </c>
      <c r="K7">
        <v>3604</v>
      </c>
      <c r="L7" s="21"/>
    </row>
    <row r="8" spans="1:12" x14ac:dyDescent="0.2">
      <c r="A8" s="17" t="s">
        <v>892</v>
      </c>
      <c r="B8" s="27">
        <v>244</v>
      </c>
      <c r="C8" s="27">
        <v>817</v>
      </c>
      <c r="D8" s="20">
        <v>36558.840325274999</v>
      </c>
      <c r="E8" s="19">
        <f t="shared" si="0"/>
        <v>3.348360655737705</v>
      </c>
    </row>
    <row r="9" spans="1:12" x14ac:dyDescent="0.2">
      <c r="A9" s="17" t="s">
        <v>3032</v>
      </c>
      <c r="B9" s="27">
        <v>1269</v>
      </c>
      <c r="C9" s="27">
        <v>3604</v>
      </c>
      <c r="D9" s="20">
        <v>243644.36227926557</v>
      </c>
      <c r="E9" s="26">
        <f t="shared" si="0"/>
        <v>2.8400315208825848</v>
      </c>
    </row>
    <row r="10" spans="1:12" x14ac:dyDescent="0.2">
      <c r="D10" s="19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F895-0525-C044-AADF-C9FDC44C8078}">
  <dimension ref="A1:E1462"/>
  <sheetViews>
    <sheetView topLeftCell="A1431" workbookViewId="0">
      <selection activeCell="B1462" sqref="B1462"/>
    </sheetView>
  </sheetViews>
  <sheetFormatPr baseColWidth="10" defaultRowHeight="16" x14ac:dyDescent="0.2"/>
  <cols>
    <col min="1" max="1" width="10.83203125" style="8"/>
  </cols>
  <sheetData>
    <row r="1" spans="1:5" s="1" customFormat="1" x14ac:dyDescent="0.2">
      <c r="A1" s="7" t="s">
        <v>2005</v>
      </c>
      <c r="B1" s="1" t="s">
        <v>3022</v>
      </c>
    </row>
    <row r="2" spans="1:5" x14ac:dyDescent="0.2">
      <c r="A2" s="8">
        <v>42005</v>
      </c>
      <c r="B2">
        <f>WEEKDAY(A2,1)</f>
        <v>5</v>
      </c>
      <c r="E2" t="s">
        <v>3023</v>
      </c>
    </row>
    <row r="3" spans="1:5" x14ac:dyDescent="0.2">
      <c r="A3" s="8">
        <v>42006</v>
      </c>
      <c r="B3">
        <f t="shared" ref="B3:B66" si="0">WEEKDAY(A3,1)</f>
        <v>6</v>
      </c>
      <c r="E3" s="11">
        <f ca="1">TODAY()</f>
        <v>45886</v>
      </c>
    </row>
    <row r="4" spans="1:5" x14ac:dyDescent="0.2">
      <c r="A4" s="8">
        <v>42007</v>
      </c>
      <c r="B4">
        <f t="shared" si="0"/>
        <v>7</v>
      </c>
    </row>
    <row r="5" spans="1:5" x14ac:dyDescent="0.2">
      <c r="A5" s="8">
        <v>42008</v>
      </c>
      <c r="B5">
        <f t="shared" si="0"/>
        <v>1</v>
      </c>
    </row>
    <row r="6" spans="1:5" x14ac:dyDescent="0.2">
      <c r="A6" s="8">
        <v>42009</v>
      </c>
      <c r="B6">
        <f t="shared" si="0"/>
        <v>2</v>
      </c>
    </row>
    <row r="7" spans="1:5" x14ac:dyDescent="0.2">
      <c r="A7" s="8">
        <v>42010</v>
      </c>
      <c r="B7">
        <f t="shared" si="0"/>
        <v>3</v>
      </c>
    </row>
    <row r="8" spans="1:5" x14ac:dyDescent="0.2">
      <c r="A8" s="8">
        <v>42011</v>
      </c>
      <c r="B8">
        <f t="shared" si="0"/>
        <v>4</v>
      </c>
    </row>
    <row r="9" spans="1:5" x14ac:dyDescent="0.2">
      <c r="A9" s="8">
        <v>42012</v>
      </c>
      <c r="B9">
        <f t="shared" si="0"/>
        <v>5</v>
      </c>
    </row>
    <row r="10" spans="1:5" x14ac:dyDescent="0.2">
      <c r="A10" s="8">
        <v>42013</v>
      </c>
      <c r="B10">
        <f t="shared" si="0"/>
        <v>6</v>
      </c>
    </row>
    <row r="11" spans="1:5" x14ac:dyDescent="0.2">
      <c r="A11" s="8">
        <v>42014</v>
      </c>
      <c r="B11">
        <f t="shared" si="0"/>
        <v>7</v>
      </c>
    </row>
    <row r="12" spans="1:5" x14ac:dyDescent="0.2">
      <c r="A12" s="8">
        <v>42015</v>
      </c>
      <c r="B12">
        <f t="shared" si="0"/>
        <v>1</v>
      </c>
    </row>
    <row r="13" spans="1:5" x14ac:dyDescent="0.2">
      <c r="A13" s="8">
        <v>42016</v>
      </c>
      <c r="B13">
        <f t="shared" si="0"/>
        <v>2</v>
      </c>
    </row>
    <row r="14" spans="1:5" x14ac:dyDescent="0.2">
      <c r="A14" s="8">
        <v>42017</v>
      </c>
      <c r="B14">
        <f t="shared" si="0"/>
        <v>3</v>
      </c>
    </row>
    <row r="15" spans="1:5" x14ac:dyDescent="0.2">
      <c r="A15" s="8">
        <v>42018</v>
      </c>
      <c r="B15">
        <f t="shared" si="0"/>
        <v>4</v>
      </c>
    </row>
    <row r="16" spans="1:5" x14ac:dyDescent="0.2">
      <c r="A16" s="8">
        <v>42019</v>
      </c>
      <c r="B16">
        <f t="shared" si="0"/>
        <v>5</v>
      </c>
    </row>
    <row r="17" spans="1:2" x14ac:dyDescent="0.2">
      <c r="A17" s="8">
        <v>42020</v>
      </c>
      <c r="B17">
        <f t="shared" si="0"/>
        <v>6</v>
      </c>
    </row>
    <row r="18" spans="1:2" x14ac:dyDescent="0.2">
      <c r="A18" s="8">
        <v>42021</v>
      </c>
      <c r="B18">
        <f t="shared" si="0"/>
        <v>7</v>
      </c>
    </row>
    <row r="19" spans="1:2" x14ac:dyDescent="0.2">
      <c r="A19" s="8">
        <v>42022</v>
      </c>
      <c r="B19">
        <f t="shared" si="0"/>
        <v>1</v>
      </c>
    </row>
    <row r="20" spans="1:2" x14ac:dyDescent="0.2">
      <c r="A20" s="8">
        <v>42023</v>
      </c>
      <c r="B20">
        <f t="shared" si="0"/>
        <v>2</v>
      </c>
    </row>
    <row r="21" spans="1:2" x14ac:dyDescent="0.2">
      <c r="A21" s="8">
        <v>42024</v>
      </c>
      <c r="B21">
        <f t="shared" si="0"/>
        <v>3</v>
      </c>
    </row>
    <row r="22" spans="1:2" x14ac:dyDescent="0.2">
      <c r="A22" s="8">
        <v>42025</v>
      </c>
      <c r="B22">
        <f t="shared" si="0"/>
        <v>4</v>
      </c>
    </row>
    <row r="23" spans="1:2" x14ac:dyDescent="0.2">
      <c r="A23" s="8">
        <v>42026</v>
      </c>
      <c r="B23">
        <f t="shared" si="0"/>
        <v>5</v>
      </c>
    </row>
    <row r="24" spans="1:2" x14ac:dyDescent="0.2">
      <c r="A24" s="8">
        <v>42027</v>
      </c>
      <c r="B24">
        <f t="shared" si="0"/>
        <v>6</v>
      </c>
    </row>
    <row r="25" spans="1:2" x14ac:dyDescent="0.2">
      <c r="A25" s="8">
        <v>42028</v>
      </c>
      <c r="B25">
        <f t="shared" si="0"/>
        <v>7</v>
      </c>
    </row>
    <row r="26" spans="1:2" x14ac:dyDescent="0.2">
      <c r="A26" s="8">
        <v>42029</v>
      </c>
      <c r="B26">
        <f t="shared" si="0"/>
        <v>1</v>
      </c>
    </row>
    <row r="27" spans="1:2" x14ac:dyDescent="0.2">
      <c r="A27" s="8">
        <v>42030</v>
      </c>
      <c r="B27">
        <f t="shared" si="0"/>
        <v>2</v>
      </c>
    </row>
    <row r="28" spans="1:2" x14ac:dyDescent="0.2">
      <c r="A28" s="8">
        <v>42031</v>
      </c>
      <c r="B28">
        <f t="shared" si="0"/>
        <v>3</v>
      </c>
    </row>
    <row r="29" spans="1:2" x14ac:dyDescent="0.2">
      <c r="A29" s="8">
        <v>42032</v>
      </c>
      <c r="B29">
        <f t="shared" si="0"/>
        <v>4</v>
      </c>
    </row>
    <row r="30" spans="1:2" x14ac:dyDescent="0.2">
      <c r="A30" s="8">
        <v>42033</v>
      </c>
      <c r="B30">
        <f t="shared" si="0"/>
        <v>5</v>
      </c>
    </row>
    <row r="31" spans="1:2" x14ac:dyDescent="0.2">
      <c r="A31" s="8">
        <v>42034</v>
      </c>
      <c r="B31">
        <f t="shared" si="0"/>
        <v>6</v>
      </c>
    </row>
    <row r="32" spans="1:2" x14ac:dyDescent="0.2">
      <c r="A32" s="8">
        <v>42035</v>
      </c>
      <c r="B32">
        <f t="shared" si="0"/>
        <v>7</v>
      </c>
    </row>
    <row r="33" spans="1:2" x14ac:dyDescent="0.2">
      <c r="A33" s="8">
        <v>42036</v>
      </c>
      <c r="B33">
        <f t="shared" si="0"/>
        <v>1</v>
      </c>
    </row>
    <row r="34" spans="1:2" x14ac:dyDescent="0.2">
      <c r="A34" s="8">
        <v>42037</v>
      </c>
      <c r="B34">
        <f t="shared" si="0"/>
        <v>2</v>
      </c>
    </row>
    <row r="35" spans="1:2" x14ac:dyDescent="0.2">
      <c r="A35" s="8">
        <v>42038</v>
      </c>
      <c r="B35">
        <f t="shared" si="0"/>
        <v>3</v>
      </c>
    </row>
    <row r="36" spans="1:2" x14ac:dyDescent="0.2">
      <c r="A36" s="8">
        <v>42039</v>
      </c>
      <c r="B36">
        <f t="shared" si="0"/>
        <v>4</v>
      </c>
    </row>
    <row r="37" spans="1:2" x14ac:dyDescent="0.2">
      <c r="A37" s="8">
        <v>42040</v>
      </c>
      <c r="B37">
        <f t="shared" si="0"/>
        <v>5</v>
      </c>
    </row>
    <row r="38" spans="1:2" x14ac:dyDescent="0.2">
      <c r="A38" s="8">
        <v>42041</v>
      </c>
      <c r="B38">
        <f t="shared" si="0"/>
        <v>6</v>
      </c>
    </row>
    <row r="39" spans="1:2" x14ac:dyDescent="0.2">
      <c r="A39" s="8">
        <v>42042</v>
      </c>
      <c r="B39">
        <f t="shared" si="0"/>
        <v>7</v>
      </c>
    </row>
    <row r="40" spans="1:2" x14ac:dyDescent="0.2">
      <c r="A40" s="8">
        <v>42043</v>
      </c>
      <c r="B40">
        <f t="shared" si="0"/>
        <v>1</v>
      </c>
    </row>
    <row r="41" spans="1:2" x14ac:dyDescent="0.2">
      <c r="A41" s="8">
        <v>42044</v>
      </c>
      <c r="B41">
        <f t="shared" si="0"/>
        <v>2</v>
      </c>
    </row>
    <row r="42" spans="1:2" x14ac:dyDescent="0.2">
      <c r="A42" s="8">
        <v>42045</v>
      </c>
      <c r="B42">
        <f t="shared" si="0"/>
        <v>3</v>
      </c>
    </row>
    <row r="43" spans="1:2" x14ac:dyDescent="0.2">
      <c r="A43" s="8">
        <v>42046</v>
      </c>
      <c r="B43">
        <f t="shared" si="0"/>
        <v>4</v>
      </c>
    </row>
    <row r="44" spans="1:2" x14ac:dyDescent="0.2">
      <c r="A44" s="8">
        <v>42047</v>
      </c>
      <c r="B44">
        <f t="shared" si="0"/>
        <v>5</v>
      </c>
    </row>
    <row r="45" spans="1:2" x14ac:dyDescent="0.2">
      <c r="A45" s="8">
        <v>42048</v>
      </c>
      <c r="B45">
        <f t="shared" si="0"/>
        <v>6</v>
      </c>
    </row>
    <row r="46" spans="1:2" x14ac:dyDescent="0.2">
      <c r="A46" s="8">
        <v>42049</v>
      </c>
      <c r="B46">
        <f t="shared" si="0"/>
        <v>7</v>
      </c>
    </row>
    <row r="47" spans="1:2" x14ac:dyDescent="0.2">
      <c r="A47" s="8">
        <v>42050</v>
      </c>
      <c r="B47">
        <f t="shared" si="0"/>
        <v>1</v>
      </c>
    </row>
    <row r="48" spans="1:2" x14ac:dyDescent="0.2">
      <c r="A48" s="8">
        <v>42051</v>
      </c>
      <c r="B48">
        <f t="shared" si="0"/>
        <v>2</v>
      </c>
    </row>
    <row r="49" spans="1:2" x14ac:dyDescent="0.2">
      <c r="A49" s="8">
        <v>42052</v>
      </c>
      <c r="B49">
        <f t="shared" si="0"/>
        <v>3</v>
      </c>
    </row>
    <row r="50" spans="1:2" x14ac:dyDescent="0.2">
      <c r="A50" s="8">
        <v>42053</v>
      </c>
      <c r="B50">
        <f t="shared" si="0"/>
        <v>4</v>
      </c>
    </row>
    <row r="51" spans="1:2" x14ac:dyDescent="0.2">
      <c r="A51" s="8">
        <v>42054</v>
      </c>
      <c r="B51">
        <f t="shared" si="0"/>
        <v>5</v>
      </c>
    </row>
    <row r="52" spans="1:2" x14ac:dyDescent="0.2">
      <c r="A52" s="8">
        <v>42055</v>
      </c>
      <c r="B52">
        <f t="shared" si="0"/>
        <v>6</v>
      </c>
    </row>
    <row r="53" spans="1:2" x14ac:dyDescent="0.2">
      <c r="A53" s="8">
        <v>42056</v>
      </c>
      <c r="B53">
        <f t="shared" si="0"/>
        <v>7</v>
      </c>
    </row>
    <row r="54" spans="1:2" x14ac:dyDescent="0.2">
      <c r="A54" s="8">
        <v>42057</v>
      </c>
      <c r="B54">
        <f t="shared" si="0"/>
        <v>1</v>
      </c>
    </row>
    <row r="55" spans="1:2" x14ac:dyDescent="0.2">
      <c r="A55" s="8">
        <v>42058</v>
      </c>
      <c r="B55">
        <f t="shared" si="0"/>
        <v>2</v>
      </c>
    </row>
    <row r="56" spans="1:2" x14ac:dyDescent="0.2">
      <c r="A56" s="8">
        <v>42059</v>
      </c>
      <c r="B56">
        <f t="shared" si="0"/>
        <v>3</v>
      </c>
    </row>
    <row r="57" spans="1:2" x14ac:dyDescent="0.2">
      <c r="A57" s="8">
        <v>42060</v>
      </c>
      <c r="B57">
        <f t="shared" si="0"/>
        <v>4</v>
      </c>
    </row>
    <row r="58" spans="1:2" x14ac:dyDescent="0.2">
      <c r="A58" s="8">
        <v>42061</v>
      </c>
      <c r="B58">
        <f t="shared" si="0"/>
        <v>5</v>
      </c>
    </row>
    <row r="59" spans="1:2" x14ac:dyDescent="0.2">
      <c r="A59" s="8">
        <v>42062</v>
      </c>
      <c r="B59">
        <f t="shared" si="0"/>
        <v>6</v>
      </c>
    </row>
    <row r="60" spans="1:2" x14ac:dyDescent="0.2">
      <c r="A60" s="8">
        <v>42063</v>
      </c>
      <c r="B60">
        <f t="shared" si="0"/>
        <v>7</v>
      </c>
    </row>
    <row r="61" spans="1:2" x14ac:dyDescent="0.2">
      <c r="A61" s="8">
        <v>42064</v>
      </c>
      <c r="B61">
        <f t="shared" si="0"/>
        <v>1</v>
      </c>
    </row>
    <row r="62" spans="1:2" x14ac:dyDescent="0.2">
      <c r="A62" s="8">
        <v>42065</v>
      </c>
      <c r="B62">
        <f t="shared" si="0"/>
        <v>2</v>
      </c>
    </row>
    <row r="63" spans="1:2" x14ac:dyDescent="0.2">
      <c r="A63" s="8">
        <v>42066</v>
      </c>
      <c r="B63">
        <f t="shared" si="0"/>
        <v>3</v>
      </c>
    </row>
    <row r="64" spans="1:2" x14ac:dyDescent="0.2">
      <c r="A64" s="8">
        <v>42067</v>
      </c>
      <c r="B64">
        <f t="shared" si="0"/>
        <v>4</v>
      </c>
    </row>
    <row r="65" spans="1:2" x14ac:dyDescent="0.2">
      <c r="A65" s="8">
        <v>42068</v>
      </c>
      <c r="B65">
        <f t="shared" si="0"/>
        <v>5</v>
      </c>
    </row>
    <row r="66" spans="1:2" x14ac:dyDescent="0.2">
      <c r="A66" s="8">
        <v>42069</v>
      </c>
      <c r="B66">
        <f t="shared" si="0"/>
        <v>6</v>
      </c>
    </row>
    <row r="67" spans="1:2" x14ac:dyDescent="0.2">
      <c r="A67" s="8">
        <v>42070</v>
      </c>
      <c r="B67">
        <f t="shared" ref="B67:B130" si="1">WEEKDAY(A67,1)</f>
        <v>7</v>
      </c>
    </row>
    <row r="68" spans="1:2" x14ac:dyDescent="0.2">
      <c r="A68" s="8">
        <v>42071</v>
      </c>
      <c r="B68">
        <f t="shared" si="1"/>
        <v>1</v>
      </c>
    </row>
    <row r="69" spans="1:2" x14ac:dyDescent="0.2">
      <c r="A69" s="8">
        <v>42072</v>
      </c>
      <c r="B69">
        <f t="shared" si="1"/>
        <v>2</v>
      </c>
    </row>
    <row r="70" spans="1:2" x14ac:dyDescent="0.2">
      <c r="A70" s="8">
        <v>42073</v>
      </c>
      <c r="B70">
        <f t="shared" si="1"/>
        <v>3</v>
      </c>
    </row>
    <row r="71" spans="1:2" x14ac:dyDescent="0.2">
      <c r="A71" s="8">
        <v>42074</v>
      </c>
      <c r="B71">
        <f t="shared" si="1"/>
        <v>4</v>
      </c>
    </row>
    <row r="72" spans="1:2" x14ac:dyDescent="0.2">
      <c r="A72" s="8">
        <v>42075</v>
      </c>
      <c r="B72">
        <f t="shared" si="1"/>
        <v>5</v>
      </c>
    </row>
    <row r="73" spans="1:2" x14ac:dyDescent="0.2">
      <c r="A73" s="8">
        <v>42076</v>
      </c>
      <c r="B73">
        <f t="shared" si="1"/>
        <v>6</v>
      </c>
    </row>
    <row r="74" spans="1:2" x14ac:dyDescent="0.2">
      <c r="A74" s="8">
        <v>42077</v>
      </c>
      <c r="B74">
        <f t="shared" si="1"/>
        <v>7</v>
      </c>
    </row>
    <row r="75" spans="1:2" x14ac:dyDescent="0.2">
      <c r="A75" s="8">
        <v>42078</v>
      </c>
      <c r="B75">
        <f t="shared" si="1"/>
        <v>1</v>
      </c>
    </row>
    <row r="76" spans="1:2" x14ac:dyDescent="0.2">
      <c r="A76" s="8">
        <v>42079</v>
      </c>
      <c r="B76">
        <f t="shared" si="1"/>
        <v>2</v>
      </c>
    </row>
    <row r="77" spans="1:2" x14ac:dyDescent="0.2">
      <c r="A77" s="8">
        <v>42080</v>
      </c>
      <c r="B77">
        <f t="shared" si="1"/>
        <v>3</v>
      </c>
    </row>
    <row r="78" spans="1:2" x14ac:dyDescent="0.2">
      <c r="A78" s="8">
        <v>42081</v>
      </c>
      <c r="B78">
        <f t="shared" si="1"/>
        <v>4</v>
      </c>
    </row>
    <row r="79" spans="1:2" x14ac:dyDescent="0.2">
      <c r="A79" s="8">
        <v>42082</v>
      </c>
      <c r="B79">
        <f t="shared" si="1"/>
        <v>5</v>
      </c>
    </row>
    <row r="80" spans="1:2" x14ac:dyDescent="0.2">
      <c r="A80" s="8">
        <v>42083</v>
      </c>
      <c r="B80">
        <f t="shared" si="1"/>
        <v>6</v>
      </c>
    </row>
    <row r="81" spans="1:2" x14ac:dyDescent="0.2">
      <c r="A81" s="8">
        <v>42084</v>
      </c>
      <c r="B81">
        <f t="shared" si="1"/>
        <v>7</v>
      </c>
    </row>
    <row r="82" spans="1:2" x14ac:dyDescent="0.2">
      <c r="A82" s="8">
        <v>42085</v>
      </c>
      <c r="B82">
        <f t="shared" si="1"/>
        <v>1</v>
      </c>
    </row>
    <row r="83" spans="1:2" x14ac:dyDescent="0.2">
      <c r="A83" s="8">
        <v>42086</v>
      </c>
      <c r="B83">
        <f t="shared" si="1"/>
        <v>2</v>
      </c>
    </row>
    <row r="84" spans="1:2" x14ac:dyDescent="0.2">
      <c r="A84" s="8">
        <v>42087</v>
      </c>
      <c r="B84">
        <f t="shared" si="1"/>
        <v>3</v>
      </c>
    </row>
    <row r="85" spans="1:2" x14ac:dyDescent="0.2">
      <c r="A85" s="8">
        <v>42088</v>
      </c>
      <c r="B85">
        <f t="shared" si="1"/>
        <v>4</v>
      </c>
    </row>
    <row r="86" spans="1:2" x14ac:dyDescent="0.2">
      <c r="A86" s="8">
        <v>42089</v>
      </c>
      <c r="B86">
        <f t="shared" si="1"/>
        <v>5</v>
      </c>
    </row>
    <row r="87" spans="1:2" x14ac:dyDescent="0.2">
      <c r="A87" s="8">
        <v>42090</v>
      </c>
      <c r="B87">
        <f t="shared" si="1"/>
        <v>6</v>
      </c>
    </row>
    <row r="88" spans="1:2" x14ac:dyDescent="0.2">
      <c r="A88" s="8">
        <v>42091</v>
      </c>
      <c r="B88">
        <f t="shared" si="1"/>
        <v>7</v>
      </c>
    </row>
    <row r="89" spans="1:2" x14ac:dyDescent="0.2">
      <c r="A89" s="8">
        <v>42092</v>
      </c>
      <c r="B89">
        <f t="shared" si="1"/>
        <v>1</v>
      </c>
    </row>
    <row r="90" spans="1:2" x14ac:dyDescent="0.2">
      <c r="A90" s="8">
        <v>42093</v>
      </c>
      <c r="B90">
        <f t="shared" si="1"/>
        <v>2</v>
      </c>
    </row>
    <row r="91" spans="1:2" x14ac:dyDescent="0.2">
      <c r="A91" s="8">
        <v>42094</v>
      </c>
      <c r="B91">
        <f t="shared" si="1"/>
        <v>3</v>
      </c>
    </row>
    <row r="92" spans="1:2" x14ac:dyDescent="0.2">
      <c r="A92" s="8">
        <v>42095</v>
      </c>
      <c r="B92">
        <f t="shared" si="1"/>
        <v>4</v>
      </c>
    </row>
    <row r="93" spans="1:2" x14ac:dyDescent="0.2">
      <c r="A93" s="8">
        <v>42096</v>
      </c>
      <c r="B93">
        <f t="shared" si="1"/>
        <v>5</v>
      </c>
    </row>
    <row r="94" spans="1:2" x14ac:dyDescent="0.2">
      <c r="A94" s="8">
        <v>42097</v>
      </c>
      <c r="B94">
        <f t="shared" si="1"/>
        <v>6</v>
      </c>
    </row>
    <row r="95" spans="1:2" x14ac:dyDescent="0.2">
      <c r="A95" s="8">
        <v>42098</v>
      </c>
      <c r="B95">
        <f t="shared" si="1"/>
        <v>7</v>
      </c>
    </row>
    <row r="96" spans="1:2" x14ac:dyDescent="0.2">
      <c r="A96" s="8">
        <v>42099</v>
      </c>
      <c r="B96">
        <f t="shared" si="1"/>
        <v>1</v>
      </c>
    </row>
    <row r="97" spans="1:2" x14ac:dyDescent="0.2">
      <c r="A97" s="8">
        <v>42100</v>
      </c>
      <c r="B97">
        <f t="shared" si="1"/>
        <v>2</v>
      </c>
    </row>
    <row r="98" spans="1:2" x14ac:dyDescent="0.2">
      <c r="A98" s="8">
        <v>42101</v>
      </c>
      <c r="B98">
        <f t="shared" si="1"/>
        <v>3</v>
      </c>
    </row>
    <row r="99" spans="1:2" x14ac:dyDescent="0.2">
      <c r="A99" s="8">
        <v>42102</v>
      </c>
      <c r="B99">
        <f t="shared" si="1"/>
        <v>4</v>
      </c>
    </row>
    <row r="100" spans="1:2" x14ac:dyDescent="0.2">
      <c r="A100" s="8">
        <v>42103</v>
      </c>
      <c r="B100">
        <f t="shared" si="1"/>
        <v>5</v>
      </c>
    </row>
    <row r="101" spans="1:2" x14ac:dyDescent="0.2">
      <c r="A101" s="8">
        <v>42104</v>
      </c>
      <c r="B101">
        <f t="shared" si="1"/>
        <v>6</v>
      </c>
    </row>
    <row r="102" spans="1:2" x14ac:dyDescent="0.2">
      <c r="A102" s="8">
        <v>42105</v>
      </c>
      <c r="B102">
        <f t="shared" si="1"/>
        <v>7</v>
      </c>
    </row>
    <row r="103" spans="1:2" x14ac:dyDescent="0.2">
      <c r="A103" s="8">
        <v>42106</v>
      </c>
      <c r="B103">
        <f t="shared" si="1"/>
        <v>1</v>
      </c>
    </row>
    <row r="104" spans="1:2" x14ac:dyDescent="0.2">
      <c r="A104" s="8">
        <v>42107</v>
      </c>
      <c r="B104">
        <f t="shared" si="1"/>
        <v>2</v>
      </c>
    </row>
    <row r="105" spans="1:2" x14ac:dyDescent="0.2">
      <c r="A105" s="8">
        <v>42108</v>
      </c>
      <c r="B105">
        <f t="shared" si="1"/>
        <v>3</v>
      </c>
    </row>
    <row r="106" spans="1:2" x14ac:dyDescent="0.2">
      <c r="A106" s="8">
        <v>42109</v>
      </c>
      <c r="B106">
        <f t="shared" si="1"/>
        <v>4</v>
      </c>
    </row>
    <row r="107" spans="1:2" x14ac:dyDescent="0.2">
      <c r="A107" s="8">
        <v>42110</v>
      </c>
      <c r="B107">
        <f t="shared" si="1"/>
        <v>5</v>
      </c>
    </row>
    <row r="108" spans="1:2" x14ac:dyDescent="0.2">
      <c r="A108" s="8">
        <v>42111</v>
      </c>
      <c r="B108">
        <f t="shared" si="1"/>
        <v>6</v>
      </c>
    </row>
    <row r="109" spans="1:2" x14ac:dyDescent="0.2">
      <c r="A109" s="8">
        <v>42112</v>
      </c>
      <c r="B109">
        <f t="shared" si="1"/>
        <v>7</v>
      </c>
    </row>
    <row r="110" spans="1:2" x14ac:dyDescent="0.2">
      <c r="A110" s="8">
        <v>42113</v>
      </c>
      <c r="B110">
        <f t="shared" si="1"/>
        <v>1</v>
      </c>
    </row>
    <row r="111" spans="1:2" x14ac:dyDescent="0.2">
      <c r="A111" s="8">
        <v>42114</v>
      </c>
      <c r="B111">
        <f t="shared" si="1"/>
        <v>2</v>
      </c>
    </row>
    <row r="112" spans="1:2" x14ac:dyDescent="0.2">
      <c r="A112" s="8">
        <v>42115</v>
      </c>
      <c r="B112">
        <f t="shared" si="1"/>
        <v>3</v>
      </c>
    </row>
    <row r="113" spans="1:2" x14ac:dyDescent="0.2">
      <c r="A113" s="8">
        <v>42116</v>
      </c>
      <c r="B113">
        <f t="shared" si="1"/>
        <v>4</v>
      </c>
    </row>
    <row r="114" spans="1:2" x14ac:dyDescent="0.2">
      <c r="A114" s="8">
        <v>42117</v>
      </c>
      <c r="B114">
        <f t="shared" si="1"/>
        <v>5</v>
      </c>
    </row>
    <row r="115" spans="1:2" x14ac:dyDescent="0.2">
      <c r="A115" s="8">
        <v>42118</v>
      </c>
      <c r="B115">
        <f t="shared" si="1"/>
        <v>6</v>
      </c>
    </row>
    <row r="116" spans="1:2" x14ac:dyDescent="0.2">
      <c r="A116" s="8">
        <v>42119</v>
      </c>
      <c r="B116">
        <f t="shared" si="1"/>
        <v>7</v>
      </c>
    </row>
    <row r="117" spans="1:2" x14ac:dyDescent="0.2">
      <c r="A117" s="8">
        <v>42120</v>
      </c>
      <c r="B117">
        <f t="shared" si="1"/>
        <v>1</v>
      </c>
    </row>
    <row r="118" spans="1:2" x14ac:dyDescent="0.2">
      <c r="A118" s="8">
        <v>42121</v>
      </c>
      <c r="B118">
        <f t="shared" si="1"/>
        <v>2</v>
      </c>
    </row>
    <row r="119" spans="1:2" x14ac:dyDescent="0.2">
      <c r="A119" s="8">
        <v>42122</v>
      </c>
      <c r="B119">
        <f t="shared" si="1"/>
        <v>3</v>
      </c>
    </row>
    <row r="120" spans="1:2" x14ac:dyDescent="0.2">
      <c r="A120" s="8">
        <v>42123</v>
      </c>
      <c r="B120">
        <f t="shared" si="1"/>
        <v>4</v>
      </c>
    </row>
    <row r="121" spans="1:2" x14ac:dyDescent="0.2">
      <c r="A121" s="8">
        <v>42124</v>
      </c>
      <c r="B121">
        <f t="shared" si="1"/>
        <v>5</v>
      </c>
    </row>
    <row r="122" spans="1:2" x14ac:dyDescent="0.2">
      <c r="A122" s="8">
        <v>42125</v>
      </c>
      <c r="B122">
        <f t="shared" si="1"/>
        <v>6</v>
      </c>
    </row>
    <row r="123" spans="1:2" x14ac:dyDescent="0.2">
      <c r="A123" s="8">
        <v>42126</v>
      </c>
      <c r="B123">
        <f t="shared" si="1"/>
        <v>7</v>
      </c>
    </row>
    <row r="124" spans="1:2" x14ac:dyDescent="0.2">
      <c r="A124" s="8">
        <v>42127</v>
      </c>
      <c r="B124">
        <f t="shared" si="1"/>
        <v>1</v>
      </c>
    </row>
    <row r="125" spans="1:2" x14ac:dyDescent="0.2">
      <c r="A125" s="8">
        <v>42128</v>
      </c>
      <c r="B125">
        <f t="shared" si="1"/>
        <v>2</v>
      </c>
    </row>
    <row r="126" spans="1:2" x14ac:dyDescent="0.2">
      <c r="A126" s="8">
        <v>42129</v>
      </c>
      <c r="B126">
        <f t="shared" si="1"/>
        <v>3</v>
      </c>
    </row>
    <row r="127" spans="1:2" x14ac:dyDescent="0.2">
      <c r="A127" s="8">
        <v>42130</v>
      </c>
      <c r="B127">
        <f t="shared" si="1"/>
        <v>4</v>
      </c>
    </row>
    <row r="128" spans="1:2" x14ac:dyDescent="0.2">
      <c r="A128" s="8">
        <v>42131</v>
      </c>
      <c r="B128">
        <f t="shared" si="1"/>
        <v>5</v>
      </c>
    </row>
    <row r="129" spans="1:2" x14ac:dyDescent="0.2">
      <c r="A129" s="8">
        <v>42132</v>
      </c>
      <c r="B129">
        <f t="shared" si="1"/>
        <v>6</v>
      </c>
    </row>
    <row r="130" spans="1:2" x14ac:dyDescent="0.2">
      <c r="A130" s="8">
        <v>42133</v>
      </c>
      <c r="B130">
        <f t="shared" si="1"/>
        <v>7</v>
      </c>
    </row>
    <row r="131" spans="1:2" x14ac:dyDescent="0.2">
      <c r="A131" s="8">
        <v>42134</v>
      </c>
      <c r="B131">
        <f t="shared" ref="B131:B194" si="2">WEEKDAY(A131,1)</f>
        <v>1</v>
      </c>
    </row>
    <row r="132" spans="1:2" x14ac:dyDescent="0.2">
      <c r="A132" s="8">
        <v>42135</v>
      </c>
      <c r="B132">
        <f t="shared" si="2"/>
        <v>2</v>
      </c>
    </row>
    <row r="133" spans="1:2" x14ac:dyDescent="0.2">
      <c r="A133" s="8">
        <v>42136</v>
      </c>
      <c r="B133">
        <f t="shared" si="2"/>
        <v>3</v>
      </c>
    </row>
    <row r="134" spans="1:2" x14ac:dyDescent="0.2">
      <c r="A134" s="8">
        <v>42137</v>
      </c>
      <c r="B134">
        <f t="shared" si="2"/>
        <v>4</v>
      </c>
    </row>
    <row r="135" spans="1:2" x14ac:dyDescent="0.2">
      <c r="A135" s="8">
        <v>42138</v>
      </c>
      <c r="B135">
        <f t="shared" si="2"/>
        <v>5</v>
      </c>
    </row>
    <row r="136" spans="1:2" x14ac:dyDescent="0.2">
      <c r="A136" s="8">
        <v>42139</v>
      </c>
      <c r="B136">
        <f t="shared" si="2"/>
        <v>6</v>
      </c>
    </row>
    <row r="137" spans="1:2" x14ac:dyDescent="0.2">
      <c r="A137" s="8">
        <v>42140</v>
      </c>
      <c r="B137">
        <f t="shared" si="2"/>
        <v>7</v>
      </c>
    </row>
    <row r="138" spans="1:2" x14ac:dyDescent="0.2">
      <c r="A138" s="8">
        <v>42141</v>
      </c>
      <c r="B138">
        <f t="shared" si="2"/>
        <v>1</v>
      </c>
    </row>
    <row r="139" spans="1:2" x14ac:dyDescent="0.2">
      <c r="A139" s="8">
        <v>42142</v>
      </c>
      <c r="B139">
        <f t="shared" si="2"/>
        <v>2</v>
      </c>
    </row>
    <row r="140" spans="1:2" x14ac:dyDescent="0.2">
      <c r="A140" s="8">
        <v>42143</v>
      </c>
      <c r="B140">
        <f t="shared" si="2"/>
        <v>3</v>
      </c>
    </row>
    <row r="141" spans="1:2" x14ac:dyDescent="0.2">
      <c r="A141" s="8">
        <v>42144</v>
      </c>
      <c r="B141">
        <f t="shared" si="2"/>
        <v>4</v>
      </c>
    </row>
    <row r="142" spans="1:2" x14ac:dyDescent="0.2">
      <c r="A142" s="8">
        <v>42145</v>
      </c>
      <c r="B142">
        <f t="shared" si="2"/>
        <v>5</v>
      </c>
    </row>
    <row r="143" spans="1:2" x14ac:dyDescent="0.2">
      <c r="A143" s="8">
        <v>42146</v>
      </c>
      <c r="B143">
        <f t="shared" si="2"/>
        <v>6</v>
      </c>
    </row>
    <row r="144" spans="1:2" x14ac:dyDescent="0.2">
      <c r="A144" s="8">
        <v>42147</v>
      </c>
      <c r="B144">
        <f t="shared" si="2"/>
        <v>7</v>
      </c>
    </row>
    <row r="145" spans="1:2" x14ac:dyDescent="0.2">
      <c r="A145" s="8">
        <v>42148</v>
      </c>
      <c r="B145">
        <f t="shared" si="2"/>
        <v>1</v>
      </c>
    </row>
    <row r="146" spans="1:2" x14ac:dyDescent="0.2">
      <c r="A146" s="8">
        <v>42149</v>
      </c>
      <c r="B146">
        <f t="shared" si="2"/>
        <v>2</v>
      </c>
    </row>
    <row r="147" spans="1:2" x14ac:dyDescent="0.2">
      <c r="A147" s="8">
        <v>42150</v>
      </c>
      <c r="B147">
        <f t="shared" si="2"/>
        <v>3</v>
      </c>
    </row>
    <row r="148" spans="1:2" x14ac:dyDescent="0.2">
      <c r="A148" s="8">
        <v>42151</v>
      </c>
      <c r="B148">
        <f t="shared" si="2"/>
        <v>4</v>
      </c>
    </row>
    <row r="149" spans="1:2" x14ac:dyDescent="0.2">
      <c r="A149" s="8">
        <v>42152</v>
      </c>
      <c r="B149">
        <f t="shared" si="2"/>
        <v>5</v>
      </c>
    </row>
    <row r="150" spans="1:2" x14ac:dyDescent="0.2">
      <c r="A150" s="8">
        <v>42153</v>
      </c>
      <c r="B150">
        <f t="shared" si="2"/>
        <v>6</v>
      </c>
    </row>
    <row r="151" spans="1:2" x14ac:dyDescent="0.2">
      <c r="A151" s="8">
        <v>42154</v>
      </c>
      <c r="B151">
        <f t="shared" si="2"/>
        <v>7</v>
      </c>
    </row>
    <row r="152" spans="1:2" x14ac:dyDescent="0.2">
      <c r="A152" s="8">
        <v>42155</v>
      </c>
      <c r="B152">
        <f t="shared" si="2"/>
        <v>1</v>
      </c>
    </row>
    <row r="153" spans="1:2" x14ac:dyDescent="0.2">
      <c r="A153" s="8">
        <v>42156</v>
      </c>
      <c r="B153">
        <f t="shared" si="2"/>
        <v>2</v>
      </c>
    </row>
    <row r="154" spans="1:2" x14ac:dyDescent="0.2">
      <c r="A154" s="8">
        <v>42157</v>
      </c>
      <c r="B154">
        <f t="shared" si="2"/>
        <v>3</v>
      </c>
    </row>
    <row r="155" spans="1:2" x14ac:dyDescent="0.2">
      <c r="A155" s="8">
        <v>42158</v>
      </c>
      <c r="B155">
        <f t="shared" si="2"/>
        <v>4</v>
      </c>
    </row>
    <row r="156" spans="1:2" x14ac:dyDescent="0.2">
      <c r="A156" s="8">
        <v>42159</v>
      </c>
      <c r="B156">
        <f t="shared" si="2"/>
        <v>5</v>
      </c>
    </row>
    <row r="157" spans="1:2" x14ac:dyDescent="0.2">
      <c r="A157" s="8">
        <v>42160</v>
      </c>
      <c r="B157">
        <f t="shared" si="2"/>
        <v>6</v>
      </c>
    </row>
    <row r="158" spans="1:2" x14ac:dyDescent="0.2">
      <c r="A158" s="8">
        <v>42161</v>
      </c>
      <c r="B158">
        <f t="shared" si="2"/>
        <v>7</v>
      </c>
    </row>
    <row r="159" spans="1:2" x14ac:dyDescent="0.2">
      <c r="A159" s="8">
        <v>42162</v>
      </c>
      <c r="B159">
        <f t="shared" si="2"/>
        <v>1</v>
      </c>
    </row>
    <row r="160" spans="1:2" x14ac:dyDescent="0.2">
      <c r="A160" s="8">
        <v>42163</v>
      </c>
      <c r="B160">
        <f t="shared" si="2"/>
        <v>2</v>
      </c>
    </row>
    <row r="161" spans="1:2" x14ac:dyDescent="0.2">
      <c r="A161" s="8">
        <v>42164</v>
      </c>
      <c r="B161">
        <f t="shared" si="2"/>
        <v>3</v>
      </c>
    </row>
    <row r="162" spans="1:2" x14ac:dyDescent="0.2">
      <c r="A162" s="8">
        <v>42165</v>
      </c>
      <c r="B162">
        <f t="shared" si="2"/>
        <v>4</v>
      </c>
    </row>
    <row r="163" spans="1:2" x14ac:dyDescent="0.2">
      <c r="A163" s="8">
        <v>42166</v>
      </c>
      <c r="B163">
        <f t="shared" si="2"/>
        <v>5</v>
      </c>
    </row>
    <row r="164" spans="1:2" x14ac:dyDescent="0.2">
      <c r="A164" s="8">
        <v>42167</v>
      </c>
      <c r="B164">
        <f t="shared" si="2"/>
        <v>6</v>
      </c>
    </row>
    <row r="165" spans="1:2" x14ac:dyDescent="0.2">
      <c r="A165" s="8">
        <v>42168</v>
      </c>
      <c r="B165">
        <f t="shared" si="2"/>
        <v>7</v>
      </c>
    </row>
    <row r="166" spans="1:2" x14ac:dyDescent="0.2">
      <c r="A166" s="8">
        <v>42169</v>
      </c>
      <c r="B166">
        <f t="shared" si="2"/>
        <v>1</v>
      </c>
    </row>
    <row r="167" spans="1:2" x14ac:dyDescent="0.2">
      <c r="A167" s="8">
        <v>42170</v>
      </c>
      <c r="B167">
        <f t="shared" si="2"/>
        <v>2</v>
      </c>
    </row>
    <row r="168" spans="1:2" x14ac:dyDescent="0.2">
      <c r="A168" s="8">
        <v>42171</v>
      </c>
      <c r="B168">
        <f t="shared" si="2"/>
        <v>3</v>
      </c>
    </row>
    <row r="169" spans="1:2" x14ac:dyDescent="0.2">
      <c r="A169" s="8">
        <v>42172</v>
      </c>
      <c r="B169">
        <f t="shared" si="2"/>
        <v>4</v>
      </c>
    </row>
    <row r="170" spans="1:2" x14ac:dyDescent="0.2">
      <c r="A170" s="8">
        <v>42173</v>
      </c>
      <c r="B170">
        <f t="shared" si="2"/>
        <v>5</v>
      </c>
    </row>
    <row r="171" spans="1:2" x14ac:dyDescent="0.2">
      <c r="A171" s="8">
        <v>42174</v>
      </c>
      <c r="B171">
        <f t="shared" si="2"/>
        <v>6</v>
      </c>
    </row>
    <row r="172" spans="1:2" x14ac:dyDescent="0.2">
      <c r="A172" s="8">
        <v>42175</v>
      </c>
      <c r="B172">
        <f t="shared" si="2"/>
        <v>7</v>
      </c>
    </row>
    <row r="173" spans="1:2" x14ac:dyDescent="0.2">
      <c r="A173" s="8">
        <v>42176</v>
      </c>
      <c r="B173">
        <f t="shared" si="2"/>
        <v>1</v>
      </c>
    </row>
    <row r="174" spans="1:2" x14ac:dyDescent="0.2">
      <c r="A174" s="8">
        <v>42177</v>
      </c>
      <c r="B174">
        <f t="shared" si="2"/>
        <v>2</v>
      </c>
    </row>
    <row r="175" spans="1:2" x14ac:dyDescent="0.2">
      <c r="A175" s="8">
        <v>42178</v>
      </c>
      <c r="B175">
        <f t="shared" si="2"/>
        <v>3</v>
      </c>
    </row>
    <row r="176" spans="1:2" x14ac:dyDescent="0.2">
      <c r="A176" s="8">
        <v>42179</v>
      </c>
      <c r="B176">
        <f t="shared" si="2"/>
        <v>4</v>
      </c>
    </row>
    <row r="177" spans="1:2" x14ac:dyDescent="0.2">
      <c r="A177" s="8">
        <v>42180</v>
      </c>
      <c r="B177">
        <f t="shared" si="2"/>
        <v>5</v>
      </c>
    </row>
    <row r="178" spans="1:2" x14ac:dyDescent="0.2">
      <c r="A178" s="8">
        <v>42181</v>
      </c>
      <c r="B178">
        <f t="shared" si="2"/>
        <v>6</v>
      </c>
    </row>
    <row r="179" spans="1:2" x14ac:dyDescent="0.2">
      <c r="A179" s="8">
        <v>42182</v>
      </c>
      <c r="B179">
        <f t="shared" si="2"/>
        <v>7</v>
      </c>
    </row>
    <row r="180" spans="1:2" x14ac:dyDescent="0.2">
      <c r="A180" s="8">
        <v>42183</v>
      </c>
      <c r="B180">
        <f t="shared" si="2"/>
        <v>1</v>
      </c>
    </row>
    <row r="181" spans="1:2" x14ac:dyDescent="0.2">
      <c r="A181" s="8">
        <v>42184</v>
      </c>
      <c r="B181">
        <f t="shared" si="2"/>
        <v>2</v>
      </c>
    </row>
    <row r="182" spans="1:2" x14ac:dyDescent="0.2">
      <c r="A182" s="8">
        <v>42185</v>
      </c>
      <c r="B182">
        <f t="shared" si="2"/>
        <v>3</v>
      </c>
    </row>
    <row r="183" spans="1:2" x14ac:dyDescent="0.2">
      <c r="A183" s="8">
        <v>42186</v>
      </c>
      <c r="B183">
        <f t="shared" si="2"/>
        <v>4</v>
      </c>
    </row>
    <row r="184" spans="1:2" x14ac:dyDescent="0.2">
      <c r="A184" s="8">
        <v>42187</v>
      </c>
      <c r="B184">
        <f t="shared" si="2"/>
        <v>5</v>
      </c>
    </row>
    <row r="185" spans="1:2" x14ac:dyDescent="0.2">
      <c r="A185" s="8">
        <v>42188</v>
      </c>
      <c r="B185">
        <f t="shared" si="2"/>
        <v>6</v>
      </c>
    </row>
    <row r="186" spans="1:2" x14ac:dyDescent="0.2">
      <c r="A186" s="8">
        <v>42189</v>
      </c>
      <c r="B186">
        <f t="shared" si="2"/>
        <v>7</v>
      </c>
    </row>
    <row r="187" spans="1:2" x14ac:dyDescent="0.2">
      <c r="A187" s="8">
        <v>42190</v>
      </c>
      <c r="B187">
        <f t="shared" si="2"/>
        <v>1</v>
      </c>
    </row>
    <row r="188" spans="1:2" x14ac:dyDescent="0.2">
      <c r="A188" s="8">
        <v>42191</v>
      </c>
      <c r="B188">
        <f t="shared" si="2"/>
        <v>2</v>
      </c>
    </row>
    <row r="189" spans="1:2" x14ac:dyDescent="0.2">
      <c r="A189" s="8">
        <v>42192</v>
      </c>
      <c r="B189">
        <f t="shared" si="2"/>
        <v>3</v>
      </c>
    </row>
    <row r="190" spans="1:2" x14ac:dyDescent="0.2">
      <c r="A190" s="8">
        <v>42193</v>
      </c>
      <c r="B190">
        <f t="shared" si="2"/>
        <v>4</v>
      </c>
    </row>
    <row r="191" spans="1:2" x14ac:dyDescent="0.2">
      <c r="A191" s="8">
        <v>42194</v>
      </c>
      <c r="B191">
        <f t="shared" si="2"/>
        <v>5</v>
      </c>
    </row>
    <row r="192" spans="1:2" x14ac:dyDescent="0.2">
      <c r="A192" s="8">
        <v>42195</v>
      </c>
      <c r="B192">
        <f t="shared" si="2"/>
        <v>6</v>
      </c>
    </row>
    <row r="193" spans="1:2" x14ac:dyDescent="0.2">
      <c r="A193" s="8">
        <v>42196</v>
      </c>
      <c r="B193">
        <f t="shared" si="2"/>
        <v>7</v>
      </c>
    </row>
    <row r="194" spans="1:2" x14ac:dyDescent="0.2">
      <c r="A194" s="8">
        <v>42197</v>
      </c>
      <c r="B194">
        <f t="shared" si="2"/>
        <v>1</v>
      </c>
    </row>
    <row r="195" spans="1:2" x14ac:dyDescent="0.2">
      <c r="A195" s="8">
        <v>42198</v>
      </c>
      <c r="B195">
        <f t="shared" ref="B195:B258" si="3">WEEKDAY(A195,1)</f>
        <v>2</v>
      </c>
    </row>
    <row r="196" spans="1:2" x14ac:dyDescent="0.2">
      <c r="A196" s="8">
        <v>42199</v>
      </c>
      <c r="B196">
        <f t="shared" si="3"/>
        <v>3</v>
      </c>
    </row>
    <row r="197" spans="1:2" x14ac:dyDescent="0.2">
      <c r="A197" s="8">
        <v>42200</v>
      </c>
      <c r="B197">
        <f t="shared" si="3"/>
        <v>4</v>
      </c>
    </row>
    <row r="198" spans="1:2" x14ac:dyDescent="0.2">
      <c r="A198" s="8">
        <v>42201</v>
      </c>
      <c r="B198">
        <f t="shared" si="3"/>
        <v>5</v>
      </c>
    </row>
    <row r="199" spans="1:2" x14ac:dyDescent="0.2">
      <c r="A199" s="8">
        <v>42202</v>
      </c>
      <c r="B199">
        <f t="shared" si="3"/>
        <v>6</v>
      </c>
    </row>
    <row r="200" spans="1:2" x14ac:dyDescent="0.2">
      <c r="A200" s="8">
        <v>42203</v>
      </c>
      <c r="B200">
        <f t="shared" si="3"/>
        <v>7</v>
      </c>
    </row>
    <row r="201" spans="1:2" x14ac:dyDescent="0.2">
      <c r="A201" s="8">
        <v>42204</v>
      </c>
      <c r="B201">
        <f t="shared" si="3"/>
        <v>1</v>
      </c>
    </row>
    <row r="202" spans="1:2" x14ac:dyDescent="0.2">
      <c r="A202" s="8">
        <v>42205</v>
      </c>
      <c r="B202">
        <f t="shared" si="3"/>
        <v>2</v>
      </c>
    </row>
    <row r="203" spans="1:2" x14ac:dyDescent="0.2">
      <c r="A203" s="8">
        <v>42206</v>
      </c>
      <c r="B203">
        <f t="shared" si="3"/>
        <v>3</v>
      </c>
    </row>
    <row r="204" spans="1:2" x14ac:dyDescent="0.2">
      <c r="A204" s="8">
        <v>42207</v>
      </c>
      <c r="B204">
        <f t="shared" si="3"/>
        <v>4</v>
      </c>
    </row>
    <row r="205" spans="1:2" x14ac:dyDescent="0.2">
      <c r="A205" s="8">
        <v>42208</v>
      </c>
      <c r="B205">
        <f t="shared" si="3"/>
        <v>5</v>
      </c>
    </row>
    <row r="206" spans="1:2" x14ac:dyDescent="0.2">
      <c r="A206" s="8">
        <v>42209</v>
      </c>
      <c r="B206">
        <f t="shared" si="3"/>
        <v>6</v>
      </c>
    </row>
    <row r="207" spans="1:2" x14ac:dyDescent="0.2">
      <c r="A207" s="8">
        <v>42210</v>
      </c>
      <c r="B207">
        <f t="shared" si="3"/>
        <v>7</v>
      </c>
    </row>
    <row r="208" spans="1:2" x14ac:dyDescent="0.2">
      <c r="A208" s="8">
        <v>42211</v>
      </c>
      <c r="B208">
        <f t="shared" si="3"/>
        <v>1</v>
      </c>
    </row>
    <row r="209" spans="1:2" x14ac:dyDescent="0.2">
      <c r="A209" s="8">
        <v>42212</v>
      </c>
      <c r="B209">
        <f t="shared" si="3"/>
        <v>2</v>
      </c>
    </row>
    <row r="210" spans="1:2" x14ac:dyDescent="0.2">
      <c r="A210" s="8">
        <v>42213</v>
      </c>
      <c r="B210">
        <f t="shared" si="3"/>
        <v>3</v>
      </c>
    </row>
    <row r="211" spans="1:2" x14ac:dyDescent="0.2">
      <c r="A211" s="8">
        <v>42214</v>
      </c>
      <c r="B211">
        <f t="shared" si="3"/>
        <v>4</v>
      </c>
    </row>
    <row r="212" spans="1:2" x14ac:dyDescent="0.2">
      <c r="A212" s="8">
        <v>42215</v>
      </c>
      <c r="B212">
        <f t="shared" si="3"/>
        <v>5</v>
      </c>
    </row>
    <row r="213" spans="1:2" x14ac:dyDescent="0.2">
      <c r="A213" s="8">
        <v>42216</v>
      </c>
      <c r="B213">
        <f t="shared" si="3"/>
        <v>6</v>
      </c>
    </row>
    <row r="214" spans="1:2" x14ac:dyDescent="0.2">
      <c r="A214" s="8">
        <v>42217</v>
      </c>
      <c r="B214">
        <f t="shared" si="3"/>
        <v>7</v>
      </c>
    </row>
    <row r="215" spans="1:2" x14ac:dyDescent="0.2">
      <c r="A215" s="8">
        <v>42218</v>
      </c>
      <c r="B215">
        <f t="shared" si="3"/>
        <v>1</v>
      </c>
    </row>
    <row r="216" spans="1:2" x14ac:dyDescent="0.2">
      <c r="A216" s="8">
        <v>42219</v>
      </c>
      <c r="B216">
        <f t="shared" si="3"/>
        <v>2</v>
      </c>
    </row>
    <row r="217" spans="1:2" x14ac:dyDescent="0.2">
      <c r="A217" s="8">
        <v>42220</v>
      </c>
      <c r="B217">
        <f t="shared" si="3"/>
        <v>3</v>
      </c>
    </row>
    <row r="218" spans="1:2" x14ac:dyDescent="0.2">
      <c r="A218" s="8">
        <v>42221</v>
      </c>
      <c r="B218">
        <f t="shared" si="3"/>
        <v>4</v>
      </c>
    </row>
    <row r="219" spans="1:2" x14ac:dyDescent="0.2">
      <c r="A219" s="8">
        <v>42222</v>
      </c>
      <c r="B219">
        <f t="shared" si="3"/>
        <v>5</v>
      </c>
    </row>
    <row r="220" spans="1:2" x14ac:dyDescent="0.2">
      <c r="A220" s="8">
        <v>42223</v>
      </c>
      <c r="B220">
        <f t="shared" si="3"/>
        <v>6</v>
      </c>
    </row>
    <row r="221" spans="1:2" x14ac:dyDescent="0.2">
      <c r="A221" s="8">
        <v>42224</v>
      </c>
      <c r="B221">
        <f t="shared" si="3"/>
        <v>7</v>
      </c>
    </row>
    <row r="222" spans="1:2" x14ac:dyDescent="0.2">
      <c r="A222" s="8">
        <v>42225</v>
      </c>
      <c r="B222">
        <f t="shared" si="3"/>
        <v>1</v>
      </c>
    </row>
    <row r="223" spans="1:2" x14ac:dyDescent="0.2">
      <c r="A223" s="8">
        <v>42226</v>
      </c>
      <c r="B223">
        <f t="shared" si="3"/>
        <v>2</v>
      </c>
    </row>
    <row r="224" spans="1:2" x14ac:dyDescent="0.2">
      <c r="A224" s="8">
        <v>42227</v>
      </c>
      <c r="B224">
        <f t="shared" si="3"/>
        <v>3</v>
      </c>
    </row>
    <row r="225" spans="1:2" x14ac:dyDescent="0.2">
      <c r="A225" s="8">
        <v>42228</v>
      </c>
      <c r="B225">
        <f t="shared" si="3"/>
        <v>4</v>
      </c>
    </row>
    <row r="226" spans="1:2" x14ac:dyDescent="0.2">
      <c r="A226" s="8">
        <v>42229</v>
      </c>
      <c r="B226">
        <f t="shared" si="3"/>
        <v>5</v>
      </c>
    </row>
    <row r="227" spans="1:2" x14ac:dyDescent="0.2">
      <c r="A227" s="8">
        <v>42230</v>
      </c>
      <c r="B227">
        <f t="shared" si="3"/>
        <v>6</v>
      </c>
    </row>
    <row r="228" spans="1:2" x14ac:dyDescent="0.2">
      <c r="A228" s="8">
        <v>42231</v>
      </c>
      <c r="B228">
        <f t="shared" si="3"/>
        <v>7</v>
      </c>
    </row>
    <row r="229" spans="1:2" x14ac:dyDescent="0.2">
      <c r="A229" s="8">
        <v>42232</v>
      </c>
      <c r="B229">
        <f t="shared" si="3"/>
        <v>1</v>
      </c>
    </row>
    <row r="230" spans="1:2" x14ac:dyDescent="0.2">
      <c r="A230" s="8">
        <v>42233</v>
      </c>
      <c r="B230">
        <f t="shared" si="3"/>
        <v>2</v>
      </c>
    </row>
    <row r="231" spans="1:2" x14ac:dyDescent="0.2">
      <c r="A231" s="8">
        <v>42234</v>
      </c>
      <c r="B231">
        <f t="shared" si="3"/>
        <v>3</v>
      </c>
    </row>
    <row r="232" spans="1:2" x14ac:dyDescent="0.2">
      <c r="A232" s="8">
        <v>42235</v>
      </c>
      <c r="B232">
        <f t="shared" si="3"/>
        <v>4</v>
      </c>
    </row>
    <row r="233" spans="1:2" x14ac:dyDescent="0.2">
      <c r="A233" s="8">
        <v>42236</v>
      </c>
      <c r="B233">
        <f t="shared" si="3"/>
        <v>5</v>
      </c>
    </row>
    <row r="234" spans="1:2" x14ac:dyDescent="0.2">
      <c r="A234" s="8">
        <v>42237</v>
      </c>
      <c r="B234">
        <f t="shared" si="3"/>
        <v>6</v>
      </c>
    </row>
    <row r="235" spans="1:2" x14ac:dyDescent="0.2">
      <c r="A235" s="8">
        <v>42238</v>
      </c>
      <c r="B235">
        <f t="shared" si="3"/>
        <v>7</v>
      </c>
    </row>
    <row r="236" spans="1:2" x14ac:dyDescent="0.2">
      <c r="A236" s="8">
        <v>42239</v>
      </c>
      <c r="B236">
        <f t="shared" si="3"/>
        <v>1</v>
      </c>
    </row>
    <row r="237" spans="1:2" x14ac:dyDescent="0.2">
      <c r="A237" s="8">
        <v>42240</v>
      </c>
      <c r="B237">
        <f t="shared" si="3"/>
        <v>2</v>
      </c>
    </row>
    <row r="238" spans="1:2" x14ac:dyDescent="0.2">
      <c r="A238" s="8">
        <v>42241</v>
      </c>
      <c r="B238">
        <f t="shared" si="3"/>
        <v>3</v>
      </c>
    </row>
    <row r="239" spans="1:2" x14ac:dyDescent="0.2">
      <c r="A239" s="8">
        <v>42242</v>
      </c>
      <c r="B239">
        <f t="shared" si="3"/>
        <v>4</v>
      </c>
    </row>
    <row r="240" spans="1:2" x14ac:dyDescent="0.2">
      <c r="A240" s="8">
        <v>42243</v>
      </c>
      <c r="B240">
        <f t="shared" si="3"/>
        <v>5</v>
      </c>
    </row>
    <row r="241" spans="1:2" x14ac:dyDescent="0.2">
      <c r="A241" s="8">
        <v>42244</v>
      </c>
      <c r="B241">
        <f t="shared" si="3"/>
        <v>6</v>
      </c>
    </row>
    <row r="242" spans="1:2" x14ac:dyDescent="0.2">
      <c r="A242" s="8">
        <v>42245</v>
      </c>
      <c r="B242">
        <f t="shared" si="3"/>
        <v>7</v>
      </c>
    </row>
    <row r="243" spans="1:2" x14ac:dyDescent="0.2">
      <c r="A243" s="8">
        <v>42246</v>
      </c>
      <c r="B243">
        <f t="shared" si="3"/>
        <v>1</v>
      </c>
    </row>
    <row r="244" spans="1:2" x14ac:dyDescent="0.2">
      <c r="A244" s="8">
        <v>42247</v>
      </c>
      <c r="B244">
        <f t="shared" si="3"/>
        <v>2</v>
      </c>
    </row>
    <row r="245" spans="1:2" x14ac:dyDescent="0.2">
      <c r="A245" s="8">
        <v>42248</v>
      </c>
      <c r="B245">
        <f t="shared" si="3"/>
        <v>3</v>
      </c>
    </row>
    <row r="246" spans="1:2" x14ac:dyDescent="0.2">
      <c r="A246" s="8">
        <v>42249</v>
      </c>
      <c r="B246">
        <f t="shared" si="3"/>
        <v>4</v>
      </c>
    </row>
    <row r="247" spans="1:2" x14ac:dyDescent="0.2">
      <c r="A247" s="8">
        <v>42250</v>
      </c>
      <c r="B247">
        <f t="shared" si="3"/>
        <v>5</v>
      </c>
    </row>
    <row r="248" spans="1:2" x14ac:dyDescent="0.2">
      <c r="A248" s="8">
        <v>42251</v>
      </c>
      <c r="B248">
        <f t="shared" si="3"/>
        <v>6</v>
      </c>
    </row>
    <row r="249" spans="1:2" x14ac:dyDescent="0.2">
      <c r="A249" s="8">
        <v>42252</v>
      </c>
      <c r="B249">
        <f t="shared" si="3"/>
        <v>7</v>
      </c>
    </row>
    <row r="250" spans="1:2" x14ac:dyDescent="0.2">
      <c r="A250" s="8">
        <v>42253</v>
      </c>
      <c r="B250">
        <f t="shared" si="3"/>
        <v>1</v>
      </c>
    </row>
    <row r="251" spans="1:2" x14ac:dyDescent="0.2">
      <c r="A251" s="8">
        <v>42254</v>
      </c>
      <c r="B251">
        <f t="shared" si="3"/>
        <v>2</v>
      </c>
    </row>
    <row r="252" spans="1:2" x14ac:dyDescent="0.2">
      <c r="A252" s="8">
        <v>42255</v>
      </c>
      <c r="B252">
        <f t="shared" si="3"/>
        <v>3</v>
      </c>
    </row>
    <row r="253" spans="1:2" x14ac:dyDescent="0.2">
      <c r="A253" s="8">
        <v>42256</v>
      </c>
      <c r="B253">
        <f t="shared" si="3"/>
        <v>4</v>
      </c>
    </row>
    <row r="254" spans="1:2" x14ac:dyDescent="0.2">
      <c r="A254" s="8">
        <v>42257</v>
      </c>
      <c r="B254">
        <f t="shared" si="3"/>
        <v>5</v>
      </c>
    </row>
    <row r="255" spans="1:2" x14ac:dyDescent="0.2">
      <c r="A255" s="8">
        <v>42258</v>
      </c>
      <c r="B255">
        <f t="shared" si="3"/>
        <v>6</v>
      </c>
    </row>
    <row r="256" spans="1:2" x14ac:dyDescent="0.2">
      <c r="A256" s="8">
        <v>42259</v>
      </c>
      <c r="B256">
        <f t="shared" si="3"/>
        <v>7</v>
      </c>
    </row>
    <row r="257" spans="1:2" x14ac:dyDescent="0.2">
      <c r="A257" s="8">
        <v>42260</v>
      </c>
      <c r="B257">
        <f t="shared" si="3"/>
        <v>1</v>
      </c>
    </row>
    <row r="258" spans="1:2" x14ac:dyDescent="0.2">
      <c r="A258" s="8">
        <v>42261</v>
      </c>
      <c r="B258">
        <f t="shared" si="3"/>
        <v>2</v>
      </c>
    </row>
    <row r="259" spans="1:2" x14ac:dyDescent="0.2">
      <c r="A259" s="8">
        <v>42262</v>
      </c>
      <c r="B259">
        <f t="shared" ref="B259:B322" si="4">WEEKDAY(A259,1)</f>
        <v>3</v>
      </c>
    </row>
    <row r="260" spans="1:2" x14ac:dyDescent="0.2">
      <c r="A260" s="8">
        <v>42263</v>
      </c>
      <c r="B260">
        <f t="shared" si="4"/>
        <v>4</v>
      </c>
    </row>
    <row r="261" spans="1:2" x14ac:dyDescent="0.2">
      <c r="A261" s="8">
        <v>42264</v>
      </c>
      <c r="B261">
        <f t="shared" si="4"/>
        <v>5</v>
      </c>
    </row>
    <row r="262" spans="1:2" x14ac:dyDescent="0.2">
      <c r="A262" s="8">
        <v>42265</v>
      </c>
      <c r="B262">
        <f t="shared" si="4"/>
        <v>6</v>
      </c>
    </row>
    <row r="263" spans="1:2" x14ac:dyDescent="0.2">
      <c r="A263" s="8">
        <v>42266</v>
      </c>
      <c r="B263">
        <f t="shared" si="4"/>
        <v>7</v>
      </c>
    </row>
    <row r="264" spans="1:2" x14ac:dyDescent="0.2">
      <c r="A264" s="8">
        <v>42267</v>
      </c>
      <c r="B264">
        <f t="shared" si="4"/>
        <v>1</v>
      </c>
    </row>
    <row r="265" spans="1:2" x14ac:dyDescent="0.2">
      <c r="A265" s="8">
        <v>42268</v>
      </c>
      <c r="B265">
        <f t="shared" si="4"/>
        <v>2</v>
      </c>
    </row>
    <row r="266" spans="1:2" x14ac:dyDescent="0.2">
      <c r="A266" s="8">
        <v>42269</v>
      </c>
      <c r="B266">
        <f t="shared" si="4"/>
        <v>3</v>
      </c>
    </row>
    <row r="267" spans="1:2" x14ac:dyDescent="0.2">
      <c r="A267" s="8">
        <v>42270</v>
      </c>
      <c r="B267">
        <f t="shared" si="4"/>
        <v>4</v>
      </c>
    </row>
    <row r="268" spans="1:2" x14ac:dyDescent="0.2">
      <c r="A268" s="8">
        <v>42271</v>
      </c>
      <c r="B268">
        <f t="shared" si="4"/>
        <v>5</v>
      </c>
    </row>
    <row r="269" spans="1:2" x14ac:dyDescent="0.2">
      <c r="A269" s="8">
        <v>42272</v>
      </c>
      <c r="B269">
        <f t="shared" si="4"/>
        <v>6</v>
      </c>
    </row>
    <row r="270" spans="1:2" x14ac:dyDescent="0.2">
      <c r="A270" s="8">
        <v>42273</v>
      </c>
      <c r="B270">
        <f t="shared" si="4"/>
        <v>7</v>
      </c>
    </row>
    <row r="271" spans="1:2" x14ac:dyDescent="0.2">
      <c r="A271" s="8">
        <v>42274</v>
      </c>
      <c r="B271">
        <f t="shared" si="4"/>
        <v>1</v>
      </c>
    </row>
    <row r="272" spans="1:2" x14ac:dyDescent="0.2">
      <c r="A272" s="8">
        <v>42275</v>
      </c>
      <c r="B272">
        <f t="shared" si="4"/>
        <v>2</v>
      </c>
    </row>
    <row r="273" spans="1:2" x14ac:dyDescent="0.2">
      <c r="A273" s="8">
        <v>42276</v>
      </c>
      <c r="B273">
        <f t="shared" si="4"/>
        <v>3</v>
      </c>
    </row>
    <row r="274" spans="1:2" x14ac:dyDescent="0.2">
      <c r="A274" s="8">
        <v>42277</v>
      </c>
      <c r="B274">
        <f t="shared" si="4"/>
        <v>4</v>
      </c>
    </row>
    <row r="275" spans="1:2" x14ac:dyDescent="0.2">
      <c r="A275" s="8">
        <v>42278</v>
      </c>
      <c r="B275">
        <f t="shared" si="4"/>
        <v>5</v>
      </c>
    </row>
    <row r="276" spans="1:2" x14ac:dyDescent="0.2">
      <c r="A276" s="8">
        <v>42279</v>
      </c>
      <c r="B276">
        <f t="shared" si="4"/>
        <v>6</v>
      </c>
    </row>
    <row r="277" spans="1:2" x14ac:dyDescent="0.2">
      <c r="A277" s="8">
        <v>42280</v>
      </c>
      <c r="B277">
        <f t="shared" si="4"/>
        <v>7</v>
      </c>
    </row>
    <row r="278" spans="1:2" x14ac:dyDescent="0.2">
      <c r="A278" s="8">
        <v>42281</v>
      </c>
      <c r="B278">
        <f t="shared" si="4"/>
        <v>1</v>
      </c>
    </row>
    <row r="279" spans="1:2" x14ac:dyDescent="0.2">
      <c r="A279" s="8">
        <v>42282</v>
      </c>
      <c r="B279">
        <f t="shared" si="4"/>
        <v>2</v>
      </c>
    </row>
    <row r="280" spans="1:2" x14ac:dyDescent="0.2">
      <c r="A280" s="8">
        <v>42283</v>
      </c>
      <c r="B280">
        <f t="shared" si="4"/>
        <v>3</v>
      </c>
    </row>
    <row r="281" spans="1:2" x14ac:dyDescent="0.2">
      <c r="A281" s="8">
        <v>42284</v>
      </c>
      <c r="B281">
        <f t="shared" si="4"/>
        <v>4</v>
      </c>
    </row>
    <row r="282" spans="1:2" x14ac:dyDescent="0.2">
      <c r="A282" s="8">
        <v>42285</v>
      </c>
      <c r="B282">
        <f t="shared" si="4"/>
        <v>5</v>
      </c>
    </row>
    <row r="283" spans="1:2" x14ac:dyDescent="0.2">
      <c r="A283" s="8">
        <v>42286</v>
      </c>
      <c r="B283">
        <f t="shared" si="4"/>
        <v>6</v>
      </c>
    </row>
    <row r="284" spans="1:2" x14ac:dyDescent="0.2">
      <c r="A284" s="8">
        <v>42287</v>
      </c>
      <c r="B284">
        <f t="shared" si="4"/>
        <v>7</v>
      </c>
    </row>
    <row r="285" spans="1:2" x14ac:dyDescent="0.2">
      <c r="A285" s="8">
        <v>42288</v>
      </c>
      <c r="B285">
        <f t="shared" si="4"/>
        <v>1</v>
      </c>
    </row>
    <row r="286" spans="1:2" x14ac:dyDescent="0.2">
      <c r="A286" s="8">
        <v>42289</v>
      </c>
      <c r="B286">
        <f t="shared" si="4"/>
        <v>2</v>
      </c>
    </row>
    <row r="287" spans="1:2" x14ac:dyDescent="0.2">
      <c r="A287" s="8">
        <v>42290</v>
      </c>
      <c r="B287">
        <f t="shared" si="4"/>
        <v>3</v>
      </c>
    </row>
    <row r="288" spans="1:2" x14ac:dyDescent="0.2">
      <c r="A288" s="8">
        <v>42291</v>
      </c>
      <c r="B288">
        <f t="shared" si="4"/>
        <v>4</v>
      </c>
    </row>
    <row r="289" spans="1:2" x14ac:dyDescent="0.2">
      <c r="A289" s="8">
        <v>42292</v>
      </c>
      <c r="B289">
        <f t="shared" si="4"/>
        <v>5</v>
      </c>
    </row>
    <row r="290" spans="1:2" x14ac:dyDescent="0.2">
      <c r="A290" s="8">
        <v>42293</v>
      </c>
      <c r="B290">
        <f t="shared" si="4"/>
        <v>6</v>
      </c>
    </row>
    <row r="291" spans="1:2" x14ac:dyDescent="0.2">
      <c r="A291" s="8">
        <v>42294</v>
      </c>
      <c r="B291">
        <f t="shared" si="4"/>
        <v>7</v>
      </c>
    </row>
    <row r="292" spans="1:2" x14ac:dyDescent="0.2">
      <c r="A292" s="8">
        <v>42295</v>
      </c>
      <c r="B292">
        <f t="shared" si="4"/>
        <v>1</v>
      </c>
    </row>
    <row r="293" spans="1:2" x14ac:dyDescent="0.2">
      <c r="A293" s="8">
        <v>42296</v>
      </c>
      <c r="B293">
        <f t="shared" si="4"/>
        <v>2</v>
      </c>
    </row>
    <row r="294" spans="1:2" x14ac:dyDescent="0.2">
      <c r="A294" s="8">
        <v>42297</v>
      </c>
      <c r="B294">
        <f t="shared" si="4"/>
        <v>3</v>
      </c>
    </row>
    <row r="295" spans="1:2" x14ac:dyDescent="0.2">
      <c r="A295" s="8">
        <v>42298</v>
      </c>
      <c r="B295">
        <f t="shared" si="4"/>
        <v>4</v>
      </c>
    </row>
    <row r="296" spans="1:2" x14ac:dyDescent="0.2">
      <c r="A296" s="8">
        <v>42299</v>
      </c>
      <c r="B296">
        <f t="shared" si="4"/>
        <v>5</v>
      </c>
    </row>
    <row r="297" spans="1:2" x14ac:dyDescent="0.2">
      <c r="A297" s="8">
        <v>42300</v>
      </c>
      <c r="B297">
        <f t="shared" si="4"/>
        <v>6</v>
      </c>
    </row>
    <row r="298" spans="1:2" x14ac:dyDescent="0.2">
      <c r="A298" s="8">
        <v>42301</v>
      </c>
      <c r="B298">
        <f t="shared" si="4"/>
        <v>7</v>
      </c>
    </row>
    <row r="299" spans="1:2" x14ac:dyDescent="0.2">
      <c r="A299" s="8">
        <v>42302</v>
      </c>
      <c r="B299">
        <f t="shared" si="4"/>
        <v>1</v>
      </c>
    </row>
    <row r="300" spans="1:2" x14ac:dyDescent="0.2">
      <c r="A300" s="8">
        <v>42303</v>
      </c>
      <c r="B300">
        <f t="shared" si="4"/>
        <v>2</v>
      </c>
    </row>
    <row r="301" spans="1:2" x14ac:dyDescent="0.2">
      <c r="A301" s="8">
        <v>42304</v>
      </c>
      <c r="B301">
        <f t="shared" si="4"/>
        <v>3</v>
      </c>
    </row>
    <row r="302" spans="1:2" x14ac:dyDescent="0.2">
      <c r="A302" s="8">
        <v>42305</v>
      </c>
      <c r="B302">
        <f t="shared" si="4"/>
        <v>4</v>
      </c>
    </row>
    <row r="303" spans="1:2" x14ac:dyDescent="0.2">
      <c r="A303" s="8">
        <v>42306</v>
      </c>
      <c r="B303">
        <f t="shared" si="4"/>
        <v>5</v>
      </c>
    </row>
    <row r="304" spans="1:2" x14ac:dyDescent="0.2">
      <c r="A304" s="8">
        <v>42307</v>
      </c>
      <c r="B304">
        <f t="shared" si="4"/>
        <v>6</v>
      </c>
    </row>
    <row r="305" spans="1:2" x14ac:dyDescent="0.2">
      <c r="A305" s="8">
        <v>42308</v>
      </c>
      <c r="B305">
        <f t="shared" si="4"/>
        <v>7</v>
      </c>
    </row>
    <row r="306" spans="1:2" x14ac:dyDescent="0.2">
      <c r="A306" s="8">
        <v>42309</v>
      </c>
      <c r="B306">
        <f t="shared" si="4"/>
        <v>1</v>
      </c>
    </row>
    <row r="307" spans="1:2" x14ac:dyDescent="0.2">
      <c r="A307" s="8">
        <v>42310</v>
      </c>
      <c r="B307">
        <f t="shared" si="4"/>
        <v>2</v>
      </c>
    </row>
    <row r="308" spans="1:2" x14ac:dyDescent="0.2">
      <c r="A308" s="8">
        <v>42311</v>
      </c>
      <c r="B308">
        <f t="shared" si="4"/>
        <v>3</v>
      </c>
    </row>
    <row r="309" spans="1:2" x14ac:dyDescent="0.2">
      <c r="A309" s="8">
        <v>42312</v>
      </c>
      <c r="B309">
        <f t="shared" si="4"/>
        <v>4</v>
      </c>
    </row>
    <row r="310" spans="1:2" x14ac:dyDescent="0.2">
      <c r="A310" s="8">
        <v>42313</v>
      </c>
      <c r="B310">
        <f t="shared" si="4"/>
        <v>5</v>
      </c>
    </row>
    <row r="311" spans="1:2" x14ac:dyDescent="0.2">
      <c r="A311" s="8">
        <v>42314</v>
      </c>
      <c r="B311">
        <f t="shared" si="4"/>
        <v>6</v>
      </c>
    </row>
    <row r="312" spans="1:2" x14ac:dyDescent="0.2">
      <c r="A312" s="8">
        <v>42315</v>
      </c>
      <c r="B312">
        <f t="shared" si="4"/>
        <v>7</v>
      </c>
    </row>
    <row r="313" spans="1:2" x14ac:dyDescent="0.2">
      <c r="A313" s="8">
        <v>42316</v>
      </c>
      <c r="B313">
        <f t="shared" si="4"/>
        <v>1</v>
      </c>
    </row>
    <row r="314" spans="1:2" x14ac:dyDescent="0.2">
      <c r="A314" s="8">
        <v>42317</v>
      </c>
      <c r="B314">
        <f t="shared" si="4"/>
        <v>2</v>
      </c>
    </row>
    <row r="315" spans="1:2" x14ac:dyDescent="0.2">
      <c r="A315" s="8">
        <v>42318</v>
      </c>
      <c r="B315">
        <f t="shared" si="4"/>
        <v>3</v>
      </c>
    </row>
    <row r="316" spans="1:2" x14ac:dyDescent="0.2">
      <c r="A316" s="8">
        <v>42319</v>
      </c>
      <c r="B316">
        <f t="shared" si="4"/>
        <v>4</v>
      </c>
    </row>
    <row r="317" spans="1:2" x14ac:dyDescent="0.2">
      <c r="A317" s="8">
        <v>42320</v>
      </c>
      <c r="B317">
        <f t="shared" si="4"/>
        <v>5</v>
      </c>
    </row>
    <row r="318" spans="1:2" x14ac:dyDescent="0.2">
      <c r="A318" s="8">
        <v>42321</v>
      </c>
      <c r="B318">
        <f t="shared" si="4"/>
        <v>6</v>
      </c>
    </row>
    <row r="319" spans="1:2" x14ac:dyDescent="0.2">
      <c r="A319" s="8">
        <v>42322</v>
      </c>
      <c r="B319">
        <f t="shared" si="4"/>
        <v>7</v>
      </c>
    </row>
    <row r="320" spans="1:2" x14ac:dyDescent="0.2">
      <c r="A320" s="8">
        <v>42323</v>
      </c>
      <c r="B320">
        <f t="shared" si="4"/>
        <v>1</v>
      </c>
    </row>
    <row r="321" spans="1:2" x14ac:dyDescent="0.2">
      <c r="A321" s="8">
        <v>42324</v>
      </c>
      <c r="B321">
        <f t="shared" si="4"/>
        <v>2</v>
      </c>
    </row>
    <row r="322" spans="1:2" x14ac:dyDescent="0.2">
      <c r="A322" s="8">
        <v>42325</v>
      </c>
      <c r="B322">
        <f t="shared" si="4"/>
        <v>3</v>
      </c>
    </row>
    <row r="323" spans="1:2" x14ac:dyDescent="0.2">
      <c r="A323" s="8">
        <v>42326</v>
      </c>
      <c r="B323">
        <f t="shared" ref="B323:B386" si="5">WEEKDAY(A323,1)</f>
        <v>4</v>
      </c>
    </row>
    <row r="324" spans="1:2" x14ac:dyDescent="0.2">
      <c r="A324" s="8">
        <v>42327</v>
      </c>
      <c r="B324">
        <f t="shared" si="5"/>
        <v>5</v>
      </c>
    </row>
    <row r="325" spans="1:2" x14ac:dyDescent="0.2">
      <c r="A325" s="8">
        <v>42328</v>
      </c>
      <c r="B325">
        <f t="shared" si="5"/>
        <v>6</v>
      </c>
    </row>
    <row r="326" spans="1:2" x14ac:dyDescent="0.2">
      <c r="A326" s="8">
        <v>42329</v>
      </c>
      <c r="B326">
        <f t="shared" si="5"/>
        <v>7</v>
      </c>
    </row>
    <row r="327" spans="1:2" x14ac:dyDescent="0.2">
      <c r="A327" s="8">
        <v>42330</v>
      </c>
      <c r="B327">
        <f t="shared" si="5"/>
        <v>1</v>
      </c>
    </row>
    <row r="328" spans="1:2" x14ac:dyDescent="0.2">
      <c r="A328" s="8">
        <v>42331</v>
      </c>
      <c r="B328">
        <f t="shared" si="5"/>
        <v>2</v>
      </c>
    </row>
    <row r="329" spans="1:2" x14ac:dyDescent="0.2">
      <c r="A329" s="8">
        <v>42332</v>
      </c>
      <c r="B329">
        <f t="shared" si="5"/>
        <v>3</v>
      </c>
    </row>
    <row r="330" spans="1:2" x14ac:dyDescent="0.2">
      <c r="A330" s="8">
        <v>42333</v>
      </c>
      <c r="B330">
        <f t="shared" si="5"/>
        <v>4</v>
      </c>
    </row>
    <row r="331" spans="1:2" x14ac:dyDescent="0.2">
      <c r="A331" s="8">
        <v>42334</v>
      </c>
      <c r="B331">
        <f t="shared" si="5"/>
        <v>5</v>
      </c>
    </row>
    <row r="332" spans="1:2" x14ac:dyDescent="0.2">
      <c r="A332" s="8">
        <v>42335</v>
      </c>
      <c r="B332">
        <f t="shared" si="5"/>
        <v>6</v>
      </c>
    </row>
    <row r="333" spans="1:2" x14ac:dyDescent="0.2">
      <c r="A333" s="8">
        <v>42336</v>
      </c>
      <c r="B333">
        <f t="shared" si="5"/>
        <v>7</v>
      </c>
    </row>
    <row r="334" spans="1:2" x14ac:dyDescent="0.2">
      <c r="A334" s="8">
        <v>42337</v>
      </c>
      <c r="B334">
        <f t="shared" si="5"/>
        <v>1</v>
      </c>
    </row>
    <row r="335" spans="1:2" x14ac:dyDescent="0.2">
      <c r="A335" s="8">
        <v>42338</v>
      </c>
      <c r="B335">
        <f t="shared" si="5"/>
        <v>2</v>
      </c>
    </row>
    <row r="336" spans="1:2" x14ac:dyDescent="0.2">
      <c r="A336" s="8">
        <v>42339</v>
      </c>
      <c r="B336">
        <f t="shared" si="5"/>
        <v>3</v>
      </c>
    </row>
    <row r="337" spans="1:2" x14ac:dyDescent="0.2">
      <c r="A337" s="8">
        <v>42340</v>
      </c>
      <c r="B337">
        <f t="shared" si="5"/>
        <v>4</v>
      </c>
    </row>
    <row r="338" spans="1:2" x14ac:dyDescent="0.2">
      <c r="A338" s="8">
        <v>42341</v>
      </c>
      <c r="B338">
        <f t="shared" si="5"/>
        <v>5</v>
      </c>
    </row>
    <row r="339" spans="1:2" x14ac:dyDescent="0.2">
      <c r="A339" s="8">
        <v>42342</v>
      </c>
      <c r="B339">
        <f t="shared" si="5"/>
        <v>6</v>
      </c>
    </row>
    <row r="340" spans="1:2" x14ac:dyDescent="0.2">
      <c r="A340" s="8">
        <v>42343</v>
      </c>
      <c r="B340">
        <f t="shared" si="5"/>
        <v>7</v>
      </c>
    </row>
    <row r="341" spans="1:2" x14ac:dyDescent="0.2">
      <c r="A341" s="8">
        <v>42344</v>
      </c>
      <c r="B341">
        <f t="shared" si="5"/>
        <v>1</v>
      </c>
    </row>
    <row r="342" spans="1:2" x14ac:dyDescent="0.2">
      <c r="A342" s="8">
        <v>42345</v>
      </c>
      <c r="B342">
        <f t="shared" si="5"/>
        <v>2</v>
      </c>
    </row>
    <row r="343" spans="1:2" x14ac:dyDescent="0.2">
      <c r="A343" s="8">
        <v>42346</v>
      </c>
      <c r="B343">
        <f t="shared" si="5"/>
        <v>3</v>
      </c>
    </row>
    <row r="344" spans="1:2" x14ac:dyDescent="0.2">
      <c r="A344" s="8">
        <v>42347</v>
      </c>
      <c r="B344">
        <f t="shared" si="5"/>
        <v>4</v>
      </c>
    </row>
    <row r="345" spans="1:2" x14ac:dyDescent="0.2">
      <c r="A345" s="8">
        <v>42348</v>
      </c>
      <c r="B345">
        <f t="shared" si="5"/>
        <v>5</v>
      </c>
    </row>
    <row r="346" spans="1:2" x14ac:dyDescent="0.2">
      <c r="A346" s="8">
        <v>42349</v>
      </c>
      <c r="B346">
        <f t="shared" si="5"/>
        <v>6</v>
      </c>
    </row>
    <row r="347" spans="1:2" x14ac:dyDescent="0.2">
      <c r="A347" s="8">
        <v>42350</v>
      </c>
      <c r="B347">
        <f t="shared" si="5"/>
        <v>7</v>
      </c>
    </row>
    <row r="348" spans="1:2" x14ac:dyDescent="0.2">
      <c r="A348" s="8">
        <v>42351</v>
      </c>
      <c r="B348">
        <f t="shared" si="5"/>
        <v>1</v>
      </c>
    </row>
    <row r="349" spans="1:2" x14ac:dyDescent="0.2">
      <c r="A349" s="8">
        <v>42352</v>
      </c>
      <c r="B349">
        <f t="shared" si="5"/>
        <v>2</v>
      </c>
    </row>
    <row r="350" spans="1:2" x14ac:dyDescent="0.2">
      <c r="A350" s="8">
        <v>42353</v>
      </c>
      <c r="B350">
        <f t="shared" si="5"/>
        <v>3</v>
      </c>
    </row>
    <row r="351" spans="1:2" x14ac:dyDescent="0.2">
      <c r="A351" s="8">
        <v>42354</v>
      </c>
      <c r="B351">
        <f t="shared" si="5"/>
        <v>4</v>
      </c>
    </row>
    <row r="352" spans="1:2" x14ac:dyDescent="0.2">
      <c r="A352" s="8">
        <v>42355</v>
      </c>
      <c r="B352">
        <f t="shared" si="5"/>
        <v>5</v>
      </c>
    </row>
    <row r="353" spans="1:2" x14ac:dyDescent="0.2">
      <c r="A353" s="8">
        <v>42356</v>
      </c>
      <c r="B353">
        <f t="shared" si="5"/>
        <v>6</v>
      </c>
    </row>
    <row r="354" spans="1:2" x14ac:dyDescent="0.2">
      <c r="A354" s="8">
        <v>42357</v>
      </c>
      <c r="B354">
        <f t="shared" si="5"/>
        <v>7</v>
      </c>
    </row>
    <row r="355" spans="1:2" x14ac:dyDescent="0.2">
      <c r="A355" s="8">
        <v>42358</v>
      </c>
      <c r="B355">
        <f t="shared" si="5"/>
        <v>1</v>
      </c>
    </row>
    <row r="356" spans="1:2" x14ac:dyDescent="0.2">
      <c r="A356" s="8">
        <v>42359</v>
      </c>
      <c r="B356">
        <f t="shared" si="5"/>
        <v>2</v>
      </c>
    </row>
    <row r="357" spans="1:2" x14ac:dyDescent="0.2">
      <c r="A357" s="8">
        <v>42360</v>
      </c>
      <c r="B357">
        <f t="shared" si="5"/>
        <v>3</v>
      </c>
    </row>
    <row r="358" spans="1:2" x14ac:dyDescent="0.2">
      <c r="A358" s="8">
        <v>42361</v>
      </c>
      <c r="B358">
        <f t="shared" si="5"/>
        <v>4</v>
      </c>
    </row>
    <row r="359" spans="1:2" x14ac:dyDescent="0.2">
      <c r="A359" s="8">
        <v>42362</v>
      </c>
      <c r="B359">
        <f t="shared" si="5"/>
        <v>5</v>
      </c>
    </row>
    <row r="360" spans="1:2" x14ac:dyDescent="0.2">
      <c r="A360" s="8">
        <v>42363</v>
      </c>
      <c r="B360">
        <f t="shared" si="5"/>
        <v>6</v>
      </c>
    </row>
    <row r="361" spans="1:2" x14ac:dyDescent="0.2">
      <c r="A361" s="8">
        <v>42364</v>
      </c>
      <c r="B361">
        <f t="shared" si="5"/>
        <v>7</v>
      </c>
    </row>
    <row r="362" spans="1:2" x14ac:dyDescent="0.2">
      <c r="A362" s="8">
        <v>42365</v>
      </c>
      <c r="B362">
        <f t="shared" si="5"/>
        <v>1</v>
      </c>
    </row>
    <row r="363" spans="1:2" x14ac:dyDescent="0.2">
      <c r="A363" s="8">
        <v>42366</v>
      </c>
      <c r="B363">
        <f t="shared" si="5"/>
        <v>2</v>
      </c>
    </row>
    <row r="364" spans="1:2" x14ac:dyDescent="0.2">
      <c r="A364" s="8">
        <v>42367</v>
      </c>
      <c r="B364">
        <f t="shared" si="5"/>
        <v>3</v>
      </c>
    </row>
    <row r="365" spans="1:2" x14ac:dyDescent="0.2">
      <c r="A365" s="8">
        <v>42368</v>
      </c>
      <c r="B365">
        <f t="shared" si="5"/>
        <v>4</v>
      </c>
    </row>
    <row r="366" spans="1:2" x14ac:dyDescent="0.2">
      <c r="A366" s="8">
        <v>42369</v>
      </c>
      <c r="B366">
        <f t="shared" si="5"/>
        <v>5</v>
      </c>
    </row>
    <row r="367" spans="1:2" x14ac:dyDescent="0.2">
      <c r="A367" s="8">
        <v>42370</v>
      </c>
      <c r="B367">
        <f t="shared" si="5"/>
        <v>6</v>
      </c>
    </row>
    <row r="368" spans="1:2" x14ac:dyDescent="0.2">
      <c r="A368" s="8">
        <v>42371</v>
      </c>
      <c r="B368">
        <f t="shared" si="5"/>
        <v>7</v>
      </c>
    </row>
    <row r="369" spans="1:2" x14ac:dyDescent="0.2">
      <c r="A369" s="8">
        <v>42372</v>
      </c>
      <c r="B369">
        <f t="shared" si="5"/>
        <v>1</v>
      </c>
    </row>
    <row r="370" spans="1:2" x14ac:dyDescent="0.2">
      <c r="A370" s="8">
        <v>42373</v>
      </c>
      <c r="B370">
        <f t="shared" si="5"/>
        <v>2</v>
      </c>
    </row>
    <row r="371" spans="1:2" x14ac:dyDescent="0.2">
      <c r="A371" s="8">
        <v>42374</v>
      </c>
      <c r="B371">
        <f t="shared" si="5"/>
        <v>3</v>
      </c>
    </row>
    <row r="372" spans="1:2" x14ac:dyDescent="0.2">
      <c r="A372" s="8">
        <v>42375</v>
      </c>
      <c r="B372">
        <f t="shared" si="5"/>
        <v>4</v>
      </c>
    </row>
    <row r="373" spans="1:2" x14ac:dyDescent="0.2">
      <c r="A373" s="8">
        <v>42376</v>
      </c>
      <c r="B373">
        <f t="shared" si="5"/>
        <v>5</v>
      </c>
    </row>
    <row r="374" spans="1:2" x14ac:dyDescent="0.2">
      <c r="A374" s="8">
        <v>42377</v>
      </c>
      <c r="B374">
        <f t="shared" si="5"/>
        <v>6</v>
      </c>
    </row>
    <row r="375" spans="1:2" x14ac:dyDescent="0.2">
      <c r="A375" s="8">
        <v>42378</v>
      </c>
      <c r="B375">
        <f t="shared" si="5"/>
        <v>7</v>
      </c>
    </row>
    <row r="376" spans="1:2" x14ac:dyDescent="0.2">
      <c r="A376" s="8">
        <v>42379</v>
      </c>
      <c r="B376">
        <f t="shared" si="5"/>
        <v>1</v>
      </c>
    </row>
    <row r="377" spans="1:2" x14ac:dyDescent="0.2">
      <c r="A377" s="8">
        <v>42380</v>
      </c>
      <c r="B377">
        <f t="shared" si="5"/>
        <v>2</v>
      </c>
    </row>
    <row r="378" spans="1:2" x14ac:dyDescent="0.2">
      <c r="A378" s="8">
        <v>42381</v>
      </c>
      <c r="B378">
        <f t="shared" si="5"/>
        <v>3</v>
      </c>
    </row>
    <row r="379" spans="1:2" x14ac:dyDescent="0.2">
      <c r="A379" s="8">
        <v>42382</v>
      </c>
      <c r="B379">
        <f t="shared" si="5"/>
        <v>4</v>
      </c>
    </row>
    <row r="380" spans="1:2" x14ac:dyDescent="0.2">
      <c r="A380" s="8">
        <v>42383</v>
      </c>
      <c r="B380">
        <f t="shared" si="5"/>
        <v>5</v>
      </c>
    </row>
    <row r="381" spans="1:2" x14ac:dyDescent="0.2">
      <c r="A381" s="8">
        <v>42384</v>
      </c>
      <c r="B381">
        <f t="shared" si="5"/>
        <v>6</v>
      </c>
    </row>
    <row r="382" spans="1:2" x14ac:dyDescent="0.2">
      <c r="A382" s="8">
        <v>42385</v>
      </c>
      <c r="B382">
        <f t="shared" si="5"/>
        <v>7</v>
      </c>
    </row>
    <row r="383" spans="1:2" x14ac:dyDescent="0.2">
      <c r="A383" s="8">
        <v>42386</v>
      </c>
      <c r="B383">
        <f t="shared" si="5"/>
        <v>1</v>
      </c>
    </row>
    <row r="384" spans="1:2" x14ac:dyDescent="0.2">
      <c r="A384" s="8">
        <v>42387</v>
      </c>
      <c r="B384">
        <f t="shared" si="5"/>
        <v>2</v>
      </c>
    </row>
    <row r="385" spans="1:2" x14ac:dyDescent="0.2">
      <c r="A385" s="8">
        <v>42388</v>
      </c>
      <c r="B385">
        <f t="shared" si="5"/>
        <v>3</v>
      </c>
    </row>
    <row r="386" spans="1:2" x14ac:dyDescent="0.2">
      <c r="A386" s="8">
        <v>42389</v>
      </c>
      <c r="B386">
        <f t="shared" si="5"/>
        <v>4</v>
      </c>
    </row>
    <row r="387" spans="1:2" x14ac:dyDescent="0.2">
      <c r="A387" s="8">
        <v>42390</v>
      </c>
      <c r="B387">
        <f t="shared" ref="B387:B450" si="6">WEEKDAY(A387,1)</f>
        <v>5</v>
      </c>
    </row>
    <row r="388" spans="1:2" x14ac:dyDescent="0.2">
      <c r="A388" s="8">
        <v>42391</v>
      </c>
      <c r="B388">
        <f t="shared" si="6"/>
        <v>6</v>
      </c>
    </row>
    <row r="389" spans="1:2" x14ac:dyDescent="0.2">
      <c r="A389" s="8">
        <v>42392</v>
      </c>
      <c r="B389">
        <f t="shared" si="6"/>
        <v>7</v>
      </c>
    </row>
    <row r="390" spans="1:2" x14ac:dyDescent="0.2">
      <c r="A390" s="8">
        <v>42393</v>
      </c>
      <c r="B390">
        <f t="shared" si="6"/>
        <v>1</v>
      </c>
    </row>
    <row r="391" spans="1:2" x14ac:dyDescent="0.2">
      <c r="A391" s="8">
        <v>42394</v>
      </c>
      <c r="B391">
        <f t="shared" si="6"/>
        <v>2</v>
      </c>
    </row>
    <row r="392" spans="1:2" x14ac:dyDescent="0.2">
      <c r="A392" s="8">
        <v>42395</v>
      </c>
      <c r="B392">
        <f t="shared" si="6"/>
        <v>3</v>
      </c>
    </row>
    <row r="393" spans="1:2" x14ac:dyDescent="0.2">
      <c r="A393" s="8">
        <v>42396</v>
      </c>
      <c r="B393">
        <f t="shared" si="6"/>
        <v>4</v>
      </c>
    </row>
    <row r="394" spans="1:2" x14ac:dyDescent="0.2">
      <c r="A394" s="8">
        <v>42397</v>
      </c>
      <c r="B394">
        <f t="shared" si="6"/>
        <v>5</v>
      </c>
    </row>
    <row r="395" spans="1:2" x14ac:dyDescent="0.2">
      <c r="A395" s="8">
        <v>42398</v>
      </c>
      <c r="B395">
        <f t="shared" si="6"/>
        <v>6</v>
      </c>
    </row>
    <row r="396" spans="1:2" x14ac:dyDescent="0.2">
      <c r="A396" s="8">
        <v>42399</v>
      </c>
      <c r="B396">
        <f t="shared" si="6"/>
        <v>7</v>
      </c>
    </row>
    <row r="397" spans="1:2" x14ac:dyDescent="0.2">
      <c r="A397" s="8">
        <v>42400</v>
      </c>
      <c r="B397">
        <f t="shared" si="6"/>
        <v>1</v>
      </c>
    </row>
    <row r="398" spans="1:2" x14ac:dyDescent="0.2">
      <c r="A398" s="8">
        <v>42401</v>
      </c>
      <c r="B398">
        <f t="shared" si="6"/>
        <v>2</v>
      </c>
    </row>
    <row r="399" spans="1:2" x14ac:dyDescent="0.2">
      <c r="A399" s="8">
        <v>42402</v>
      </c>
      <c r="B399">
        <f t="shared" si="6"/>
        <v>3</v>
      </c>
    </row>
    <row r="400" spans="1:2" x14ac:dyDescent="0.2">
      <c r="A400" s="8">
        <v>42403</v>
      </c>
      <c r="B400">
        <f t="shared" si="6"/>
        <v>4</v>
      </c>
    </row>
    <row r="401" spans="1:2" x14ac:dyDescent="0.2">
      <c r="A401" s="8">
        <v>42404</v>
      </c>
      <c r="B401">
        <f t="shared" si="6"/>
        <v>5</v>
      </c>
    </row>
    <row r="402" spans="1:2" x14ac:dyDescent="0.2">
      <c r="A402" s="8">
        <v>42405</v>
      </c>
      <c r="B402">
        <f t="shared" si="6"/>
        <v>6</v>
      </c>
    </row>
    <row r="403" spans="1:2" x14ac:dyDescent="0.2">
      <c r="A403" s="8">
        <v>42406</v>
      </c>
      <c r="B403">
        <f t="shared" si="6"/>
        <v>7</v>
      </c>
    </row>
    <row r="404" spans="1:2" x14ac:dyDescent="0.2">
      <c r="A404" s="8">
        <v>42407</v>
      </c>
      <c r="B404">
        <f t="shared" si="6"/>
        <v>1</v>
      </c>
    </row>
    <row r="405" spans="1:2" x14ac:dyDescent="0.2">
      <c r="A405" s="8">
        <v>42408</v>
      </c>
      <c r="B405">
        <f t="shared" si="6"/>
        <v>2</v>
      </c>
    </row>
    <row r="406" spans="1:2" x14ac:dyDescent="0.2">
      <c r="A406" s="8">
        <v>42409</v>
      </c>
      <c r="B406">
        <f t="shared" si="6"/>
        <v>3</v>
      </c>
    </row>
    <row r="407" spans="1:2" x14ac:dyDescent="0.2">
      <c r="A407" s="8">
        <v>42410</v>
      </c>
      <c r="B407">
        <f t="shared" si="6"/>
        <v>4</v>
      </c>
    </row>
    <row r="408" spans="1:2" x14ac:dyDescent="0.2">
      <c r="A408" s="8">
        <v>42411</v>
      </c>
      <c r="B408">
        <f t="shared" si="6"/>
        <v>5</v>
      </c>
    </row>
    <row r="409" spans="1:2" x14ac:dyDescent="0.2">
      <c r="A409" s="8">
        <v>42412</v>
      </c>
      <c r="B409">
        <f t="shared" si="6"/>
        <v>6</v>
      </c>
    </row>
    <row r="410" spans="1:2" x14ac:dyDescent="0.2">
      <c r="A410" s="8">
        <v>42413</v>
      </c>
      <c r="B410">
        <f t="shared" si="6"/>
        <v>7</v>
      </c>
    </row>
    <row r="411" spans="1:2" x14ac:dyDescent="0.2">
      <c r="A411" s="8">
        <v>42414</v>
      </c>
      <c r="B411">
        <f t="shared" si="6"/>
        <v>1</v>
      </c>
    </row>
    <row r="412" spans="1:2" x14ac:dyDescent="0.2">
      <c r="A412" s="8">
        <v>42415</v>
      </c>
      <c r="B412">
        <f t="shared" si="6"/>
        <v>2</v>
      </c>
    </row>
    <row r="413" spans="1:2" x14ac:dyDescent="0.2">
      <c r="A413" s="8">
        <v>42416</v>
      </c>
      <c r="B413">
        <f t="shared" si="6"/>
        <v>3</v>
      </c>
    </row>
    <row r="414" spans="1:2" x14ac:dyDescent="0.2">
      <c r="A414" s="8">
        <v>42417</v>
      </c>
      <c r="B414">
        <f t="shared" si="6"/>
        <v>4</v>
      </c>
    </row>
    <row r="415" spans="1:2" x14ac:dyDescent="0.2">
      <c r="A415" s="8">
        <v>42418</v>
      </c>
      <c r="B415">
        <f t="shared" si="6"/>
        <v>5</v>
      </c>
    </row>
    <row r="416" spans="1:2" x14ac:dyDescent="0.2">
      <c r="A416" s="8">
        <v>42419</v>
      </c>
      <c r="B416">
        <f t="shared" si="6"/>
        <v>6</v>
      </c>
    </row>
    <row r="417" spans="1:2" x14ac:dyDescent="0.2">
      <c r="A417" s="8">
        <v>42420</v>
      </c>
      <c r="B417">
        <f t="shared" si="6"/>
        <v>7</v>
      </c>
    </row>
    <row r="418" spans="1:2" x14ac:dyDescent="0.2">
      <c r="A418" s="8">
        <v>42421</v>
      </c>
      <c r="B418">
        <f t="shared" si="6"/>
        <v>1</v>
      </c>
    </row>
    <row r="419" spans="1:2" x14ac:dyDescent="0.2">
      <c r="A419" s="8">
        <v>42422</v>
      </c>
      <c r="B419">
        <f t="shared" si="6"/>
        <v>2</v>
      </c>
    </row>
    <row r="420" spans="1:2" x14ac:dyDescent="0.2">
      <c r="A420" s="8">
        <v>42423</v>
      </c>
      <c r="B420">
        <f t="shared" si="6"/>
        <v>3</v>
      </c>
    </row>
    <row r="421" spans="1:2" x14ac:dyDescent="0.2">
      <c r="A421" s="8">
        <v>42424</v>
      </c>
      <c r="B421">
        <f t="shared" si="6"/>
        <v>4</v>
      </c>
    </row>
    <row r="422" spans="1:2" x14ac:dyDescent="0.2">
      <c r="A422" s="8">
        <v>42425</v>
      </c>
      <c r="B422">
        <f t="shared" si="6"/>
        <v>5</v>
      </c>
    </row>
    <row r="423" spans="1:2" x14ac:dyDescent="0.2">
      <c r="A423" s="8">
        <v>42426</v>
      </c>
      <c r="B423">
        <f t="shared" si="6"/>
        <v>6</v>
      </c>
    </row>
    <row r="424" spans="1:2" x14ac:dyDescent="0.2">
      <c r="A424" s="8">
        <v>42427</v>
      </c>
      <c r="B424">
        <f t="shared" si="6"/>
        <v>7</v>
      </c>
    </row>
    <row r="425" spans="1:2" x14ac:dyDescent="0.2">
      <c r="A425" s="8">
        <v>42428</v>
      </c>
      <c r="B425">
        <f t="shared" si="6"/>
        <v>1</v>
      </c>
    </row>
    <row r="426" spans="1:2" x14ac:dyDescent="0.2">
      <c r="A426" s="8">
        <v>42429</v>
      </c>
      <c r="B426">
        <f t="shared" si="6"/>
        <v>2</v>
      </c>
    </row>
    <row r="427" spans="1:2" x14ac:dyDescent="0.2">
      <c r="A427" s="8">
        <v>42430</v>
      </c>
      <c r="B427">
        <f t="shared" si="6"/>
        <v>3</v>
      </c>
    </row>
    <row r="428" spans="1:2" x14ac:dyDescent="0.2">
      <c r="A428" s="8">
        <v>42431</v>
      </c>
      <c r="B428">
        <f t="shared" si="6"/>
        <v>4</v>
      </c>
    </row>
    <row r="429" spans="1:2" x14ac:dyDescent="0.2">
      <c r="A429" s="8">
        <v>42432</v>
      </c>
      <c r="B429">
        <f t="shared" si="6"/>
        <v>5</v>
      </c>
    </row>
    <row r="430" spans="1:2" x14ac:dyDescent="0.2">
      <c r="A430" s="8">
        <v>42433</v>
      </c>
      <c r="B430">
        <f t="shared" si="6"/>
        <v>6</v>
      </c>
    </row>
    <row r="431" spans="1:2" x14ac:dyDescent="0.2">
      <c r="A431" s="8">
        <v>42434</v>
      </c>
      <c r="B431">
        <f t="shared" si="6"/>
        <v>7</v>
      </c>
    </row>
    <row r="432" spans="1:2" x14ac:dyDescent="0.2">
      <c r="A432" s="8">
        <v>42435</v>
      </c>
      <c r="B432">
        <f t="shared" si="6"/>
        <v>1</v>
      </c>
    </row>
    <row r="433" spans="1:2" x14ac:dyDescent="0.2">
      <c r="A433" s="8">
        <v>42436</v>
      </c>
      <c r="B433">
        <f t="shared" si="6"/>
        <v>2</v>
      </c>
    </row>
    <row r="434" spans="1:2" x14ac:dyDescent="0.2">
      <c r="A434" s="8">
        <v>42437</v>
      </c>
      <c r="B434">
        <f t="shared" si="6"/>
        <v>3</v>
      </c>
    </row>
    <row r="435" spans="1:2" x14ac:dyDescent="0.2">
      <c r="A435" s="8">
        <v>42438</v>
      </c>
      <c r="B435">
        <f t="shared" si="6"/>
        <v>4</v>
      </c>
    </row>
    <row r="436" spans="1:2" x14ac:dyDescent="0.2">
      <c r="A436" s="8">
        <v>42439</v>
      </c>
      <c r="B436">
        <f t="shared" si="6"/>
        <v>5</v>
      </c>
    </row>
    <row r="437" spans="1:2" x14ac:dyDescent="0.2">
      <c r="A437" s="8">
        <v>42440</v>
      </c>
      <c r="B437">
        <f t="shared" si="6"/>
        <v>6</v>
      </c>
    </row>
    <row r="438" spans="1:2" x14ac:dyDescent="0.2">
      <c r="A438" s="8">
        <v>42441</v>
      </c>
      <c r="B438">
        <f t="shared" si="6"/>
        <v>7</v>
      </c>
    </row>
    <row r="439" spans="1:2" x14ac:dyDescent="0.2">
      <c r="A439" s="8">
        <v>42442</v>
      </c>
      <c r="B439">
        <f t="shared" si="6"/>
        <v>1</v>
      </c>
    </row>
    <row r="440" spans="1:2" x14ac:dyDescent="0.2">
      <c r="A440" s="8">
        <v>42443</v>
      </c>
      <c r="B440">
        <f t="shared" si="6"/>
        <v>2</v>
      </c>
    </row>
    <row r="441" spans="1:2" x14ac:dyDescent="0.2">
      <c r="A441" s="8">
        <v>42444</v>
      </c>
      <c r="B441">
        <f t="shared" si="6"/>
        <v>3</v>
      </c>
    </row>
    <row r="442" spans="1:2" x14ac:dyDescent="0.2">
      <c r="A442" s="8">
        <v>42445</v>
      </c>
      <c r="B442">
        <f t="shared" si="6"/>
        <v>4</v>
      </c>
    </row>
    <row r="443" spans="1:2" x14ac:dyDescent="0.2">
      <c r="A443" s="8">
        <v>42446</v>
      </c>
      <c r="B443">
        <f t="shared" si="6"/>
        <v>5</v>
      </c>
    </row>
    <row r="444" spans="1:2" x14ac:dyDescent="0.2">
      <c r="A444" s="8">
        <v>42447</v>
      </c>
      <c r="B444">
        <f t="shared" si="6"/>
        <v>6</v>
      </c>
    </row>
    <row r="445" spans="1:2" x14ac:dyDescent="0.2">
      <c r="A445" s="8">
        <v>42448</v>
      </c>
      <c r="B445">
        <f t="shared" si="6"/>
        <v>7</v>
      </c>
    </row>
    <row r="446" spans="1:2" x14ac:dyDescent="0.2">
      <c r="A446" s="8">
        <v>42449</v>
      </c>
      <c r="B446">
        <f t="shared" si="6"/>
        <v>1</v>
      </c>
    </row>
    <row r="447" spans="1:2" x14ac:dyDescent="0.2">
      <c r="A447" s="8">
        <v>42450</v>
      </c>
      <c r="B447">
        <f t="shared" si="6"/>
        <v>2</v>
      </c>
    </row>
    <row r="448" spans="1:2" x14ac:dyDescent="0.2">
      <c r="A448" s="8">
        <v>42451</v>
      </c>
      <c r="B448">
        <f t="shared" si="6"/>
        <v>3</v>
      </c>
    </row>
    <row r="449" spans="1:2" x14ac:dyDescent="0.2">
      <c r="A449" s="8">
        <v>42452</v>
      </c>
      <c r="B449">
        <f t="shared" si="6"/>
        <v>4</v>
      </c>
    </row>
    <row r="450" spans="1:2" x14ac:dyDescent="0.2">
      <c r="A450" s="8">
        <v>42453</v>
      </c>
      <c r="B450">
        <f t="shared" si="6"/>
        <v>5</v>
      </c>
    </row>
    <row r="451" spans="1:2" x14ac:dyDescent="0.2">
      <c r="A451" s="8">
        <v>42454</v>
      </c>
      <c r="B451">
        <f t="shared" ref="B451:B514" si="7">WEEKDAY(A451,1)</f>
        <v>6</v>
      </c>
    </row>
    <row r="452" spans="1:2" x14ac:dyDescent="0.2">
      <c r="A452" s="8">
        <v>42455</v>
      </c>
      <c r="B452">
        <f t="shared" si="7"/>
        <v>7</v>
      </c>
    </row>
    <row r="453" spans="1:2" x14ac:dyDescent="0.2">
      <c r="A453" s="8">
        <v>42456</v>
      </c>
      <c r="B453">
        <f t="shared" si="7"/>
        <v>1</v>
      </c>
    </row>
    <row r="454" spans="1:2" x14ac:dyDescent="0.2">
      <c r="A454" s="8">
        <v>42457</v>
      </c>
      <c r="B454">
        <f t="shared" si="7"/>
        <v>2</v>
      </c>
    </row>
    <row r="455" spans="1:2" x14ac:dyDescent="0.2">
      <c r="A455" s="8">
        <v>42458</v>
      </c>
      <c r="B455">
        <f t="shared" si="7"/>
        <v>3</v>
      </c>
    </row>
    <row r="456" spans="1:2" x14ac:dyDescent="0.2">
      <c r="A456" s="8">
        <v>42459</v>
      </c>
      <c r="B456">
        <f t="shared" si="7"/>
        <v>4</v>
      </c>
    </row>
    <row r="457" spans="1:2" x14ac:dyDescent="0.2">
      <c r="A457" s="8">
        <v>42460</v>
      </c>
      <c r="B457">
        <f t="shared" si="7"/>
        <v>5</v>
      </c>
    </row>
    <row r="458" spans="1:2" x14ac:dyDescent="0.2">
      <c r="A458" s="8">
        <v>42461</v>
      </c>
      <c r="B458">
        <f t="shared" si="7"/>
        <v>6</v>
      </c>
    </row>
    <row r="459" spans="1:2" x14ac:dyDescent="0.2">
      <c r="A459" s="8">
        <v>42462</v>
      </c>
      <c r="B459">
        <f t="shared" si="7"/>
        <v>7</v>
      </c>
    </row>
    <row r="460" spans="1:2" x14ac:dyDescent="0.2">
      <c r="A460" s="8">
        <v>42463</v>
      </c>
      <c r="B460">
        <f t="shared" si="7"/>
        <v>1</v>
      </c>
    </row>
    <row r="461" spans="1:2" x14ac:dyDescent="0.2">
      <c r="A461" s="8">
        <v>42464</v>
      </c>
      <c r="B461">
        <f t="shared" si="7"/>
        <v>2</v>
      </c>
    </row>
    <row r="462" spans="1:2" x14ac:dyDescent="0.2">
      <c r="A462" s="8">
        <v>42465</v>
      </c>
      <c r="B462">
        <f t="shared" si="7"/>
        <v>3</v>
      </c>
    </row>
    <row r="463" spans="1:2" x14ac:dyDescent="0.2">
      <c r="A463" s="8">
        <v>42466</v>
      </c>
      <c r="B463">
        <f t="shared" si="7"/>
        <v>4</v>
      </c>
    </row>
    <row r="464" spans="1:2" x14ac:dyDescent="0.2">
      <c r="A464" s="8">
        <v>42467</v>
      </c>
      <c r="B464">
        <f t="shared" si="7"/>
        <v>5</v>
      </c>
    </row>
    <row r="465" spans="1:2" x14ac:dyDescent="0.2">
      <c r="A465" s="8">
        <v>42468</v>
      </c>
      <c r="B465">
        <f t="shared" si="7"/>
        <v>6</v>
      </c>
    </row>
    <row r="466" spans="1:2" x14ac:dyDescent="0.2">
      <c r="A466" s="8">
        <v>42469</v>
      </c>
      <c r="B466">
        <f t="shared" si="7"/>
        <v>7</v>
      </c>
    </row>
    <row r="467" spans="1:2" x14ac:dyDescent="0.2">
      <c r="A467" s="8">
        <v>42470</v>
      </c>
      <c r="B467">
        <f t="shared" si="7"/>
        <v>1</v>
      </c>
    </row>
    <row r="468" spans="1:2" x14ac:dyDescent="0.2">
      <c r="A468" s="8">
        <v>42471</v>
      </c>
      <c r="B468">
        <f t="shared" si="7"/>
        <v>2</v>
      </c>
    </row>
    <row r="469" spans="1:2" x14ac:dyDescent="0.2">
      <c r="A469" s="8">
        <v>42472</v>
      </c>
      <c r="B469">
        <f t="shared" si="7"/>
        <v>3</v>
      </c>
    </row>
    <row r="470" spans="1:2" x14ac:dyDescent="0.2">
      <c r="A470" s="8">
        <v>42473</v>
      </c>
      <c r="B470">
        <f t="shared" si="7"/>
        <v>4</v>
      </c>
    </row>
    <row r="471" spans="1:2" x14ac:dyDescent="0.2">
      <c r="A471" s="8">
        <v>42474</v>
      </c>
      <c r="B471">
        <f t="shared" si="7"/>
        <v>5</v>
      </c>
    </row>
    <row r="472" spans="1:2" x14ac:dyDescent="0.2">
      <c r="A472" s="8">
        <v>42475</v>
      </c>
      <c r="B472">
        <f t="shared" si="7"/>
        <v>6</v>
      </c>
    </row>
    <row r="473" spans="1:2" x14ac:dyDescent="0.2">
      <c r="A473" s="8">
        <v>42476</v>
      </c>
      <c r="B473">
        <f t="shared" si="7"/>
        <v>7</v>
      </c>
    </row>
    <row r="474" spans="1:2" x14ac:dyDescent="0.2">
      <c r="A474" s="8">
        <v>42477</v>
      </c>
      <c r="B474">
        <f t="shared" si="7"/>
        <v>1</v>
      </c>
    </row>
    <row r="475" spans="1:2" x14ac:dyDescent="0.2">
      <c r="A475" s="8">
        <v>42478</v>
      </c>
      <c r="B475">
        <f t="shared" si="7"/>
        <v>2</v>
      </c>
    </row>
    <row r="476" spans="1:2" x14ac:dyDescent="0.2">
      <c r="A476" s="8">
        <v>42479</v>
      </c>
      <c r="B476">
        <f t="shared" si="7"/>
        <v>3</v>
      </c>
    </row>
    <row r="477" spans="1:2" x14ac:dyDescent="0.2">
      <c r="A477" s="8">
        <v>42480</v>
      </c>
      <c r="B477">
        <f t="shared" si="7"/>
        <v>4</v>
      </c>
    </row>
    <row r="478" spans="1:2" x14ac:dyDescent="0.2">
      <c r="A478" s="8">
        <v>42481</v>
      </c>
      <c r="B478">
        <f t="shared" si="7"/>
        <v>5</v>
      </c>
    </row>
    <row r="479" spans="1:2" x14ac:dyDescent="0.2">
      <c r="A479" s="8">
        <v>42482</v>
      </c>
      <c r="B479">
        <f t="shared" si="7"/>
        <v>6</v>
      </c>
    </row>
    <row r="480" spans="1:2" x14ac:dyDescent="0.2">
      <c r="A480" s="8">
        <v>42483</v>
      </c>
      <c r="B480">
        <f t="shared" si="7"/>
        <v>7</v>
      </c>
    </row>
    <row r="481" spans="1:2" x14ac:dyDescent="0.2">
      <c r="A481" s="8">
        <v>42484</v>
      </c>
      <c r="B481">
        <f t="shared" si="7"/>
        <v>1</v>
      </c>
    </row>
    <row r="482" spans="1:2" x14ac:dyDescent="0.2">
      <c r="A482" s="8">
        <v>42485</v>
      </c>
      <c r="B482">
        <f t="shared" si="7"/>
        <v>2</v>
      </c>
    </row>
    <row r="483" spans="1:2" x14ac:dyDescent="0.2">
      <c r="A483" s="8">
        <v>42486</v>
      </c>
      <c r="B483">
        <f t="shared" si="7"/>
        <v>3</v>
      </c>
    </row>
    <row r="484" spans="1:2" x14ac:dyDescent="0.2">
      <c r="A484" s="8">
        <v>42487</v>
      </c>
      <c r="B484">
        <f t="shared" si="7"/>
        <v>4</v>
      </c>
    </row>
    <row r="485" spans="1:2" x14ac:dyDescent="0.2">
      <c r="A485" s="8">
        <v>42488</v>
      </c>
      <c r="B485">
        <f t="shared" si="7"/>
        <v>5</v>
      </c>
    </row>
    <row r="486" spans="1:2" x14ac:dyDescent="0.2">
      <c r="A486" s="8">
        <v>42489</v>
      </c>
      <c r="B486">
        <f t="shared" si="7"/>
        <v>6</v>
      </c>
    </row>
    <row r="487" spans="1:2" x14ac:dyDescent="0.2">
      <c r="A487" s="8">
        <v>42490</v>
      </c>
      <c r="B487">
        <f t="shared" si="7"/>
        <v>7</v>
      </c>
    </row>
    <row r="488" spans="1:2" x14ac:dyDescent="0.2">
      <c r="A488" s="8">
        <v>42491</v>
      </c>
      <c r="B488">
        <f t="shared" si="7"/>
        <v>1</v>
      </c>
    </row>
    <row r="489" spans="1:2" x14ac:dyDescent="0.2">
      <c r="A489" s="8">
        <v>42492</v>
      </c>
      <c r="B489">
        <f t="shared" si="7"/>
        <v>2</v>
      </c>
    </row>
    <row r="490" spans="1:2" x14ac:dyDescent="0.2">
      <c r="A490" s="8">
        <v>42493</v>
      </c>
      <c r="B490">
        <f t="shared" si="7"/>
        <v>3</v>
      </c>
    </row>
    <row r="491" spans="1:2" x14ac:dyDescent="0.2">
      <c r="A491" s="8">
        <v>42494</v>
      </c>
      <c r="B491">
        <f t="shared" si="7"/>
        <v>4</v>
      </c>
    </row>
    <row r="492" spans="1:2" x14ac:dyDescent="0.2">
      <c r="A492" s="8">
        <v>42495</v>
      </c>
      <c r="B492">
        <f t="shared" si="7"/>
        <v>5</v>
      </c>
    </row>
    <row r="493" spans="1:2" x14ac:dyDescent="0.2">
      <c r="A493" s="8">
        <v>42496</v>
      </c>
      <c r="B493">
        <f t="shared" si="7"/>
        <v>6</v>
      </c>
    </row>
    <row r="494" spans="1:2" x14ac:dyDescent="0.2">
      <c r="A494" s="8">
        <v>42497</v>
      </c>
      <c r="B494">
        <f t="shared" si="7"/>
        <v>7</v>
      </c>
    </row>
    <row r="495" spans="1:2" x14ac:dyDescent="0.2">
      <c r="A495" s="8">
        <v>42498</v>
      </c>
      <c r="B495">
        <f t="shared" si="7"/>
        <v>1</v>
      </c>
    </row>
    <row r="496" spans="1:2" x14ac:dyDescent="0.2">
      <c r="A496" s="8">
        <v>42499</v>
      </c>
      <c r="B496">
        <f t="shared" si="7"/>
        <v>2</v>
      </c>
    </row>
    <row r="497" spans="1:2" x14ac:dyDescent="0.2">
      <c r="A497" s="8">
        <v>42500</v>
      </c>
      <c r="B497">
        <f t="shared" si="7"/>
        <v>3</v>
      </c>
    </row>
    <row r="498" spans="1:2" x14ac:dyDescent="0.2">
      <c r="A498" s="8">
        <v>42501</v>
      </c>
      <c r="B498">
        <f t="shared" si="7"/>
        <v>4</v>
      </c>
    </row>
    <row r="499" spans="1:2" x14ac:dyDescent="0.2">
      <c r="A499" s="8">
        <v>42502</v>
      </c>
      <c r="B499">
        <f t="shared" si="7"/>
        <v>5</v>
      </c>
    </row>
    <row r="500" spans="1:2" x14ac:dyDescent="0.2">
      <c r="A500" s="8">
        <v>42503</v>
      </c>
      <c r="B500">
        <f t="shared" si="7"/>
        <v>6</v>
      </c>
    </row>
    <row r="501" spans="1:2" x14ac:dyDescent="0.2">
      <c r="A501" s="8">
        <v>42504</v>
      </c>
      <c r="B501">
        <f t="shared" si="7"/>
        <v>7</v>
      </c>
    </row>
    <row r="502" spans="1:2" x14ac:dyDescent="0.2">
      <c r="A502" s="8">
        <v>42505</v>
      </c>
      <c r="B502">
        <f t="shared" si="7"/>
        <v>1</v>
      </c>
    </row>
    <row r="503" spans="1:2" x14ac:dyDescent="0.2">
      <c r="A503" s="8">
        <v>42506</v>
      </c>
      <c r="B503">
        <f t="shared" si="7"/>
        <v>2</v>
      </c>
    </row>
    <row r="504" spans="1:2" x14ac:dyDescent="0.2">
      <c r="A504" s="8">
        <v>42507</v>
      </c>
      <c r="B504">
        <f t="shared" si="7"/>
        <v>3</v>
      </c>
    </row>
    <row r="505" spans="1:2" x14ac:dyDescent="0.2">
      <c r="A505" s="8">
        <v>42508</v>
      </c>
      <c r="B505">
        <f t="shared" si="7"/>
        <v>4</v>
      </c>
    </row>
    <row r="506" spans="1:2" x14ac:dyDescent="0.2">
      <c r="A506" s="8">
        <v>42509</v>
      </c>
      <c r="B506">
        <f t="shared" si="7"/>
        <v>5</v>
      </c>
    </row>
    <row r="507" spans="1:2" x14ac:dyDescent="0.2">
      <c r="A507" s="8">
        <v>42510</v>
      </c>
      <c r="B507">
        <f t="shared" si="7"/>
        <v>6</v>
      </c>
    </row>
    <row r="508" spans="1:2" x14ac:dyDescent="0.2">
      <c r="A508" s="8">
        <v>42511</v>
      </c>
      <c r="B508">
        <f t="shared" si="7"/>
        <v>7</v>
      </c>
    </row>
    <row r="509" spans="1:2" x14ac:dyDescent="0.2">
      <c r="A509" s="8">
        <v>42512</v>
      </c>
      <c r="B509">
        <f t="shared" si="7"/>
        <v>1</v>
      </c>
    </row>
    <row r="510" spans="1:2" x14ac:dyDescent="0.2">
      <c r="A510" s="8">
        <v>42513</v>
      </c>
      <c r="B510">
        <f t="shared" si="7"/>
        <v>2</v>
      </c>
    </row>
    <row r="511" spans="1:2" x14ac:dyDescent="0.2">
      <c r="A511" s="8">
        <v>42514</v>
      </c>
      <c r="B511">
        <f t="shared" si="7"/>
        <v>3</v>
      </c>
    </row>
    <row r="512" spans="1:2" x14ac:dyDescent="0.2">
      <c r="A512" s="8">
        <v>42515</v>
      </c>
      <c r="B512">
        <f t="shared" si="7"/>
        <v>4</v>
      </c>
    </row>
    <row r="513" spans="1:2" x14ac:dyDescent="0.2">
      <c r="A513" s="8">
        <v>42516</v>
      </c>
      <c r="B513">
        <f t="shared" si="7"/>
        <v>5</v>
      </c>
    </row>
    <row r="514" spans="1:2" x14ac:dyDescent="0.2">
      <c r="A514" s="8">
        <v>42517</v>
      </c>
      <c r="B514">
        <f t="shared" si="7"/>
        <v>6</v>
      </c>
    </row>
    <row r="515" spans="1:2" x14ac:dyDescent="0.2">
      <c r="A515" s="8">
        <v>42518</v>
      </c>
      <c r="B515">
        <f t="shared" ref="B515:B578" si="8">WEEKDAY(A515,1)</f>
        <v>7</v>
      </c>
    </row>
    <row r="516" spans="1:2" x14ac:dyDescent="0.2">
      <c r="A516" s="8">
        <v>42519</v>
      </c>
      <c r="B516">
        <f t="shared" si="8"/>
        <v>1</v>
      </c>
    </row>
    <row r="517" spans="1:2" x14ac:dyDescent="0.2">
      <c r="A517" s="8">
        <v>42520</v>
      </c>
      <c r="B517">
        <f t="shared" si="8"/>
        <v>2</v>
      </c>
    </row>
    <row r="518" spans="1:2" x14ac:dyDescent="0.2">
      <c r="A518" s="8">
        <v>42521</v>
      </c>
      <c r="B518">
        <f t="shared" si="8"/>
        <v>3</v>
      </c>
    </row>
    <row r="519" spans="1:2" x14ac:dyDescent="0.2">
      <c r="A519" s="8">
        <v>42522</v>
      </c>
      <c r="B519">
        <f t="shared" si="8"/>
        <v>4</v>
      </c>
    </row>
    <row r="520" spans="1:2" x14ac:dyDescent="0.2">
      <c r="A520" s="8">
        <v>42523</v>
      </c>
      <c r="B520">
        <f t="shared" si="8"/>
        <v>5</v>
      </c>
    </row>
    <row r="521" spans="1:2" x14ac:dyDescent="0.2">
      <c r="A521" s="8">
        <v>42524</v>
      </c>
      <c r="B521">
        <f t="shared" si="8"/>
        <v>6</v>
      </c>
    </row>
    <row r="522" spans="1:2" x14ac:dyDescent="0.2">
      <c r="A522" s="8">
        <v>42525</v>
      </c>
      <c r="B522">
        <f t="shared" si="8"/>
        <v>7</v>
      </c>
    </row>
    <row r="523" spans="1:2" x14ac:dyDescent="0.2">
      <c r="A523" s="8">
        <v>42526</v>
      </c>
      <c r="B523">
        <f t="shared" si="8"/>
        <v>1</v>
      </c>
    </row>
    <row r="524" spans="1:2" x14ac:dyDescent="0.2">
      <c r="A524" s="8">
        <v>42527</v>
      </c>
      <c r="B524">
        <f t="shared" si="8"/>
        <v>2</v>
      </c>
    </row>
    <row r="525" spans="1:2" x14ac:dyDescent="0.2">
      <c r="A525" s="8">
        <v>42528</v>
      </c>
      <c r="B525">
        <f t="shared" si="8"/>
        <v>3</v>
      </c>
    </row>
    <row r="526" spans="1:2" x14ac:dyDescent="0.2">
      <c r="A526" s="8">
        <v>42529</v>
      </c>
      <c r="B526">
        <f t="shared" si="8"/>
        <v>4</v>
      </c>
    </row>
    <row r="527" spans="1:2" x14ac:dyDescent="0.2">
      <c r="A527" s="8">
        <v>42530</v>
      </c>
      <c r="B527">
        <f t="shared" si="8"/>
        <v>5</v>
      </c>
    </row>
    <row r="528" spans="1:2" x14ac:dyDescent="0.2">
      <c r="A528" s="8">
        <v>42531</v>
      </c>
      <c r="B528">
        <f t="shared" si="8"/>
        <v>6</v>
      </c>
    </row>
    <row r="529" spans="1:2" x14ac:dyDescent="0.2">
      <c r="A529" s="8">
        <v>42532</v>
      </c>
      <c r="B529">
        <f t="shared" si="8"/>
        <v>7</v>
      </c>
    </row>
    <row r="530" spans="1:2" x14ac:dyDescent="0.2">
      <c r="A530" s="8">
        <v>42533</v>
      </c>
      <c r="B530">
        <f t="shared" si="8"/>
        <v>1</v>
      </c>
    </row>
    <row r="531" spans="1:2" x14ac:dyDescent="0.2">
      <c r="A531" s="8">
        <v>42534</v>
      </c>
      <c r="B531">
        <f t="shared" si="8"/>
        <v>2</v>
      </c>
    </row>
    <row r="532" spans="1:2" x14ac:dyDescent="0.2">
      <c r="A532" s="8">
        <v>42535</v>
      </c>
      <c r="B532">
        <f t="shared" si="8"/>
        <v>3</v>
      </c>
    </row>
    <row r="533" spans="1:2" x14ac:dyDescent="0.2">
      <c r="A533" s="8">
        <v>42536</v>
      </c>
      <c r="B533">
        <f t="shared" si="8"/>
        <v>4</v>
      </c>
    </row>
    <row r="534" spans="1:2" x14ac:dyDescent="0.2">
      <c r="A534" s="8">
        <v>42537</v>
      </c>
      <c r="B534">
        <f t="shared" si="8"/>
        <v>5</v>
      </c>
    </row>
    <row r="535" spans="1:2" x14ac:dyDescent="0.2">
      <c r="A535" s="8">
        <v>42538</v>
      </c>
      <c r="B535">
        <f t="shared" si="8"/>
        <v>6</v>
      </c>
    </row>
    <row r="536" spans="1:2" x14ac:dyDescent="0.2">
      <c r="A536" s="8">
        <v>42539</v>
      </c>
      <c r="B536">
        <f t="shared" si="8"/>
        <v>7</v>
      </c>
    </row>
    <row r="537" spans="1:2" x14ac:dyDescent="0.2">
      <c r="A537" s="8">
        <v>42540</v>
      </c>
      <c r="B537">
        <f t="shared" si="8"/>
        <v>1</v>
      </c>
    </row>
    <row r="538" spans="1:2" x14ac:dyDescent="0.2">
      <c r="A538" s="8">
        <v>42541</v>
      </c>
      <c r="B538">
        <f t="shared" si="8"/>
        <v>2</v>
      </c>
    </row>
    <row r="539" spans="1:2" x14ac:dyDescent="0.2">
      <c r="A539" s="8">
        <v>42542</v>
      </c>
      <c r="B539">
        <f t="shared" si="8"/>
        <v>3</v>
      </c>
    </row>
    <row r="540" spans="1:2" x14ac:dyDescent="0.2">
      <c r="A540" s="8">
        <v>42543</v>
      </c>
      <c r="B540">
        <f t="shared" si="8"/>
        <v>4</v>
      </c>
    </row>
    <row r="541" spans="1:2" x14ac:dyDescent="0.2">
      <c r="A541" s="8">
        <v>42544</v>
      </c>
      <c r="B541">
        <f t="shared" si="8"/>
        <v>5</v>
      </c>
    </row>
    <row r="542" spans="1:2" x14ac:dyDescent="0.2">
      <c r="A542" s="8">
        <v>42545</v>
      </c>
      <c r="B542">
        <f t="shared" si="8"/>
        <v>6</v>
      </c>
    </row>
    <row r="543" spans="1:2" x14ac:dyDescent="0.2">
      <c r="A543" s="8">
        <v>42546</v>
      </c>
      <c r="B543">
        <f t="shared" si="8"/>
        <v>7</v>
      </c>
    </row>
    <row r="544" spans="1:2" x14ac:dyDescent="0.2">
      <c r="A544" s="8">
        <v>42547</v>
      </c>
      <c r="B544">
        <f t="shared" si="8"/>
        <v>1</v>
      </c>
    </row>
    <row r="545" spans="1:2" x14ac:dyDescent="0.2">
      <c r="A545" s="8">
        <v>42548</v>
      </c>
      <c r="B545">
        <f t="shared" si="8"/>
        <v>2</v>
      </c>
    </row>
    <row r="546" spans="1:2" x14ac:dyDescent="0.2">
      <c r="A546" s="8">
        <v>42549</v>
      </c>
      <c r="B546">
        <f t="shared" si="8"/>
        <v>3</v>
      </c>
    </row>
    <row r="547" spans="1:2" x14ac:dyDescent="0.2">
      <c r="A547" s="8">
        <v>42550</v>
      </c>
      <c r="B547">
        <f t="shared" si="8"/>
        <v>4</v>
      </c>
    </row>
    <row r="548" spans="1:2" x14ac:dyDescent="0.2">
      <c r="A548" s="8">
        <v>42551</v>
      </c>
      <c r="B548">
        <f t="shared" si="8"/>
        <v>5</v>
      </c>
    </row>
    <row r="549" spans="1:2" x14ac:dyDescent="0.2">
      <c r="A549" s="8">
        <v>42552</v>
      </c>
      <c r="B549">
        <f t="shared" si="8"/>
        <v>6</v>
      </c>
    </row>
    <row r="550" spans="1:2" x14ac:dyDescent="0.2">
      <c r="A550" s="8">
        <v>42553</v>
      </c>
      <c r="B550">
        <f t="shared" si="8"/>
        <v>7</v>
      </c>
    </row>
    <row r="551" spans="1:2" x14ac:dyDescent="0.2">
      <c r="A551" s="8">
        <v>42554</v>
      </c>
      <c r="B551">
        <f t="shared" si="8"/>
        <v>1</v>
      </c>
    </row>
    <row r="552" spans="1:2" x14ac:dyDescent="0.2">
      <c r="A552" s="8">
        <v>42555</v>
      </c>
      <c r="B552">
        <f t="shared" si="8"/>
        <v>2</v>
      </c>
    </row>
    <row r="553" spans="1:2" x14ac:dyDescent="0.2">
      <c r="A553" s="8">
        <v>42556</v>
      </c>
      <c r="B553">
        <f t="shared" si="8"/>
        <v>3</v>
      </c>
    </row>
    <row r="554" spans="1:2" x14ac:dyDescent="0.2">
      <c r="A554" s="8">
        <v>42557</v>
      </c>
      <c r="B554">
        <f t="shared" si="8"/>
        <v>4</v>
      </c>
    </row>
    <row r="555" spans="1:2" x14ac:dyDescent="0.2">
      <c r="A555" s="8">
        <v>42558</v>
      </c>
      <c r="B555">
        <f t="shared" si="8"/>
        <v>5</v>
      </c>
    </row>
    <row r="556" spans="1:2" x14ac:dyDescent="0.2">
      <c r="A556" s="8">
        <v>42559</v>
      </c>
      <c r="B556">
        <f t="shared" si="8"/>
        <v>6</v>
      </c>
    </row>
    <row r="557" spans="1:2" x14ac:dyDescent="0.2">
      <c r="A557" s="8">
        <v>42560</v>
      </c>
      <c r="B557">
        <f t="shared" si="8"/>
        <v>7</v>
      </c>
    </row>
    <row r="558" spans="1:2" x14ac:dyDescent="0.2">
      <c r="A558" s="8">
        <v>42561</v>
      </c>
      <c r="B558">
        <f t="shared" si="8"/>
        <v>1</v>
      </c>
    </row>
    <row r="559" spans="1:2" x14ac:dyDescent="0.2">
      <c r="A559" s="8">
        <v>42562</v>
      </c>
      <c r="B559">
        <f t="shared" si="8"/>
        <v>2</v>
      </c>
    </row>
    <row r="560" spans="1:2" x14ac:dyDescent="0.2">
      <c r="A560" s="8">
        <v>42563</v>
      </c>
      <c r="B560">
        <f t="shared" si="8"/>
        <v>3</v>
      </c>
    </row>
    <row r="561" spans="1:2" x14ac:dyDescent="0.2">
      <c r="A561" s="8">
        <v>42564</v>
      </c>
      <c r="B561">
        <f t="shared" si="8"/>
        <v>4</v>
      </c>
    </row>
    <row r="562" spans="1:2" x14ac:dyDescent="0.2">
      <c r="A562" s="8">
        <v>42565</v>
      </c>
      <c r="B562">
        <f t="shared" si="8"/>
        <v>5</v>
      </c>
    </row>
    <row r="563" spans="1:2" x14ac:dyDescent="0.2">
      <c r="A563" s="8">
        <v>42566</v>
      </c>
      <c r="B563">
        <f t="shared" si="8"/>
        <v>6</v>
      </c>
    </row>
    <row r="564" spans="1:2" x14ac:dyDescent="0.2">
      <c r="A564" s="8">
        <v>42567</v>
      </c>
      <c r="B564">
        <f t="shared" si="8"/>
        <v>7</v>
      </c>
    </row>
    <row r="565" spans="1:2" x14ac:dyDescent="0.2">
      <c r="A565" s="8">
        <v>42568</v>
      </c>
      <c r="B565">
        <f t="shared" si="8"/>
        <v>1</v>
      </c>
    </row>
    <row r="566" spans="1:2" x14ac:dyDescent="0.2">
      <c r="A566" s="8">
        <v>42569</v>
      </c>
      <c r="B566">
        <f t="shared" si="8"/>
        <v>2</v>
      </c>
    </row>
    <row r="567" spans="1:2" x14ac:dyDescent="0.2">
      <c r="A567" s="8">
        <v>42570</v>
      </c>
      <c r="B567">
        <f t="shared" si="8"/>
        <v>3</v>
      </c>
    </row>
    <row r="568" spans="1:2" x14ac:dyDescent="0.2">
      <c r="A568" s="8">
        <v>42571</v>
      </c>
      <c r="B568">
        <f t="shared" si="8"/>
        <v>4</v>
      </c>
    </row>
    <row r="569" spans="1:2" x14ac:dyDescent="0.2">
      <c r="A569" s="8">
        <v>42572</v>
      </c>
      <c r="B569">
        <f t="shared" si="8"/>
        <v>5</v>
      </c>
    </row>
    <row r="570" spans="1:2" x14ac:dyDescent="0.2">
      <c r="A570" s="8">
        <v>42573</v>
      </c>
      <c r="B570">
        <f t="shared" si="8"/>
        <v>6</v>
      </c>
    </row>
    <row r="571" spans="1:2" x14ac:dyDescent="0.2">
      <c r="A571" s="8">
        <v>42574</v>
      </c>
      <c r="B571">
        <f t="shared" si="8"/>
        <v>7</v>
      </c>
    </row>
    <row r="572" spans="1:2" x14ac:dyDescent="0.2">
      <c r="A572" s="8">
        <v>42575</v>
      </c>
      <c r="B572">
        <f t="shared" si="8"/>
        <v>1</v>
      </c>
    </row>
    <row r="573" spans="1:2" x14ac:dyDescent="0.2">
      <c r="A573" s="8">
        <v>42576</v>
      </c>
      <c r="B573">
        <f t="shared" si="8"/>
        <v>2</v>
      </c>
    </row>
    <row r="574" spans="1:2" x14ac:dyDescent="0.2">
      <c r="A574" s="8">
        <v>42577</v>
      </c>
      <c r="B574">
        <f t="shared" si="8"/>
        <v>3</v>
      </c>
    </row>
    <row r="575" spans="1:2" x14ac:dyDescent="0.2">
      <c r="A575" s="8">
        <v>42578</v>
      </c>
      <c r="B575">
        <f t="shared" si="8"/>
        <v>4</v>
      </c>
    </row>
    <row r="576" spans="1:2" x14ac:dyDescent="0.2">
      <c r="A576" s="8">
        <v>42579</v>
      </c>
      <c r="B576">
        <f t="shared" si="8"/>
        <v>5</v>
      </c>
    </row>
    <row r="577" spans="1:2" x14ac:dyDescent="0.2">
      <c r="A577" s="8">
        <v>42580</v>
      </c>
      <c r="B577">
        <f t="shared" si="8"/>
        <v>6</v>
      </c>
    </row>
    <row r="578" spans="1:2" x14ac:dyDescent="0.2">
      <c r="A578" s="8">
        <v>42581</v>
      </c>
      <c r="B578">
        <f t="shared" si="8"/>
        <v>7</v>
      </c>
    </row>
    <row r="579" spans="1:2" x14ac:dyDescent="0.2">
      <c r="A579" s="8">
        <v>42582</v>
      </c>
      <c r="B579">
        <f t="shared" ref="B579:B642" si="9">WEEKDAY(A579,1)</f>
        <v>1</v>
      </c>
    </row>
    <row r="580" spans="1:2" x14ac:dyDescent="0.2">
      <c r="A580" s="8">
        <v>42583</v>
      </c>
      <c r="B580">
        <f t="shared" si="9"/>
        <v>2</v>
      </c>
    </row>
    <row r="581" spans="1:2" x14ac:dyDescent="0.2">
      <c r="A581" s="8">
        <v>42584</v>
      </c>
      <c r="B581">
        <f t="shared" si="9"/>
        <v>3</v>
      </c>
    </row>
    <row r="582" spans="1:2" x14ac:dyDescent="0.2">
      <c r="A582" s="8">
        <v>42585</v>
      </c>
      <c r="B582">
        <f t="shared" si="9"/>
        <v>4</v>
      </c>
    </row>
    <row r="583" spans="1:2" x14ac:dyDescent="0.2">
      <c r="A583" s="8">
        <v>42586</v>
      </c>
      <c r="B583">
        <f t="shared" si="9"/>
        <v>5</v>
      </c>
    </row>
    <row r="584" spans="1:2" x14ac:dyDescent="0.2">
      <c r="A584" s="8">
        <v>42587</v>
      </c>
      <c r="B584">
        <f t="shared" si="9"/>
        <v>6</v>
      </c>
    </row>
    <row r="585" spans="1:2" x14ac:dyDescent="0.2">
      <c r="A585" s="8">
        <v>42588</v>
      </c>
      <c r="B585">
        <f t="shared" si="9"/>
        <v>7</v>
      </c>
    </row>
    <row r="586" spans="1:2" x14ac:dyDescent="0.2">
      <c r="A586" s="8">
        <v>42589</v>
      </c>
      <c r="B586">
        <f t="shared" si="9"/>
        <v>1</v>
      </c>
    </row>
    <row r="587" spans="1:2" x14ac:dyDescent="0.2">
      <c r="A587" s="8">
        <v>42590</v>
      </c>
      <c r="B587">
        <f t="shared" si="9"/>
        <v>2</v>
      </c>
    </row>
    <row r="588" spans="1:2" x14ac:dyDescent="0.2">
      <c r="A588" s="8">
        <v>42591</v>
      </c>
      <c r="B588">
        <f t="shared" si="9"/>
        <v>3</v>
      </c>
    </row>
    <row r="589" spans="1:2" x14ac:dyDescent="0.2">
      <c r="A589" s="8">
        <v>42592</v>
      </c>
      <c r="B589">
        <f t="shared" si="9"/>
        <v>4</v>
      </c>
    </row>
    <row r="590" spans="1:2" x14ac:dyDescent="0.2">
      <c r="A590" s="8">
        <v>42593</v>
      </c>
      <c r="B590">
        <f t="shared" si="9"/>
        <v>5</v>
      </c>
    </row>
    <row r="591" spans="1:2" x14ac:dyDescent="0.2">
      <c r="A591" s="8">
        <v>42594</v>
      </c>
      <c r="B591">
        <f t="shared" si="9"/>
        <v>6</v>
      </c>
    </row>
    <row r="592" spans="1:2" x14ac:dyDescent="0.2">
      <c r="A592" s="8">
        <v>42595</v>
      </c>
      <c r="B592">
        <f t="shared" si="9"/>
        <v>7</v>
      </c>
    </row>
    <row r="593" spans="1:2" x14ac:dyDescent="0.2">
      <c r="A593" s="8">
        <v>42596</v>
      </c>
      <c r="B593">
        <f t="shared" si="9"/>
        <v>1</v>
      </c>
    </row>
    <row r="594" spans="1:2" x14ac:dyDescent="0.2">
      <c r="A594" s="8">
        <v>42597</v>
      </c>
      <c r="B594">
        <f t="shared" si="9"/>
        <v>2</v>
      </c>
    </row>
    <row r="595" spans="1:2" x14ac:dyDescent="0.2">
      <c r="A595" s="8">
        <v>42598</v>
      </c>
      <c r="B595">
        <f t="shared" si="9"/>
        <v>3</v>
      </c>
    </row>
    <row r="596" spans="1:2" x14ac:dyDescent="0.2">
      <c r="A596" s="8">
        <v>42599</v>
      </c>
      <c r="B596">
        <f t="shared" si="9"/>
        <v>4</v>
      </c>
    </row>
    <row r="597" spans="1:2" x14ac:dyDescent="0.2">
      <c r="A597" s="8">
        <v>42600</v>
      </c>
      <c r="B597">
        <f t="shared" si="9"/>
        <v>5</v>
      </c>
    </row>
    <row r="598" spans="1:2" x14ac:dyDescent="0.2">
      <c r="A598" s="8">
        <v>42601</v>
      </c>
      <c r="B598">
        <f t="shared" si="9"/>
        <v>6</v>
      </c>
    </row>
    <row r="599" spans="1:2" x14ac:dyDescent="0.2">
      <c r="A599" s="8">
        <v>42602</v>
      </c>
      <c r="B599">
        <f t="shared" si="9"/>
        <v>7</v>
      </c>
    </row>
    <row r="600" spans="1:2" x14ac:dyDescent="0.2">
      <c r="A600" s="8">
        <v>42603</v>
      </c>
      <c r="B600">
        <f t="shared" si="9"/>
        <v>1</v>
      </c>
    </row>
    <row r="601" spans="1:2" x14ac:dyDescent="0.2">
      <c r="A601" s="8">
        <v>42604</v>
      </c>
      <c r="B601">
        <f t="shared" si="9"/>
        <v>2</v>
      </c>
    </row>
    <row r="602" spans="1:2" x14ac:dyDescent="0.2">
      <c r="A602" s="8">
        <v>42605</v>
      </c>
      <c r="B602">
        <f t="shared" si="9"/>
        <v>3</v>
      </c>
    </row>
    <row r="603" spans="1:2" x14ac:dyDescent="0.2">
      <c r="A603" s="8">
        <v>42606</v>
      </c>
      <c r="B603">
        <f t="shared" si="9"/>
        <v>4</v>
      </c>
    </row>
    <row r="604" spans="1:2" x14ac:dyDescent="0.2">
      <c r="A604" s="8">
        <v>42607</v>
      </c>
      <c r="B604">
        <f t="shared" si="9"/>
        <v>5</v>
      </c>
    </row>
    <row r="605" spans="1:2" x14ac:dyDescent="0.2">
      <c r="A605" s="8">
        <v>42608</v>
      </c>
      <c r="B605">
        <f t="shared" si="9"/>
        <v>6</v>
      </c>
    </row>
    <row r="606" spans="1:2" x14ac:dyDescent="0.2">
      <c r="A606" s="8">
        <v>42609</v>
      </c>
      <c r="B606">
        <f t="shared" si="9"/>
        <v>7</v>
      </c>
    </row>
    <row r="607" spans="1:2" x14ac:dyDescent="0.2">
      <c r="A607" s="8">
        <v>42610</v>
      </c>
      <c r="B607">
        <f t="shared" si="9"/>
        <v>1</v>
      </c>
    </row>
    <row r="608" spans="1:2" x14ac:dyDescent="0.2">
      <c r="A608" s="8">
        <v>42611</v>
      </c>
      <c r="B608">
        <f t="shared" si="9"/>
        <v>2</v>
      </c>
    </row>
    <row r="609" spans="1:2" x14ac:dyDescent="0.2">
      <c r="A609" s="8">
        <v>42612</v>
      </c>
      <c r="B609">
        <f t="shared" si="9"/>
        <v>3</v>
      </c>
    </row>
    <row r="610" spans="1:2" x14ac:dyDescent="0.2">
      <c r="A610" s="8">
        <v>42613</v>
      </c>
      <c r="B610">
        <f t="shared" si="9"/>
        <v>4</v>
      </c>
    </row>
    <row r="611" spans="1:2" x14ac:dyDescent="0.2">
      <c r="A611" s="8">
        <v>42614</v>
      </c>
      <c r="B611">
        <f t="shared" si="9"/>
        <v>5</v>
      </c>
    </row>
    <row r="612" spans="1:2" x14ac:dyDescent="0.2">
      <c r="A612" s="8">
        <v>42615</v>
      </c>
      <c r="B612">
        <f t="shared" si="9"/>
        <v>6</v>
      </c>
    </row>
    <row r="613" spans="1:2" x14ac:dyDescent="0.2">
      <c r="A613" s="8">
        <v>42616</v>
      </c>
      <c r="B613">
        <f t="shared" si="9"/>
        <v>7</v>
      </c>
    </row>
    <row r="614" spans="1:2" x14ac:dyDescent="0.2">
      <c r="A614" s="8">
        <v>42617</v>
      </c>
      <c r="B614">
        <f t="shared" si="9"/>
        <v>1</v>
      </c>
    </row>
    <row r="615" spans="1:2" x14ac:dyDescent="0.2">
      <c r="A615" s="8">
        <v>42618</v>
      </c>
      <c r="B615">
        <f t="shared" si="9"/>
        <v>2</v>
      </c>
    </row>
    <row r="616" spans="1:2" x14ac:dyDescent="0.2">
      <c r="A616" s="8">
        <v>42619</v>
      </c>
      <c r="B616">
        <f t="shared" si="9"/>
        <v>3</v>
      </c>
    </row>
    <row r="617" spans="1:2" x14ac:dyDescent="0.2">
      <c r="A617" s="8">
        <v>42620</v>
      </c>
      <c r="B617">
        <f t="shared" si="9"/>
        <v>4</v>
      </c>
    </row>
    <row r="618" spans="1:2" x14ac:dyDescent="0.2">
      <c r="A618" s="8">
        <v>42621</v>
      </c>
      <c r="B618">
        <f t="shared" si="9"/>
        <v>5</v>
      </c>
    </row>
    <row r="619" spans="1:2" x14ac:dyDescent="0.2">
      <c r="A619" s="8">
        <v>42622</v>
      </c>
      <c r="B619">
        <f t="shared" si="9"/>
        <v>6</v>
      </c>
    </row>
    <row r="620" spans="1:2" x14ac:dyDescent="0.2">
      <c r="A620" s="8">
        <v>42623</v>
      </c>
      <c r="B620">
        <f t="shared" si="9"/>
        <v>7</v>
      </c>
    </row>
    <row r="621" spans="1:2" x14ac:dyDescent="0.2">
      <c r="A621" s="8">
        <v>42624</v>
      </c>
      <c r="B621">
        <f t="shared" si="9"/>
        <v>1</v>
      </c>
    </row>
    <row r="622" spans="1:2" x14ac:dyDescent="0.2">
      <c r="A622" s="8">
        <v>42625</v>
      </c>
      <c r="B622">
        <f t="shared" si="9"/>
        <v>2</v>
      </c>
    </row>
    <row r="623" spans="1:2" x14ac:dyDescent="0.2">
      <c r="A623" s="8">
        <v>42626</v>
      </c>
      <c r="B623">
        <f t="shared" si="9"/>
        <v>3</v>
      </c>
    </row>
    <row r="624" spans="1:2" x14ac:dyDescent="0.2">
      <c r="A624" s="8">
        <v>42627</v>
      </c>
      <c r="B624">
        <f t="shared" si="9"/>
        <v>4</v>
      </c>
    </row>
    <row r="625" spans="1:2" x14ac:dyDescent="0.2">
      <c r="A625" s="8">
        <v>42628</v>
      </c>
      <c r="B625">
        <f t="shared" si="9"/>
        <v>5</v>
      </c>
    </row>
    <row r="626" spans="1:2" x14ac:dyDescent="0.2">
      <c r="A626" s="8">
        <v>42629</v>
      </c>
      <c r="B626">
        <f t="shared" si="9"/>
        <v>6</v>
      </c>
    </row>
    <row r="627" spans="1:2" x14ac:dyDescent="0.2">
      <c r="A627" s="8">
        <v>42630</v>
      </c>
      <c r="B627">
        <f t="shared" si="9"/>
        <v>7</v>
      </c>
    </row>
    <row r="628" spans="1:2" x14ac:dyDescent="0.2">
      <c r="A628" s="8">
        <v>42631</v>
      </c>
      <c r="B628">
        <f t="shared" si="9"/>
        <v>1</v>
      </c>
    </row>
    <row r="629" spans="1:2" x14ac:dyDescent="0.2">
      <c r="A629" s="8">
        <v>42632</v>
      </c>
      <c r="B629">
        <f t="shared" si="9"/>
        <v>2</v>
      </c>
    </row>
    <row r="630" spans="1:2" x14ac:dyDescent="0.2">
      <c r="A630" s="8">
        <v>42633</v>
      </c>
      <c r="B630">
        <f t="shared" si="9"/>
        <v>3</v>
      </c>
    </row>
    <row r="631" spans="1:2" x14ac:dyDescent="0.2">
      <c r="A631" s="8">
        <v>42634</v>
      </c>
      <c r="B631">
        <f t="shared" si="9"/>
        <v>4</v>
      </c>
    </row>
    <row r="632" spans="1:2" x14ac:dyDescent="0.2">
      <c r="A632" s="8">
        <v>42635</v>
      </c>
      <c r="B632">
        <f t="shared" si="9"/>
        <v>5</v>
      </c>
    </row>
    <row r="633" spans="1:2" x14ac:dyDescent="0.2">
      <c r="A633" s="8">
        <v>42636</v>
      </c>
      <c r="B633">
        <f t="shared" si="9"/>
        <v>6</v>
      </c>
    </row>
    <row r="634" spans="1:2" x14ac:dyDescent="0.2">
      <c r="A634" s="8">
        <v>42637</v>
      </c>
      <c r="B634">
        <f t="shared" si="9"/>
        <v>7</v>
      </c>
    </row>
    <row r="635" spans="1:2" x14ac:dyDescent="0.2">
      <c r="A635" s="8">
        <v>42638</v>
      </c>
      <c r="B635">
        <f t="shared" si="9"/>
        <v>1</v>
      </c>
    </row>
    <row r="636" spans="1:2" x14ac:dyDescent="0.2">
      <c r="A636" s="8">
        <v>42639</v>
      </c>
      <c r="B636">
        <f t="shared" si="9"/>
        <v>2</v>
      </c>
    </row>
    <row r="637" spans="1:2" x14ac:dyDescent="0.2">
      <c r="A637" s="8">
        <v>42640</v>
      </c>
      <c r="B637">
        <f t="shared" si="9"/>
        <v>3</v>
      </c>
    </row>
    <row r="638" spans="1:2" x14ac:dyDescent="0.2">
      <c r="A638" s="8">
        <v>42641</v>
      </c>
      <c r="B638">
        <f t="shared" si="9"/>
        <v>4</v>
      </c>
    </row>
    <row r="639" spans="1:2" x14ac:dyDescent="0.2">
      <c r="A639" s="8">
        <v>42642</v>
      </c>
      <c r="B639">
        <f t="shared" si="9"/>
        <v>5</v>
      </c>
    </row>
    <row r="640" spans="1:2" x14ac:dyDescent="0.2">
      <c r="A640" s="8">
        <v>42643</v>
      </c>
      <c r="B640">
        <f t="shared" si="9"/>
        <v>6</v>
      </c>
    </row>
    <row r="641" spans="1:2" x14ac:dyDescent="0.2">
      <c r="A641" s="8">
        <v>42644</v>
      </c>
      <c r="B641">
        <f t="shared" si="9"/>
        <v>7</v>
      </c>
    </row>
    <row r="642" spans="1:2" x14ac:dyDescent="0.2">
      <c r="A642" s="8">
        <v>42645</v>
      </c>
      <c r="B642">
        <f t="shared" si="9"/>
        <v>1</v>
      </c>
    </row>
    <row r="643" spans="1:2" x14ac:dyDescent="0.2">
      <c r="A643" s="8">
        <v>42646</v>
      </c>
      <c r="B643">
        <f t="shared" ref="B643:B706" si="10">WEEKDAY(A643,1)</f>
        <v>2</v>
      </c>
    </row>
    <row r="644" spans="1:2" x14ac:dyDescent="0.2">
      <c r="A644" s="8">
        <v>42647</v>
      </c>
      <c r="B644">
        <f t="shared" si="10"/>
        <v>3</v>
      </c>
    </row>
    <row r="645" spans="1:2" x14ac:dyDescent="0.2">
      <c r="A645" s="8">
        <v>42648</v>
      </c>
      <c r="B645">
        <f t="shared" si="10"/>
        <v>4</v>
      </c>
    </row>
    <row r="646" spans="1:2" x14ac:dyDescent="0.2">
      <c r="A646" s="8">
        <v>42649</v>
      </c>
      <c r="B646">
        <f t="shared" si="10"/>
        <v>5</v>
      </c>
    </row>
    <row r="647" spans="1:2" x14ac:dyDescent="0.2">
      <c r="A647" s="8">
        <v>42650</v>
      </c>
      <c r="B647">
        <f t="shared" si="10"/>
        <v>6</v>
      </c>
    </row>
    <row r="648" spans="1:2" x14ac:dyDescent="0.2">
      <c r="A648" s="8">
        <v>42651</v>
      </c>
      <c r="B648">
        <f t="shared" si="10"/>
        <v>7</v>
      </c>
    </row>
    <row r="649" spans="1:2" x14ac:dyDescent="0.2">
      <c r="A649" s="8">
        <v>42652</v>
      </c>
      <c r="B649">
        <f t="shared" si="10"/>
        <v>1</v>
      </c>
    </row>
    <row r="650" spans="1:2" x14ac:dyDescent="0.2">
      <c r="A650" s="8">
        <v>42653</v>
      </c>
      <c r="B650">
        <f t="shared" si="10"/>
        <v>2</v>
      </c>
    </row>
    <row r="651" spans="1:2" x14ac:dyDescent="0.2">
      <c r="A651" s="8">
        <v>42654</v>
      </c>
      <c r="B651">
        <f t="shared" si="10"/>
        <v>3</v>
      </c>
    </row>
    <row r="652" spans="1:2" x14ac:dyDescent="0.2">
      <c r="A652" s="8">
        <v>42655</v>
      </c>
      <c r="B652">
        <f t="shared" si="10"/>
        <v>4</v>
      </c>
    </row>
    <row r="653" spans="1:2" x14ac:dyDescent="0.2">
      <c r="A653" s="8">
        <v>42656</v>
      </c>
      <c r="B653">
        <f t="shared" si="10"/>
        <v>5</v>
      </c>
    </row>
    <row r="654" spans="1:2" x14ac:dyDescent="0.2">
      <c r="A654" s="8">
        <v>42657</v>
      </c>
      <c r="B654">
        <f t="shared" si="10"/>
        <v>6</v>
      </c>
    </row>
    <row r="655" spans="1:2" x14ac:dyDescent="0.2">
      <c r="A655" s="8">
        <v>42658</v>
      </c>
      <c r="B655">
        <f t="shared" si="10"/>
        <v>7</v>
      </c>
    </row>
    <row r="656" spans="1:2" x14ac:dyDescent="0.2">
      <c r="A656" s="8">
        <v>42659</v>
      </c>
      <c r="B656">
        <f t="shared" si="10"/>
        <v>1</v>
      </c>
    </row>
    <row r="657" spans="1:2" x14ac:dyDescent="0.2">
      <c r="A657" s="8">
        <v>42660</v>
      </c>
      <c r="B657">
        <f t="shared" si="10"/>
        <v>2</v>
      </c>
    </row>
    <row r="658" spans="1:2" x14ac:dyDescent="0.2">
      <c r="A658" s="8">
        <v>42661</v>
      </c>
      <c r="B658">
        <f t="shared" si="10"/>
        <v>3</v>
      </c>
    </row>
    <row r="659" spans="1:2" x14ac:dyDescent="0.2">
      <c r="A659" s="8">
        <v>42662</v>
      </c>
      <c r="B659">
        <f t="shared" si="10"/>
        <v>4</v>
      </c>
    </row>
    <row r="660" spans="1:2" x14ac:dyDescent="0.2">
      <c r="A660" s="8">
        <v>42663</v>
      </c>
      <c r="B660">
        <f t="shared" si="10"/>
        <v>5</v>
      </c>
    </row>
    <row r="661" spans="1:2" x14ac:dyDescent="0.2">
      <c r="A661" s="8">
        <v>42664</v>
      </c>
      <c r="B661">
        <f t="shared" si="10"/>
        <v>6</v>
      </c>
    </row>
    <row r="662" spans="1:2" x14ac:dyDescent="0.2">
      <c r="A662" s="8">
        <v>42665</v>
      </c>
      <c r="B662">
        <f t="shared" si="10"/>
        <v>7</v>
      </c>
    </row>
    <row r="663" spans="1:2" x14ac:dyDescent="0.2">
      <c r="A663" s="8">
        <v>42666</v>
      </c>
      <c r="B663">
        <f t="shared" si="10"/>
        <v>1</v>
      </c>
    </row>
    <row r="664" spans="1:2" x14ac:dyDescent="0.2">
      <c r="A664" s="8">
        <v>42667</v>
      </c>
      <c r="B664">
        <f t="shared" si="10"/>
        <v>2</v>
      </c>
    </row>
    <row r="665" spans="1:2" x14ac:dyDescent="0.2">
      <c r="A665" s="8">
        <v>42668</v>
      </c>
      <c r="B665">
        <f t="shared" si="10"/>
        <v>3</v>
      </c>
    </row>
    <row r="666" spans="1:2" x14ac:dyDescent="0.2">
      <c r="A666" s="8">
        <v>42669</v>
      </c>
      <c r="B666">
        <f t="shared" si="10"/>
        <v>4</v>
      </c>
    </row>
    <row r="667" spans="1:2" x14ac:dyDescent="0.2">
      <c r="A667" s="8">
        <v>42670</v>
      </c>
      <c r="B667">
        <f t="shared" si="10"/>
        <v>5</v>
      </c>
    </row>
    <row r="668" spans="1:2" x14ac:dyDescent="0.2">
      <c r="A668" s="8">
        <v>42671</v>
      </c>
      <c r="B668">
        <f t="shared" si="10"/>
        <v>6</v>
      </c>
    </row>
    <row r="669" spans="1:2" x14ac:dyDescent="0.2">
      <c r="A669" s="8">
        <v>42672</v>
      </c>
      <c r="B669">
        <f t="shared" si="10"/>
        <v>7</v>
      </c>
    </row>
    <row r="670" spans="1:2" x14ac:dyDescent="0.2">
      <c r="A670" s="8">
        <v>42673</v>
      </c>
      <c r="B670">
        <f t="shared" si="10"/>
        <v>1</v>
      </c>
    </row>
    <row r="671" spans="1:2" x14ac:dyDescent="0.2">
      <c r="A671" s="8">
        <v>42674</v>
      </c>
      <c r="B671">
        <f t="shared" si="10"/>
        <v>2</v>
      </c>
    </row>
    <row r="672" spans="1:2" x14ac:dyDescent="0.2">
      <c r="A672" s="8">
        <v>42675</v>
      </c>
      <c r="B672">
        <f t="shared" si="10"/>
        <v>3</v>
      </c>
    </row>
    <row r="673" spans="1:2" x14ac:dyDescent="0.2">
      <c r="A673" s="8">
        <v>42676</v>
      </c>
      <c r="B673">
        <f t="shared" si="10"/>
        <v>4</v>
      </c>
    </row>
    <row r="674" spans="1:2" x14ac:dyDescent="0.2">
      <c r="A674" s="8">
        <v>42677</v>
      </c>
      <c r="B674">
        <f t="shared" si="10"/>
        <v>5</v>
      </c>
    </row>
    <row r="675" spans="1:2" x14ac:dyDescent="0.2">
      <c r="A675" s="8">
        <v>42678</v>
      </c>
      <c r="B675">
        <f t="shared" si="10"/>
        <v>6</v>
      </c>
    </row>
    <row r="676" spans="1:2" x14ac:dyDescent="0.2">
      <c r="A676" s="8">
        <v>42679</v>
      </c>
      <c r="B676">
        <f t="shared" si="10"/>
        <v>7</v>
      </c>
    </row>
    <row r="677" spans="1:2" x14ac:dyDescent="0.2">
      <c r="A677" s="8">
        <v>42680</v>
      </c>
      <c r="B677">
        <f t="shared" si="10"/>
        <v>1</v>
      </c>
    </row>
    <row r="678" spans="1:2" x14ac:dyDescent="0.2">
      <c r="A678" s="8">
        <v>42681</v>
      </c>
      <c r="B678">
        <f t="shared" si="10"/>
        <v>2</v>
      </c>
    </row>
    <row r="679" spans="1:2" x14ac:dyDescent="0.2">
      <c r="A679" s="8">
        <v>42682</v>
      </c>
      <c r="B679">
        <f t="shared" si="10"/>
        <v>3</v>
      </c>
    </row>
    <row r="680" spans="1:2" x14ac:dyDescent="0.2">
      <c r="A680" s="8">
        <v>42683</v>
      </c>
      <c r="B680">
        <f t="shared" si="10"/>
        <v>4</v>
      </c>
    </row>
    <row r="681" spans="1:2" x14ac:dyDescent="0.2">
      <c r="A681" s="8">
        <v>42684</v>
      </c>
      <c r="B681">
        <f t="shared" si="10"/>
        <v>5</v>
      </c>
    </row>
    <row r="682" spans="1:2" x14ac:dyDescent="0.2">
      <c r="A682" s="8">
        <v>42685</v>
      </c>
      <c r="B682">
        <f t="shared" si="10"/>
        <v>6</v>
      </c>
    </row>
    <row r="683" spans="1:2" x14ac:dyDescent="0.2">
      <c r="A683" s="8">
        <v>42686</v>
      </c>
      <c r="B683">
        <f t="shared" si="10"/>
        <v>7</v>
      </c>
    </row>
    <row r="684" spans="1:2" x14ac:dyDescent="0.2">
      <c r="A684" s="8">
        <v>42687</v>
      </c>
      <c r="B684">
        <f t="shared" si="10"/>
        <v>1</v>
      </c>
    </row>
    <row r="685" spans="1:2" x14ac:dyDescent="0.2">
      <c r="A685" s="8">
        <v>42688</v>
      </c>
      <c r="B685">
        <f t="shared" si="10"/>
        <v>2</v>
      </c>
    </row>
    <row r="686" spans="1:2" x14ac:dyDescent="0.2">
      <c r="A686" s="8">
        <v>42689</v>
      </c>
      <c r="B686">
        <f t="shared" si="10"/>
        <v>3</v>
      </c>
    </row>
    <row r="687" spans="1:2" x14ac:dyDescent="0.2">
      <c r="A687" s="8">
        <v>42690</v>
      </c>
      <c r="B687">
        <f t="shared" si="10"/>
        <v>4</v>
      </c>
    </row>
    <row r="688" spans="1:2" x14ac:dyDescent="0.2">
      <c r="A688" s="8">
        <v>42691</v>
      </c>
      <c r="B688">
        <f t="shared" si="10"/>
        <v>5</v>
      </c>
    </row>
    <row r="689" spans="1:2" x14ac:dyDescent="0.2">
      <c r="A689" s="8">
        <v>42692</v>
      </c>
      <c r="B689">
        <f t="shared" si="10"/>
        <v>6</v>
      </c>
    </row>
    <row r="690" spans="1:2" x14ac:dyDescent="0.2">
      <c r="A690" s="8">
        <v>42693</v>
      </c>
      <c r="B690">
        <f t="shared" si="10"/>
        <v>7</v>
      </c>
    </row>
    <row r="691" spans="1:2" x14ac:dyDescent="0.2">
      <c r="A691" s="8">
        <v>42694</v>
      </c>
      <c r="B691">
        <f t="shared" si="10"/>
        <v>1</v>
      </c>
    </row>
    <row r="692" spans="1:2" x14ac:dyDescent="0.2">
      <c r="A692" s="8">
        <v>42695</v>
      </c>
      <c r="B692">
        <f t="shared" si="10"/>
        <v>2</v>
      </c>
    </row>
    <row r="693" spans="1:2" x14ac:dyDescent="0.2">
      <c r="A693" s="8">
        <v>42696</v>
      </c>
      <c r="B693">
        <f t="shared" si="10"/>
        <v>3</v>
      </c>
    </row>
    <row r="694" spans="1:2" x14ac:dyDescent="0.2">
      <c r="A694" s="8">
        <v>42697</v>
      </c>
      <c r="B694">
        <f t="shared" si="10"/>
        <v>4</v>
      </c>
    </row>
    <row r="695" spans="1:2" x14ac:dyDescent="0.2">
      <c r="A695" s="8">
        <v>42698</v>
      </c>
      <c r="B695">
        <f t="shared" si="10"/>
        <v>5</v>
      </c>
    </row>
    <row r="696" spans="1:2" x14ac:dyDescent="0.2">
      <c r="A696" s="8">
        <v>42699</v>
      </c>
      <c r="B696">
        <f t="shared" si="10"/>
        <v>6</v>
      </c>
    </row>
    <row r="697" spans="1:2" x14ac:dyDescent="0.2">
      <c r="A697" s="8">
        <v>42700</v>
      </c>
      <c r="B697">
        <f t="shared" si="10"/>
        <v>7</v>
      </c>
    </row>
    <row r="698" spans="1:2" x14ac:dyDescent="0.2">
      <c r="A698" s="8">
        <v>42701</v>
      </c>
      <c r="B698">
        <f t="shared" si="10"/>
        <v>1</v>
      </c>
    </row>
    <row r="699" spans="1:2" x14ac:dyDescent="0.2">
      <c r="A699" s="8">
        <v>42702</v>
      </c>
      <c r="B699">
        <f t="shared" si="10"/>
        <v>2</v>
      </c>
    </row>
    <row r="700" spans="1:2" x14ac:dyDescent="0.2">
      <c r="A700" s="8">
        <v>42703</v>
      </c>
      <c r="B700">
        <f t="shared" si="10"/>
        <v>3</v>
      </c>
    </row>
    <row r="701" spans="1:2" x14ac:dyDescent="0.2">
      <c r="A701" s="8">
        <v>42704</v>
      </c>
      <c r="B701">
        <f t="shared" si="10"/>
        <v>4</v>
      </c>
    </row>
    <row r="702" spans="1:2" x14ac:dyDescent="0.2">
      <c r="A702" s="8">
        <v>42705</v>
      </c>
      <c r="B702">
        <f t="shared" si="10"/>
        <v>5</v>
      </c>
    </row>
    <row r="703" spans="1:2" x14ac:dyDescent="0.2">
      <c r="A703" s="8">
        <v>42706</v>
      </c>
      <c r="B703">
        <f t="shared" si="10"/>
        <v>6</v>
      </c>
    </row>
    <row r="704" spans="1:2" x14ac:dyDescent="0.2">
      <c r="A704" s="8">
        <v>42707</v>
      </c>
      <c r="B704">
        <f t="shared" si="10"/>
        <v>7</v>
      </c>
    </row>
    <row r="705" spans="1:2" x14ac:dyDescent="0.2">
      <c r="A705" s="8">
        <v>42708</v>
      </c>
      <c r="B705">
        <f t="shared" si="10"/>
        <v>1</v>
      </c>
    </row>
    <row r="706" spans="1:2" x14ac:dyDescent="0.2">
      <c r="A706" s="8">
        <v>42709</v>
      </c>
      <c r="B706">
        <f t="shared" si="10"/>
        <v>2</v>
      </c>
    </row>
    <row r="707" spans="1:2" x14ac:dyDescent="0.2">
      <c r="A707" s="8">
        <v>42710</v>
      </c>
      <c r="B707">
        <f t="shared" ref="B707:B770" si="11">WEEKDAY(A707,1)</f>
        <v>3</v>
      </c>
    </row>
    <row r="708" spans="1:2" x14ac:dyDescent="0.2">
      <c r="A708" s="8">
        <v>42711</v>
      </c>
      <c r="B708">
        <f t="shared" si="11"/>
        <v>4</v>
      </c>
    </row>
    <row r="709" spans="1:2" x14ac:dyDescent="0.2">
      <c r="A709" s="8">
        <v>42712</v>
      </c>
      <c r="B709">
        <f t="shared" si="11"/>
        <v>5</v>
      </c>
    </row>
    <row r="710" spans="1:2" x14ac:dyDescent="0.2">
      <c r="A710" s="8">
        <v>42713</v>
      </c>
      <c r="B710">
        <f t="shared" si="11"/>
        <v>6</v>
      </c>
    </row>
    <row r="711" spans="1:2" x14ac:dyDescent="0.2">
      <c r="A711" s="8">
        <v>42714</v>
      </c>
      <c r="B711">
        <f t="shared" si="11"/>
        <v>7</v>
      </c>
    </row>
    <row r="712" spans="1:2" x14ac:dyDescent="0.2">
      <c r="A712" s="8">
        <v>42715</v>
      </c>
      <c r="B712">
        <f t="shared" si="11"/>
        <v>1</v>
      </c>
    </row>
    <row r="713" spans="1:2" x14ac:dyDescent="0.2">
      <c r="A713" s="8">
        <v>42716</v>
      </c>
      <c r="B713">
        <f t="shared" si="11"/>
        <v>2</v>
      </c>
    </row>
    <row r="714" spans="1:2" x14ac:dyDescent="0.2">
      <c r="A714" s="8">
        <v>42717</v>
      </c>
      <c r="B714">
        <f t="shared" si="11"/>
        <v>3</v>
      </c>
    </row>
    <row r="715" spans="1:2" x14ac:dyDescent="0.2">
      <c r="A715" s="8">
        <v>42718</v>
      </c>
      <c r="B715">
        <f t="shared" si="11"/>
        <v>4</v>
      </c>
    </row>
    <row r="716" spans="1:2" x14ac:dyDescent="0.2">
      <c r="A716" s="8">
        <v>42719</v>
      </c>
      <c r="B716">
        <f t="shared" si="11"/>
        <v>5</v>
      </c>
    </row>
    <row r="717" spans="1:2" x14ac:dyDescent="0.2">
      <c r="A717" s="8">
        <v>42720</v>
      </c>
      <c r="B717">
        <f t="shared" si="11"/>
        <v>6</v>
      </c>
    </row>
    <row r="718" spans="1:2" x14ac:dyDescent="0.2">
      <c r="A718" s="8">
        <v>42721</v>
      </c>
      <c r="B718">
        <f t="shared" si="11"/>
        <v>7</v>
      </c>
    </row>
    <row r="719" spans="1:2" x14ac:dyDescent="0.2">
      <c r="A719" s="8">
        <v>42722</v>
      </c>
      <c r="B719">
        <f t="shared" si="11"/>
        <v>1</v>
      </c>
    </row>
    <row r="720" spans="1:2" x14ac:dyDescent="0.2">
      <c r="A720" s="8">
        <v>42723</v>
      </c>
      <c r="B720">
        <f t="shared" si="11"/>
        <v>2</v>
      </c>
    </row>
    <row r="721" spans="1:2" x14ac:dyDescent="0.2">
      <c r="A721" s="8">
        <v>42724</v>
      </c>
      <c r="B721">
        <f t="shared" si="11"/>
        <v>3</v>
      </c>
    </row>
    <row r="722" spans="1:2" x14ac:dyDescent="0.2">
      <c r="A722" s="8">
        <v>42725</v>
      </c>
      <c r="B722">
        <f t="shared" si="11"/>
        <v>4</v>
      </c>
    </row>
    <row r="723" spans="1:2" x14ac:dyDescent="0.2">
      <c r="A723" s="8">
        <v>42726</v>
      </c>
      <c r="B723">
        <f t="shared" si="11"/>
        <v>5</v>
      </c>
    </row>
    <row r="724" spans="1:2" x14ac:dyDescent="0.2">
      <c r="A724" s="8">
        <v>42727</v>
      </c>
      <c r="B724">
        <f t="shared" si="11"/>
        <v>6</v>
      </c>
    </row>
    <row r="725" spans="1:2" x14ac:dyDescent="0.2">
      <c r="A725" s="8">
        <v>42728</v>
      </c>
      <c r="B725">
        <f t="shared" si="11"/>
        <v>7</v>
      </c>
    </row>
    <row r="726" spans="1:2" x14ac:dyDescent="0.2">
      <c r="A726" s="8">
        <v>42729</v>
      </c>
      <c r="B726">
        <f t="shared" si="11"/>
        <v>1</v>
      </c>
    </row>
    <row r="727" spans="1:2" x14ac:dyDescent="0.2">
      <c r="A727" s="8">
        <v>42730</v>
      </c>
      <c r="B727">
        <f t="shared" si="11"/>
        <v>2</v>
      </c>
    </row>
    <row r="728" spans="1:2" x14ac:dyDescent="0.2">
      <c r="A728" s="8">
        <v>42731</v>
      </c>
      <c r="B728">
        <f t="shared" si="11"/>
        <v>3</v>
      </c>
    </row>
    <row r="729" spans="1:2" x14ac:dyDescent="0.2">
      <c r="A729" s="8">
        <v>42732</v>
      </c>
      <c r="B729">
        <f t="shared" si="11"/>
        <v>4</v>
      </c>
    </row>
    <row r="730" spans="1:2" x14ac:dyDescent="0.2">
      <c r="A730" s="8">
        <v>42733</v>
      </c>
      <c r="B730">
        <f t="shared" si="11"/>
        <v>5</v>
      </c>
    </row>
    <row r="731" spans="1:2" x14ac:dyDescent="0.2">
      <c r="A731" s="8">
        <v>42734</v>
      </c>
      <c r="B731">
        <f t="shared" si="11"/>
        <v>6</v>
      </c>
    </row>
    <row r="732" spans="1:2" x14ac:dyDescent="0.2">
      <c r="A732" s="8">
        <v>42735</v>
      </c>
      <c r="B732">
        <f t="shared" si="11"/>
        <v>7</v>
      </c>
    </row>
    <row r="733" spans="1:2" x14ac:dyDescent="0.2">
      <c r="A733" s="8">
        <v>42736</v>
      </c>
      <c r="B733">
        <f t="shared" si="11"/>
        <v>1</v>
      </c>
    </row>
    <row r="734" spans="1:2" x14ac:dyDescent="0.2">
      <c r="A734" s="8">
        <v>42737</v>
      </c>
      <c r="B734">
        <f t="shared" si="11"/>
        <v>2</v>
      </c>
    </row>
    <row r="735" spans="1:2" x14ac:dyDescent="0.2">
      <c r="A735" s="8">
        <v>42738</v>
      </c>
      <c r="B735">
        <f t="shared" si="11"/>
        <v>3</v>
      </c>
    </row>
    <row r="736" spans="1:2" x14ac:dyDescent="0.2">
      <c r="A736" s="8">
        <v>42739</v>
      </c>
      <c r="B736">
        <f t="shared" si="11"/>
        <v>4</v>
      </c>
    </row>
    <row r="737" spans="1:2" x14ac:dyDescent="0.2">
      <c r="A737" s="8">
        <v>42740</v>
      </c>
      <c r="B737">
        <f t="shared" si="11"/>
        <v>5</v>
      </c>
    </row>
    <row r="738" spans="1:2" x14ac:dyDescent="0.2">
      <c r="A738" s="8">
        <v>42741</v>
      </c>
      <c r="B738">
        <f t="shared" si="11"/>
        <v>6</v>
      </c>
    </row>
    <row r="739" spans="1:2" x14ac:dyDescent="0.2">
      <c r="A739" s="8">
        <v>42742</v>
      </c>
      <c r="B739">
        <f t="shared" si="11"/>
        <v>7</v>
      </c>
    </row>
    <row r="740" spans="1:2" x14ac:dyDescent="0.2">
      <c r="A740" s="8">
        <v>42743</v>
      </c>
      <c r="B740">
        <f t="shared" si="11"/>
        <v>1</v>
      </c>
    </row>
    <row r="741" spans="1:2" x14ac:dyDescent="0.2">
      <c r="A741" s="8">
        <v>42744</v>
      </c>
      <c r="B741">
        <f t="shared" si="11"/>
        <v>2</v>
      </c>
    </row>
    <row r="742" spans="1:2" x14ac:dyDescent="0.2">
      <c r="A742" s="8">
        <v>42745</v>
      </c>
      <c r="B742">
        <f t="shared" si="11"/>
        <v>3</v>
      </c>
    </row>
    <row r="743" spans="1:2" x14ac:dyDescent="0.2">
      <c r="A743" s="8">
        <v>42746</v>
      </c>
      <c r="B743">
        <f t="shared" si="11"/>
        <v>4</v>
      </c>
    </row>
    <row r="744" spans="1:2" x14ac:dyDescent="0.2">
      <c r="A744" s="8">
        <v>42747</v>
      </c>
      <c r="B744">
        <f t="shared" si="11"/>
        <v>5</v>
      </c>
    </row>
    <row r="745" spans="1:2" x14ac:dyDescent="0.2">
      <c r="A745" s="8">
        <v>42748</v>
      </c>
      <c r="B745">
        <f t="shared" si="11"/>
        <v>6</v>
      </c>
    </row>
    <row r="746" spans="1:2" x14ac:dyDescent="0.2">
      <c r="A746" s="8">
        <v>42749</v>
      </c>
      <c r="B746">
        <f t="shared" si="11"/>
        <v>7</v>
      </c>
    </row>
    <row r="747" spans="1:2" x14ac:dyDescent="0.2">
      <c r="A747" s="8">
        <v>42750</v>
      </c>
      <c r="B747">
        <f t="shared" si="11"/>
        <v>1</v>
      </c>
    </row>
    <row r="748" spans="1:2" x14ac:dyDescent="0.2">
      <c r="A748" s="8">
        <v>42751</v>
      </c>
      <c r="B748">
        <f t="shared" si="11"/>
        <v>2</v>
      </c>
    </row>
    <row r="749" spans="1:2" x14ac:dyDescent="0.2">
      <c r="A749" s="8">
        <v>42752</v>
      </c>
      <c r="B749">
        <f t="shared" si="11"/>
        <v>3</v>
      </c>
    </row>
    <row r="750" spans="1:2" x14ac:dyDescent="0.2">
      <c r="A750" s="8">
        <v>42753</v>
      </c>
      <c r="B750">
        <f t="shared" si="11"/>
        <v>4</v>
      </c>
    </row>
    <row r="751" spans="1:2" x14ac:dyDescent="0.2">
      <c r="A751" s="8">
        <v>42754</v>
      </c>
      <c r="B751">
        <f t="shared" si="11"/>
        <v>5</v>
      </c>
    </row>
    <row r="752" spans="1:2" x14ac:dyDescent="0.2">
      <c r="A752" s="8">
        <v>42755</v>
      </c>
      <c r="B752">
        <f t="shared" si="11"/>
        <v>6</v>
      </c>
    </row>
    <row r="753" spans="1:2" x14ac:dyDescent="0.2">
      <c r="A753" s="8">
        <v>42756</v>
      </c>
      <c r="B753">
        <f t="shared" si="11"/>
        <v>7</v>
      </c>
    </row>
    <row r="754" spans="1:2" x14ac:dyDescent="0.2">
      <c r="A754" s="8">
        <v>42757</v>
      </c>
      <c r="B754">
        <f t="shared" si="11"/>
        <v>1</v>
      </c>
    </row>
    <row r="755" spans="1:2" x14ac:dyDescent="0.2">
      <c r="A755" s="8">
        <v>42758</v>
      </c>
      <c r="B755">
        <f t="shared" si="11"/>
        <v>2</v>
      </c>
    </row>
    <row r="756" spans="1:2" x14ac:dyDescent="0.2">
      <c r="A756" s="8">
        <v>42759</v>
      </c>
      <c r="B756">
        <f t="shared" si="11"/>
        <v>3</v>
      </c>
    </row>
    <row r="757" spans="1:2" x14ac:dyDescent="0.2">
      <c r="A757" s="8">
        <v>42760</v>
      </c>
      <c r="B757">
        <f t="shared" si="11"/>
        <v>4</v>
      </c>
    </row>
    <row r="758" spans="1:2" x14ac:dyDescent="0.2">
      <c r="A758" s="8">
        <v>42761</v>
      </c>
      <c r="B758">
        <f t="shared" si="11"/>
        <v>5</v>
      </c>
    </row>
    <row r="759" spans="1:2" x14ac:dyDescent="0.2">
      <c r="A759" s="8">
        <v>42762</v>
      </c>
      <c r="B759">
        <f t="shared" si="11"/>
        <v>6</v>
      </c>
    </row>
    <row r="760" spans="1:2" x14ac:dyDescent="0.2">
      <c r="A760" s="8">
        <v>42763</v>
      </c>
      <c r="B760">
        <f t="shared" si="11"/>
        <v>7</v>
      </c>
    </row>
    <row r="761" spans="1:2" x14ac:dyDescent="0.2">
      <c r="A761" s="8">
        <v>42764</v>
      </c>
      <c r="B761">
        <f t="shared" si="11"/>
        <v>1</v>
      </c>
    </row>
    <row r="762" spans="1:2" x14ac:dyDescent="0.2">
      <c r="A762" s="8">
        <v>42765</v>
      </c>
      <c r="B762">
        <f t="shared" si="11"/>
        <v>2</v>
      </c>
    </row>
    <row r="763" spans="1:2" x14ac:dyDescent="0.2">
      <c r="A763" s="8">
        <v>42766</v>
      </c>
      <c r="B763">
        <f t="shared" si="11"/>
        <v>3</v>
      </c>
    </row>
    <row r="764" spans="1:2" x14ac:dyDescent="0.2">
      <c r="A764" s="8">
        <v>42767</v>
      </c>
      <c r="B764">
        <f t="shared" si="11"/>
        <v>4</v>
      </c>
    </row>
    <row r="765" spans="1:2" x14ac:dyDescent="0.2">
      <c r="A765" s="8">
        <v>42768</v>
      </c>
      <c r="B765">
        <f t="shared" si="11"/>
        <v>5</v>
      </c>
    </row>
    <row r="766" spans="1:2" x14ac:dyDescent="0.2">
      <c r="A766" s="8">
        <v>42769</v>
      </c>
      <c r="B766">
        <f t="shared" si="11"/>
        <v>6</v>
      </c>
    </row>
    <row r="767" spans="1:2" x14ac:dyDescent="0.2">
      <c r="A767" s="8">
        <v>42770</v>
      </c>
      <c r="B767">
        <f t="shared" si="11"/>
        <v>7</v>
      </c>
    </row>
    <row r="768" spans="1:2" x14ac:dyDescent="0.2">
      <c r="A768" s="8">
        <v>42771</v>
      </c>
      <c r="B768">
        <f t="shared" si="11"/>
        <v>1</v>
      </c>
    </row>
    <row r="769" spans="1:2" x14ac:dyDescent="0.2">
      <c r="A769" s="8">
        <v>42772</v>
      </c>
      <c r="B769">
        <f t="shared" si="11"/>
        <v>2</v>
      </c>
    </row>
    <row r="770" spans="1:2" x14ac:dyDescent="0.2">
      <c r="A770" s="8">
        <v>42773</v>
      </c>
      <c r="B770">
        <f t="shared" si="11"/>
        <v>3</v>
      </c>
    </row>
    <row r="771" spans="1:2" x14ac:dyDescent="0.2">
      <c r="A771" s="8">
        <v>42774</v>
      </c>
      <c r="B771">
        <f t="shared" ref="B771:B834" si="12">WEEKDAY(A771,1)</f>
        <v>4</v>
      </c>
    </row>
    <row r="772" spans="1:2" x14ac:dyDescent="0.2">
      <c r="A772" s="8">
        <v>42775</v>
      </c>
      <c r="B772">
        <f t="shared" si="12"/>
        <v>5</v>
      </c>
    </row>
    <row r="773" spans="1:2" x14ac:dyDescent="0.2">
      <c r="A773" s="8">
        <v>42776</v>
      </c>
      <c r="B773">
        <f t="shared" si="12"/>
        <v>6</v>
      </c>
    </row>
    <row r="774" spans="1:2" x14ac:dyDescent="0.2">
      <c r="A774" s="8">
        <v>42777</v>
      </c>
      <c r="B774">
        <f t="shared" si="12"/>
        <v>7</v>
      </c>
    </row>
    <row r="775" spans="1:2" x14ac:dyDescent="0.2">
      <c r="A775" s="8">
        <v>42778</v>
      </c>
      <c r="B775">
        <f t="shared" si="12"/>
        <v>1</v>
      </c>
    </row>
    <row r="776" spans="1:2" x14ac:dyDescent="0.2">
      <c r="A776" s="8">
        <v>42779</v>
      </c>
      <c r="B776">
        <f t="shared" si="12"/>
        <v>2</v>
      </c>
    </row>
    <row r="777" spans="1:2" x14ac:dyDescent="0.2">
      <c r="A777" s="8">
        <v>42780</v>
      </c>
      <c r="B777">
        <f t="shared" si="12"/>
        <v>3</v>
      </c>
    </row>
    <row r="778" spans="1:2" x14ac:dyDescent="0.2">
      <c r="A778" s="8">
        <v>42781</v>
      </c>
      <c r="B778">
        <f t="shared" si="12"/>
        <v>4</v>
      </c>
    </row>
    <row r="779" spans="1:2" x14ac:dyDescent="0.2">
      <c r="A779" s="8">
        <v>42782</v>
      </c>
      <c r="B779">
        <f t="shared" si="12"/>
        <v>5</v>
      </c>
    </row>
    <row r="780" spans="1:2" x14ac:dyDescent="0.2">
      <c r="A780" s="8">
        <v>42783</v>
      </c>
      <c r="B780">
        <f t="shared" si="12"/>
        <v>6</v>
      </c>
    </row>
    <row r="781" spans="1:2" x14ac:dyDescent="0.2">
      <c r="A781" s="8">
        <v>42784</v>
      </c>
      <c r="B781">
        <f t="shared" si="12"/>
        <v>7</v>
      </c>
    </row>
    <row r="782" spans="1:2" x14ac:dyDescent="0.2">
      <c r="A782" s="8">
        <v>42785</v>
      </c>
      <c r="B782">
        <f t="shared" si="12"/>
        <v>1</v>
      </c>
    </row>
    <row r="783" spans="1:2" x14ac:dyDescent="0.2">
      <c r="A783" s="8">
        <v>42786</v>
      </c>
      <c r="B783">
        <f t="shared" si="12"/>
        <v>2</v>
      </c>
    </row>
    <row r="784" spans="1:2" x14ac:dyDescent="0.2">
      <c r="A784" s="8">
        <v>42787</v>
      </c>
      <c r="B784">
        <f t="shared" si="12"/>
        <v>3</v>
      </c>
    </row>
    <row r="785" spans="1:2" x14ac:dyDescent="0.2">
      <c r="A785" s="8">
        <v>42788</v>
      </c>
      <c r="B785">
        <f t="shared" si="12"/>
        <v>4</v>
      </c>
    </row>
    <row r="786" spans="1:2" x14ac:dyDescent="0.2">
      <c r="A786" s="8">
        <v>42789</v>
      </c>
      <c r="B786">
        <f t="shared" si="12"/>
        <v>5</v>
      </c>
    </row>
    <row r="787" spans="1:2" x14ac:dyDescent="0.2">
      <c r="A787" s="8">
        <v>42790</v>
      </c>
      <c r="B787">
        <f t="shared" si="12"/>
        <v>6</v>
      </c>
    </row>
    <row r="788" spans="1:2" x14ac:dyDescent="0.2">
      <c r="A788" s="8">
        <v>42791</v>
      </c>
      <c r="B788">
        <f t="shared" si="12"/>
        <v>7</v>
      </c>
    </row>
    <row r="789" spans="1:2" x14ac:dyDescent="0.2">
      <c r="A789" s="8">
        <v>42792</v>
      </c>
      <c r="B789">
        <f t="shared" si="12"/>
        <v>1</v>
      </c>
    </row>
    <row r="790" spans="1:2" x14ac:dyDescent="0.2">
      <c r="A790" s="8">
        <v>42793</v>
      </c>
      <c r="B790">
        <f t="shared" si="12"/>
        <v>2</v>
      </c>
    </row>
    <row r="791" spans="1:2" x14ac:dyDescent="0.2">
      <c r="A791" s="8">
        <v>42794</v>
      </c>
      <c r="B791">
        <f t="shared" si="12"/>
        <v>3</v>
      </c>
    </row>
    <row r="792" spans="1:2" x14ac:dyDescent="0.2">
      <c r="A792" s="8">
        <v>42795</v>
      </c>
      <c r="B792">
        <f t="shared" si="12"/>
        <v>4</v>
      </c>
    </row>
    <row r="793" spans="1:2" x14ac:dyDescent="0.2">
      <c r="A793" s="8">
        <v>42796</v>
      </c>
      <c r="B793">
        <f t="shared" si="12"/>
        <v>5</v>
      </c>
    </row>
    <row r="794" spans="1:2" x14ac:dyDescent="0.2">
      <c r="A794" s="8">
        <v>42797</v>
      </c>
      <c r="B794">
        <f t="shared" si="12"/>
        <v>6</v>
      </c>
    </row>
    <row r="795" spans="1:2" x14ac:dyDescent="0.2">
      <c r="A795" s="8">
        <v>42798</v>
      </c>
      <c r="B795">
        <f t="shared" si="12"/>
        <v>7</v>
      </c>
    </row>
    <row r="796" spans="1:2" x14ac:dyDescent="0.2">
      <c r="A796" s="8">
        <v>42799</v>
      </c>
      <c r="B796">
        <f t="shared" si="12"/>
        <v>1</v>
      </c>
    </row>
    <row r="797" spans="1:2" x14ac:dyDescent="0.2">
      <c r="A797" s="8">
        <v>42800</v>
      </c>
      <c r="B797">
        <f t="shared" si="12"/>
        <v>2</v>
      </c>
    </row>
    <row r="798" spans="1:2" x14ac:dyDescent="0.2">
      <c r="A798" s="8">
        <v>42801</v>
      </c>
      <c r="B798">
        <f t="shared" si="12"/>
        <v>3</v>
      </c>
    </row>
    <row r="799" spans="1:2" x14ac:dyDescent="0.2">
      <c r="A799" s="8">
        <v>42802</v>
      </c>
      <c r="B799">
        <f t="shared" si="12"/>
        <v>4</v>
      </c>
    </row>
    <row r="800" spans="1:2" x14ac:dyDescent="0.2">
      <c r="A800" s="8">
        <v>42803</v>
      </c>
      <c r="B800">
        <f t="shared" si="12"/>
        <v>5</v>
      </c>
    </row>
    <row r="801" spans="1:2" x14ac:dyDescent="0.2">
      <c r="A801" s="8">
        <v>42804</v>
      </c>
      <c r="B801">
        <f t="shared" si="12"/>
        <v>6</v>
      </c>
    </row>
    <row r="802" spans="1:2" x14ac:dyDescent="0.2">
      <c r="A802" s="8">
        <v>42805</v>
      </c>
      <c r="B802">
        <f t="shared" si="12"/>
        <v>7</v>
      </c>
    </row>
    <row r="803" spans="1:2" x14ac:dyDescent="0.2">
      <c r="A803" s="8">
        <v>42806</v>
      </c>
      <c r="B803">
        <f t="shared" si="12"/>
        <v>1</v>
      </c>
    </row>
    <row r="804" spans="1:2" x14ac:dyDescent="0.2">
      <c r="A804" s="8">
        <v>42807</v>
      </c>
      <c r="B804">
        <f t="shared" si="12"/>
        <v>2</v>
      </c>
    </row>
    <row r="805" spans="1:2" x14ac:dyDescent="0.2">
      <c r="A805" s="8">
        <v>42808</v>
      </c>
      <c r="B805">
        <f t="shared" si="12"/>
        <v>3</v>
      </c>
    </row>
    <row r="806" spans="1:2" x14ac:dyDescent="0.2">
      <c r="A806" s="8">
        <v>42809</v>
      </c>
      <c r="B806">
        <f t="shared" si="12"/>
        <v>4</v>
      </c>
    </row>
    <row r="807" spans="1:2" x14ac:dyDescent="0.2">
      <c r="A807" s="8">
        <v>42810</v>
      </c>
      <c r="B807">
        <f t="shared" si="12"/>
        <v>5</v>
      </c>
    </row>
    <row r="808" spans="1:2" x14ac:dyDescent="0.2">
      <c r="A808" s="8">
        <v>42811</v>
      </c>
      <c r="B808">
        <f t="shared" si="12"/>
        <v>6</v>
      </c>
    </row>
    <row r="809" spans="1:2" x14ac:dyDescent="0.2">
      <c r="A809" s="8">
        <v>42812</v>
      </c>
      <c r="B809">
        <f t="shared" si="12"/>
        <v>7</v>
      </c>
    </row>
    <row r="810" spans="1:2" x14ac:dyDescent="0.2">
      <c r="A810" s="8">
        <v>42813</v>
      </c>
      <c r="B810">
        <f t="shared" si="12"/>
        <v>1</v>
      </c>
    </row>
    <row r="811" spans="1:2" x14ac:dyDescent="0.2">
      <c r="A811" s="8">
        <v>42814</v>
      </c>
      <c r="B811">
        <f t="shared" si="12"/>
        <v>2</v>
      </c>
    </row>
    <row r="812" spans="1:2" x14ac:dyDescent="0.2">
      <c r="A812" s="8">
        <v>42815</v>
      </c>
      <c r="B812">
        <f t="shared" si="12"/>
        <v>3</v>
      </c>
    </row>
    <row r="813" spans="1:2" x14ac:dyDescent="0.2">
      <c r="A813" s="8">
        <v>42816</v>
      </c>
      <c r="B813">
        <f t="shared" si="12"/>
        <v>4</v>
      </c>
    </row>
    <row r="814" spans="1:2" x14ac:dyDescent="0.2">
      <c r="A814" s="8">
        <v>42817</v>
      </c>
      <c r="B814">
        <f t="shared" si="12"/>
        <v>5</v>
      </c>
    </row>
    <row r="815" spans="1:2" x14ac:dyDescent="0.2">
      <c r="A815" s="8">
        <v>42818</v>
      </c>
      <c r="B815">
        <f t="shared" si="12"/>
        <v>6</v>
      </c>
    </row>
    <row r="816" spans="1:2" x14ac:dyDescent="0.2">
      <c r="A816" s="8">
        <v>42819</v>
      </c>
      <c r="B816">
        <f t="shared" si="12"/>
        <v>7</v>
      </c>
    </row>
    <row r="817" spans="1:2" x14ac:dyDescent="0.2">
      <c r="A817" s="8">
        <v>42820</v>
      </c>
      <c r="B817">
        <f t="shared" si="12"/>
        <v>1</v>
      </c>
    </row>
    <row r="818" spans="1:2" x14ac:dyDescent="0.2">
      <c r="A818" s="8">
        <v>42821</v>
      </c>
      <c r="B818">
        <f t="shared" si="12"/>
        <v>2</v>
      </c>
    </row>
    <row r="819" spans="1:2" x14ac:dyDescent="0.2">
      <c r="A819" s="8">
        <v>42822</v>
      </c>
      <c r="B819">
        <f t="shared" si="12"/>
        <v>3</v>
      </c>
    </row>
    <row r="820" spans="1:2" x14ac:dyDescent="0.2">
      <c r="A820" s="8">
        <v>42823</v>
      </c>
      <c r="B820">
        <f t="shared" si="12"/>
        <v>4</v>
      </c>
    </row>
    <row r="821" spans="1:2" x14ac:dyDescent="0.2">
      <c r="A821" s="8">
        <v>42824</v>
      </c>
      <c r="B821">
        <f t="shared" si="12"/>
        <v>5</v>
      </c>
    </row>
    <row r="822" spans="1:2" x14ac:dyDescent="0.2">
      <c r="A822" s="8">
        <v>42825</v>
      </c>
      <c r="B822">
        <f t="shared" si="12"/>
        <v>6</v>
      </c>
    </row>
    <row r="823" spans="1:2" x14ac:dyDescent="0.2">
      <c r="A823" s="8">
        <v>42826</v>
      </c>
      <c r="B823">
        <f t="shared" si="12"/>
        <v>7</v>
      </c>
    </row>
    <row r="824" spans="1:2" x14ac:dyDescent="0.2">
      <c r="A824" s="8">
        <v>42827</v>
      </c>
      <c r="B824">
        <f t="shared" si="12"/>
        <v>1</v>
      </c>
    </row>
    <row r="825" spans="1:2" x14ac:dyDescent="0.2">
      <c r="A825" s="8">
        <v>42828</v>
      </c>
      <c r="B825">
        <f t="shared" si="12"/>
        <v>2</v>
      </c>
    </row>
    <row r="826" spans="1:2" x14ac:dyDescent="0.2">
      <c r="A826" s="8">
        <v>42829</v>
      </c>
      <c r="B826">
        <f t="shared" si="12"/>
        <v>3</v>
      </c>
    </row>
    <row r="827" spans="1:2" x14ac:dyDescent="0.2">
      <c r="A827" s="8">
        <v>42830</v>
      </c>
      <c r="B827">
        <f t="shared" si="12"/>
        <v>4</v>
      </c>
    </row>
    <row r="828" spans="1:2" x14ac:dyDescent="0.2">
      <c r="A828" s="8">
        <v>42831</v>
      </c>
      <c r="B828">
        <f t="shared" si="12"/>
        <v>5</v>
      </c>
    </row>
    <row r="829" spans="1:2" x14ac:dyDescent="0.2">
      <c r="A829" s="8">
        <v>42832</v>
      </c>
      <c r="B829">
        <f t="shared" si="12"/>
        <v>6</v>
      </c>
    </row>
    <row r="830" spans="1:2" x14ac:dyDescent="0.2">
      <c r="A830" s="8">
        <v>42833</v>
      </c>
      <c r="B830">
        <f t="shared" si="12"/>
        <v>7</v>
      </c>
    </row>
    <row r="831" spans="1:2" x14ac:dyDescent="0.2">
      <c r="A831" s="8">
        <v>42834</v>
      </c>
      <c r="B831">
        <f t="shared" si="12"/>
        <v>1</v>
      </c>
    </row>
    <row r="832" spans="1:2" x14ac:dyDescent="0.2">
      <c r="A832" s="8">
        <v>42835</v>
      </c>
      <c r="B832">
        <f t="shared" si="12"/>
        <v>2</v>
      </c>
    </row>
    <row r="833" spans="1:2" x14ac:dyDescent="0.2">
      <c r="A833" s="8">
        <v>42836</v>
      </c>
      <c r="B833">
        <f t="shared" si="12"/>
        <v>3</v>
      </c>
    </row>
    <row r="834" spans="1:2" x14ac:dyDescent="0.2">
      <c r="A834" s="8">
        <v>42837</v>
      </c>
      <c r="B834">
        <f t="shared" si="12"/>
        <v>4</v>
      </c>
    </row>
    <row r="835" spans="1:2" x14ac:dyDescent="0.2">
      <c r="A835" s="8">
        <v>42838</v>
      </c>
      <c r="B835">
        <f t="shared" ref="B835:B898" si="13">WEEKDAY(A835,1)</f>
        <v>5</v>
      </c>
    </row>
    <row r="836" spans="1:2" x14ac:dyDescent="0.2">
      <c r="A836" s="8">
        <v>42839</v>
      </c>
      <c r="B836">
        <f t="shared" si="13"/>
        <v>6</v>
      </c>
    </row>
    <row r="837" spans="1:2" x14ac:dyDescent="0.2">
      <c r="A837" s="8">
        <v>42840</v>
      </c>
      <c r="B837">
        <f t="shared" si="13"/>
        <v>7</v>
      </c>
    </row>
    <row r="838" spans="1:2" x14ac:dyDescent="0.2">
      <c r="A838" s="8">
        <v>42841</v>
      </c>
      <c r="B838">
        <f t="shared" si="13"/>
        <v>1</v>
      </c>
    </row>
    <row r="839" spans="1:2" x14ac:dyDescent="0.2">
      <c r="A839" s="8">
        <v>42842</v>
      </c>
      <c r="B839">
        <f t="shared" si="13"/>
        <v>2</v>
      </c>
    </row>
    <row r="840" spans="1:2" x14ac:dyDescent="0.2">
      <c r="A840" s="8">
        <v>42843</v>
      </c>
      <c r="B840">
        <f t="shared" si="13"/>
        <v>3</v>
      </c>
    </row>
    <row r="841" spans="1:2" x14ac:dyDescent="0.2">
      <c r="A841" s="8">
        <v>42844</v>
      </c>
      <c r="B841">
        <f t="shared" si="13"/>
        <v>4</v>
      </c>
    </row>
    <row r="842" spans="1:2" x14ac:dyDescent="0.2">
      <c r="A842" s="8">
        <v>42845</v>
      </c>
      <c r="B842">
        <f t="shared" si="13"/>
        <v>5</v>
      </c>
    </row>
    <row r="843" spans="1:2" x14ac:dyDescent="0.2">
      <c r="A843" s="8">
        <v>42846</v>
      </c>
      <c r="B843">
        <f t="shared" si="13"/>
        <v>6</v>
      </c>
    </row>
    <row r="844" spans="1:2" x14ac:dyDescent="0.2">
      <c r="A844" s="8">
        <v>42847</v>
      </c>
      <c r="B844">
        <f t="shared" si="13"/>
        <v>7</v>
      </c>
    </row>
    <row r="845" spans="1:2" x14ac:dyDescent="0.2">
      <c r="A845" s="8">
        <v>42848</v>
      </c>
      <c r="B845">
        <f t="shared" si="13"/>
        <v>1</v>
      </c>
    </row>
    <row r="846" spans="1:2" x14ac:dyDescent="0.2">
      <c r="A846" s="8">
        <v>42849</v>
      </c>
      <c r="B846">
        <f t="shared" si="13"/>
        <v>2</v>
      </c>
    </row>
    <row r="847" spans="1:2" x14ac:dyDescent="0.2">
      <c r="A847" s="8">
        <v>42850</v>
      </c>
      <c r="B847">
        <f t="shared" si="13"/>
        <v>3</v>
      </c>
    </row>
    <row r="848" spans="1:2" x14ac:dyDescent="0.2">
      <c r="A848" s="8">
        <v>42851</v>
      </c>
      <c r="B848">
        <f t="shared" si="13"/>
        <v>4</v>
      </c>
    </row>
    <row r="849" spans="1:2" x14ac:dyDescent="0.2">
      <c r="A849" s="8">
        <v>42852</v>
      </c>
      <c r="B849">
        <f t="shared" si="13"/>
        <v>5</v>
      </c>
    </row>
    <row r="850" spans="1:2" x14ac:dyDescent="0.2">
      <c r="A850" s="8">
        <v>42853</v>
      </c>
      <c r="B850">
        <f t="shared" si="13"/>
        <v>6</v>
      </c>
    </row>
    <row r="851" spans="1:2" x14ac:dyDescent="0.2">
      <c r="A851" s="8">
        <v>42854</v>
      </c>
      <c r="B851">
        <f t="shared" si="13"/>
        <v>7</v>
      </c>
    </row>
    <row r="852" spans="1:2" x14ac:dyDescent="0.2">
      <c r="A852" s="8">
        <v>42855</v>
      </c>
      <c r="B852">
        <f t="shared" si="13"/>
        <v>1</v>
      </c>
    </row>
    <row r="853" spans="1:2" x14ac:dyDescent="0.2">
      <c r="A853" s="8">
        <v>42856</v>
      </c>
      <c r="B853">
        <f t="shared" si="13"/>
        <v>2</v>
      </c>
    </row>
    <row r="854" spans="1:2" x14ac:dyDescent="0.2">
      <c r="A854" s="8">
        <v>42857</v>
      </c>
      <c r="B854">
        <f t="shared" si="13"/>
        <v>3</v>
      </c>
    </row>
    <row r="855" spans="1:2" x14ac:dyDescent="0.2">
      <c r="A855" s="8">
        <v>42858</v>
      </c>
      <c r="B855">
        <f t="shared" si="13"/>
        <v>4</v>
      </c>
    </row>
    <row r="856" spans="1:2" x14ac:dyDescent="0.2">
      <c r="A856" s="8">
        <v>42859</v>
      </c>
      <c r="B856">
        <f t="shared" si="13"/>
        <v>5</v>
      </c>
    </row>
    <row r="857" spans="1:2" x14ac:dyDescent="0.2">
      <c r="A857" s="8">
        <v>42860</v>
      </c>
      <c r="B857">
        <f t="shared" si="13"/>
        <v>6</v>
      </c>
    </row>
    <row r="858" spans="1:2" x14ac:dyDescent="0.2">
      <c r="A858" s="8">
        <v>42861</v>
      </c>
      <c r="B858">
        <f t="shared" si="13"/>
        <v>7</v>
      </c>
    </row>
    <row r="859" spans="1:2" x14ac:dyDescent="0.2">
      <c r="A859" s="8">
        <v>42862</v>
      </c>
      <c r="B859">
        <f t="shared" si="13"/>
        <v>1</v>
      </c>
    </row>
    <row r="860" spans="1:2" x14ac:dyDescent="0.2">
      <c r="A860" s="8">
        <v>42863</v>
      </c>
      <c r="B860">
        <f t="shared" si="13"/>
        <v>2</v>
      </c>
    </row>
    <row r="861" spans="1:2" x14ac:dyDescent="0.2">
      <c r="A861" s="8">
        <v>42864</v>
      </c>
      <c r="B861">
        <f t="shared" si="13"/>
        <v>3</v>
      </c>
    </row>
    <row r="862" spans="1:2" x14ac:dyDescent="0.2">
      <c r="A862" s="8">
        <v>42865</v>
      </c>
      <c r="B862">
        <f t="shared" si="13"/>
        <v>4</v>
      </c>
    </row>
    <row r="863" spans="1:2" x14ac:dyDescent="0.2">
      <c r="A863" s="8">
        <v>42866</v>
      </c>
      <c r="B863">
        <f t="shared" si="13"/>
        <v>5</v>
      </c>
    </row>
    <row r="864" spans="1:2" x14ac:dyDescent="0.2">
      <c r="A864" s="8">
        <v>42867</v>
      </c>
      <c r="B864">
        <f t="shared" si="13"/>
        <v>6</v>
      </c>
    </row>
    <row r="865" spans="1:2" x14ac:dyDescent="0.2">
      <c r="A865" s="8">
        <v>42868</v>
      </c>
      <c r="B865">
        <f t="shared" si="13"/>
        <v>7</v>
      </c>
    </row>
    <row r="866" spans="1:2" x14ac:dyDescent="0.2">
      <c r="A866" s="8">
        <v>42869</v>
      </c>
      <c r="B866">
        <f t="shared" si="13"/>
        <v>1</v>
      </c>
    </row>
    <row r="867" spans="1:2" x14ac:dyDescent="0.2">
      <c r="A867" s="8">
        <v>42870</v>
      </c>
      <c r="B867">
        <f t="shared" si="13"/>
        <v>2</v>
      </c>
    </row>
    <row r="868" spans="1:2" x14ac:dyDescent="0.2">
      <c r="A868" s="8">
        <v>42871</v>
      </c>
      <c r="B868">
        <f t="shared" si="13"/>
        <v>3</v>
      </c>
    </row>
    <row r="869" spans="1:2" x14ac:dyDescent="0.2">
      <c r="A869" s="8">
        <v>42872</v>
      </c>
      <c r="B869">
        <f t="shared" si="13"/>
        <v>4</v>
      </c>
    </row>
    <row r="870" spans="1:2" x14ac:dyDescent="0.2">
      <c r="A870" s="8">
        <v>42873</v>
      </c>
      <c r="B870">
        <f t="shared" si="13"/>
        <v>5</v>
      </c>
    </row>
    <row r="871" spans="1:2" x14ac:dyDescent="0.2">
      <c r="A871" s="8">
        <v>42874</v>
      </c>
      <c r="B871">
        <f t="shared" si="13"/>
        <v>6</v>
      </c>
    </row>
    <row r="872" spans="1:2" x14ac:dyDescent="0.2">
      <c r="A872" s="8">
        <v>42875</v>
      </c>
      <c r="B872">
        <f t="shared" si="13"/>
        <v>7</v>
      </c>
    </row>
    <row r="873" spans="1:2" x14ac:dyDescent="0.2">
      <c r="A873" s="8">
        <v>42876</v>
      </c>
      <c r="B873">
        <f t="shared" si="13"/>
        <v>1</v>
      </c>
    </row>
    <row r="874" spans="1:2" x14ac:dyDescent="0.2">
      <c r="A874" s="8">
        <v>42877</v>
      </c>
      <c r="B874">
        <f t="shared" si="13"/>
        <v>2</v>
      </c>
    </row>
    <row r="875" spans="1:2" x14ac:dyDescent="0.2">
      <c r="A875" s="8">
        <v>42878</v>
      </c>
      <c r="B875">
        <f t="shared" si="13"/>
        <v>3</v>
      </c>
    </row>
    <row r="876" spans="1:2" x14ac:dyDescent="0.2">
      <c r="A876" s="8">
        <v>42879</v>
      </c>
      <c r="B876">
        <f t="shared" si="13"/>
        <v>4</v>
      </c>
    </row>
    <row r="877" spans="1:2" x14ac:dyDescent="0.2">
      <c r="A877" s="8">
        <v>42880</v>
      </c>
      <c r="B877">
        <f t="shared" si="13"/>
        <v>5</v>
      </c>
    </row>
    <row r="878" spans="1:2" x14ac:dyDescent="0.2">
      <c r="A878" s="8">
        <v>42881</v>
      </c>
      <c r="B878">
        <f t="shared" si="13"/>
        <v>6</v>
      </c>
    </row>
    <row r="879" spans="1:2" x14ac:dyDescent="0.2">
      <c r="A879" s="8">
        <v>42882</v>
      </c>
      <c r="B879">
        <f t="shared" si="13"/>
        <v>7</v>
      </c>
    </row>
    <row r="880" spans="1:2" x14ac:dyDescent="0.2">
      <c r="A880" s="8">
        <v>42883</v>
      </c>
      <c r="B880">
        <f t="shared" si="13"/>
        <v>1</v>
      </c>
    </row>
    <row r="881" spans="1:2" x14ac:dyDescent="0.2">
      <c r="A881" s="8">
        <v>42884</v>
      </c>
      <c r="B881">
        <f t="shared" si="13"/>
        <v>2</v>
      </c>
    </row>
    <row r="882" spans="1:2" x14ac:dyDescent="0.2">
      <c r="A882" s="8">
        <v>42885</v>
      </c>
      <c r="B882">
        <f t="shared" si="13"/>
        <v>3</v>
      </c>
    </row>
    <row r="883" spans="1:2" x14ac:dyDescent="0.2">
      <c r="A883" s="8">
        <v>42886</v>
      </c>
      <c r="B883">
        <f t="shared" si="13"/>
        <v>4</v>
      </c>
    </row>
    <row r="884" spans="1:2" x14ac:dyDescent="0.2">
      <c r="A884" s="8">
        <v>42887</v>
      </c>
      <c r="B884">
        <f t="shared" si="13"/>
        <v>5</v>
      </c>
    </row>
    <row r="885" spans="1:2" x14ac:dyDescent="0.2">
      <c r="A885" s="8">
        <v>42888</v>
      </c>
      <c r="B885">
        <f t="shared" si="13"/>
        <v>6</v>
      </c>
    </row>
    <row r="886" spans="1:2" x14ac:dyDescent="0.2">
      <c r="A886" s="8">
        <v>42889</v>
      </c>
      <c r="B886">
        <f t="shared" si="13"/>
        <v>7</v>
      </c>
    </row>
    <row r="887" spans="1:2" x14ac:dyDescent="0.2">
      <c r="A887" s="8">
        <v>42890</v>
      </c>
      <c r="B887">
        <f t="shared" si="13"/>
        <v>1</v>
      </c>
    </row>
    <row r="888" spans="1:2" x14ac:dyDescent="0.2">
      <c r="A888" s="8">
        <v>42891</v>
      </c>
      <c r="B888">
        <f t="shared" si="13"/>
        <v>2</v>
      </c>
    </row>
    <row r="889" spans="1:2" x14ac:dyDescent="0.2">
      <c r="A889" s="8">
        <v>42892</v>
      </c>
      <c r="B889">
        <f t="shared" si="13"/>
        <v>3</v>
      </c>
    </row>
    <row r="890" spans="1:2" x14ac:dyDescent="0.2">
      <c r="A890" s="8">
        <v>42893</v>
      </c>
      <c r="B890">
        <f t="shared" si="13"/>
        <v>4</v>
      </c>
    </row>
    <row r="891" spans="1:2" x14ac:dyDescent="0.2">
      <c r="A891" s="8">
        <v>42894</v>
      </c>
      <c r="B891">
        <f t="shared" si="13"/>
        <v>5</v>
      </c>
    </row>
    <row r="892" spans="1:2" x14ac:dyDescent="0.2">
      <c r="A892" s="8">
        <v>42895</v>
      </c>
      <c r="B892">
        <f t="shared" si="13"/>
        <v>6</v>
      </c>
    </row>
    <row r="893" spans="1:2" x14ac:dyDescent="0.2">
      <c r="A893" s="8">
        <v>42896</v>
      </c>
      <c r="B893">
        <f t="shared" si="13"/>
        <v>7</v>
      </c>
    </row>
    <row r="894" spans="1:2" x14ac:dyDescent="0.2">
      <c r="A894" s="8">
        <v>42897</v>
      </c>
      <c r="B894">
        <f t="shared" si="13"/>
        <v>1</v>
      </c>
    </row>
    <row r="895" spans="1:2" x14ac:dyDescent="0.2">
      <c r="A895" s="8">
        <v>42898</v>
      </c>
      <c r="B895">
        <f t="shared" si="13"/>
        <v>2</v>
      </c>
    </row>
    <row r="896" spans="1:2" x14ac:dyDescent="0.2">
      <c r="A896" s="8">
        <v>42899</v>
      </c>
      <c r="B896">
        <f t="shared" si="13"/>
        <v>3</v>
      </c>
    </row>
    <row r="897" spans="1:2" x14ac:dyDescent="0.2">
      <c r="A897" s="8">
        <v>42900</v>
      </c>
      <c r="B897">
        <f t="shared" si="13"/>
        <v>4</v>
      </c>
    </row>
    <row r="898" spans="1:2" x14ac:dyDescent="0.2">
      <c r="A898" s="8">
        <v>42901</v>
      </c>
      <c r="B898">
        <f t="shared" si="13"/>
        <v>5</v>
      </c>
    </row>
    <row r="899" spans="1:2" x14ac:dyDescent="0.2">
      <c r="A899" s="8">
        <v>42902</v>
      </c>
      <c r="B899">
        <f t="shared" ref="B899:B962" si="14">WEEKDAY(A899,1)</f>
        <v>6</v>
      </c>
    </row>
    <row r="900" spans="1:2" x14ac:dyDescent="0.2">
      <c r="A900" s="8">
        <v>42903</v>
      </c>
      <c r="B900">
        <f t="shared" si="14"/>
        <v>7</v>
      </c>
    </row>
    <row r="901" spans="1:2" x14ac:dyDescent="0.2">
      <c r="A901" s="8">
        <v>42904</v>
      </c>
      <c r="B901">
        <f t="shared" si="14"/>
        <v>1</v>
      </c>
    </row>
    <row r="902" spans="1:2" x14ac:dyDescent="0.2">
      <c r="A902" s="8">
        <v>42905</v>
      </c>
      <c r="B902">
        <f t="shared" si="14"/>
        <v>2</v>
      </c>
    </row>
    <row r="903" spans="1:2" x14ac:dyDescent="0.2">
      <c r="A903" s="8">
        <v>42906</v>
      </c>
      <c r="B903">
        <f t="shared" si="14"/>
        <v>3</v>
      </c>
    </row>
    <row r="904" spans="1:2" x14ac:dyDescent="0.2">
      <c r="A904" s="8">
        <v>42907</v>
      </c>
      <c r="B904">
        <f t="shared" si="14"/>
        <v>4</v>
      </c>
    </row>
    <row r="905" spans="1:2" x14ac:dyDescent="0.2">
      <c r="A905" s="8">
        <v>42908</v>
      </c>
      <c r="B905">
        <f t="shared" si="14"/>
        <v>5</v>
      </c>
    </row>
    <row r="906" spans="1:2" x14ac:dyDescent="0.2">
      <c r="A906" s="8">
        <v>42909</v>
      </c>
      <c r="B906">
        <f t="shared" si="14"/>
        <v>6</v>
      </c>
    </row>
    <row r="907" spans="1:2" x14ac:dyDescent="0.2">
      <c r="A907" s="8">
        <v>42910</v>
      </c>
      <c r="B907">
        <f t="shared" si="14"/>
        <v>7</v>
      </c>
    </row>
    <row r="908" spans="1:2" x14ac:dyDescent="0.2">
      <c r="A908" s="8">
        <v>42911</v>
      </c>
      <c r="B908">
        <f t="shared" si="14"/>
        <v>1</v>
      </c>
    </row>
    <row r="909" spans="1:2" x14ac:dyDescent="0.2">
      <c r="A909" s="8">
        <v>42912</v>
      </c>
      <c r="B909">
        <f t="shared" si="14"/>
        <v>2</v>
      </c>
    </row>
    <row r="910" spans="1:2" x14ac:dyDescent="0.2">
      <c r="A910" s="8">
        <v>42913</v>
      </c>
      <c r="B910">
        <f t="shared" si="14"/>
        <v>3</v>
      </c>
    </row>
    <row r="911" spans="1:2" x14ac:dyDescent="0.2">
      <c r="A911" s="8">
        <v>42914</v>
      </c>
      <c r="B911">
        <f t="shared" si="14"/>
        <v>4</v>
      </c>
    </row>
    <row r="912" spans="1:2" x14ac:dyDescent="0.2">
      <c r="A912" s="8">
        <v>42915</v>
      </c>
      <c r="B912">
        <f t="shared" si="14"/>
        <v>5</v>
      </c>
    </row>
    <row r="913" spans="1:2" x14ac:dyDescent="0.2">
      <c r="A913" s="8">
        <v>42916</v>
      </c>
      <c r="B913">
        <f t="shared" si="14"/>
        <v>6</v>
      </c>
    </row>
    <row r="914" spans="1:2" x14ac:dyDescent="0.2">
      <c r="A914" s="8">
        <v>42917</v>
      </c>
      <c r="B914">
        <f t="shared" si="14"/>
        <v>7</v>
      </c>
    </row>
    <row r="915" spans="1:2" x14ac:dyDescent="0.2">
      <c r="A915" s="8">
        <v>42918</v>
      </c>
      <c r="B915">
        <f t="shared" si="14"/>
        <v>1</v>
      </c>
    </row>
    <row r="916" spans="1:2" x14ac:dyDescent="0.2">
      <c r="A916" s="8">
        <v>42919</v>
      </c>
      <c r="B916">
        <f t="shared" si="14"/>
        <v>2</v>
      </c>
    </row>
    <row r="917" spans="1:2" x14ac:dyDescent="0.2">
      <c r="A917" s="8">
        <v>42920</v>
      </c>
      <c r="B917">
        <f t="shared" si="14"/>
        <v>3</v>
      </c>
    </row>
    <row r="918" spans="1:2" x14ac:dyDescent="0.2">
      <c r="A918" s="8">
        <v>42921</v>
      </c>
      <c r="B918">
        <f t="shared" si="14"/>
        <v>4</v>
      </c>
    </row>
    <row r="919" spans="1:2" x14ac:dyDescent="0.2">
      <c r="A919" s="8">
        <v>42922</v>
      </c>
      <c r="B919">
        <f t="shared" si="14"/>
        <v>5</v>
      </c>
    </row>
    <row r="920" spans="1:2" x14ac:dyDescent="0.2">
      <c r="A920" s="8">
        <v>42923</v>
      </c>
      <c r="B920">
        <f t="shared" si="14"/>
        <v>6</v>
      </c>
    </row>
    <row r="921" spans="1:2" x14ac:dyDescent="0.2">
      <c r="A921" s="8">
        <v>42924</v>
      </c>
      <c r="B921">
        <f t="shared" si="14"/>
        <v>7</v>
      </c>
    </row>
    <row r="922" spans="1:2" x14ac:dyDescent="0.2">
      <c r="A922" s="8">
        <v>42925</v>
      </c>
      <c r="B922">
        <f t="shared" si="14"/>
        <v>1</v>
      </c>
    </row>
    <row r="923" spans="1:2" x14ac:dyDescent="0.2">
      <c r="A923" s="8">
        <v>42926</v>
      </c>
      <c r="B923">
        <f t="shared" si="14"/>
        <v>2</v>
      </c>
    </row>
    <row r="924" spans="1:2" x14ac:dyDescent="0.2">
      <c r="A924" s="8">
        <v>42927</v>
      </c>
      <c r="B924">
        <f t="shared" si="14"/>
        <v>3</v>
      </c>
    </row>
    <row r="925" spans="1:2" x14ac:dyDescent="0.2">
      <c r="A925" s="8">
        <v>42928</v>
      </c>
      <c r="B925">
        <f t="shared" si="14"/>
        <v>4</v>
      </c>
    </row>
    <row r="926" spans="1:2" x14ac:dyDescent="0.2">
      <c r="A926" s="8">
        <v>42929</v>
      </c>
      <c r="B926">
        <f t="shared" si="14"/>
        <v>5</v>
      </c>
    </row>
    <row r="927" spans="1:2" x14ac:dyDescent="0.2">
      <c r="A927" s="8">
        <v>42930</v>
      </c>
      <c r="B927">
        <f t="shared" si="14"/>
        <v>6</v>
      </c>
    </row>
    <row r="928" spans="1:2" x14ac:dyDescent="0.2">
      <c r="A928" s="8">
        <v>42931</v>
      </c>
      <c r="B928">
        <f t="shared" si="14"/>
        <v>7</v>
      </c>
    </row>
    <row r="929" spans="1:2" x14ac:dyDescent="0.2">
      <c r="A929" s="8">
        <v>42932</v>
      </c>
      <c r="B929">
        <f t="shared" si="14"/>
        <v>1</v>
      </c>
    </row>
    <row r="930" spans="1:2" x14ac:dyDescent="0.2">
      <c r="A930" s="8">
        <v>42933</v>
      </c>
      <c r="B930">
        <f t="shared" si="14"/>
        <v>2</v>
      </c>
    </row>
    <row r="931" spans="1:2" x14ac:dyDescent="0.2">
      <c r="A931" s="8">
        <v>42934</v>
      </c>
      <c r="B931">
        <f t="shared" si="14"/>
        <v>3</v>
      </c>
    </row>
    <row r="932" spans="1:2" x14ac:dyDescent="0.2">
      <c r="A932" s="8">
        <v>42935</v>
      </c>
      <c r="B932">
        <f t="shared" si="14"/>
        <v>4</v>
      </c>
    </row>
    <row r="933" spans="1:2" x14ac:dyDescent="0.2">
      <c r="A933" s="8">
        <v>42936</v>
      </c>
      <c r="B933">
        <f t="shared" si="14"/>
        <v>5</v>
      </c>
    </row>
    <row r="934" spans="1:2" x14ac:dyDescent="0.2">
      <c r="A934" s="8">
        <v>42937</v>
      </c>
      <c r="B934">
        <f t="shared" si="14"/>
        <v>6</v>
      </c>
    </row>
    <row r="935" spans="1:2" x14ac:dyDescent="0.2">
      <c r="A935" s="8">
        <v>42938</v>
      </c>
      <c r="B935">
        <f t="shared" si="14"/>
        <v>7</v>
      </c>
    </row>
    <row r="936" spans="1:2" x14ac:dyDescent="0.2">
      <c r="A936" s="8">
        <v>42939</v>
      </c>
      <c r="B936">
        <f t="shared" si="14"/>
        <v>1</v>
      </c>
    </row>
    <row r="937" spans="1:2" x14ac:dyDescent="0.2">
      <c r="A937" s="8">
        <v>42940</v>
      </c>
      <c r="B937">
        <f t="shared" si="14"/>
        <v>2</v>
      </c>
    </row>
    <row r="938" spans="1:2" x14ac:dyDescent="0.2">
      <c r="A938" s="8">
        <v>42941</v>
      </c>
      <c r="B938">
        <f t="shared" si="14"/>
        <v>3</v>
      </c>
    </row>
    <row r="939" spans="1:2" x14ac:dyDescent="0.2">
      <c r="A939" s="8">
        <v>42942</v>
      </c>
      <c r="B939">
        <f t="shared" si="14"/>
        <v>4</v>
      </c>
    </row>
    <row r="940" spans="1:2" x14ac:dyDescent="0.2">
      <c r="A940" s="8">
        <v>42943</v>
      </c>
      <c r="B940">
        <f t="shared" si="14"/>
        <v>5</v>
      </c>
    </row>
    <row r="941" spans="1:2" x14ac:dyDescent="0.2">
      <c r="A941" s="8">
        <v>42944</v>
      </c>
      <c r="B941">
        <f t="shared" si="14"/>
        <v>6</v>
      </c>
    </row>
    <row r="942" spans="1:2" x14ac:dyDescent="0.2">
      <c r="A942" s="8">
        <v>42945</v>
      </c>
      <c r="B942">
        <f t="shared" si="14"/>
        <v>7</v>
      </c>
    </row>
    <row r="943" spans="1:2" x14ac:dyDescent="0.2">
      <c r="A943" s="8">
        <v>42946</v>
      </c>
      <c r="B943">
        <f t="shared" si="14"/>
        <v>1</v>
      </c>
    </row>
    <row r="944" spans="1:2" x14ac:dyDescent="0.2">
      <c r="A944" s="8">
        <v>42947</v>
      </c>
      <c r="B944">
        <f t="shared" si="14"/>
        <v>2</v>
      </c>
    </row>
    <row r="945" spans="1:2" x14ac:dyDescent="0.2">
      <c r="A945" s="8">
        <v>42948</v>
      </c>
      <c r="B945">
        <f t="shared" si="14"/>
        <v>3</v>
      </c>
    </row>
    <row r="946" spans="1:2" x14ac:dyDescent="0.2">
      <c r="A946" s="8">
        <v>42949</v>
      </c>
      <c r="B946">
        <f t="shared" si="14"/>
        <v>4</v>
      </c>
    </row>
    <row r="947" spans="1:2" x14ac:dyDescent="0.2">
      <c r="A947" s="8">
        <v>42950</v>
      </c>
      <c r="B947">
        <f t="shared" si="14"/>
        <v>5</v>
      </c>
    </row>
    <row r="948" spans="1:2" x14ac:dyDescent="0.2">
      <c r="A948" s="8">
        <v>42951</v>
      </c>
      <c r="B948">
        <f t="shared" si="14"/>
        <v>6</v>
      </c>
    </row>
    <row r="949" spans="1:2" x14ac:dyDescent="0.2">
      <c r="A949" s="8">
        <v>42952</v>
      </c>
      <c r="B949">
        <f t="shared" si="14"/>
        <v>7</v>
      </c>
    </row>
    <row r="950" spans="1:2" x14ac:dyDescent="0.2">
      <c r="A950" s="8">
        <v>42953</v>
      </c>
      <c r="B950">
        <f t="shared" si="14"/>
        <v>1</v>
      </c>
    </row>
    <row r="951" spans="1:2" x14ac:dyDescent="0.2">
      <c r="A951" s="8">
        <v>42954</v>
      </c>
      <c r="B951">
        <f t="shared" si="14"/>
        <v>2</v>
      </c>
    </row>
    <row r="952" spans="1:2" x14ac:dyDescent="0.2">
      <c r="A952" s="8">
        <v>42955</v>
      </c>
      <c r="B952">
        <f t="shared" si="14"/>
        <v>3</v>
      </c>
    </row>
    <row r="953" spans="1:2" x14ac:dyDescent="0.2">
      <c r="A953" s="8">
        <v>42956</v>
      </c>
      <c r="B953">
        <f t="shared" si="14"/>
        <v>4</v>
      </c>
    </row>
    <row r="954" spans="1:2" x14ac:dyDescent="0.2">
      <c r="A954" s="8">
        <v>42957</v>
      </c>
      <c r="B954">
        <f t="shared" si="14"/>
        <v>5</v>
      </c>
    </row>
    <row r="955" spans="1:2" x14ac:dyDescent="0.2">
      <c r="A955" s="8">
        <v>42958</v>
      </c>
      <c r="B955">
        <f t="shared" si="14"/>
        <v>6</v>
      </c>
    </row>
    <row r="956" spans="1:2" x14ac:dyDescent="0.2">
      <c r="A956" s="8">
        <v>42959</v>
      </c>
      <c r="B956">
        <f t="shared" si="14"/>
        <v>7</v>
      </c>
    </row>
    <row r="957" spans="1:2" x14ac:dyDescent="0.2">
      <c r="A957" s="8">
        <v>42960</v>
      </c>
      <c r="B957">
        <f t="shared" si="14"/>
        <v>1</v>
      </c>
    </row>
    <row r="958" spans="1:2" x14ac:dyDescent="0.2">
      <c r="A958" s="8">
        <v>42961</v>
      </c>
      <c r="B958">
        <f t="shared" si="14"/>
        <v>2</v>
      </c>
    </row>
    <row r="959" spans="1:2" x14ac:dyDescent="0.2">
      <c r="A959" s="8">
        <v>42962</v>
      </c>
      <c r="B959">
        <f t="shared" si="14"/>
        <v>3</v>
      </c>
    </row>
    <row r="960" spans="1:2" x14ac:dyDescent="0.2">
      <c r="A960" s="8">
        <v>42963</v>
      </c>
      <c r="B960">
        <f t="shared" si="14"/>
        <v>4</v>
      </c>
    </row>
    <row r="961" spans="1:2" x14ac:dyDescent="0.2">
      <c r="A961" s="8">
        <v>42964</v>
      </c>
      <c r="B961">
        <f t="shared" si="14"/>
        <v>5</v>
      </c>
    </row>
    <row r="962" spans="1:2" x14ac:dyDescent="0.2">
      <c r="A962" s="8">
        <v>42965</v>
      </c>
      <c r="B962">
        <f t="shared" si="14"/>
        <v>6</v>
      </c>
    </row>
    <row r="963" spans="1:2" x14ac:dyDescent="0.2">
      <c r="A963" s="8">
        <v>42966</v>
      </c>
      <c r="B963">
        <f t="shared" ref="B963:B1026" si="15">WEEKDAY(A963,1)</f>
        <v>7</v>
      </c>
    </row>
    <row r="964" spans="1:2" x14ac:dyDescent="0.2">
      <c r="A964" s="8">
        <v>42967</v>
      </c>
      <c r="B964">
        <f t="shared" si="15"/>
        <v>1</v>
      </c>
    </row>
    <row r="965" spans="1:2" x14ac:dyDescent="0.2">
      <c r="A965" s="8">
        <v>42968</v>
      </c>
      <c r="B965">
        <f t="shared" si="15"/>
        <v>2</v>
      </c>
    </row>
    <row r="966" spans="1:2" x14ac:dyDescent="0.2">
      <c r="A966" s="8">
        <v>42969</v>
      </c>
      <c r="B966">
        <f t="shared" si="15"/>
        <v>3</v>
      </c>
    </row>
    <row r="967" spans="1:2" x14ac:dyDescent="0.2">
      <c r="A967" s="8">
        <v>42970</v>
      </c>
      <c r="B967">
        <f t="shared" si="15"/>
        <v>4</v>
      </c>
    </row>
    <row r="968" spans="1:2" x14ac:dyDescent="0.2">
      <c r="A968" s="8">
        <v>42971</v>
      </c>
      <c r="B968">
        <f t="shared" si="15"/>
        <v>5</v>
      </c>
    </row>
    <row r="969" spans="1:2" x14ac:dyDescent="0.2">
      <c r="A969" s="8">
        <v>42972</v>
      </c>
      <c r="B969">
        <f t="shared" si="15"/>
        <v>6</v>
      </c>
    </row>
    <row r="970" spans="1:2" x14ac:dyDescent="0.2">
      <c r="A970" s="8">
        <v>42973</v>
      </c>
      <c r="B970">
        <f t="shared" si="15"/>
        <v>7</v>
      </c>
    </row>
    <row r="971" spans="1:2" x14ac:dyDescent="0.2">
      <c r="A971" s="8">
        <v>42974</v>
      </c>
      <c r="B971">
        <f t="shared" si="15"/>
        <v>1</v>
      </c>
    </row>
    <row r="972" spans="1:2" x14ac:dyDescent="0.2">
      <c r="A972" s="8">
        <v>42975</v>
      </c>
      <c r="B972">
        <f t="shared" si="15"/>
        <v>2</v>
      </c>
    </row>
    <row r="973" spans="1:2" x14ac:dyDescent="0.2">
      <c r="A973" s="8">
        <v>42976</v>
      </c>
      <c r="B973">
        <f t="shared" si="15"/>
        <v>3</v>
      </c>
    </row>
    <row r="974" spans="1:2" x14ac:dyDescent="0.2">
      <c r="A974" s="8">
        <v>42977</v>
      </c>
      <c r="B974">
        <f t="shared" si="15"/>
        <v>4</v>
      </c>
    </row>
    <row r="975" spans="1:2" x14ac:dyDescent="0.2">
      <c r="A975" s="8">
        <v>42978</v>
      </c>
      <c r="B975">
        <f t="shared" si="15"/>
        <v>5</v>
      </c>
    </row>
    <row r="976" spans="1:2" x14ac:dyDescent="0.2">
      <c r="A976" s="8">
        <v>42979</v>
      </c>
      <c r="B976">
        <f t="shared" si="15"/>
        <v>6</v>
      </c>
    </row>
    <row r="977" spans="1:2" x14ac:dyDescent="0.2">
      <c r="A977" s="8">
        <v>42980</v>
      </c>
      <c r="B977">
        <f t="shared" si="15"/>
        <v>7</v>
      </c>
    </row>
    <row r="978" spans="1:2" x14ac:dyDescent="0.2">
      <c r="A978" s="8">
        <v>42981</v>
      </c>
      <c r="B978">
        <f t="shared" si="15"/>
        <v>1</v>
      </c>
    </row>
    <row r="979" spans="1:2" x14ac:dyDescent="0.2">
      <c r="A979" s="8">
        <v>42982</v>
      </c>
      <c r="B979">
        <f t="shared" si="15"/>
        <v>2</v>
      </c>
    </row>
    <row r="980" spans="1:2" x14ac:dyDescent="0.2">
      <c r="A980" s="8">
        <v>42983</v>
      </c>
      <c r="B980">
        <f t="shared" si="15"/>
        <v>3</v>
      </c>
    </row>
    <row r="981" spans="1:2" x14ac:dyDescent="0.2">
      <c r="A981" s="8">
        <v>42984</v>
      </c>
      <c r="B981">
        <f t="shared" si="15"/>
        <v>4</v>
      </c>
    </row>
    <row r="982" spans="1:2" x14ac:dyDescent="0.2">
      <c r="A982" s="8">
        <v>42985</v>
      </c>
      <c r="B982">
        <f t="shared" si="15"/>
        <v>5</v>
      </c>
    </row>
    <row r="983" spans="1:2" x14ac:dyDescent="0.2">
      <c r="A983" s="8">
        <v>42986</v>
      </c>
      <c r="B983">
        <f t="shared" si="15"/>
        <v>6</v>
      </c>
    </row>
    <row r="984" spans="1:2" x14ac:dyDescent="0.2">
      <c r="A984" s="8">
        <v>42987</v>
      </c>
      <c r="B984">
        <f t="shared" si="15"/>
        <v>7</v>
      </c>
    </row>
    <row r="985" spans="1:2" x14ac:dyDescent="0.2">
      <c r="A985" s="8">
        <v>42988</v>
      </c>
      <c r="B985">
        <f t="shared" si="15"/>
        <v>1</v>
      </c>
    </row>
    <row r="986" spans="1:2" x14ac:dyDescent="0.2">
      <c r="A986" s="8">
        <v>42989</v>
      </c>
      <c r="B986">
        <f t="shared" si="15"/>
        <v>2</v>
      </c>
    </row>
    <row r="987" spans="1:2" x14ac:dyDescent="0.2">
      <c r="A987" s="8">
        <v>42990</v>
      </c>
      <c r="B987">
        <f t="shared" si="15"/>
        <v>3</v>
      </c>
    </row>
    <row r="988" spans="1:2" x14ac:dyDescent="0.2">
      <c r="A988" s="8">
        <v>42991</v>
      </c>
      <c r="B988">
        <f t="shared" si="15"/>
        <v>4</v>
      </c>
    </row>
    <row r="989" spans="1:2" x14ac:dyDescent="0.2">
      <c r="A989" s="8">
        <v>42992</v>
      </c>
      <c r="B989">
        <f t="shared" si="15"/>
        <v>5</v>
      </c>
    </row>
    <row r="990" spans="1:2" x14ac:dyDescent="0.2">
      <c r="A990" s="8">
        <v>42993</v>
      </c>
      <c r="B990">
        <f t="shared" si="15"/>
        <v>6</v>
      </c>
    </row>
    <row r="991" spans="1:2" x14ac:dyDescent="0.2">
      <c r="A991" s="8">
        <v>42994</v>
      </c>
      <c r="B991">
        <f t="shared" si="15"/>
        <v>7</v>
      </c>
    </row>
    <row r="992" spans="1:2" x14ac:dyDescent="0.2">
      <c r="A992" s="8">
        <v>42995</v>
      </c>
      <c r="B992">
        <f t="shared" si="15"/>
        <v>1</v>
      </c>
    </row>
    <row r="993" spans="1:2" x14ac:dyDescent="0.2">
      <c r="A993" s="8">
        <v>42996</v>
      </c>
      <c r="B993">
        <f t="shared" si="15"/>
        <v>2</v>
      </c>
    </row>
    <row r="994" spans="1:2" x14ac:dyDescent="0.2">
      <c r="A994" s="8">
        <v>42997</v>
      </c>
      <c r="B994">
        <f t="shared" si="15"/>
        <v>3</v>
      </c>
    </row>
    <row r="995" spans="1:2" x14ac:dyDescent="0.2">
      <c r="A995" s="8">
        <v>42998</v>
      </c>
      <c r="B995">
        <f t="shared" si="15"/>
        <v>4</v>
      </c>
    </row>
    <row r="996" spans="1:2" x14ac:dyDescent="0.2">
      <c r="A996" s="8">
        <v>42999</v>
      </c>
      <c r="B996">
        <f t="shared" si="15"/>
        <v>5</v>
      </c>
    </row>
    <row r="997" spans="1:2" x14ac:dyDescent="0.2">
      <c r="A997" s="8">
        <v>43000</v>
      </c>
      <c r="B997">
        <f t="shared" si="15"/>
        <v>6</v>
      </c>
    </row>
    <row r="998" spans="1:2" x14ac:dyDescent="0.2">
      <c r="A998" s="8">
        <v>43001</v>
      </c>
      <c r="B998">
        <f t="shared" si="15"/>
        <v>7</v>
      </c>
    </row>
    <row r="999" spans="1:2" x14ac:dyDescent="0.2">
      <c r="A999" s="8">
        <v>43002</v>
      </c>
      <c r="B999">
        <f t="shared" si="15"/>
        <v>1</v>
      </c>
    </row>
    <row r="1000" spans="1:2" x14ac:dyDescent="0.2">
      <c r="A1000" s="8">
        <v>43003</v>
      </c>
      <c r="B1000">
        <f t="shared" si="15"/>
        <v>2</v>
      </c>
    </row>
    <row r="1001" spans="1:2" x14ac:dyDescent="0.2">
      <c r="A1001" s="8">
        <v>43004</v>
      </c>
      <c r="B1001">
        <f t="shared" si="15"/>
        <v>3</v>
      </c>
    </row>
    <row r="1002" spans="1:2" x14ac:dyDescent="0.2">
      <c r="A1002" s="8">
        <v>43005</v>
      </c>
      <c r="B1002">
        <f t="shared" si="15"/>
        <v>4</v>
      </c>
    </row>
    <row r="1003" spans="1:2" x14ac:dyDescent="0.2">
      <c r="A1003" s="8">
        <v>43006</v>
      </c>
      <c r="B1003">
        <f t="shared" si="15"/>
        <v>5</v>
      </c>
    </row>
    <row r="1004" spans="1:2" x14ac:dyDescent="0.2">
      <c r="A1004" s="8">
        <v>43007</v>
      </c>
      <c r="B1004">
        <f t="shared" si="15"/>
        <v>6</v>
      </c>
    </row>
    <row r="1005" spans="1:2" x14ac:dyDescent="0.2">
      <c r="A1005" s="8">
        <v>43008</v>
      </c>
      <c r="B1005">
        <f t="shared" si="15"/>
        <v>7</v>
      </c>
    </row>
    <row r="1006" spans="1:2" x14ac:dyDescent="0.2">
      <c r="A1006" s="8">
        <v>43009</v>
      </c>
      <c r="B1006">
        <f t="shared" si="15"/>
        <v>1</v>
      </c>
    </row>
    <row r="1007" spans="1:2" x14ac:dyDescent="0.2">
      <c r="A1007" s="8">
        <v>43010</v>
      </c>
      <c r="B1007">
        <f t="shared" si="15"/>
        <v>2</v>
      </c>
    </row>
    <row r="1008" spans="1:2" x14ac:dyDescent="0.2">
      <c r="A1008" s="8">
        <v>43011</v>
      </c>
      <c r="B1008">
        <f t="shared" si="15"/>
        <v>3</v>
      </c>
    </row>
    <row r="1009" spans="1:2" x14ac:dyDescent="0.2">
      <c r="A1009" s="8">
        <v>43012</v>
      </c>
      <c r="B1009">
        <f t="shared" si="15"/>
        <v>4</v>
      </c>
    </row>
    <row r="1010" spans="1:2" x14ac:dyDescent="0.2">
      <c r="A1010" s="8">
        <v>43013</v>
      </c>
      <c r="B1010">
        <f t="shared" si="15"/>
        <v>5</v>
      </c>
    </row>
    <row r="1011" spans="1:2" x14ac:dyDescent="0.2">
      <c r="A1011" s="8">
        <v>43014</v>
      </c>
      <c r="B1011">
        <f t="shared" si="15"/>
        <v>6</v>
      </c>
    </row>
    <row r="1012" spans="1:2" x14ac:dyDescent="0.2">
      <c r="A1012" s="8">
        <v>43015</v>
      </c>
      <c r="B1012">
        <f t="shared" si="15"/>
        <v>7</v>
      </c>
    </row>
    <row r="1013" spans="1:2" x14ac:dyDescent="0.2">
      <c r="A1013" s="8">
        <v>43016</v>
      </c>
      <c r="B1013">
        <f t="shared" si="15"/>
        <v>1</v>
      </c>
    </row>
    <row r="1014" spans="1:2" x14ac:dyDescent="0.2">
      <c r="A1014" s="8">
        <v>43017</v>
      </c>
      <c r="B1014">
        <f t="shared" si="15"/>
        <v>2</v>
      </c>
    </row>
    <row r="1015" spans="1:2" x14ac:dyDescent="0.2">
      <c r="A1015" s="8">
        <v>43018</v>
      </c>
      <c r="B1015">
        <f t="shared" si="15"/>
        <v>3</v>
      </c>
    </row>
    <row r="1016" spans="1:2" x14ac:dyDescent="0.2">
      <c r="A1016" s="8">
        <v>43019</v>
      </c>
      <c r="B1016">
        <f t="shared" si="15"/>
        <v>4</v>
      </c>
    </row>
    <row r="1017" spans="1:2" x14ac:dyDescent="0.2">
      <c r="A1017" s="8">
        <v>43020</v>
      </c>
      <c r="B1017">
        <f t="shared" si="15"/>
        <v>5</v>
      </c>
    </row>
    <row r="1018" spans="1:2" x14ac:dyDescent="0.2">
      <c r="A1018" s="8">
        <v>43021</v>
      </c>
      <c r="B1018">
        <f t="shared" si="15"/>
        <v>6</v>
      </c>
    </row>
    <row r="1019" spans="1:2" x14ac:dyDescent="0.2">
      <c r="A1019" s="8">
        <v>43022</v>
      </c>
      <c r="B1019">
        <f t="shared" si="15"/>
        <v>7</v>
      </c>
    </row>
    <row r="1020" spans="1:2" x14ac:dyDescent="0.2">
      <c r="A1020" s="8">
        <v>43023</v>
      </c>
      <c r="B1020">
        <f t="shared" si="15"/>
        <v>1</v>
      </c>
    </row>
    <row r="1021" spans="1:2" x14ac:dyDescent="0.2">
      <c r="A1021" s="8">
        <v>43024</v>
      </c>
      <c r="B1021">
        <f t="shared" si="15"/>
        <v>2</v>
      </c>
    </row>
    <row r="1022" spans="1:2" x14ac:dyDescent="0.2">
      <c r="A1022" s="8">
        <v>43025</v>
      </c>
      <c r="B1022">
        <f t="shared" si="15"/>
        <v>3</v>
      </c>
    </row>
    <row r="1023" spans="1:2" x14ac:dyDescent="0.2">
      <c r="A1023" s="8">
        <v>43026</v>
      </c>
      <c r="B1023">
        <f t="shared" si="15"/>
        <v>4</v>
      </c>
    </row>
    <row r="1024" spans="1:2" x14ac:dyDescent="0.2">
      <c r="A1024" s="8">
        <v>43027</v>
      </c>
      <c r="B1024">
        <f t="shared" si="15"/>
        <v>5</v>
      </c>
    </row>
    <row r="1025" spans="1:2" x14ac:dyDescent="0.2">
      <c r="A1025" s="8">
        <v>43028</v>
      </c>
      <c r="B1025">
        <f t="shared" si="15"/>
        <v>6</v>
      </c>
    </row>
    <row r="1026" spans="1:2" x14ac:dyDescent="0.2">
      <c r="A1026" s="8">
        <v>43029</v>
      </c>
      <c r="B1026">
        <f t="shared" si="15"/>
        <v>7</v>
      </c>
    </row>
    <row r="1027" spans="1:2" x14ac:dyDescent="0.2">
      <c r="A1027" s="8">
        <v>43030</v>
      </c>
      <c r="B1027">
        <f t="shared" ref="B1027:B1090" si="16">WEEKDAY(A1027,1)</f>
        <v>1</v>
      </c>
    </row>
    <row r="1028" spans="1:2" x14ac:dyDescent="0.2">
      <c r="A1028" s="8">
        <v>43031</v>
      </c>
      <c r="B1028">
        <f t="shared" si="16"/>
        <v>2</v>
      </c>
    </row>
    <row r="1029" spans="1:2" x14ac:dyDescent="0.2">
      <c r="A1029" s="8">
        <v>43032</v>
      </c>
      <c r="B1029">
        <f t="shared" si="16"/>
        <v>3</v>
      </c>
    </row>
    <row r="1030" spans="1:2" x14ac:dyDescent="0.2">
      <c r="A1030" s="8">
        <v>43033</v>
      </c>
      <c r="B1030">
        <f t="shared" si="16"/>
        <v>4</v>
      </c>
    </row>
    <row r="1031" spans="1:2" x14ac:dyDescent="0.2">
      <c r="A1031" s="8">
        <v>43034</v>
      </c>
      <c r="B1031">
        <f t="shared" si="16"/>
        <v>5</v>
      </c>
    </row>
    <row r="1032" spans="1:2" x14ac:dyDescent="0.2">
      <c r="A1032" s="8">
        <v>43035</v>
      </c>
      <c r="B1032">
        <f t="shared" si="16"/>
        <v>6</v>
      </c>
    </row>
    <row r="1033" spans="1:2" x14ac:dyDescent="0.2">
      <c r="A1033" s="8">
        <v>43036</v>
      </c>
      <c r="B1033">
        <f t="shared" si="16"/>
        <v>7</v>
      </c>
    </row>
    <row r="1034" spans="1:2" x14ac:dyDescent="0.2">
      <c r="A1034" s="8">
        <v>43037</v>
      </c>
      <c r="B1034">
        <f t="shared" si="16"/>
        <v>1</v>
      </c>
    </row>
    <row r="1035" spans="1:2" x14ac:dyDescent="0.2">
      <c r="A1035" s="8">
        <v>43038</v>
      </c>
      <c r="B1035">
        <f t="shared" si="16"/>
        <v>2</v>
      </c>
    </row>
    <row r="1036" spans="1:2" x14ac:dyDescent="0.2">
      <c r="A1036" s="8">
        <v>43039</v>
      </c>
      <c r="B1036">
        <f t="shared" si="16"/>
        <v>3</v>
      </c>
    </row>
    <row r="1037" spans="1:2" x14ac:dyDescent="0.2">
      <c r="A1037" s="8">
        <v>43040</v>
      </c>
      <c r="B1037">
        <f t="shared" si="16"/>
        <v>4</v>
      </c>
    </row>
    <row r="1038" spans="1:2" x14ac:dyDescent="0.2">
      <c r="A1038" s="8">
        <v>43041</v>
      </c>
      <c r="B1038">
        <f t="shared" si="16"/>
        <v>5</v>
      </c>
    </row>
    <row r="1039" spans="1:2" x14ac:dyDescent="0.2">
      <c r="A1039" s="8">
        <v>43042</v>
      </c>
      <c r="B1039">
        <f t="shared" si="16"/>
        <v>6</v>
      </c>
    </row>
    <row r="1040" spans="1:2" x14ac:dyDescent="0.2">
      <c r="A1040" s="8">
        <v>43043</v>
      </c>
      <c r="B1040">
        <f t="shared" si="16"/>
        <v>7</v>
      </c>
    </row>
    <row r="1041" spans="1:2" x14ac:dyDescent="0.2">
      <c r="A1041" s="8">
        <v>43044</v>
      </c>
      <c r="B1041">
        <f t="shared" si="16"/>
        <v>1</v>
      </c>
    </row>
    <row r="1042" spans="1:2" x14ac:dyDescent="0.2">
      <c r="A1042" s="8">
        <v>43045</v>
      </c>
      <c r="B1042">
        <f t="shared" si="16"/>
        <v>2</v>
      </c>
    </row>
    <row r="1043" spans="1:2" x14ac:dyDescent="0.2">
      <c r="A1043" s="8">
        <v>43046</v>
      </c>
      <c r="B1043">
        <f t="shared" si="16"/>
        <v>3</v>
      </c>
    </row>
    <row r="1044" spans="1:2" x14ac:dyDescent="0.2">
      <c r="A1044" s="8">
        <v>43047</v>
      </c>
      <c r="B1044">
        <f t="shared" si="16"/>
        <v>4</v>
      </c>
    </row>
    <row r="1045" spans="1:2" x14ac:dyDescent="0.2">
      <c r="A1045" s="8">
        <v>43048</v>
      </c>
      <c r="B1045">
        <f t="shared" si="16"/>
        <v>5</v>
      </c>
    </row>
    <row r="1046" spans="1:2" x14ac:dyDescent="0.2">
      <c r="A1046" s="8">
        <v>43049</v>
      </c>
      <c r="B1046">
        <f t="shared" si="16"/>
        <v>6</v>
      </c>
    </row>
    <row r="1047" spans="1:2" x14ac:dyDescent="0.2">
      <c r="A1047" s="8">
        <v>43050</v>
      </c>
      <c r="B1047">
        <f t="shared" si="16"/>
        <v>7</v>
      </c>
    </row>
    <row r="1048" spans="1:2" x14ac:dyDescent="0.2">
      <c r="A1048" s="8">
        <v>43051</v>
      </c>
      <c r="B1048">
        <f t="shared" si="16"/>
        <v>1</v>
      </c>
    </row>
    <row r="1049" spans="1:2" x14ac:dyDescent="0.2">
      <c r="A1049" s="8">
        <v>43052</v>
      </c>
      <c r="B1049">
        <f t="shared" si="16"/>
        <v>2</v>
      </c>
    </row>
    <row r="1050" spans="1:2" x14ac:dyDescent="0.2">
      <c r="A1050" s="8">
        <v>43053</v>
      </c>
      <c r="B1050">
        <f t="shared" si="16"/>
        <v>3</v>
      </c>
    </row>
    <row r="1051" spans="1:2" x14ac:dyDescent="0.2">
      <c r="A1051" s="8">
        <v>43054</v>
      </c>
      <c r="B1051">
        <f t="shared" si="16"/>
        <v>4</v>
      </c>
    </row>
    <row r="1052" spans="1:2" x14ac:dyDescent="0.2">
      <c r="A1052" s="8">
        <v>43055</v>
      </c>
      <c r="B1052">
        <f t="shared" si="16"/>
        <v>5</v>
      </c>
    </row>
    <row r="1053" spans="1:2" x14ac:dyDescent="0.2">
      <c r="A1053" s="8">
        <v>43056</v>
      </c>
      <c r="B1053">
        <f t="shared" si="16"/>
        <v>6</v>
      </c>
    </row>
    <row r="1054" spans="1:2" x14ac:dyDescent="0.2">
      <c r="A1054" s="8">
        <v>43057</v>
      </c>
      <c r="B1054">
        <f t="shared" si="16"/>
        <v>7</v>
      </c>
    </row>
    <row r="1055" spans="1:2" x14ac:dyDescent="0.2">
      <c r="A1055" s="8">
        <v>43058</v>
      </c>
      <c r="B1055">
        <f t="shared" si="16"/>
        <v>1</v>
      </c>
    </row>
    <row r="1056" spans="1:2" x14ac:dyDescent="0.2">
      <c r="A1056" s="8">
        <v>43059</v>
      </c>
      <c r="B1056">
        <f t="shared" si="16"/>
        <v>2</v>
      </c>
    </row>
    <row r="1057" spans="1:2" x14ac:dyDescent="0.2">
      <c r="A1057" s="8">
        <v>43060</v>
      </c>
      <c r="B1057">
        <f t="shared" si="16"/>
        <v>3</v>
      </c>
    </row>
    <row r="1058" spans="1:2" x14ac:dyDescent="0.2">
      <c r="A1058" s="8">
        <v>43061</v>
      </c>
      <c r="B1058">
        <f t="shared" si="16"/>
        <v>4</v>
      </c>
    </row>
    <row r="1059" spans="1:2" x14ac:dyDescent="0.2">
      <c r="A1059" s="8">
        <v>43062</v>
      </c>
      <c r="B1059">
        <f t="shared" si="16"/>
        <v>5</v>
      </c>
    </row>
    <row r="1060" spans="1:2" x14ac:dyDescent="0.2">
      <c r="A1060" s="8">
        <v>43063</v>
      </c>
      <c r="B1060">
        <f t="shared" si="16"/>
        <v>6</v>
      </c>
    </row>
    <row r="1061" spans="1:2" x14ac:dyDescent="0.2">
      <c r="A1061" s="8">
        <v>43064</v>
      </c>
      <c r="B1061">
        <f t="shared" si="16"/>
        <v>7</v>
      </c>
    </row>
    <row r="1062" spans="1:2" x14ac:dyDescent="0.2">
      <c r="A1062" s="8">
        <v>43065</v>
      </c>
      <c r="B1062">
        <f t="shared" si="16"/>
        <v>1</v>
      </c>
    </row>
    <row r="1063" spans="1:2" x14ac:dyDescent="0.2">
      <c r="A1063" s="8">
        <v>43066</v>
      </c>
      <c r="B1063">
        <f t="shared" si="16"/>
        <v>2</v>
      </c>
    </row>
    <row r="1064" spans="1:2" x14ac:dyDescent="0.2">
      <c r="A1064" s="8">
        <v>43067</v>
      </c>
      <c r="B1064">
        <f t="shared" si="16"/>
        <v>3</v>
      </c>
    </row>
    <row r="1065" spans="1:2" x14ac:dyDescent="0.2">
      <c r="A1065" s="8">
        <v>43068</v>
      </c>
      <c r="B1065">
        <f t="shared" si="16"/>
        <v>4</v>
      </c>
    </row>
    <row r="1066" spans="1:2" x14ac:dyDescent="0.2">
      <c r="A1066" s="8">
        <v>43069</v>
      </c>
      <c r="B1066">
        <f t="shared" si="16"/>
        <v>5</v>
      </c>
    </row>
    <row r="1067" spans="1:2" x14ac:dyDescent="0.2">
      <c r="A1067" s="8">
        <v>43070</v>
      </c>
      <c r="B1067">
        <f t="shared" si="16"/>
        <v>6</v>
      </c>
    </row>
    <row r="1068" spans="1:2" x14ac:dyDescent="0.2">
      <c r="A1068" s="8">
        <v>43071</v>
      </c>
      <c r="B1068">
        <f t="shared" si="16"/>
        <v>7</v>
      </c>
    </row>
    <row r="1069" spans="1:2" x14ac:dyDescent="0.2">
      <c r="A1069" s="8">
        <v>43072</v>
      </c>
      <c r="B1069">
        <f t="shared" si="16"/>
        <v>1</v>
      </c>
    </row>
    <row r="1070" spans="1:2" x14ac:dyDescent="0.2">
      <c r="A1070" s="8">
        <v>43073</v>
      </c>
      <c r="B1070">
        <f t="shared" si="16"/>
        <v>2</v>
      </c>
    </row>
    <row r="1071" spans="1:2" x14ac:dyDescent="0.2">
      <c r="A1071" s="8">
        <v>43074</v>
      </c>
      <c r="B1071">
        <f t="shared" si="16"/>
        <v>3</v>
      </c>
    </row>
    <row r="1072" spans="1:2" x14ac:dyDescent="0.2">
      <c r="A1072" s="8">
        <v>43075</v>
      </c>
      <c r="B1072">
        <f t="shared" si="16"/>
        <v>4</v>
      </c>
    </row>
    <row r="1073" spans="1:2" x14ac:dyDescent="0.2">
      <c r="A1073" s="8">
        <v>43076</v>
      </c>
      <c r="B1073">
        <f t="shared" si="16"/>
        <v>5</v>
      </c>
    </row>
    <row r="1074" spans="1:2" x14ac:dyDescent="0.2">
      <c r="A1074" s="8">
        <v>43077</v>
      </c>
      <c r="B1074">
        <f t="shared" si="16"/>
        <v>6</v>
      </c>
    </row>
    <row r="1075" spans="1:2" x14ac:dyDescent="0.2">
      <c r="A1075" s="8">
        <v>43078</v>
      </c>
      <c r="B1075">
        <f t="shared" si="16"/>
        <v>7</v>
      </c>
    </row>
    <row r="1076" spans="1:2" x14ac:dyDescent="0.2">
      <c r="A1076" s="8">
        <v>43079</v>
      </c>
      <c r="B1076">
        <f t="shared" si="16"/>
        <v>1</v>
      </c>
    </row>
    <row r="1077" spans="1:2" x14ac:dyDescent="0.2">
      <c r="A1077" s="8">
        <v>43080</v>
      </c>
      <c r="B1077">
        <f t="shared" si="16"/>
        <v>2</v>
      </c>
    </row>
    <row r="1078" spans="1:2" x14ac:dyDescent="0.2">
      <c r="A1078" s="8">
        <v>43081</v>
      </c>
      <c r="B1078">
        <f t="shared" si="16"/>
        <v>3</v>
      </c>
    </row>
    <row r="1079" spans="1:2" x14ac:dyDescent="0.2">
      <c r="A1079" s="8">
        <v>43082</v>
      </c>
      <c r="B1079">
        <f t="shared" si="16"/>
        <v>4</v>
      </c>
    </row>
    <row r="1080" spans="1:2" x14ac:dyDescent="0.2">
      <c r="A1080" s="8">
        <v>43083</v>
      </c>
      <c r="B1080">
        <f t="shared" si="16"/>
        <v>5</v>
      </c>
    </row>
    <row r="1081" spans="1:2" x14ac:dyDescent="0.2">
      <c r="A1081" s="8">
        <v>43084</v>
      </c>
      <c r="B1081">
        <f t="shared" si="16"/>
        <v>6</v>
      </c>
    </row>
    <row r="1082" spans="1:2" x14ac:dyDescent="0.2">
      <c r="A1082" s="8">
        <v>43085</v>
      </c>
      <c r="B1082">
        <f t="shared" si="16"/>
        <v>7</v>
      </c>
    </row>
    <row r="1083" spans="1:2" x14ac:dyDescent="0.2">
      <c r="A1083" s="8">
        <v>43086</v>
      </c>
      <c r="B1083">
        <f t="shared" si="16"/>
        <v>1</v>
      </c>
    </row>
    <row r="1084" spans="1:2" x14ac:dyDescent="0.2">
      <c r="A1084" s="8">
        <v>43087</v>
      </c>
      <c r="B1084">
        <f t="shared" si="16"/>
        <v>2</v>
      </c>
    </row>
    <row r="1085" spans="1:2" x14ac:dyDescent="0.2">
      <c r="A1085" s="8">
        <v>43088</v>
      </c>
      <c r="B1085">
        <f t="shared" si="16"/>
        <v>3</v>
      </c>
    </row>
    <row r="1086" spans="1:2" x14ac:dyDescent="0.2">
      <c r="A1086" s="8">
        <v>43089</v>
      </c>
      <c r="B1086">
        <f t="shared" si="16"/>
        <v>4</v>
      </c>
    </row>
    <row r="1087" spans="1:2" x14ac:dyDescent="0.2">
      <c r="A1087" s="8">
        <v>43090</v>
      </c>
      <c r="B1087">
        <f t="shared" si="16"/>
        <v>5</v>
      </c>
    </row>
    <row r="1088" spans="1:2" x14ac:dyDescent="0.2">
      <c r="A1088" s="8">
        <v>43091</v>
      </c>
      <c r="B1088">
        <f t="shared" si="16"/>
        <v>6</v>
      </c>
    </row>
    <row r="1089" spans="1:2" x14ac:dyDescent="0.2">
      <c r="A1089" s="8">
        <v>43092</v>
      </c>
      <c r="B1089">
        <f t="shared" si="16"/>
        <v>7</v>
      </c>
    </row>
    <row r="1090" spans="1:2" x14ac:dyDescent="0.2">
      <c r="A1090" s="8">
        <v>43093</v>
      </c>
      <c r="B1090">
        <f t="shared" si="16"/>
        <v>1</v>
      </c>
    </row>
    <row r="1091" spans="1:2" x14ac:dyDescent="0.2">
      <c r="A1091" s="8">
        <v>43094</v>
      </c>
      <c r="B1091">
        <f t="shared" ref="B1091:B1154" si="17">WEEKDAY(A1091,1)</f>
        <v>2</v>
      </c>
    </row>
    <row r="1092" spans="1:2" x14ac:dyDescent="0.2">
      <c r="A1092" s="8">
        <v>43095</v>
      </c>
      <c r="B1092">
        <f t="shared" si="17"/>
        <v>3</v>
      </c>
    </row>
    <row r="1093" spans="1:2" x14ac:dyDescent="0.2">
      <c r="A1093" s="8">
        <v>43096</v>
      </c>
      <c r="B1093">
        <f t="shared" si="17"/>
        <v>4</v>
      </c>
    </row>
    <row r="1094" spans="1:2" x14ac:dyDescent="0.2">
      <c r="A1094" s="8">
        <v>43097</v>
      </c>
      <c r="B1094">
        <f t="shared" si="17"/>
        <v>5</v>
      </c>
    </row>
    <row r="1095" spans="1:2" x14ac:dyDescent="0.2">
      <c r="A1095" s="8">
        <v>43098</v>
      </c>
      <c r="B1095">
        <f t="shared" si="17"/>
        <v>6</v>
      </c>
    </row>
    <row r="1096" spans="1:2" x14ac:dyDescent="0.2">
      <c r="A1096" s="8">
        <v>43099</v>
      </c>
      <c r="B1096">
        <f t="shared" si="17"/>
        <v>7</v>
      </c>
    </row>
    <row r="1097" spans="1:2" x14ac:dyDescent="0.2">
      <c r="A1097" s="8">
        <v>43100</v>
      </c>
      <c r="B1097">
        <f t="shared" si="17"/>
        <v>1</v>
      </c>
    </row>
    <row r="1098" spans="1:2" x14ac:dyDescent="0.2">
      <c r="A1098" s="8">
        <v>43101</v>
      </c>
      <c r="B1098">
        <f t="shared" si="17"/>
        <v>2</v>
      </c>
    </row>
    <row r="1099" spans="1:2" x14ac:dyDescent="0.2">
      <c r="A1099" s="8">
        <v>43102</v>
      </c>
      <c r="B1099">
        <f t="shared" si="17"/>
        <v>3</v>
      </c>
    </row>
    <row r="1100" spans="1:2" x14ac:dyDescent="0.2">
      <c r="A1100" s="8">
        <v>43103</v>
      </c>
      <c r="B1100">
        <f t="shared" si="17"/>
        <v>4</v>
      </c>
    </row>
    <row r="1101" spans="1:2" x14ac:dyDescent="0.2">
      <c r="A1101" s="8">
        <v>43104</v>
      </c>
      <c r="B1101">
        <f t="shared" si="17"/>
        <v>5</v>
      </c>
    </row>
    <row r="1102" spans="1:2" x14ac:dyDescent="0.2">
      <c r="A1102" s="8">
        <v>43105</v>
      </c>
      <c r="B1102">
        <f t="shared" si="17"/>
        <v>6</v>
      </c>
    </row>
    <row r="1103" spans="1:2" x14ac:dyDescent="0.2">
      <c r="A1103" s="8">
        <v>43106</v>
      </c>
      <c r="B1103">
        <f t="shared" si="17"/>
        <v>7</v>
      </c>
    </row>
    <row r="1104" spans="1:2" x14ac:dyDescent="0.2">
      <c r="A1104" s="8">
        <v>43107</v>
      </c>
      <c r="B1104">
        <f t="shared" si="17"/>
        <v>1</v>
      </c>
    </row>
    <row r="1105" spans="1:2" x14ac:dyDescent="0.2">
      <c r="A1105" s="8">
        <v>43108</v>
      </c>
      <c r="B1105">
        <f t="shared" si="17"/>
        <v>2</v>
      </c>
    </row>
    <row r="1106" spans="1:2" x14ac:dyDescent="0.2">
      <c r="A1106" s="8">
        <v>43109</v>
      </c>
      <c r="B1106">
        <f t="shared" si="17"/>
        <v>3</v>
      </c>
    </row>
    <row r="1107" spans="1:2" x14ac:dyDescent="0.2">
      <c r="A1107" s="8">
        <v>43110</v>
      </c>
      <c r="B1107">
        <f t="shared" si="17"/>
        <v>4</v>
      </c>
    </row>
    <row r="1108" spans="1:2" x14ac:dyDescent="0.2">
      <c r="A1108" s="8">
        <v>43111</v>
      </c>
      <c r="B1108">
        <f t="shared" si="17"/>
        <v>5</v>
      </c>
    </row>
    <row r="1109" spans="1:2" x14ac:dyDescent="0.2">
      <c r="A1109" s="8">
        <v>43112</v>
      </c>
      <c r="B1109">
        <f t="shared" si="17"/>
        <v>6</v>
      </c>
    </row>
    <row r="1110" spans="1:2" x14ac:dyDescent="0.2">
      <c r="A1110" s="8">
        <v>43113</v>
      </c>
      <c r="B1110">
        <f t="shared" si="17"/>
        <v>7</v>
      </c>
    </row>
    <row r="1111" spans="1:2" x14ac:dyDescent="0.2">
      <c r="A1111" s="8">
        <v>43114</v>
      </c>
      <c r="B1111">
        <f t="shared" si="17"/>
        <v>1</v>
      </c>
    </row>
    <row r="1112" spans="1:2" x14ac:dyDescent="0.2">
      <c r="A1112" s="8">
        <v>43115</v>
      </c>
      <c r="B1112">
        <f t="shared" si="17"/>
        <v>2</v>
      </c>
    </row>
    <row r="1113" spans="1:2" x14ac:dyDescent="0.2">
      <c r="A1113" s="8">
        <v>43116</v>
      </c>
      <c r="B1113">
        <f t="shared" si="17"/>
        <v>3</v>
      </c>
    </row>
    <row r="1114" spans="1:2" x14ac:dyDescent="0.2">
      <c r="A1114" s="8">
        <v>43117</v>
      </c>
      <c r="B1114">
        <f t="shared" si="17"/>
        <v>4</v>
      </c>
    </row>
    <row r="1115" spans="1:2" x14ac:dyDescent="0.2">
      <c r="A1115" s="8">
        <v>43118</v>
      </c>
      <c r="B1115">
        <f t="shared" si="17"/>
        <v>5</v>
      </c>
    </row>
    <row r="1116" spans="1:2" x14ac:dyDescent="0.2">
      <c r="A1116" s="8">
        <v>43119</v>
      </c>
      <c r="B1116">
        <f t="shared" si="17"/>
        <v>6</v>
      </c>
    </row>
    <row r="1117" spans="1:2" x14ac:dyDescent="0.2">
      <c r="A1117" s="8">
        <v>43120</v>
      </c>
      <c r="B1117">
        <f t="shared" si="17"/>
        <v>7</v>
      </c>
    </row>
    <row r="1118" spans="1:2" x14ac:dyDescent="0.2">
      <c r="A1118" s="8">
        <v>43121</v>
      </c>
      <c r="B1118">
        <f t="shared" si="17"/>
        <v>1</v>
      </c>
    </row>
    <row r="1119" spans="1:2" x14ac:dyDescent="0.2">
      <c r="A1119" s="8">
        <v>43122</v>
      </c>
      <c r="B1119">
        <f t="shared" si="17"/>
        <v>2</v>
      </c>
    </row>
    <row r="1120" spans="1:2" x14ac:dyDescent="0.2">
      <c r="A1120" s="8">
        <v>43123</v>
      </c>
      <c r="B1120">
        <f t="shared" si="17"/>
        <v>3</v>
      </c>
    </row>
    <row r="1121" spans="1:2" x14ac:dyDescent="0.2">
      <c r="A1121" s="8">
        <v>43124</v>
      </c>
      <c r="B1121">
        <f t="shared" si="17"/>
        <v>4</v>
      </c>
    </row>
    <row r="1122" spans="1:2" x14ac:dyDescent="0.2">
      <c r="A1122" s="8">
        <v>43125</v>
      </c>
      <c r="B1122">
        <f t="shared" si="17"/>
        <v>5</v>
      </c>
    </row>
    <row r="1123" spans="1:2" x14ac:dyDescent="0.2">
      <c r="A1123" s="8">
        <v>43126</v>
      </c>
      <c r="B1123">
        <f t="shared" si="17"/>
        <v>6</v>
      </c>
    </row>
    <row r="1124" spans="1:2" x14ac:dyDescent="0.2">
      <c r="A1124" s="8">
        <v>43127</v>
      </c>
      <c r="B1124">
        <f t="shared" si="17"/>
        <v>7</v>
      </c>
    </row>
    <row r="1125" spans="1:2" x14ac:dyDescent="0.2">
      <c r="A1125" s="8">
        <v>43128</v>
      </c>
      <c r="B1125">
        <f t="shared" si="17"/>
        <v>1</v>
      </c>
    </row>
    <row r="1126" spans="1:2" x14ac:dyDescent="0.2">
      <c r="A1126" s="8">
        <v>43129</v>
      </c>
      <c r="B1126">
        <f t="shared" si="17"/>
        <v>2</v>
      </c>
    </row>
    <row r="1127" spans="1:2" x14ac:dyDescent="0.2">
      <c r="A1127" s="8">
        <v>43130</v>
      </c>
      <c r="B1127">
        <f t="shared" si="17"/>
        <v>3</v>
      </c>
    </row>
    <row r="1128" spans="1:2" x14ac:dyDescent="0.2">
      <c r="A1128" s="8">
        <v>43131</v>
      </c>
      <c r="B1128">
        <f t="shared" si="17"/>
        <v>4</v>
      </c>
    </row>
    <row r="1129" spans="1:2" x14ac:dyDescent="0.2">
      <c r="A1129" s="8">
        <v>43132</v>
      </c>
      <c r="B1129">
        <f t="shared" si="17"/>
        <v>5</v>
      </c>
    </row>
    <row r="1130" spans="1:2" x14ac:dyDescent="0.2">
      <c r="A1130" s="8">
        <v>43133</v>
      </c>
      <c r="B1130">
        <f t="shared" si="17"/>
        <v>6</v>
      </c>
    </row>
    <row r="1131" spans="1:2" x14ac:dyDescent="0.2">
      <c r="A1131" s="8">
        <v>43134</v>
      </c>
      <c r="B1131">
        <f t="shared" si="17"/>
        <v>7</v>
      </c>
    </row>
    <row r="1132" spans="1:2" x14ac:dyDescent="0.2">
      <c r="A1132" s="8">
        <v>43135</v>
      </c>
      <c r="B1132">
        <f t="shared" si="17"/>
        <v>1</v>
      </c>
    </row>
    <row r="1133" spans="1:2" x14ac:dyDescent="0.2">
      <c r="A1133" s="8">
        <v>43136</v>
      </c>
      <c r="B1133">
        <f t="shared" si="17"/>
        <v>2</v>
      </c>
    </row>
    <row r="1134" spans="1:2" x14ac:dyDescent="0.2">
      <c r="A1134" s="8">
        <v>43137</v>
      </c>
      <c r="B1134">
        <f t="shared" si="17"/>
        <v>3</v>
      </c>
    </row>
    <row r="1135" spans="1:2" x14ac:dyDescent="0.2">
      <c r="A1135" s="8">
        <v>43138</v>
      </c>
      <c r="B1135">
        <f t="shared" si="17"/>
        <v>4</v>
      </c>
    </row>
    <row r="1136" spans="1:2" x14ac:dyDescent="0.2">
      <c r="A1136" s="8">
        <v>43139</v>
      </c>
      <c r="B1136">
        <f t="shared" si="17"/>
        <v>5</v>
      </c>
    </row>
    <row r="1137" spans="1:2" x14ac:dyDescent="0.2">
      <c r="A1137" s="8">
        <v>43140</v>
      </c>
      <c r="B1137">
        <f t="shared" si="17"/>
        <v>6</v>
      </c>
    </row>
    <row r="1138" spans="1:2" x14ac:dyDescent="0.2">
      <c r="A1138" s="8">
        <v>43141</v>
      </c>
      <c r="B1138">
        <f t="shared" si="17"/>
        <v>7</v>
      </c>
    </row>
    <row r="1139" spans="1:2" x14ac:dyDescent="0.2">
      <c r="A1139" s="8">
        <v>43142</v>
      </c>
      <c r="B1139">
        <f t="shared" si="17"/>
        <v>1</v>
      </c>
    </row>
    <row r="1140" spans="1:2" x14ac:dyDescent="0.2">
      <c r="A1140" s="8">
        <v>43143</v>
      </c>
      <c r="B1140">
        <f t="shared" si="17"/>
        <v>2</v>
      </c>
    </row>
    <row r="1141" spans="1:2" x14ac:dyDescent="0.2">
      <c r="A1141" s="8">
        <v>43144</v>
      </c>
      <c r="B1141">
        <f t="shared" si="17"/>
        <v>3</v>
      </c>
    </row>
    <row r="1142" spans="1:2" x14ac:dyDescent="0.2">
      <c r="A1142" s="8">
        <v>43145</v>
      </c>
      <c r="B1142">
        <f t="shared" si="17"/>
        <v>4</v>
      </c>
    </row>
    <row r="1143" spans="1:2" x14ac:dyDescent="0.2">
      <c r="A1143" s="8">
        <v>43146</v>
      </c>
      <c r="B1143">
        <f t="shared" si="17"/>
        <v>5</v>
      </c>
    </row>
    <row r="1144" spans="1:2" x14ac:dyDescent="0.2">
      <c r="A1144" s="8">
        <v>43147</v>
      </c>
      <c r="B1144">
        <f t="shared" si="17"/>
        <v>6</v>
      </c>
    </row>
    <row r="1145" spans="1:2" x14ac:dyDescent="0.2">
      <c r="A1145" s="8">
        <v>43148</v>
      </c>
      <c r="B1145">
        <f t="shared" si="17"/>
        <v>7</v>
      </c>
    </row>
    <row r="1146" spans="1:2" x14ac:dyDescent="0.2">
      <c r="A1146" s="8">
        <v>43149</v>
      </c>
      <c r="B1146">
        <f t="shared" si="17"/>
        <v>1</v>
      </c>
    </row>
    <row r="1147" spans="1:2" x14ac:dyDescent="0.2">
      <c r="A1147" s="8">
        <v>43150</v>
      </c>
      <c r="B1147">
        <f t="shared" si="17"/>
        <v>2</v>
      </c>
    </row>
    <row r="1148" spans="1:2" x14ac:dyDescent="0.2">
      <c r="A1148" s="8">
        <v>43151</v>
      </c>
      <c r="B1148">
        <f t="shared" si="17"/>
        <v>3</v>
      </c>
    </row>
    <row r="1149" spans="1:2" x14ac:dyDescent="0.2">
      <c r="A1149" s="8">
        <v>43152</v>
      </c>
      <c r="B1149">
        <f t="shared" si="17"/>
        <v>4</v>
      </c>
    </row>
    <row r="1150" spans="1:2" x14ac:dyDescent="0.2">
      <c r="A1150" s="8">
        <v>43153</v>
      </c>
      <c r="B1150">
        <f t="shared" si="17"/>
        <v>5</v>
      </c>
    </row>
    <row r="1151" spans="1:2" x14ac:dyDescent="0.2">
      <c r="A1151" s="8">
        <v>43154</v>
      </c>
      <c r="B1151">
        <f t="shared" si="17"/>
        <v>6</v>
      </c>
    </row>
    <row r="1152" spans="1:2" x14ac:dyDescent="0.2">
      <c r="A1152" s="8">
        <v>43155</v>
      </c>
      <c r="B1152">
        <f t="shared" si="17"/>
        <v>7</v>
      </c>
    </row>
    <row r="1153" spans="1:2" x14ac:dyDescent="0.2">
      <c r="A1153" s="8">
        <v>43156</v>
      </c>
      <c r="B1153">
        <f t="shared" si="17"/>
        <v>1</v>
      </c>
    </row>
    <row r="1154" spans="1:2" x14ac:dyDescent="0.2">
      <c r="A1154" s="8">
        <v>43157</v>
      </c>
      <c r="B1154">
        <f t="shared" si="17"/>
        <v>2</v>
      </c>
    </row>
    <row r="1155" spans="1:2" x14ac:dyDescent="0.2">
      <c r="A1155" s="8">
        <v>43158</v>
      </c>
      <c r="B1155">
        <f t="shared" ref="B1155:B1218" si="18">WEEKDAY(A1155,1)</f>
        <v>3</v>
      </c>
    </row>
    <row r="1156" spans="1:2" x14ac:dyDescent="0.2">
      <c r="A1156" s="8">
        <v>43159</v>
      </c>
      <c r="B1156">
        <f t="shared" si="18"/>
        <v>4</v>
      </c>
    </row>
    <row r="1157" spans="1:2" x14ac:dyDescent="0.2">
      <c r="A1157" s="8">
        <v>43160</v>
      </c>
      <c r="B1157">
        <f t="shared" si="18"/>
        <v>5</v>
      </c>
    </row>
    <row r="1158" spans="1:2" x14ac:dyDescent="0.2">
      <c r="A1158" s="8">
        <v>43161</v>
      </c>
      <c r="B1158">
        <f t="shared" si="18"/>
        <v>6</v>
      </c>
    </row>
    <row r="1159" spans="1:2" x14ac:dyDescent="0.2">
      <c r="A1159" s="8">
        <v>43162</v>
      </c>
      <c r="B1159">
        <f t="shared" si="18"/>
        <v>7</v>
      </c>
    </row>
    <row r="1160" spans="1:2" x14ac:dyDescent="0.2">
      <c r="A1160" s="8">
        <v>43163</v>
      </c>
      <c r="B1160">
        <f t="shared" si="18"/>
        <v>1</v>
      </c>
    </row>
    <row r="1161" spans="1:2" x14ac:dyDescent="0.2">
      <c r="A1161" s="8">
        <v>43164</v>
      </c>
      <c r="B1161">
        <f t="shared" si="18"/>
        <v>2</v>
      </c>
    </row>
    <row r="1162" spans="1:2" x14ac:dyDescent="0.2">
      <c r="A1162" s="8">
        <v>43165</v>
      </c>
      <c r="B1162">
        <f t="shared" si="18"/>
        <v>3</v>
      </c>
    </row>
    <row r="1163" spans="1:2" x14ac:dyDescent="0.2">
      <c r="A1163" s="8">
        <v>43166</v>
      </c>
      <c r="B1163">
        <f t="shared" si="18"/>
        <v>4</v>
      </c>
    </row>
    <row r="1164" spans="1:2" x14ac:dyDescent="0.2">
      <c r="A1164" s="8">
        <v>43167</v>
      </c>
      <c r="B1164">
        <f t="shared" si="18"/>
        <v>5</v>
      </c>
    </row>
    <row r="1165" spans="1:2" x14ac:dyDescent="0.2">
      <c r="A1165" s="8">
        <v>43168</v>
      </c>
      <c r="B1165">
        <f t="shared" si="18"/>
        <v>6</v>
      </c>
    </row>
    <row r="1166" spans="1:2" x14ac:dyDescent="0.2">
      <c r="A1166" s="8">
        <v>43169</v>
      </c>
      <c r="B1166">
        <f t="shared" si="18"/>
        <v>7</v>
      </c>
    </row>
    <row r="1167" spans="1:2" x14ac:dyDescent="0.2">
      <c r="A1167" s="8">
        <v>43170</v>
      </c>
      <c r="B1167">
        <f t="shared" si="18"/>
        <v>1</v>
      </c>
    </row>
    <row r="1168" spans="1:2" x14ac:dyDescent="0.2">
      <c r="A1168" s="8">
        <v>43171</v>
      </c>
      <c r="B1168">
        <f t="shared" si="18"/>
        <v>2</v>
      </c>
    </row>
    <row r="1169" spans="1:2" x14ac:dyDescent="0.2">
      <c r="A1169" s="8">
        <v>43172</v>
      </c>
      <c r="B1169">
        <f t="shared" si="18"/>
        <v>3</v>
      </c>
    </row>
    <row r="1170" spans="1:2" x14ac:dyDescent="0.2">
      <c r="A1170" s="8">
        <v>43173</v>
      </c>
      <c r="B1170">
        <f t="shared" si="18"/>
        <v>4</v>
      </c>
    </row>
    <row r="1171" spans="1:2" x14ac:dyDescent="0.2">
      <c r="A1171" s="8">
        <v>43174</v>
      </c>
      <c r="B1171">
        <f t="shared" si="18"/>
        <v>5</v>
      </c>
    </row>
    <row r="1172" spans="1:2" x14ac:dyDescent="0.2">
      <c r="A1172" s="8">
        <v>43175</v>
      </c>
      <c r="B1172">
        <f t="shared" si="18"/>
        <v>6</v>
      </c>
    </row>
    <row r="1173" spans="1:2" x14ac:dyDescent="0.2">
      <c r="A1173" s="8">
        <v>43176</v>
      </c>
      <c r="B1173">
        <f t="shared" si="18"/>
        <v>7</v>
      </c>
    </row>
    <row r="1174" spans="1:2" x14ac:dyDescent="0.2">
      <c r="A1174" s="8">
        <v>43177</v>
      </c>
      <c r="B1174">
        <f t="shared" si="18"/>
        <v>1</v>
      </c>
    </row>
    <row r="1175" spans="1:2" x14ac:dyDescent="0.2">
      <c r="A1175" s="8">
        <v>43178</v>
      </c>
      <c r="B1175">
        <f t="shared" si="18"/>
        <v>2</v>
      </c>
    </row>
    <row r="1176" spans="1:2" x14ac:dyDescent="0.2">
      <c r="A1176" s="8">
        <v>43179</v>
      </c>
      <c r="B1176">
        <f t="shared" si="18"/>
        <v>3</v>
      </c>
    </row>
    <row r="1177" spans="1:2" x14ac:dyDescent="0.2">
      <c r="A1177" s="8">
        <v>43180</v>
      </c>
      <c r="B1177">
        <f t="shared" si="18"/>
        <v>4</v>
      </c>
    </row>
    <row r="1178" spans="1:2" x14ac:dyDescent="0.2">
      <c r="A1178" s="8">
        <v>43181</v>
      </c>
      <c r="B1178">
        <f t="shared" si="18"/>
        <v>5</v>
      </c>
    </row>
    <row r="1179" spans="1:2" x14ac:dyDescent="0.2">
      <c r="A1179" s="8">
        <v>43182</v>
      </c>
      <c r="B1179">
        <f t="shared" si="18"/>
        <v>6</v>
      </c>
    </row>
    <row r="1180" spans="1:2" x14ac:dyDescent="0.2">
      <c r="A1180" s="8">
        <v>43183</v>
      </c>
      <c r="B1180">
        <f t="shared" si="18"/>
        <v>7</v>
      </c>
    </row>
    <row r="1181" spans="1:2" x14ac:dyDescent="0.2">
      <c r="A1181" s="8">
        <v>43184</v>
      </c>
      <c r="B1181">
        <f t="shared" si="18"/>
        <v>1</v>
      </c>
    </row>
    <row r="1182" spans="1:2" x14ac:dyDescent="0.2">
      <c r="A1182" s="8">
        <v>43185</v>
      </c>
      <c r="B1182">
        <f t="shared" si="18"/>
        <v>2</v>
      </c>
    </row>
    <row r="1183" spans="1:2" x14ac:dyDescent="0.2">
      <c r="A1183" s="8">
        <v>43186</v>
      </c>
      <c r="B1183">
        <f t="shared" si="18"/>
        <v>3</v>
      </c>
    </row>
    <row r="1184" spans="1:2" x14ac:dyDescent="0.2">
      <c r="A1184" s="8">
        <v>43187</v>
      </c>
      <c r="B1184">
        <f t="shared" si="18"/>
        <v>4</v>
      </c>
    </row>
    <row r="1185" spans="1:2" x14ac:dyDescent="0.2">
      <c r="A1185" s="8">
        <v>43188</v>
      </c>
      <c r="B1185">
        <f t="shared" si="18"/>
        <v>5</v>
      </c>
    </row>
    <row r="1186" spans="1:2" x14ac:dyDescent="0.2">
      <c r="A1186" s="8">
        <v>43189</v>
      </c>
      <c r="B1186">
        <f t="shared" si="18"/>
        <v>6</v>
      </c>
    </row>
    <row r="1187" spans="1:2" x14ac:dyDescent="0.2">
      <c r="A1187" s="8">
        <v>43190</v>
      </c>
      <c r="B1187">
        <f t="shared" si="18"/>
        <v>7</v>
      </c>
    </row>
    <row r="1188" spans="1:2" x14ac:dyDescent="0.2">
      <c r="A1188" s="8">
        <v>43191</v>
      </c>
      <c r="B1188">
        <f t="shared" si="18"/>
        <v>1</v>
      </c>
    </row>
    <row r="1189" spans="1:2" x14ac:dyDescent="0.2">
      <c r="A1189" s="8">
        <v>43192</v>
      </c>
      <c r="B1189">
        <f t="shared" si="18"/>
        <v>2</v>
      </c>
    </row>
    <row r="1190" spans="1:2" x14ac:dyDescent="0.2">
      <c r="A1190" s="8">
        <v>43193</v>
      </c>
      <c r="B1190">
        <f t="shared" si="18"/>
        <v>3</v>
      </c>
    </row>
    <row r="1191" spans="1:2" x14ac:dyDescent="0.2">
      <c r="A1191" s="8">
        <v>43194</v>
      </c>
      <c r="B1191">
        <f t="shared" si="18"/>
        <v>4</v>
      </c>
    </row>
    <row r="1192" spans="1:2" x14ac:dyDescent="0.2">
      <c r="A1192" s="8">
        <v>43195</v>
      </c>
      <c r="B1192">
        <f t="shared" si="18"/>
        <v>5</v>
      </c>
    </row>
    <row r="1193" spans="1:2" x14ac:dyDescent="0.2">
      <c r="A1193" s="8">
        <v>43196</v>
      </c>
      <c r="B1193">
        <f t="shared" si="18"/>
        <v>6</v>
      </c>
    </row>
    <row r="1194" spans="1:2" x14ac:dyDescent="0.2">
      <c r="A1194" s="8">
        <v>43197</v>
      </c>
      <c r="B1194">
        <f t="shared" si="18"/>
        <v>7</v>
      </c>
    </row>
    <row r="1195" spans="1:2" x14ac:dyDescent="0.2">
      <c r="A1195" s="8">
        <v>43198</v>
      </c>
      <c r="B1195">
        <f t="shared" si="18"/>
        <v>1</v>
      </c>
    </row>
    <row r="1196" spans="1:2" x14ac:dyDescent="0.2">
      <c r="A1196" s="8">
        <v>43199</v>
      </c>
      <c r="B1196">
        <f t="shared" si="18"/>
        <v>2</v>
      </c>
    </row>
    <row r="1197" spans="1:2" x14ac:dyDescent="0.2">
      <c r="A1197" s="8">
        <v>43200</v>
      </c>
      <c r="B1197">
        <f t="shared" si="18"/>
        <v>3</v>
      </c>
    </row>
    <row r="1198" spans="1:2" x14ac:dyDescent="0.2">
      <c r="A1198" s="8">
        <v>43201</v>
      </c>
      <c r="B1198">
        <f t="shared" si="18"/>
        <v>4</v>
      </c>
    </row>
    <row r="1199" spans="1:2" x14ac:dyDescent="0.2">
      <c r="A1199" s="8">
        <v>43202</v>
      </c>
      <c r="B1199">
        <f t="shared" si="18"/>
        <v>5</v>
      </c>
    </row>
    <row r="1200" spans="1:2" x14ac:dyDescent="0.2">
      <c r="A1200" s="8">
        <v>43203</v>
      </c>
      <c r="B1200">
        <f t="shared" si="18"/>
        <v>6</v>
      </c>
    </row>
    <row r="1201" spans="1:2" x14ac:dyDescent="0.2">
      <c r="A1201" s="8">
        <v>43204</v>
      </c>
      <c r="B1201">
        <f t="shared" si="18"/>
        <v>7</v>
      </c>
    </row>
    <row r="1202" spans="1:2" x14ac:dyDescent="0.2">
      <c r="A1202" s="8">
        <v>43205</v>
      </c>
      <c r="B1202">
        <f t="shared" si="18"/>
        <v>1</v>
      </c>
    </row>
    <row r="1203" spans="1:2" x14ac:dyDescent="0.2">
      <c r="A1203" s="8">
        <v>43206</v>
      </c>
      <c r="B1203">
        <f t="shared" si="18"/>
        <v>2</v>
      </c>
    </row>
    <row r="1204" spans="1:2" x14ac:dyDescent="0.2">
      <c r="A1204" s="8">
        <v>43207</v>
      </c>
      <c r="B1204">
        <f t="shared" si="18"/>
        <v>3</v>
      </c>
    </row>
    <row r="1205" spans="1:2" x14ac:dyDescent="0.2">
      <c r="A1205" s="8">
        <v>43208</v>
      </c>
      <c r="B1205">
        <f t="shared" si="18"/>
        <v>4</v>
      </c>
    </row>
    <row r="1206" spans="1:2" x14ac:dyDescent="0.2">
      <c r="A1206" s="8">
        <v>43209</v>
      </c>
      <c r="B1206">
        <f t="shared" si="18"/>
        <v>5</v>
      </c>
    </row>
    <row r="1207" spans="1:2" x14ac:dyDescent="0.2">
      <c r="A1207" s="8">
        <v>43210</v>
      </c>
      <c r="B1207">
        <f t="shared" si="18"/>
        <v>6</v>
      </c>
    </row>
    <row r="1208" spans="1:2" x14ac:dyDescent="0.2">
      <c r="A1208" s="8">
        <v>43211</v>
      </c>
      <c r="B1208">
        <f t="shared" si="18"/>
        <v>7</v>
      </c>
    </row>
    <row r="1209" spans="1:2" x14ac:dyDescent="0.2">
      <c r="A1209" s="8">
        <v>43212</v>
      </c>
      <c r="B1209">
        <f t="shared" si="18"/>
        <v>1</v>
      </c>
    </row>
    <row r="1210" spans="1:2" x14ac:dyDescent="0.2">
      <c r="A1210" s="8">
        <v>43213</v>
      </c>
      <c r="B1210">
        <f t="shared" si="18"/>
        <v>2</v>
      </c>
    </row>
    <row r="1211" spans="1:2" x14ac:dyDescent="0.2">
      <c r="A1211" s="8">
        <v>43214</v>
      </c>
      <c r="B1211">
        <f t="shared" si="18"/>
        <v>3</v>
      </c>
    </row>
    <row r="1212" spans="1:2" x14ac:dyDescent="0.2">
      <c r="A1212" s="8">
        <v>43215</v>
      </c>
      <c r="B1212">
        <f t="shared" si="18"/>
        <v>4</v>
      </c>
    </row>
    <row r="1213" spans="1:2" x14ac:dyDescent="0.2">
      <c r="A1213" s="8">
        <v>43216</v>
      </c>
      <c r="B1213">
        <f t="shared" si="18"/>
        <v>5</v>
      </c>
    </row>
    <row r="1214" spans="1:2" x14ac:dyDescent="0.2">
      <c r="A1214" s="8">
        <v>43217</v>
      </c>
      <c r="B1214">
        <f t="shared" si="18"/>
        <v>6</v>
      </c>
    </row>
    <row r="1215" spans="1:2" x14ac:dyDescent="0.2">
      <c r="A1215" s="8">
        <v>43218</v>
      </c>
      <c r="B1215">
        <f t="shared" si="18"/>
        <v>7</v>
      </c>
    </row>
    <row r="1216" spans="1:2" x14ac:dyDescent="0.2">
      <c r="A1216" s="8">
        <v>43219</v>
      </c>
      <c r="B1216">
        <f t="shared" si="18"/>
        <v>1</v>
      </c>
    </row>
    <row r="1217" spans="1:2" x14ac:dyDescent="0.2">
      <c r="A1217" s="8">
        <v>43220</v>
      </c>
      <c r="B1217">
        <f t="shared" si="18"/>
        <v>2</v>
      </c>
    </row>
    <row r="1218" spans="1:2" x14ac:dyDescent="0.2">
      <c r="A1218" s="8">
        <v>43221</v>
      </c>
      <c r="B1218">
        <f t="shared" si="18"/>
        <v>3</v>
      </c>
    </row>
    <row r="1219" spans="1:2" x14ac:dyDescent="0.2">
      <c r="A1219" s="8">
        <v>43222</v>
      </c>
      <c r="B1219">
        <f t="shared" ref="B1219:B1282" si="19">WEEKDAY(A1219,1)</f>
        <v>4</v>
      </c>
    </row>
    <row r="1220" spans="1:2" x14ac:dyDescent="0.2">
      <c r="A1220" s="8">
        <v>43223</v>
      </c>
      <c r="B1220">
        <f t="shared" si="19"/>
        <v>5</v>
      </c>
    </row>
    <row r="1221" spans="1:2" x14ac:dyDescent="0.2">
      <c r="A1221" s="8">
        <v>43224</v>
      </c>
      <c r="B1221">
        <f t="shared" si="19"/>
        <v>6</v>
      </c>
    </row>
    <row r="1222" spans="1:2" x14ac:dyDescent="0.2">
      <c r="A1222" s="8">
        <v>43225</v>
      </c>
      <c r="B1222">
        <f t="shared" si="19"/>
        <v>7</v>
      </c>
    </row>
    <row r="1223" spans="1:2" x14ac:dyDescent="0.2">
      <c r="A1223" s="8">
        <v>43226</v>
      </c>
      <c r="B1223">
        <f t="shared" si="19"/>
        <v>1</v>
      </c>
    </row>
    <row r="1224" spans="1:2" x14ac:dyDescent="0.2">
      <c r="A1224" s="8">
        <v>43227</v>
      </c>
      <c r="B1224">
        <f t="shared" si="19"/>
        <v>2</v>
      </c>
    </row>
    <row r="1225" spans="1:2" x14ac:dyDescent="0.2">
      <c r="A1225" s="8">
        <v>43228</v>
      </c>
      <c r="B1225">
        <f t="shared" si="19"/>
        <v>3</v>
      </c>
    </row>
    <row r="1226" spans="1:2" x14ac:dyDescent="0.2">
      <c r="A1226" s="8">
        <v>43229</v>
      </c>
      <c r="B1226">
        <f t="shared" si="19"/>
        <v>4</v>
      </c>
    </row>
    <row r="1227" spans="1:2" x14ac:dyDescent="0.2">
      <c r="A1227" s="8">
        <v>43230</v>
      </c>
      <c r="B1227">
        <f t="shared" si="19"/>
        <v>5</v>
      </c>
    </row>
    <row r="1228" spans="1:2" x14ac:dyDescent="0.2">
      <c r="A1228" s="8">
        <v>43231</v>
      </c>
      <c r="B1228">
        <f t="shared" si="19"/>
        <v>6</v>
      </c>
    </row>
    <row r="1229" spans="1:2" x14ac:dyDescent="0.2">
      <c r="A1229" s="8">
        <v>43232</v>
      </c>
      <c r="B1229">
        <f t="shared" si="19"/>
        <v>7</v>
      </c>
    </row>
    <row r="1230" spans="1:2" x14ac:dyDescent="0.2">
      <c r="A1230" s="8">
        <v>43233</v>
      </c>
      <c r="B1230">
        <f t="shared" si="19"/>
        <v>1</v>
      </c>
    </row>
    <row r="1231" spans="1:2" x14ac:dyDescent="0.2">
      <c r="A1231" s="8">
        <v>43234</v>
      </c>
      <c r="B1231">
        <f t="shared" si="19"/>
        <v>2</v>
      </c>
    </row>
    <row r="1232" spans="1:2" x14ac:dyDescent="0.2">
      <c r="A1232" s="8">
        <v>43235</v>
      </c>
      <c r="B1232">
        <f t="shared" si="19"/>
        <v>3</v>
      </c>
    </row>
    <row r="1233" spans="1:2" x14ac:dyDescent="0.2">
      <c r="A1233" s="8">
        <v>43236</v>
      </c>
      <c r="B1233">
        <f t="shared" si="19"/>
        <v>4</v>
      </c>
    </row>
    <row r="1234" spans="1:2" x14ac:dyDescent="0.2">
      <c r="A1234" s="8">
        <v>43237</v>
      </c>
      <c r="B1234">
        <f t="shared" si="19"/>
        <v>5</v>
      </c>
    </row>
    <row r="1235" spans="1:2" x14ac:dyDescent="0.2">
      <c r="A1235" s="8">
        <v>43238</v>
      </c>
      <c r="B1235">
        <f t="shared" si="19"/>
        <v>6</v>
      </c>
    </row>
    <row r="1236" spans="1:2" x14ac:dyDescent="0.2">
      <c r="A1236" s="8">
        <v>43239</v>
      </c>
      <c r="B1236">
        <f t="shared" si="19"/>
        <v>7</v>
      </c>
    </row>
    <row r="1237" spans="1:2" x14ac:dyDescent="0.2">
      <c r="A1237" s="8">
        <v>43240</v>
      </c>
      <c r="B1237">
        <f t="shared" si="19"/>
        <v>1</v>
      </c>
    </row>
    <row r="1238" spans="1:2" x14ac:dyDescent="0.2">
      <c r="A1238" s="8">
        <v>43241</v>
      </c>
      <c r="B1238">
        <f t="shared" si="19"/>
        <v>2</v>
      </c>
    </row>
    <row r="1239" spans="1:2" x14ac:dyDescent="0.2">
      <c r="A1239" s="8">
        <v>43242</v>
      </c>
      <c r="B1239">
        <f t="shared" si="19"/>
        <v>3</v>
      </c>
    </row>
    <row r="1240" spans="1:2" x14ac:dyDescent="0.2">
      <c r="A1240" s="8">
        <v>43243</v>
      </c>
      <c r="B1240">
        <f t="shared" si="19"/>
        <v>4</v>
      </c>
    </row>
    <row r="1241" spans="1:2" x14ac:dyDescent="0.2">
      <c r="A1241" s="8">
        <v>43244</v>
      </c>
      <c r="B1241">
        <f t="shared" si="19"/>
        <v>5</v>
      </c>
    </row>
    <row r="1242" spans="1:2" x14ac:dyDescent="0.2">
      <c r="A1242" s="8">
        <v>43245</v>
      </c>
      <c r="B1242">
        <f t="shared" si="19"/>
        <v>6</v>
      </c>
    </row>
    <row r="1243" spans="1:2" x14ac:dyDescent="0.2">
      <c r="A1243" s="8">
        <v>43246</v>
      </c>
      <c r="B1243">
        <f t="shared" si="19"/>
        <v>7</v>
      </c>
    </row>
    <row r="1244" spans="1:2" x14ac:dyDescent="0.2">
      <c r="A1244" s="8">
        <v>43247</v>
      </c>
      <c r="B1244">
        <f t="shared" si="19"/>
        <v>1</v>
      </c>
    </row>
    <row r="1245" spans="1:2" x14ac:dyDescent="0.2">
      <c r="A1245" s="8">
        <v>43248</v>
      </c>
      <c r="B1245">
        <f t="shared" si="19"/>
        <v>2</v>
      </c>
    </row>
    <row r="1246" spans="1:2" x14ac:dyDescent="0.2">
      <c r="A1246" s="8">
        <v>43249</v>
      </c>
      <c r="B1246">
        <f t="shared" si="19"/>
        <v>3</v>
      </c>
    </row>
    <row r="1247" spans="1:2" x14ac:dyDescent="0.2">
      <c r="A1247" s="8">
        <v>43250</v>
      </c>
      <c r="B1247">
        <f t="shared" si="19"/>
        <v>4</v>
      </c>
    </row>
    <row r="1248" spans="1:2" x14ac:dyDescent="0.2">
      <c r="A1248" s="8">
        <v>43251</v>
      </c>
      <c r="B1248">
        <f t="shared" si="19"/>
        <v>5</v>
      </c>
    </row>
    <row r="1249" spans="1:2" x14ac:dyDescent="0.2">
      <c r="A1249" s="8">
        <v>43252</v>
      </c>
      <c r="B1249">
        <f t="shared" si="19"/>
        <v>6</v>
      </c>
    </row>
    <row r="1250" spans="1:2" x14ac:dyDescent="0.2">
      <c r="A1250" s="8">
        <v>43253</v>
      </c>
      <c r="B1250">
        <f t="shared" si="19"/>
        <v>7</v>
      </c>
    </row>
    <row r="1251" spans="1:2" x14ac:dyDescent="0.2">
      <c r="A1251" s="8">
        <v>43254</v>
      </c>
      <c r="B1251">
        <f t="shared" si="19"/>
        <v>1</v>
      </c>
    </row>
    <row r="1252" spans="1:2" x14ac:dyDescent="0.2">
      <c r="A1252" s="8">
        <v>43255</v>
      </c>
      <c r="B1252">
        <f t="shared" si="19"/>
        <v>2</v>
      </c>
    </row>
    <row r="1253" spans="1:2" x14ac:dyDescent="0.2">
      <c r="A1253" s="8">
        <v>43256</v>
      </c>
      <c r="B1253">
        <f t="shared" si="19"/>
        <v>3</v>
      </c>
    </row>
    <row r="1254" spans="1:2" x14ac:dyDescent="0.2">
      <c r="A1254" s="8">
        <v>43257</v>
      </c>
      <c r="B1254">
        <f t="shared" si="19"/>
        <v>4</v>
      </c>
    </row>
    <row r="1255" spans="1:2" x14ac:dyDescent="0.2">
      <c r="A1255" s="8">
        <v>43258</v>
      </c>
      <c r="B1255">
        <f t="shared" si="19"/>
        <v>5</v>
      </c>
    </row>
    <row r="1256" spans="1:2" x14ac:dyDescent="0.2">
      <c r="A1256" s="8">
        <v>43259</v>
      </c>
      <c r="B1256">
        <f t="shared" si="19"/>
        <v>6</v>
      </c>
    </row>
    <row r="1257" spans="1:2" x14ac:dyDescent="0.2">
      <c r="A1257" s="8">
        <v>43260</v>
      </c>
      <c r="B1257">
        <f t="shared" si="19"/>
        <v>7</v>
      </c>
    </row>
    <row r="1258" spans="1:2" x14ac:dyDescent="0.2">
      <c r="A1258" s="8">
        <v>43261</v>
      </c>
      <c r="B1258">
        <f t="shared" si="19"/>
        <v>1</v>
      </c>
    </row>
    <row r="1259" spans="1:2" x14ac:dyDescent="0.2">
      <c r="A1259" s="8">
        <v>43262</v>
      </c>
      <c r="B1259">
        <f t="shared" si="19"/>
        <v>2</v>
      </c>
    </row>
    <row r="1260" spans="1:2" x14ac:dyDescent="0.2">
      <c r="A1260" s="8">
        <v>43263</v>
      </c>
      <c r="B1260">
        <f t="shared" si="19"/>
        <v>3</v>
      </c>
    </row>
    <row r="1261" spans="1:2" x14ac:dyDescent="0.2">
      <c r="A1261" s="8">
        <v>43264</v>
      </c>
      <c r="B1261">
        <f t="shared" si="19"/>
        <v>4</v>
      </c>
    </row>
    <row r="1262" spans="1:2" x14ac:dyDescent="0.2">
      <c r="A1262" s="8">
        <v>43265</v>
      </c>
      <c r="B1262">
        <f t="shared" si="19"/>
        <v>5</v>
      </c>
    </row>
    <row r="1263" spans="1:2" x14ac:dyDescent="0.2">
      <c r="A1263" s="8">
        <v>43266</v>
      </c>
      <c r="B1263">
        <f t="shared" si="19"/>
        <v>6</v>
      </c>
    </row>
    <row r="1264" spans="1:2" x14ac:dyDescent="0.2">
      <c r="A1264" s="8">
        <v>43267</v>
      </c>
      <c r="B1264">
        <f t="shared" si="19"/>
        <v>7</v>
      </c>
    </row>
    <row r="1265" spans="1:2" x14ac:dyDescent="0.2">
      <c r="A1265" s="8">
        <v>43268</v>
      </c>
      <c r="B1265">
        <f t="shared" si="19"/>
        <v>1</v>
      </c>
    </row>
    <row r="1266" spans="1:2" x14ac:dyDescent="0.2">
      <c r="A1266" s="8">
        <v>43269</v>
      </c>
      <c r="B1266">
        <f t="shared" si="19"/>
        <v>2</v>
      </c>
    </row>
    <row r="1267" spans="1:2" x14ac:dyDescent="0.2">
      <c r="A1267" s="8">
        <v>43270</v>
      </c>
      <c r="B1267">
        <f t="shared" si="19"/>
        <v>3</v>
      </c>
    </row>
    <row r="1268" spans="1:2" x14ac:dyDescent="0.2">
      <c r="A1268" s="8">
        <v>43271</v>
      </c>
      <c r="B1268">
        <f t="shared" si="19"/>
        <v>4</v>
      </c>
    </row>
    <row r="1269" spans="1:2" x14ac:dyDescent="0.2">
      <c r="A1269" s="8">
        <v>43272</v>
      </c>
      <c r="B1269">
        <f t="shared" si="19"/>
        <v>5</v>
      </c>
    </row>
    <row r="1270" spans="1:2" x14ac:dyDescent="0.2">
      <c r="A1270" s="8">
        <v>43273</v>
      </c>
      <c r="B1270">
        <f t="shared" si="19"/>
        <v>6</v>
      </c>
    </row>
    <row r="1271" spans="1:2" x14ac:dyDescent="0.2">
      <c r="A1271" s="8">
        <v>43274</v>
      </c>
      <c r="B1271">
        <f t="shared" si="19"/>
        <v>7</v>
      </c>
    </row>
    <row r="1272" spans="1:2" x14ac:dyDescent="0.2">
      <c r="A1272" s="8">
        <v>43275</v>
      </c>
      <c r="B1272">
        <f t="shared" si="19"/>
        <v>1</v>
      </c>
    </row>
    <row r="1273" spans="1:2" x14ac:dyDescent="0.2">
      <c r="A1273" s="8">
        <v>43276</v>
      </c>
      <c r="B1273">
        <f t="shared" si="19"/>
        <v>2</v>
      </c>
    </row>
    <row r="1274" spans="1:2" x14ac:dyDescent="0.2">
      <c r="A1274" s="8">
        <v>43277</v>
      </c>
      <c r="B1274">
        <f t="shared" si="19"/>
        <v>3</v>
      </c>
    </row>
    <row r="1275" spans="1:2" x14ac:dyDescent="0.2">
      <c r="A1275" s="8">
        <v>43278</v>
      </c>
      <c r="B1275">
        <f t="shared" si="19"/>
        <v>4</v>
      </c>
    </row>
    <row r="1276" spans="1:2" x14ac:dyDescent="0.2">
      <c r="A1276" s="8">
        <v>43279</v>
      </c>
      <c r="B1276">
        <f t="shared" si="19"/>
        <v>5</v>
      </c>
    </row>
    <row r="1277" spans="1:2" x14ac:dyDescent="0.2">
      <c r="A1277" s="8">
        <v>43280</v>
      </c>
      <c r="B1277">
        <f t="shared" si="19"/>
        <v>6</v>
      </c>
    </row>
    <row r="1278" spans="1:2" x14ac:dyDescent="0.2">
      <c r="A1278" s="8">
        <v>43281</v>
      </c>
      <c r="B1278">
        <f t="shared" si="19"/>
        <v>7</v>
      </c>
    </row>
    <row r="1279" spans="1:2" x14ac:dyDescent="0.2">
      <c r="A1279" s="8">
        <v>43282</v>
      </c>
      <c r="B1279">
        <f t="shared" si="19"/>
        <v>1</v>
      </c>
    </row>
    <row r="1280" spans="1:2" x14ac:dyDescent="0.2">
      <c r="A1280" s="8">
        <v>43283</v>
      </c>
      <c r="B1280">
        <f t="shared" si="19"/>
        <v>2</v>
      </c>
    </row>
    <row r="1281" spans="1:2" x14ac:dyDescent="0.2">
      <c r="A1281" s="8">
        <v>43284</v>
      </c>
      <c r="B1281">
        <f t="shared" si="19"/>
        <v>3</v>
      </c>
    </row>
    <row r="1282" spans="1:2" x14ac:dyDescent="0.2">
      <c r="A1282" s="8">
        <v>43285</v>
      </c>
      <c r="B1282">
        <f t="shared" si="19"/>
        <v>4</v>
      </c>
    </row>
    <row r="1283" spans="1:2" x14ac:dyDescent="0.2">
      <c r="A1283" s="8">
        <v>43286</v>
      </c>
      <c r="B1283">
        <f t="shared" ref="B1283:B1346" si="20">WEEKDAY(A1283,1)</f>
        <v>5</v>
      </c>
    </row>
    <row r="1284" spans="1:2" x14ac:dyDescent="0.2">
      <c r="A1284" s="8">
        <v>43287</v>
      </c>
      <c r="B1284">
        <f t="shared" si="20"/>
        <v>6</v>
      </c>
    </row>
    <row r="1285" spans="1:2" x14ac:dyDescent="0.2">
      <c r="A1285" s="8">
        <v>43288</v>
      </c>
      <c r="B1285">
        <f t="shared" si="20"/>
        <v>7</v>
      </c>
    </row>
    <row r="1286" spans="1:2" x14ac:dyDescent="0.2">
      <c r="A1286" s="8">
        <v>43289</v>
      </c>
      <c r="B1286">
        <f t="shared" si="20"/>
        <v>1</v>
      </c>
    </row>
    <row r="1287" spans="1:2" x14ac:dyDescent="0.2">
      <c r="A1287" s="8">
        <v>43290</v>
      </c>
      <c r="B1287">
        <f t="shared" si="20"/>
        <v>2</v>
      </c>
    </row>
    <row r="1288" spans="1:2" x14ac:dyDescent="0.2">
      <c r="A1288" s="8">
        <v>43291</v>
      </c>
      <c r="B1288">
        <f t="shared" si="20"/>
        <v>3</v>
      </c>
    </row>
    <row r="1289" spans="1:2" x14ac:dyDescent="0.2">
      <c r="A1289" s="8">
        <v>43292</v>
      </c>
      <c r="B1289">
        <f t="shared" si="20"/>
        <v>4</v>
      </c>
    </row>
    <row r="1290" spans="1:2" x14ac:dyDescent="0.2">
      <c r="A1290" s="8">
        <v>43293</v>
      </c>
      <c r="B1290">
        <f t="shared" si="20"/>
        <v>5</v>
      </c>
    </row>
    <row r="1291" spans="1:2" x14ac:dyDescent="0.2">
      <c r="A1291" s="8">
        <v>43294</v>
      </c>
      <c r="B1291">
        <f t="shared" si="20"/>
        <v>6</v>
      </c>
    </row>
    <row r="1292" spans="1:2" x14ac:dyDescent="0.2">
      <c r="A1292" s="8">
        <v>43295</v>
      </c>
      <c r="B1292">
        <f t="shared" si="20"/>
        <v>7</v>
      </c>
    </row>
    <row r="1293" spans="1:2" x14ac:dyDescent="0.2">
      <c r="A1293" s="8">
        <v>43296</v>
      </c>
      <c r="B1293">
        <f t="shared" si="20"/>
        <v>1</v>
      </c>
    </row>
    <row r="1294" spans="1:2" x14ac:dyDescent="0.2">
      <c r="A1294" s="8">
        <v>43297</v>
      </c>
      <c r="B1294">
        <f t="shared" si="20"/>
        <v>2</v>
      </c>
    </row>
    <row r="1295" spans="1:2" x14ac:dyDescent="0.2">
      <c r="A1295" s="8">
        <v>43298</v>
      </c>
      <c r="B1295">
        <f t="shared" si="20"/>
        <v>3</v>
      </c>
    </row>
    <row r="1296" spans="1:2" x14ac:dyDescent="0.2">
      <c r="A1296" s="8">
        <v>43299</v>
      </c>
      <c r="B1296">
        <f t="shared" si="20"/>
        <v>4</v>
      </c>
    </row>
    <row r="1297" spans="1:2" x14ac:dyDescent="0.2">
      <c r="A1297" s="8">
        <v>43300</v>
      </c>
      <c r="B1297">
        <f t="shared" si="20"/>
        <v>5</v>
      </c>
    </row>
    <row r="1298" spans="1:2" x14ac:dyDescent="0.2">
      <c r="A1298" s="8">
        <v>43301</v>
      </c>
      <c r="B1298">
        <f t="shared" si="20"/>
        <v>6</v>
      </c>
    </row>
    <row r="1299" spans="1:2" x14ac:dyDescent="0.2">
      <c r="A1299" s="8">
        <v>43302</v>
      </c>
      <c r="B1299">
        <f t="shared" si="20"/>
        <v>7</v>
      </c>
    </row>
    <row r="1300" spans="1:2" x14ac:dyDescent="0.2">
      <c r="A1300" s="8">
        <v>43303</v>
      </c>
      <c r="B1300">
        <f t="shared" si="20"/>
        <v>1</v>
      </c>
    </row>
    <row r="1301" spans="1:2" x14ac:dyDescent="0.2">
      <c r="A1301" s="8">
        <v>43304</v>
      </c>
      <c r="B1301">
        <f t="shared" si="20"/>
        <v>2</v>
      </c>
    </row>
    <row r="1302" spans="1:2" x14ac:dyDescent="0.2">
      <c r="A1302" s="8">
        <v>43305</v>
      </c>
      <c r="B1302">
        <f t="shared" si="20"/>
        <v>3</v>
      </c>
    </row>
    <row r="1303" spans="1:2" x14ac:dyDescent="0.2">
      <c r="A1303" s="8">
        <v>43306</v>
      </c>
      <c r="B1303">
        <f t="shared" si="20"/>
        <v>4</v>
      </c>
    </row>
    <row r="1304" spans="1:2" x14ac:dyDescent="0.2">
      <c r="A1304" s="8">
        <v>43307</v>
      </c>
      <c r="B1304">
        <f t="shared" si="20"/>
        <v>5</v>
      </c>
    </row>
    <row r="1305" spans="1:2" x14ac:dyDescent="0.2">
      <c r="A1305" s="8">
        <v>43308</v>
      </c>
      <c r="B1305">
        <f t="shared" si="20"/>
        <v>6</v>
      </c>
    </row>
    <row r="1306" spans="1:2" x14ac:dyDescent="0.2">
      <c r="A1306" s="8">
        <v>43309</v>
      </c>
      <c r="B1306">
        <f t="shared" si="20"/>
        <v>7</v>
      </c>
    </row>
    <row r="1307" spans="1:2" x14ac:dyDescent="0.2">
      <c r="A1307" s="8">
        <v>43310</v>
      </c>
      <c r="B1307">
        <f t="shared" si="20"/>
        <v>1</v>
      </c>
    </row>
    <row r="1308" spans="1:2" x14ac:dyDescent="0.2">
      <c r="A1308" s="8">
        <v>43311</v>
      </c>
      <c r="B1308">
        <f t="shared" si="20"/>
        <v>2</v>
      </c>
    </row>
    <row r="1309" spans="1:2" x14ac:dyDescent="0.2">
      <c r="A1309" s="8">
        <v>43312</v>
      </c>
      <c r="B1309">
        <f t="shared" si="20"/>
        <v>3</v>
      </c>
    </row>
    <row r="1310" spans="1:2" x14ac:dyDescent="0.2">
      <c r="A1310" s="8">
        <v>43313</v>
      </c>
      <c r="B1310">
        <f t="shared" si="20"/>
        <v>4</v>
      </c>
    </row>
    <row r="1311" spans="1:2" x14ac:dyDescent="0.2">
      <c r="A1311" s="8">
        <v>43314</v>
      </c>
      <c r="B1311">
        <f t="shared" si="20"/>
        <v>5</v>
      </c>
    </row>
    <row r="1312" spans="1:2" x14ac:dyDescent="0.2">
      <c r="A1312" s="8">
        <v>43315</v>
      </c>
      <c r="B1312">
        <f t="shared" si="20"/>
        <v>6</v>
      </c>
    </row>
    <row r="1313" spans="1:2" x14ac:dyDescent="0.2">
      <c r="A1313" s="8">
        <v>43316</v>
      </c>
      <c r="B1313">
        <f t="shared" si="20"/>
        <v>7</v>
      </c>
    </row>
    <row r="1314" spans="1:2" x14ac:dyDescent="0.2">
      <c r="A1314" s="8">
        <v>43317</v>
      </c>
      <c r="B1314">
        <f t="shared" si="20"/>
        <v>1</v>
      </c>
    </row>
    <row r="1315" spans="1:2" x14ac:dyDescent="0.2">
      <c r="A1315" s="8">
        <v>43318</v>
      </c>
      <c r="B1315">
        <f t="shared" si="20"/>
        <v>2</v>
      </c>
    </row>
    <row r="1316" spans="1:2" x14ac:dyDescent="0.2">
      <c r="A1316" s="8">
        <v>43319</v>
      </c>
      <c r="B1316">
        <f t="shared" si="20"/>
        <v>3</v>
      </c>
    </row>
    <row r="1317" spans="1:2" x14ac:dyDescent="0.2">
      <c r="A1317" s="8">
        <v>43320</v>
      </c>
      <c r="B1317">
        <f t="shared" si="20"/>
        <v>4</v>
      </c>
    </row>
    <row r="1318" spans="1:2" x14ac:dyDescent="0.2">
      <c r="A1318" s="8">
        <v>43321</v>
      </c>
      <c r="B1318">
        <f t="shared" si="20"/>
        <v>5</v>
      </c>
    </row>
    <row r="1319" spans="1:2" x14ac:dyDescent="0.2">
      <c r="A1319" s="8">
        <v>43322</v>
      </c>
      <c r="B1319">
        <f t="shared" si="20"/>
        <v>6</v>
      </c>
    </row>
    <row r="1320" spans="1:2" x14ac:dyDescent="0.2">
      <c r="A1320" s="8">
        <v>43323</v>
      </c>
      <c r="B1320">
        <f t="shared" si="20"/>
        <v>7</v>
      </c>
    </row>
    <row r="1321" spans="1:2" x14ac:dyDescent="0.2">
      <c r="A1321" s="8">
        <v>43324</v>
      </c>
      <c r="B1321">
        <f t="shared" si="20"/>
        <v>1</v>
      </c>
    </row>
    <row r="1322" spans="1:2" x14ac:dyDescent="0.2">
      <c r="A1322" s="8">
        <v>43325</v>
      </c>
      <c r="B1322">
        <f t="shared" si="20"/>
        <v>2</v>
      </c>
    </row>
    <row r="1323" spans="1:2" x14ac:dyDescent="0.2">
      <c r="A1323" s="8">
        <v>43326</v>
      </c>
      <c r="B1323">
        <f t="shared" si="20"/>
        <v>3</v>
      </c>
    </row>
    <row r="1324" spans="1:2" x14ac:dyDescent="0.2">
      <c r="A1324" s="8">
        <v>43327</v>
      </c>
      <c r="B1324">
        <f t="shared" si="20"/>
        <v>4</v>
      </c>
    </row>
    <row r="1325" spans="1:2" x14ac:dyDescent="0.2">
      <c r="A1325" s="8">
        <v>43328</v>
      </c>
      <c r="B1325">
        <f t="shared" si="20"/>
        <v>5</v>
      </c>
    </row>
    <row r="1326" spans="1:2" x14ac:dyDescent="0.2">
      <c r="A1326" s="8">
        <v>43329</v>
      </c>
      <c r="B1326">
        <f t="shared" si="20"/>
        <v>6</v>
      </c>
    </row>
    <row r="1327" spans="1:2" x14ac:dyDescent="0.2">
      <c r="A1327" s="8">
        <v>43330</v>
      </c>
      <c r="B1327">
        <f t="shared" si="20"/>
        <v>7</v>
      </c>
    </row>
    <row r="1328" spans="1:2" x14ac:dyDescent="0.2">
      <c r="A1328" s="8">
        <v>43331</v>
      </c>
      <c r="B1328">
        <f t="shared" si="20"/>
        <v>1</v>
      </c>
    </row>
    <row r="1329" spans="1:2" x14ac:dyDescent="0.2">
      <c r="A1329" s="8">
        <v>43332</v>
      </c>
      <c r="B1329">
        <f t="shared" si="20"/>
        <v>2</v>
      </c>
    </row>
    <row r="1330" spans="1:2" x14ac:dyDescent="0.2">
      <c r="A1330" s="8">
        <v>43333</v>
      </c>
      <c r="B1330">
        <f t="shared" si="20"/>
        <v>3</v>
      </c>
    </row>
    <row r="1331" spans="1:2" x14ac:dyDescent="0.2">
      <c r="A1331" s="8">
        <v>43334</v>
      </c>
      <c r="B1331">
        <f t="shared" si="20"/>
        <v>4</v>
      </c>
    </row>
    <row r="1332" spans="1:2" x14ac:dyDescent="0.2">
      <c r="A1332" s="8">
        <v>43335</v>
      </c>
      <c r="B1332">
        <f t="shared" si="20"/>
        <v>5</v>
      </c>
    </row>
    <row r="1333" spans="1:2" x14ac:dyDescent="0.2">
      <c r="A1333" s="8">
        <v>43336</v>
      </c>
      <c r="B1333">
        <f t="shared" si="20"/>
        <v>6</v>
      </c>
    </row>
    <row r="1334" spans="1:2" x14ac:dyDescent="0.2">
      <c r="A1334" s="8">
        <v>43337</v>
      </c>
      <c r="B1334">
        <f t="shared" si="20"/>
        <v>7</v>
      </c>
    </row>
    <row r="1335" spans="1:2" x14ac:dyDescent="0.2">
      <c r="A1335" s="8">
        <v>43338</v>
      </c>
      <c r="B1335">
        <f t="shared" si="20"/>
        <v>1</v>
      </c>
    </row>
    <row r="1336" spans="1:2" x14ac:dyDescent="0.2">
      <c r="A1336" s="8">
        <v>43339</v>
      </c>
      <c r="B1336">
        <f t="shared" si="20"/>
        <v>2</v>
      </c>
    </row>
    <row r="1337" spans="1:2" x14ac:dyDescent="0.2">
      <c r="A1337" s="8">
        <v>43340</v>
      </c>
      <c r="B1337">
        <f t="shared" si="20"/>
        <v>3</v>
      </c>
    </row>
    <row r="1338" spans="1:2" x14ac:dyDescent="0.2">
      <c r="A1338" s="8">
        <v>43341</v>
      </c>
      <c r="B1338">
        <f t="shared" si="20"/>
        <v>4</v>
      </c>
    </row>
    <row r="1339" spans="1:2" x14ac:dyDescent="0.2">
      <c r="A1339" s="8">
        <v>43342</v>
      </c>
      <c r="B1339">
        <f t="shared" si="20"/>
        <v>5</v>
      </c>
    </row>
    <row r="1340" spans="1:2" x14ac:dyDescent="0.2">
      <c r="A1340" s="8">
        <v>43343</v>
      </c>
      <c r="B1340">
        <f t="shared" si="20"/>
        <v>6</v>
      </c>
    </row>
    <row r="1341" spans="1:2" x14ac:dyDescent="0.2">
      <c r="A1341" s="8">
        <v>43344</v>
      </c>
      <c r="B1341">
        <f t="shared" si="20"/>
        <v>7</v>
      </c>
    </row>
    <row r="1342" spans="1:2" x14ac:dyDescent="0.2">
      <c r="A1342" s="8">
        <v>43345</v>
      </c>
      <c r="B1342">
        <f t="shared" si="20"/>
        <v>1</v>
      </c>
    </row>
    <row r="1343" spans="1:2" x14ac:dyDescent="0.2">
      <c r="A1343" s="8">
        <v>43346</v>
      </c>
      <c r="B1343">
        <f t="shared" si="20"/>
        <v>2</v>
      </c>
    </row>
    <row r="1344" spans="1:2" x14ac:dyDescent="0.2">
      <c r="A1344" s="8">
        <v>43347</v>
      </c>
      <c r="B1344">
        <f t="shared" si="20"/>
        <v>3</v>
      </c>
    </row>
    <row r="1345" spans="1:2" x14ac:dyDescent="0.2">
      <c r="A1345" s="8">
        <v>43348</v>
      </c>
      <c r="B1345">
        <f t="shared" si="20"/>
        <v>4</v>
      </c>
    </row>
    <row r="1346" spans="1:2" x14ac:dyDescent="0.2">
      <c r="A1346" s="8">
        <v>43349</v>
      </c>
      <c r="B1346">
        <f t="shared" si="20"/>
        <v>5</v>
      </c>
    </row>
    <row r="1347" spans="1:2" x14ac:dyDescent="0.2">
      <c r="A1347" s="8">
        <v>43350</v>
      </c>
      <c r="B1347">
        <f t="shared" ref="B1347:B1410" si="21">WEEKDAY(A1347,1)</f>
        <v>6</v>
      </c>
    </row>
    <row r="1348" spans="1:2" x14ac:dyDescent="0.2">
      <c r="A1348" s="8">
        <v>43351</v>
      </c>
      <c r="B1348">
        <f t="shared" si="21"/>
        <v>7</v>
      </c>
    </row>
    <row r="1349" spans="1:2" x14ac:dyDescent="0.2">
      <c r="A1349" s="8">
        <v>43352</v>
      </c>
      <c r="B1349">
        <f t="shared" si="21"/>
        <v>1</v>
      </c>
    </row>
    <row r="1350" spans="1:2" x14ac:dyDescent="0.2">
      <c r="A1350" s="8">
        <v>43353</v>
      </c>
      <c r="B1350">
        <f t="shared" si="21"/>
        <v>2</v>
      </c>
    </row>
    <row r="1351" spans="1:2" x14ac:dyDescent="0.2">
      <c r="A1351" s="8">
        <v>43354</v>
      </c>
      <c r="B1351">
        <f t="shared" si="21"/>
        <v>3</v>
      </c>
    </row>
    <row r="1352" spans="1:2" x14ac:dyDescent="0.2">
      <c r="A1352" s="8">
        <v>43355</v>
      </c>
      <c r="B1352">
        <f t="shared" si="21"/>
        <v>4</v>
      </c>
    </row>
    <row r="1353" spans="1:2" x14ac:dyDescent="0.2">
      <c r="A1353" s="8">
        <v>43356</v>
      </c>
      <c r="B1353">
        <f t="shared" si="21"/>
        <v>5</v>
      </c>
    </row>
    <row r="1354" spans="1:2" x14ac:dyDescent="0.2">
      <c r="A1354" s="8">
        <v>43357</v>
      </c>
      <c r="B1354">
        <f t="shared" si="21"/>
        <v>6</v>
      </c>
    </row>
    <row r="1355" spans="1:2" x14ac:dyDescent="0.2">
      <c r="A1355" s="8">
        <v>43358</v>
      </c>
      <c r="B1355">
        <f t="shared" si="21"/>
        <v>7</v>
      </c>
    </row>
    <row r="1356" spans="1:2" x14ac:dyDescent="0.2">
      <c r="A1356" s="8">
        <v>43359</v>
      </c>
      <c r="B1356">
        <f t="shared" si="21"/>
        <v>1</v>
      </c>
    </row>
    <row r="1357" spans="1:2" x14ac:dyDescent="0.2">
      <c r="A1357" s="8">
        <v>43360</v>
      </c>
      <c r="B1357">
        <f t="shared" si="21"/>
        <v>2</v>
      </c>
    </row>
    <row r="1358" spans="1:2" x14ac:dyDescent="0.2">
      <c r="A1358" s="8">
        <v>43361</v>
      </c>
      <c r="B1358">
        <f t="shared" si="21"/>
        <v>3</v>
      </c>
    </row>
    <row r="1359" spans="1:2" x14ac:dyDescent="0.2">
      <c r="A1359" s="8">
        <v>43362</v>
      </c>
      <c r="B1359">
        <f t="shared" si="21"/>
        <v>4</v>
      </c>
    </row>
    <row r="1360" spans="1:2" x14ac:dyDescent="0.2">
      <c r="A1360" s="8">
        <v>43363</v>
      </c>
      <c r="B1360">
        <f t="shared" si="21"/>
        <v>5</v>
      </c>
    </row>
    <row r="1361" spans="1:2" x14ac:dyDescent="0.2">
      <c r="A1361" s="8">
        <v>43364</v>
      </c>
      <c r="B1361">
        <f t="shared" si="21"/>
        <v>6</v>
      </c>
    </row>
    <row r="1362" spans="1:2" x14ac:dyDescent="0.2">
      <c r="A1362" s="8">
        <v>43365</v>
      </c>
      <c r="B1362">
        <f t="shared" si="21"/>
        <v>7</v>
      </c>
    </row>
    <row r="1363" spans="1:2" x14ac:dyDescent="0.2">
      <c r="A1363" s="8">
        <v>43366</v>
      </c>
      <c r="B1363">
        <f t="shared" si="21"/>
        <v>1</v>
      </c>
    </row>
    <row r="1364" spans="1:2" x14ac:dyDescent="0.2">
      <c r="A1364" s="8">
        <v>43367</v>
      </c>
      <c r="B1364">
        <f t="shared" si="21"/>
        <v>2</v>
      </c>
    </row>
    <row r="1365" spans="1:2" x14ac:dyDescent="0.2">
      <c r="A1365" s="8">
        <v>43368</v>
      </c>
      <c r="B1365">
        <f t="shared" si="21"/>
        <v>3</v>
      </c>
    </row>
    <row r="1366" spans="1:2" x14ac:dyDescent="0.2">
      <c r="A1366" s="8">
        <v>43369</v>
      </c>
      <c r="B1366">
        <f t="shared" si="21"/>
        <v>4</v>
      </c>
    </row>
    <row r="1367" spans="1:2" x14ac:dyDescent="0.2">
      <c r="A1367" s="8">
        <v>43370</v>
      </c>
      <c r="B1367">
        <f t="shared" si="21"/>
        <v>5</v>
      </c>
    </row>
    <row r="1368" spans="1:2" x14ac:dyDescent="0.2">
      <c r="A1368" s="8">
        <v>43371</v>
      </c>
      <c r="B1368">
        <f t="shared" si="21"/>
        <v>6</v>
      </c>
    </row>
    <row r="1369" spans="1:2" x14ac:dyDescent="0.2">
      <c r="A1369" s="8">
        <v>43372</v>
      </c>
      <c r="B1369">
        <f t="shared" si="21"/>
        <v>7</v>
      </c>
    </row>
    <row r="1370" spans="1:2" x14ac:dyDescent="0.2">
      <c r="A1370" s="8">
        <v>43373</v>
      </c>
      <c r="B1370">
        <f t="shared" si="21"/>
        <v>1</v>
      </c>
    </row>
    <row r="1371" spans="1:2" x14ac:dyDescent="0.2">
      <c r="A1371" s="8">
        <v>43374</v>
      </c>
      <c r="B1371">
        <f t="shared" si="21"/>
        <v>2</v>
      </c>
    </row>
    <row r="1372" spans="1:2" x14ac:dyDescent="0.2">
      <c r="A1372" s="8">
        <v>43375</v>
      </c>
      <c r="B1372">
        <f t="shared" si="21"/>
        <v>3</v>
      </c>
    </row>
    <row r="1373" spans="1:2" x14ac:dyDescent="0.2">
      <c r="A1373" s="8">
        <v>43376</v>
      </c>
      <c r="B1373">
        <f t="shared" si="21"/>
        <v>4</v>
      </c>
    </row>
    <row r="1374" spans="1:2" x14ac:dyDescent="0.2">
      <c r="A1374" s="8">
        <v>43377</v>
      </c>
      <c r="B1374">
        <f t="shared" si="21"/>
        <v>5</v>
      </c>
    </row>
    <row r="1375" spans="1:2" x14ac:dyDescent="0.2">
      <c r="A1375" s="8">
        <v>43378</v>
      </c>
      <c r="B1375">
        <f t="shared" si="21"/>
        <v>6</v>
      </c>
    </row>
    <row r="1376" spans="1:2" x14ac:dyDescent="0.2">
      <c r="A1376" s="8">
        <v>43379</v>
      </c>
      <c r="B1376">
        <f t="shared" si="21"/>
        <v>7</v>
      </c>
    </row>
    <row r="1377" spans="1:2" x14ac:dyDescent="0.2">
      <c r="A1377" s="8">
        <v>43380</v>
      </c>
      <c r="B1377">
        <f t="shared" si="21"/>
        <v>1</v>
      </c>
    </row>
    <row r="1378" spans="1:2" x14ac:dyDescent="0.2">
      <c r="A1378" s="8">
        <v>43381</v>
      </c>
      <c r="B1378">
        <f t="shared" si="21"/>
        <v>2</v>
      </c>
    </row>
    <row r="1379" spans="1:2" x14ac:dyDescent="0.2">
      <c r="A1379" s="8">
        <v>43382</v>
      </c>
      <c r="B1379">
        <f t="shared" si="21"/>
        <v>3</v>
      </c>
    </row>
    <row r="1380" spans="1:2" x14ac:dyDescent="0.2">
      <c r="A1380" s="8">
        <v>43383</v>
      </c>
      <c r="B1380">
        <f t="shared" si="21"/>
        <v>4</v>
      </c>
    </row>
    <row r="1381" spans="1:2" x14ac:dyDescent="0.2">
      <c r="A1381" s="8">
        <v>43384</v>
      </c>
      <c r="B1381">
        <f t="shared" si="21"/>
        <v>5</v>
      </c>
    </row>
    <row r="1382" spans="1:2" x14ac:dyDescent="0.2">
      <c r="A1382" s="8">
        <v>43385</v>
      </c>
      <c r="B1382">
        <f t="shared" si="21"/>
        <v>6</v>
      </c>
    </row>
    <row r="1383" spans="1:2" x14ac:dyDescent="0.2">
      <c r="A1383" s="8">
        <v>43386</v>
      </c>
      <c r="B1383">
        <f t="shared" si="21"/>
        <v>7</v>
      </c>
    </row>
    <row r="1384" spans="1:2" x14ac:dyDescent="0.2">
      <c r="A1384" s="8">
        <v>43387</v>
      </c>
      <c r="B1384">
        <f t="shared" si="21"/>
        <v>1</v>
      </c>
    </row>
    <row r="1385" spans="1:2" x14ac:dyDescent="0.2">
      <c r="A1385" s="8">
        <v>43388</v>
      </c>
      <c r="B1385">
        <f t="shared" si="21"/>
        <v>2</v>
      </c>
    </row>
    <row r="1386" spans="1:2" x14ac:dyDescent="0.2">
      <c r="A1386" s="8">
        <v>43389</v>
      </c>
      <c r="B1386">
        <f t="shared" si="21"/>
        <v>3</v>
      </c>
    </row>
    <row r="1387" spans="1:2" x14ac:dyDescent="0.2">
      <c r="A1387" s="8">
        <v>43390</v>
      </c>
      <c r="B1387">
        <f t="shared" si="21"/>
        <v>4</v>
      </c>
    </row>
    <row r="1388" spans="1:2" x14ac:dyDescent="0.2">
      <c r="A1388" s="8">
        <v>43391</v>
      </c>
      <c r="B1388">
        <f t="shared" si="21"/>
        <v>5</v>
      </c>
    </row>
    <row r="1389" spans="1:2" x14ac:dyDescent="0.2">
      <c r="A1389" s="8">
        <v>43392</v>
      </c>
      <c r="B1389">
        <f t="shared" si="21"/>
        <v>6</v>
      </c>
    </row>
    <row r="1390" spans="1:2" x14ac:dyDescent="0.2">
      <c r="A1390" s="8">
        <v>43393</v>
      </c>
      <c r="B1390">
        <f t="shared" si="21"/>
        <v>7</v>
      </c>
    </row>
    <row r="1391" spans="1:2" x14ac:dyDescent="0.2">
      <c r="A1391" s="8">
        <v>43394</v>
      </c>
      <c r="B1391">
        <f t="shared" si="21"/>
        <v>1</v>
      </c>
    </row>
    <row r="1392" spans="1:2" x14ac:dyDescent="0.2">
      <c r="A1392" s="8">
        <v>43395</v>
      </c>
      <c r="B1392">
        <f t="shared" si="21"/>
        <v>2</v>
      </c>
    </row>
    <row r="1393" spans="1:2" x14ac:dyDescent="0.2">
      <c r="A1393" s="8">
        <v>43396</v>
      </c>
      <c r="B1393">
        <f t="shared" si="21"/>
        <v>3</v>
      </c>
    </row>
    <row r="1394" spans="1:2" x14ac:dyDescent="0.2">
      <c r="A1394" s="8">
        <v>43397</v>
      </c>
      <c r="B1394">
        <f t="shared" si="21"/>
        <v>4</v>
      </c>
    </row>
    <row r="1395" spans="1:2" x14ac:dyDescent="0.2">
      <c r="A1395" s="8">
        <v>43398</v>
      </c>
      <c r="B1395">
        <f t="shared" si="21"/>
        <v>5</v>
      </c>
    </row>
    <row r="1396" spans="1:2" x14ac:dyDescent="0.2">
      <c r="A1396" s="8">
        <v>43399</v>
      </c>
      <c r="B1396">
        <f t="shared" si="21"/>
        <v>6</v>
      </c>
    </row>
    <row r="1397" spans="1:2" x14ac:dyDescent="0.2">
      <c r="A1397" s="8">
        <v>43400</v>
      </c>
      <c r="B1397">
        <f t="shared" si="21"/>
        <v>7</v>
      </c>
    </row>
    <row r="1398" spans="1:2" x14ac:dyDescent="0.2">
      <c r="A1398" s="8">
        <v>43401</v>
      </c>
      <c r="B1398">
        <f t="shared" si="21"/>
        <v>1</v>
      </c>
    </row>
    <row r="1399" spans="1:2" x14ac:dyDescent="0.2">
      <c r="A1399" s="8">
        <v>43402</v>
      </c>
      <c r="B1399">
        <f t="shared" si="21"/>
        <v>2</v>
      </c>
    </row>
    <row r="1400" spans="1:2" x14ac:dyDescent="0.2">
      <c r="A1400" s="8">
        <v>43403</v>
      </c>
      <c r="B1400">
        <f t="shared" si="21"/>
        <v>3</v>
      </c>
    </row>
    <row r="1401" spans="1:2" x14ac:dyDescent="0.2">
      <c r="A1401" s="8">
        <v>43404</v>
      </c>
      <c r="B1401">
        <f t="shared" si="21"/>
        <v>4</v>
      </c>
    </row>
    <row r="1402" spans="1:2" x14ac:dyDescent="0.2">
      <c r="A1402" s="8">
        <v>43405</v>
      </c>
      <c r="B1402">
        <f t="shared" si="21"/>
        <v>5</v>
      </c>
    </row>
    <row r="1403" spans="1:2" x14ac:dyDescent="0.2">
      <c r="A1403" s="8">
        <v>43406</v>
      </c>
      <c r="B1403">
        <f t="shared" si="21"/>
        <v>6</v>
      </c>
    </row>
    <row r="1404" spans="1:2" x14ac:dyDescent="0.2">
      <c r="A1404" s="8">
        <v>43407</v>
      </c>
      <c r="B1404">
        <f t="shared" si="21"/>
        <v>7</v>
      </c>
    </row>
    <row r="1405" spans="1:2" x14ac:dyDescent="0.2">
      <c r="A1405" s="8">
        <v>43408</v>
      </c>
      <c r="B1405">
        <f t="shared" si="21"/>
        <v>1</v>
      </c>
    </row>
    <row r="1406" spans="1:2" x14ac:dyDescent="0.2">
      <c r="A1406" s="8">
        <v>43409</v>
      </c>
      <c r="B1406">
        <f t="shared" si="21"/>
        <v>2</v>
      </c>
    </row>
    <row r="1407" spans="1:2" x14ac:dyDescent="0.2">
      <c r="A1407" s="8">
        <v>43410</v>
      </c>
      <c r="B1407">
        <f t="shared" si="21"/>
        <v>3</v>
      </c>
    </row>
    <row r="1408" spans="1:2" x14ac:dyDescent="0.2">
      <c r="A1408" s="8">
        <v>43411</v>
      </c>
      <c r="B1408">
        <f t="shared" si="21"/>
        <v>4</v>
      </c>
    </row>
    <row r="1409" spans="1:2" x14ac:dyDescent="0.2">
      <c r="A1409" s="8">
        <v>43412</v>
      </c>
      <c r="B1409">
        <f t="shared" si="21"/>
        <v>5</v>
      </c>
    </row>
    <row r="1410" spans="1:2" x14ac:dyDescent="0.2">
      <c r="A1410" s="8">
        <v>43413</v>
      </c>
      <c r="B1410">
        <f t="shared" si="21"/>
        <v>6</v>
      </c>
    </row>
    <row r="1411" spans="1:2" x14ac:dyDescent="0.2">
      <c r="A1411" s="8">
        <v>43414</v>
      </c>
      <c r="B1411">
        <f t="shared" ref="B1411:B1462" si="22">WEEKDAY(A1411,1)</f>
        <v>7</v>
      </c>
    </row>
    <row r="1412" spans="1:2" x14ac:dyDescent="0.2">
      <c r="A1412" s="8">
        <v>43415</v>
      </c>
      <c r="B1412">
        <f t="shared" si="22"/>
        <v>1</v>
      </c>
    </row>
    <row r="1413" spans="1:2" x14ac:dyDescent="0.2">
      <c r="A1413" s="8">
        <v>43416</v>
      </c>
      <c r="B1413">
        <f t="shared" si="22"/>
        <v>2</v>
      </c>
    </row>
    <row r="1414" spans="1:2" x14ac:dyDescent="0.2">
      <c r="A1414" s="8">
        <v>43417</v>
      </c>
      <c r="B1414">
        <f t="shared" si="22"/>
        <v>3</v>
      </c>
    </row>
    <row r="1415" spans="1:2" x14ac:dyDescent="0.2">
      <c r="A1415" s="8">
        <v>43418</v>
      </c>
      <c r="B1415">
        <f t="shared" si="22"/>
        <v>4</v>
      </c>
    </row>
    <row r="1416" spans="1:2" x14ac:dyDescent="0.2">
      <c r="A1416" s="8">
        <v>43419</v>
      </c>
      <c r="B1416">
        <f t="shared" si="22"/>
        <v>5</v>
      </c>
    </row>
    <row r="1417" spans="1:2" x14ac:dyDescent="0.2">
      <c r="A1417" s="8">
        <v>43420</v>
      </c>
      <c r="B1417">
        <f t="shared" si="22"/>
        <v>6</v>
      </c>
    </row>
    <row r="1418" spans="1:2" x14ac:dyDescent="0.2">
      <c r="A1418" s="8">
        <v>43421</v>
      </c>
      <c r="B1418">
        <f t="shared" si="22"/>
        <v>7</v>
      </c>
    </row>
    <row r="1419" spans="1:2" x14ac:dyDescent="0.2">
      <c r="A1419" s="8">
        <v>43422</v>
      </c>
      <c r="B1419">
        <f t="shared" si="22"/>
        <v>1</v>
      </c>
    </row>
    <row r="1420" spans="1:2" x14ac:dyDescent="0.2">
      <c r="A1420" s="8">
        <v>43423</v>
      </c>
      <c r="B1420">
        <f t="shared" si="22"/>
        <v>2</v>
      </c>
    </row>
    <row r="1421" spans="1:2" x14ac:dyDescent="0.2">
      <c r="A1421" s="8">
        <v>43424</v>
      </c>
      <c r="B1421">
        <f t="shared" si="22"/>
        <v>3</v>
      </c>
    </row>
    <row r="1422" spans="1:2" x14ac:dyDescent="0.2">
      <c r="A1422" s="8">
        <v>43425</v>
      </c>
      <c r="B1422">
        <f t="shared" si="22"/>
        <v>4</v>
      </c>
    </row>
    <row r="1423" spans="1:2" x14ac:dyDescent="0.2">
      <c r="A1423" s="8">
        <v>43426</v>
      </c>
      <c r="B1423">
        <f t="shared" si="22"/>
        <v>5</v>
      </c>
    </row>
    <row r="1424" spans="1:2" x14ac:dyDescent="0.2">
      <c r="A1424" s="8">
        <v>43427</v>
      </c>
      <c r="B1424">
        <f t="shared" si="22"/>
        <v>6</v>
      </c>
    </row>
    <row r="1425" spans="1:2" x14ac:dyDescent="0.2">
      <c r="A1425" s="8">
        <v>43428</v>
      </c>
      <c r="B1425">
        <f t="shared" si="22"/>
        <v>7</v>
      </c>
    </row>
    <row r="1426" spans="1:2" x14ac:dyDescent="0.2">
      <c r="A1426" s="8">
        <v>43429</v>
      </c>
      <c r="B1426">
        <f t="shared" si="22"/>
        <v>1</v>
      </c>
    </row>
    <row r="1427" spans="1:2" x14ac:dyDescent="0.2">
      <c r="A1427" s="8">
        <v>43430</v>
      </c>
      <c r="B1427">
        <f t="shared" si="22"/>
        <v>2</v>
      </c>
    </row>
    <row r="1428" spans="1:2" x14ac:dyDescent="0.2">
      <c r="A1428" s="8">
        <v>43431</v>
      </c>
      <c r="B1428">
        <f t="shared" si="22"/>
        <v>3</v>
      </c>
    </row>
    <row r="1429" spans="1:2" x14ac:dyDescent="0.2">
      <c r="A1429" s="8">
        <v>43432</v>
      </c>
      <c r="B1429">
        <f t="shared" si="22"/>
        <v>4</v>
      </c>
    </row>
    <row r="1430" spans="1:2" x14ac:dyDescent="0.2">
      <c r="A1430" s="8">
        <v>43433</v>
      </c>
      <c r="B1430">
        <f t="shared" si="22"/>
        <v>5</v>
      </c>
    </row>
    <row r="1431" spans="1:2" x14ac:dyDescent="0.2">
      <c r="A1431" s="8">
        <v>43434</v>
      </c>
      <c r="B1431">
        <f t="shared" si="22"/>
        <v>6</v>
      </c>
    </row>
    <row r="1432" spans="1:2" x14ac:dyDescent="0.2">
      <c r="A1432" s="8">
        <v>43435</v>
      </c>
      <c r="B1432">
        <f t="shared" si="22"/>
        <v>7</v>
      </c>
    </row>
    <row r="1433" spans="1:2" x14ac:dyDescent="0.2">
      <c r="A1433" s="8">
        <v>43436</v>
      </c>
      <c r="B1433">
        <f t="shared" si="22"/>
        <v>1</v>
      </c>
    </row>
    <row r="1434" spans="1:2" x14ac:dyDescent="0.2">
      <c r="A1434" s="8">
        <v>43437</v>
      </c>
      <c r="B1434">
        <f t="shared" si="22"/>
        <v>2</v>
      </c>
    </row>
    <row r="1435" spans="1:2" x14ac:dyDescent="0.2">
      <c r="A1435" s="8">
        <v>43438</v>
      </c>
      <c r="B1435">
        <f t="shared" si="22"/>
        <v>3</v>
      </c>
    </row>
    <row r="1436" spans="1:2" x14ac:dyDescent="0.2">
      <c r="A1436" s="8">
        <v>43439</v>
      </c>
      <c r="B1436">
        <f t="shared" si="22"/>
        <v>4</v>
      </c>
    </row>
    <row r="1437" spans="1:2" x14ac:dyDescent="0.2">
      <c r="A1437" s="8">
        <v>43440</v>
      </c>
      <c r="B1437">
        <f t="shared" si="22"/>
        <v>5</v>
      </c>
    </row>
    <row r="1438" spans="1:2" x14ac:dyDescent="0.2">
      <c r="A1438" s="8">
        <v>43441</v>
      </c>
      <c r="B1438">
        <f t="shared" si="22"/>
        <v>6</v>
      </c>
    </row>
    <row r="1439" spans="1:2" x14ac:dyDescent="0.2">
      <c r="A1439" s="8">
        <v>43442</v>
      </c>
      <c r="B1439">
        <f t="shared" si="22"/>
        <v>7</v>
      </c>
    </row>
    <row r="1440" spans="1:2" x14ac:dyDescent="0.2">
      <c r="A1440" s="8">
        <v>43443</v>
      </c>
      <c r="B1440">
        <f t="shared" si="22"/>
        <v>1</v>
      </c>
    </row>
    <row r="1441" spans="1:2" x14ac:dyDescent="0.2">
      <c r="A1441" s="8">
        <v>43444</v>
      </c>
      <c r="B1441">
        <f t="shared" si="22"/>
        <v>2</v>
      </c>
    </row>
    <row r="1442" spans="1:2" x14ac:dyDescent="0.2">
      <c r="A1442" s="8">
        <v>43445</v>
      </c>
      <c r="B1442">
        <f t="shared" si="22"/>
        <v>3</v>
      </c>
    </row>
    <row r="1443" spans="1:2" x14ac:dyDescent="0.2">
      <c r="A1443" s="8">
        <v>43446</v>
      </c>
      <c r="B1443">
        <f t="shared" si="22"/>
        <v>4</v>
      </c>
    </row>
    <row r="1444" spans="1:2" x14ac:dyDescent="0.2">
      <c r="A1444" s="8">
        <v>43447</v>
      </c>
      <c r="B1444">
        <f t="shared" si="22"/>
        <v>5</v>
      </c>
    </row>
    <row r="1445" spans="1:2" x14ac:dyDescent="0.2">
      <c r="A1445" s="8">
        <v>43448</v>
      </c>
      <c r="B1445">
        <f t="shared" si="22"/>
        <v>6</v>
      </c>
    </row>
    <row r="1446" spans="1:2" x14ac:dyDescent="0.2">
      <c r="A1446" s="8">
        <v>43449</v>
      </c>
      <c r="B1446">
        <f t="shared" si="22"/>
        <v>7</v>
      </c>
    </row>
    <row r="1447" spans="1:2" x14ac:dyDescent="0.2">
      <c r="A1447" s="8">
        <v>43450</v>
      </c>
      <c r="B1447">
        <f t="shared" si="22"/>
        <v>1</v>
      </c>
    </row>
    <row r="1448" spans="1:2" x14ac:dyDescent="0.2">
      <c r="A1448" s="8">
        <v>43451</v>
      </c>
      <c r="B1448">
        <f t="shared" si="22"/>
        <v>2</v>
      </c>
    </row>
    <row r="1449" spans="1:2" x14ac:dyDescent="0.2">
      <c r="A1449" s="8">
        <v>43452</v>
      </c>
      <c r="B1449">
        <f t="shared" si="22"/>
        <v>3</v>
      </c>
    </row>
    <row r="1450" spans="1:2" x14ac:dyDescent="0.2">
      <c r="A1450" s="8">
        <v>43453</v>
      </c>
      <c r="B1450">
        <f t="shared" si="22"/>
        <v>4</v>
      </c>
    </row>
    <row r="1451" spans="1:2" x14ac:dyDescent="0.2">
      <c r="A1451" s="8">
        <v>43454</v>
      </c>
      <c r="B1451">
        <f t="shared" si="22"/>
        <v>5</v>
      </c>
    </row>
    <row r="1452" spans="1:2" x14ac:dyDescent="0.2">
      <c r="A1452" s="8">
        <v>43455</v>
      </c>
      <c r="B1452">
        <f t="shared" si="22"/>
        <v>6</v>
      </c>
    </row>
    <row r="1453" spans="1:2" x14ac:dyDescent="0.2">
      <c r="A1453" s="8">
        <v>43456</v>
      </c>
      <c r="B1453">
        <f t="shared" si="22"/>
        <v>7</v>
      </c>
    </row>
    <row r="1454" spans="1:2" x14ac:dyDescent="0.2">
      <c r="A1454" s="8">
        <v>43457</v>
      </c>
      <c r="B1454">
        <f t="shared" si="22"/>
        <v>1</v>
      </c>
    </row>
    <row r="1455" spans="1:2" x14ac:dyDescent="0.2">
      <c r="A1455" s="8">
        <v>43458</v>
      </c>
      <c r="B1455">
        <f t="shared" si="22"/>
        <v>2</v>
      </c>
    </row>
    <row r="1456" spans="1:2" x14ac:dyDescent="0.2">
      <c r="A1456" s="8">
        <v>43459</v>
      </c>
      <c r="B1456">
        <f t="shared" si="22"/>
        <v>3</v>
      </c>
    </row>
    <row r="1457" spans="1:2" x14ac:dyDescent="0.2">
      <c r="A1457" s="8">
        <v>43460</v>
      </c>
      <c r="B1457">
        <f t="shared" si="22"/>
        <v>4</v>
      </c>
    </row>
    <row r="1458" spans="1:2" x14ac:dyDescent="0.2">
      <c r="A1458" s="8">
        <v>43461</v>
      </c>
      <c r="B1458">
        <f t="shared" si="22"/>
        <v>5</v>
      </c>
    </row>
    <row r="1459" spans="1:2" x14ac:dyDescent="0.2">
      <c r="A1459" s="8">
        <v>43462</v>
      </c>
      <c r="B1459">
        <f t="shared" si="22"/>
        <v>6</v>
      </c>
    </row>
    <row r="1460" spans="1:2" x14ac:dyDescent="0.2">
      <c r="A1460" s="8">
        <v>43463</v>
      </c>
      <c r="B1460">
        <f t="shared" si="22"/>
        <v>7</v>
      </c>
    </row>
    <row r="1461" spans="1:2" x14ac:dyDescent="0.2">
      <c r="A1461" s="8">
        <v>43464</v>
      </c>
      <c r="B1461">
        <f t="shared" si="22"/>
        <v>1</v>
      </c>
    </row>
    <row r="1462" spans="1:2" x14ac:dyDescent="0.2">
      <c r="A1462" s="8">
        <v>43465</v>
      </c>
      <c r="B1462">
        <f t="shared" si="22"/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017DD-FC87-0544-ACFE-59ABDA2BB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Orders</vt:lpstr>
      <vt:lpstr>Products</vt:lpstr>
      <vt:lpstr>Customers</vt:lpstr>
      <vt:lpstr>Pivot Tables</vt:lpstr>
      <vt:lpstr>Dates</vt:lpstr>
      <vt:lpstr>Customers!DataCo_Customers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Microsoft Office User</cp:lastModifiedBy>
  <dcterms:created xsi:type="dcterms:W3CDTF">2023-07-26T13:39:43Z</dcterms:created>
  <dcterms:modified xsi:type="dcterms:W3CDTF">2025-08-17T10:41:59Z</dcterms:modified>
</cp:coreProperties>
</file>