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PrivateData\Toolbox_R\analysis_toolkit\data\"/>
    </mc:Choice>
  </mc:AlternateContent>
  <bookViews>
    <workbookView xWindow="0" yWindow="0" windowWidth="23040" windowHeight="9390" firstSheet="1" activeTab="4"/>
  </bookViews>
  <sheets>
    <sheet name="Statistical Analyses" sheetId="2" r:id="rId1"/>
    <sheet name="Generic Tutorials" sheetId="4" r:id="rId2"/>
    <sheet name="User-Friendliness" sheetId="3" r:id="rId3"/>
    <sheet name="Price of Licenses" sheetId="1" r:id="rId4"/>
    <sheet name="Tool Champion" sheetId="5" r:id="rId5"/>
  </sheets>
  <definedNames>
    <definedName name="_xlnm._FilterDatabase" localSheetId="0" hidden="1">'Statistical Analyses'!$A$1:$A$95</definedName>
    <definedName name="_xlnm._FilterDatabase" localSheetId="2" hidden="1">'User-Friendliness'!$A$1:$L$10</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4" i="3" l="1"/>
  <c r="L8" i="3"/>
  <c r="L3" i="3"/>
  <c r="L6" i="3"/>
  <c r="L7" i="3"/>
  <c r="L9" i="3"/>
  <c r="L5" i="3"/>
  <c r="H4" i="3"/>
  <c r="H8" i="3"/>
  <c r="H3" i="3"/>
  <c r="H6" i="3"/>
  <c r="H7" i="3"/>
  <c r="H9" i="3"/>
  <c r="H5" i="3"/>
  <c r="H99" i="2"/>
  <c r="C99" i="2"/>
  <c r="D99" i="2"/>
  <c r="E99" i="2"/>
  <c r="F99" i="2"/>
  <c r="G99" i="2"/>
  <c r="B99" i="2"/>
  <c r="B98" i="2"/>
  <c r="C98" i="2"/>
  <c r="D98" i="2"/>
  <c r="E98" i="2"/>
  <c r="F98" i="2"/>
  <c r="G98" i="2"/>
  <c r="H98" i="2"/>
  <c r="D97" i="2"/>
  <c r="E97" i="2"/>
  <c r="F97" i="2"/>
  <c r="G97" i="2"/>
  <c r="H97" i="2"/>
  <c r="C97" i="2"/>
  <c r="B97" i="2"/>
  <c r="T3"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M4" i="1"/>
  <c r="L4" i="1"/>
  <c r="I5" i="1"/>
  <c r="H5"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I6" i="1"/>
  <c r="I7" i="1"/>
  <c r="I8" i="1"/>
  <c r="I9" i="1"/>
  <c r="I10" i="1"/>
  <c r="I11" i="1"/>
  <c r="I12" i="1"/>
  <c r="I13" i="1"/>
  <c r="H6" i="1"/>
  <c r="H7" i="1"/>
  <c r="H8" i="1"/>
  <c r="H9" i="1"/>
  <c r="H10" i="1"/>
  <c r="H11" i="1"/>
  <c r="H12" i="1"/>
  <c r="H13" i="1"/>
  <c r="R3" i="1"/>
  <c r="P4" i="1"/>
  <c r="T4" i="1"/>
  <c r="P5" i="1"/>
  <c r="R5" i="1"/>
  <c r="R4" i="1"/>
  <c r="T5" i="1"/>
  <c r="P6" i="1"/>
  <c r="P7" i="1"/>
  <c r="T6" i="1"/>
  <c r="R6" i="1"/>
  <c r="T7" i="1"/>
  <c r="P8" i="1"/>
  <c r="R7" i="1"/>
  <c r="T8" i="1"/>
  <c r="P9" i="1"/>
  <c r="R8" i="1"/>
  <c r="T9" i="1"/>
  <c r="P10" i="1"/>
  <c r="R9" i="1"/>
  <c r="T10" i="1"/>
  <c r="R10" i="1"/>
  <c r="P11" i="1"/>
  <c r="T11" i="1"/>
  <c r="P12" i="1"/>
  <c r="R11" i="1"/>
  <c r="T12" i="1"/>
  <c r="R12" i="1"/>
  <c r="P13" i="1"/>
  <c r="T13" i="1"/>
  <c r="R13" i="1"/>
  <c r="P14" i="1"/>
  <c r="T14" i="1"/>
  <c r="R14" i="1"/>
  <c r="P15" i="1"/>
  <c r="T15" i="1"/>
  <c r="R15" i="1"/>
  <c r="P16" i="1"/>
  <c r="T16" i="1"/>
  <c r="R16" i="1"/>
  <c r="P17" i="1"/>
  <c r="T17" i="1"/>
  <c r="R17" i="1"/>
  <c r="P18" i="1"/>
  <c r="T18" i="1"/>
  <c r="P19" i="1"/>
  <c r="R18" i="1"/>
  <c r="T19" i="1"/>
  <c r="R19" i="1"/>
  <c r="P20" i="1"/>
  <c r="T20" i="1"/>
  <c r="P21" i="1"/>
  <c r="R20" i="1"/>
  <c r="T21" i="1"/>
  <c r="R21" i="1"/>
  <c r="P22" i="1"/>
  <c r="T22" i="1"/>
  <c r="R22" i="1"/>
  <c r="P23" i="1"/>
  <c r="T23" i="1"/>
  <c r="R23" i="1"/>
  <c r="P24" i="1"/>
  <c r="T24" i="1"/>
  <c r="R24" i="1"/>
  <c r="P25" i="1"/>
  <c r="T25" i="1"/>
  <c r="R25" i="1"/>
  <c r="P26" i="1"/>
  <c r="T26" i="1"/>
  <c r="P27" i="1"/>
  <c r="R26" i="1"/>
  <c r="T27" i="1"/>
  <c r="R27" i="1"/>
  <c r="P28" i="1"/>
  <c r="T28" i="1"/>
  <c r="P29" i="1"/>
  <c r="R28" i="1"/>
  <c r="T29" i="1"/>
  <c r="R29" i="1"/>
  <c r="P30" i="1"/>
  <c r="T30" i="1"/>
  <c r="R30" i="1"/>
  <c r="P31" i="1"/>
  <c r="T31" i="1"/>
  <c r="R31" i="1"/>
  <c r="P32" i="1"/>
  <c r="T32" i="1"/>
  <c r="R32" i="1"/>
  <c r="P33" i="1"/>
  <c r="T33" i="1"/>
  <c r="R33" i="1"/>
  <c r="P34" i="1"/>
  <c r="T34" i="1"/>
  <c r="P35" i="1"/>
  <c r="R34" i="1"/>
  <c r="T35" i="1"/>
  <c r="R35" i="1"/>
  <c r="P36" i="1"/>
  <c r="T36" i="1"/>
  <c r="P37" i="1"/>
  <c r="R36" i="1"/>
  <c r="T37" i="1"/>
  <c r="R37" i="1"/>
  <c r="P38" i="1"/>
  <c r="T38" i="1"/>
  <c r="R38" i="1"/>
  <c r="P39" i="1"/>
  <c r="T39" i="1"/>
  <c r="R39" i="1"/>
  <c r="P40" i="1"/>
  <c r="T40" i="1"/>
  <c r="R40" i="1"/>
  <c r="P41" i="1"/>
  <c r="T41" i="1"/>
  <c r="R41" i="1"/>
  <c r="P42" i="1"/>
  <c r="T42" i="1"/>
  <c r="P43" i="1"/>
  <c r="R42" i="1"/>
  <c r="T43" i="1"/>
  <c r="R43" i="1"/>
  <c r="P44" i="1"/>
  <c r="T44" i="1"/>
  <c r="P45" i="1"/>
  <c r="R44" i="1"/>
  <c r="T45" i="1"/>
  <c r="R45" i="1"/>
  <c r="P46" i="1"/>
  <c r="T46" i="1"/>
  <c r="R46" i="1"/>
  <c r="P47" i="1"/>
  <c r="T47" i="1"/>
  <c r="R47" i="1"/>
  <c r="P48" i="1"/>
  <c r="T48" i="1"/>
  <c r="R48" i="1"/>
  <c r="P49" i="1"/>
  <c r="T49" i="1"/>
  <c r="R49" i="1"/>
  <c r="P50" i="1"/>
  <c r="T50" i="1"/>
  <c r="P51" i="1"/>
  <c r="R50" i="1"/>
  <c r="T51" i="1"/>
  <c r="R51" i="1"/>
  <c r="P52" i="1"/>
  <c r="T52" i="1"/>
  <c r="P53" i="1"/>
  <c r="R52" i="1"/>
  <c r="T53" i="1"/>
  <c r="R53" i="1"/>
  <c r="P54" i="1"/>
  <c r="T54" i="1"/>
  <c r="R54" i="1"/>
  <c r="P55" i="1"/>
  <c r="T55" i="1"/>
  <c r="R55" i="1"/>
  <c r="P56" i="1"/>
  <c r="T56" i="1"/>
  <c r="R56" i="1"/>
  <c r="P57" i="1"/>
  <c r="T57" i="1"/>
  <c r="R57" i="1"/>
  <c r="P58" i="1"/>
  <c r="T58" i="1"/>
  <c r="P59" i="1"/>
  <c r="R58" i="1"/>
  <c r="T59" i="1"/>
  <c r="R59" i="1"/>
  <c r="P60" i="1"/>
  <c r="T60" i="1"/>
  <c r="P61" i="1"/>
  <c r="R60" i="1"/>
  <c r="T61" i="1"/>
  <c r="R61" i="1"/>
  <c r="P62" i="1"/>
  <c r="T62" i="1"/>
  <c r="R62" i="1"/>
  <c r="P63" i="1"/>
  <c r="T63" i="1"/>
  <c r="R63" i="1"/>
  <c r="P64" i="1"/>
  <c r="T64" i="1"/>
  <c r="R64" i="1"/>
  <c r="P65" i="1"/>
  <c r="T65" i="1"/>
  <c r="R65" i="1"/>
  <c r="P66" i="1"/>
  <c r="T66" i="1"/>
  <c r="P67" i="1"/>
  <c r="R66" i="1"/>
  <c r="T67" i="1"/>
  <c r="R67" i="1"/>
  <c r="P68" i="1"/>
  <c r="T68" i="1"/>
  <c r="P69" i="1"/>
  <c r="R68" i="1"/>
  <c r="T69" i="1"/>
  <c r="R69" i="1"/>
  <c r="P70" i="1"/>
  <c r="T70" i="1"/>
  <c r="R70" i="1"/>
  <c r="P71" i="1"/>
  <c r="T71" i="1"/>
  <c r="R71" i="1"/>
  <c r="P72" i="1"/>
  <c r="T72" i="1"/>
  <c r="R72" i="1"/>
  <c r="P73" i="1"/>
  <c r="T73" i="1"/>
  <c r="R73" i="1"/>
  <c r="P74" i="1"/>
  <c r="T74" i="1"/>
  <c r="P75" i="1"/>
  <c r="R74" i="1"/>
  <c r="T75" i="1"/>
  <c r="R75" i="1"/>
  <c r="P76" i="1"/>
  <c r="T76" i="1"/>
  <c r="P77" i="1"/>
  <c r="R76" i="1"/>
  <c r="T77" i="1"/>
  <c r="R77" i="1"/>
  <c r="P78" i="1"/>
  <c r="T78" i="1"/>
  <c r="R78" i="1"/>
  <c r="P79" i="1"/>
  <c r="T79" i="1"/>
  <c r="R79" i="1"/>
  <c r="P80" i="1"/>
  <c r="T80" i="1"/>
  <c r="R80" i="1"/>
  <c r="P81" i="1"/>
  <c r="T81" i="1"/>
  <c r="R81" i="1"/>
  <c r="P82" i="1"/>
  <c r="T82" i="1"/>
  <c r="P83" i="1"/>
  <c r="R82" i="1"/>
  <c r="T83" i="1"/>
  <c r="R83" i="1"/>
  <c r="P84" i="1"/>
  <c r="T84" i="1"/>
  <c r="P85" i="1"/>
  <c r="R84" i="1"/>
  <c r="T85" i="1"/>
  <c r="R85" i="1"/>
  <c r="P86" i="1"/>
  <c r="T86" i="1"/>
  <c r="R86" i="1"/>
  <c r="P87" i="1"/>
  <c r="T87" i="1"/>
  <c r="R87" i="1"/>
  <c r="P88" i="1"/>
  <c r="T88" i="1"/>
  <c r="R88" i="1"/>
  <c r="P89" i="1"/>
  <c r="T89" i="1"/>
  <c r="R89" i="1"/>
  <c r="P90" i="1"/>
  <c r="T90" i="1"/>
  <c r="P91" i="1"/>
  <c r="R90" i="1"/>
  <c r="T91" i="1"/>
  <c r="R91" i="1"/>
  <c r="P92" i="1"/>
  <c r="T92" i="1"/>
  <c r="P93" i="1"/>
  <c r="R92" i="1"/>
  <c r="T93" i="1"/>
  <c r="R93" i="1"/>
  <c r="P94" i="1"/>
  <c r="T94" i="1"/>
  <c r="R94" i="1"/>
  <c r="P95" i="1"/>
  <c r="T95" i="1"/>
  <c r="R95" i="1"/>
  <c r="P96" i="1"/>
  <c r="T96" i="1"/>
  <c r="R96" i="1"/>
  <c r="P97" i="1"/>
  <c r="T97" i="1"/>
  <c r="R97" i="1"/>
  <c r="P98" i="1"/>
  <c r="T98" i="1"/>
  <c r="P99" i="1"/>
  <c r="R98" i="1"/>
  <c r="T99" i="1"/>
  <c r="R99" i="1"/>
  <c r="P100" i="1"/>
  <c r="T100" i="1"/>
  <c r="R100" i="1"/>
  <c r="P101" i="1"/>
  <c r="T101" i="1"/>
  <c r="R101" i="1"/>
  <c r="P102" i="1"/>
  <c r="T102" i="1"/>
  <c r="R102" i="1"/>
  <c r="P103" i="1"/>
  <c r="T103" i="1"/>
  <c r="R103" i="1"/>
  <c r="P104" i="1"/>
  <c r="T104" i="1"/>
  <c r="R104" i="1"/>
  <c r="P105" i="1"/>
  <c r="T105" i="1"/>
  <c r="R105" i="1"/>
  <c r="P106" i="1"/>
  <c r="T106" i="1"/>
  <c r="P107" i="1"/>
  <c r="R106" i="1"/>
  <c r="T107" i="1"/>
  <c r="R107" i="1"/>
  <c r="P108" i="1"/>
  <c r="T108" i="1"/>
  <c r="P109" i="1"/>
  <c r="R108" i="1"/>
  <c r="T109" i="1"/>
  <c r="R109" i="1"/>
  <c r="P110" i="1"/>
  <c r="T110" i="1"/>
  <c r="R110" i="1"/>
  <c r="P111" i="1"/>
  <c r="T111" i="1"/>
  <c r="R111" i="1"/>
  <c r="P112" i="1"/>
  <c r="T112" i="1"/>
  <c r="R112" i="1"/>
  <c r="P113" i="1"/>
  <c r="T113" i="1"/>
  <c r="R113" i="1"/>
  <c r="P114" i="1"/>
  <c r="T114" i="1"/>
  <c r="P115" i="1"/>
  <c r="R114" i="1"/>
  <c r="T115" i="1"/>
  <c r="R115" i="1"/>
  <c r="P116" i="1"/>
  <c r="T116" i="1"/>
  <c r="P117" i="1"/>
  <c r="R116" i="1"/>
  <c r="T117" i="1"/>
  <c r="R117" i="1"/>
  <c r="P118" i="1"/>
  <c r="T118" i="1"/>
  <c r="R118" i="1"/>
  <c r="P119" i="1"/>
  <c r="T119" i="1"/>
  <c r="R119" i="1"/>
  <c r="P120" i="1"/>
  <c r="T120" i="1"/>
  <c r="R120" i="1"/>
  <c r="P121" i="1"/>
  <c r="T121" i="1"/>
  <c r="R121" i="1"/>
  <c r="P122" i="1"/>
  <c r="T122" i="1"/>
  <c r="P123" i="1"/>
  <c r="R122" i="1"/>
  <c r="T123" i="1"/>
  <c r="R123" i="1"/>
  <c r="P124" i="1"/>
  <c r="T124" i="1"/>
  <c r="P125" i="1"/>
  <c r="R124" i="1"/>
  <c r="T125" i="1"/>
  <c r="R125" i="1"/>
  <c r="P126" i="1"/>
  <c r="T126" i="1"/>
  <c r="R126" i="1"/>
  <c r="P127" i="1"/>
  <c r="T127" i="1"/>
  <c r="R127" i="1"/>
  <c r="P128" i="1"/>
  <c r="T128" i="1"/>
  <c r="R128" i="1"/>
  <c r="P129" i="1"/>
  <c r="T129" i="1"/>
  <c r="R129" i="1"/>
  <c r="P130" i="1"/>
  <c r="T130" i="1"/>
  <c r="P131" i="1"/>
  <c r="R130" i="1"/>
  <c r="T131" i="1"/>
  <c r="R131" i="1"/>
  <c r="P132" i="1"/>
  <c r="T132" i="1"/>
  <c r="P133" i="1"/>
  <c r="R132" i="1"/>
  <c r="T133" i="1"/>
  <c r="R133" i="1"/>
  <c r="P134" i="1"/>
  <c r="T134" i="1"/>
  <c r="R134" i="1"/>
  <c r="P135" i="1"/>
  <c r="T135" i="1"/>
  <c r="R135" i="1"/>
  <c r="P136" i="1"/>
  <c r="T136" i="1"/>
  <c r="R136" i="1"/>
  <c r="P137" i="1"/>
  <c r="T137" i="1"/>
  <c r="R137" i="1"/>
  <c r="P138" i="1"/>
  <c r="T138" i="1"/>
  <c r="P139" i="1"/>
  <c r="R138" i="1"/>
  <c r="T139" i="1"/>
  <c r="R139" i="1"/>
  <c r="P140" i="1"/>
  <c r="T140" i="1"/>
  <c r="R140" i="1"/>
  <c r="P141" i="1"/>
  <c r="T141" i="1"/>
  <c r="R141" i="1"/>
  <c r="P142" i="1"/>
  <c r="T142" i="1"/>
  <c r="R142" i="1"/>
  <c r="P143" i="1"/>
  <c r="T143" i="1"/>
  <c r="R143" i="1"/>
  <c r="P144" i="1"/>
  <c r="T144" i="1"/>
  <c r="R144" i="1"/>
  <c r="P145" i="1"/>
  <c r="T145" i="1"/>
  <c r="R145" i="1"/>
  <c r="P146" i="1"/>
  <c r="T146" i="1"/>
  <c r="P147" i="1"/>
  <c r="R146" i="1"/>
  <c r="T147" i="1"/>
  <c r="R147" i="1"/>
  <c r="P148" i="1"/>
  <c r="T148" i="1"/>
  <c r="P149" i="1"/>
  <c r="R148" i="1"/>
  <c r="T149" i="1"/>
  <c r="R149" i="1"/>
  <c r="P150" i="1"/>
  <c r="T150" i="1"/>
  <c r="P151" i="1"/>
  <c r="R150" i="1"/>
  <c r="T151" i="1"/>
  <c r="R151" i="1"/>
  <c r="P152" i="1"/>
  <c r="T152" i="1"/>
  <c r="R152" i="1"/>
  <c r="P153" i="1"/>
  <c r="T153" i="1"/>
  <c r="R153" i="1"/>
  <c r="P154" i="1"/>
  <c r="T154" i="1"/>
  <c r="P155" i="1"/>
  <c r="R154" i="1"/>
  <c r="T155" i="1"/>
  <c r="R155" i="1"/>
  <c r="P156" i="1"/>
  <c r="T156" i="1"/>
  <c r="P157" i="1"/>
  <c r="R156" i="1"/>
  <c r="T157" i="1"/>
  <c r="R157" i="1"/>
  <c r="P158" i="1"/>
  <c r="T158" i="1"/>
  <c r="P159" i="1"/>
  <c r="R158" i="1"/>
  <c r="T159" i="1"/>
  <c r="R159" i="1"/>
  <c r="P160" i="1"/>
  <c r="T160" i="1"/>
  <c r="R160" i="1"/>
  <c r="P161" i="1"/>
  <c r="T161" i="1"/>
  <c r="R161" i="1"/>
  <c r="P162" i="1"/>
  <c r="T162" i="1"/>
  <c r="P163" i="1"/>
  <c r="R162" i="1"/>
  <c r="T163" i="1"/>
  <c r="R163" i="1"/>
  <c r="P164" i="1"/>
  <c r="T164" i="1"/>
  <c r="R164" i="1"/>
  <c r="P165" i="1"/>
  <c r="T165" i="1"/>
  <c r="R165" i="1"/>
  <c r="P166" i="1"/>
  <c r="T166" i="1"/>
  <c r="R166" i="1"/>
  <c r="P167" i="1"/>
  <c r="T167" i="1"/>
  <c r="R167" i="1"/>
  <c r="P168" i="1"/>
  <c r="T168" i="1"/>
  <c r="R168" i="1"/>
  <c r="P169" i="1"/>
  <c r="T169" i="1"/>
  <c r="R169" i="1"/>
  <c r="P170" i="1"/>
  <c r="T170" i="1"/>
  <c r="P171" i="1"/>
  <c r="R170" i="1"/>
  <c r="T171" i="1"/>
  <c r="R171" i="1"/>
  <c r="P172" i="1"/>
  <c r="T172" i="1"/>
  <c r="R172" i="1"/>
  <c r="P173" i="1"/>
  <c r="T173" i="1"/>
  <c r="R173" i="1"/>
  <c r="P174" i="1"/>
  <c r="T174" i="1"/>
  <c r="P175" i="1"/>
  <c r="R174" i="1"/>
  <c r="T175" i="1"/>
  <c r="R175" i="1"/>
  <c r="P176" i="1"/>
  <c r="T176" i="1"/>
  <c r="R176" i="1"/>
  <c r="P177" i="1"/>
  <c r="R177" i="1"/>
  <c r="T177" i="1"/>
  <c r="P178" i="1"/>
  <c r="T178" i="1"/>
  <c r="P179" i="1"/>
  <c r="R178" i="1"/>
  <c r="T179" i="1"/>
  <c r="R179" i="1"/>
  <c r="P180" i="1"/>
  <c r="T180" i="1"/>
  <c r="R180" i="1"/>
  <c r="P181" i="1"/>
  <c r="T181" i="1"/>
  <c r="R181" i="1"/>
  <c r="P182" i="1"/>
  <c r="T182" i="1"/>
  <c r="P183" i="1"/>
  <c r="R182" i="1"/>
  <c r="T183" i="1"/>
  <c r="R183" i="1"/>
  <c r="P184" i="1"/>
  <c r="T184" i="1"/>
  <c r="R184" i="1"/>
  <c r="P185" i="1"/>
  <c r="T185" i="1"/>
  <c r="R185" i="1"/>
  <c r="P186" i="1"/>
  <c r="T186" i="1"/>
  <c r="P187" i="1"/>
  <c r="R186" i="1"/>
  <c r="T187" i="1"/>
  <c r="R187" i="1"/>
  <c r="P188" i="1"/>
  <c r="T188" i="1"/>
  <c r="P189" i="1"/>
  <c r="R188" i="1"/>
  <c r="T189" i="1"/>
  <c r="R189" i="1"/>
  <c r="P190" i="1"/>
  <c r="T190" i="1"/>
  <c r="P191" i="1"/>
  <c r="R190" i="1"/>
  <c r="T191" i="1"/>
  <c r="R191" i="1"/>
  <c r="P192" i="1"/>
  <c r="T192" i="1"/>
  <c r="R192" i="1"/>
  <c r="P193" i="1"/>
  <c r="T193" i="1"/>
  <c r="R193" i="1"/>
  <c r="P194" i="1"/>
  <c r="T194" i="1"/>
  <c r="P195" i="1"/>
  <c r="R194" i="1"/>
  <c r="T195" i="1"/>
  <c r="R195" i="1"/>
  <c r="P196" i="1"/>
  <c r="T196" i="1"/>
  <c r="P197" i="1"/>
  <c r="R196" i="1"/>
  <c r="T197" i="1"/>
  <c r="R197" i="1"/>
  <c r="P198" i="1"/>
  <c r="T198" i="1"/>
  <c r="P199" i="1"/>
  <c r="R198" i="1"/>
  <c r="T199" i="1"/>
  <c r="R199" i="1"/>
  <c r="P200" i="1"/>
  <c r="T200" i="1"/>
  <c r="R200" i="1"/>
  <c r="P201" i="1"/>
  <c r="T201" i="1"/>
  <c r="R201" i="1"/>
  <c r="P202" i="1"/>
  <c r="T202" i="1"/>
  <c r="P203" i="1"/>
  <c r="R202" i="1"/>
  <c r="T203" i="1"/>
  <c r="R203" i="1"/>
  <c r="P204" i="1"/>
  <c r="T204" i="1"/>
  <c r="R204" i="1"/>
  <c r="P205" i="1"/>
  <c r="T205" i="1"/>
  <c r="R205" i="1"/>
  <c r="P206" i="1"/>
  <c r="T206" i="1"/>
  <c r="R206" i="1"/>
  <c r="P207" i="1"/>
  <c r="T207" i="1"/>
  <c r="R207" i="1"/>
  <c r="P208" i="1"/>
  <c r="T208" i="1"/>
  <c r="R208" i="1"/>
  <c r="P209" i="1"/>
  <c r="T209" i="1"/>
  <c r="R209" i="1"/>
  <c r="P210" i="1"/>
  <c r="T210" i="1"/>
  <c r="P211" i="1"/>
  <c r="R210" i="1"/>
  <c r="T211" i="1"/>
  <c r="R211" i="1"/>
  <c r="P212" i="1"/>
  <c r="T212" i="1"/>
  <c r="R212" i="1"/>
  <c r="P213" i="1"/>
  <c r="T213" i="1"/>
  <c r="R213" i="1"/>
  <c r="P214" i="1"/>
  <c r="T214" i="1"/>
  <c r="P215" i="1"/>
  <c r="R214" i="1"/>
  <c r="T215" i="1"/>
  <c r="R215" i="1"/>
  <c r="P216" i="1"/>
  <c r="T216" i="1"/>
  <c r="R216" i="1"/>
  <c r="P217" i="1"/>
  <c r="T217" i="1"/>
  <c r="R217" i="1"/>
  <c r="P218" i="1"/>
  <c r="T218" i="1"/>
  <c r="P219" i="1"/>
  <c r="R218" i="1"/>
  <c r="T219" i="1"/>
  <c r="R219" i="1"/>
  <c r="P220" i="1"/>
  <c r="T220" i="1"/>
  <c r="R220" i="1"/>
  <c r="P221" i="1"/>
  <c r="T221" i="1"/>
  <c r="R221" i="1"/>
  <c r="P222" i="1"/>
  <c r="T222" i="1"/>
  <c r="P223" i="1"/>
  <c r="R222" i="1"/>
  <c r="T223" i="1"/>
  <c r="R223" i="1"/>
  <c r="P224" i="1"/>
  <c r="T224" i="1"/>
  <c r="R224" i="1"/>
  <c r="P225" i="1"/>
  <c r="T225" i="1"/>
  <c r="R225" i="1"/>
  <c r="P226" i="1"/>
  <c r="T226" i="1"/>
  <c r="P227" i="1"/>
  <c r="R226" i="1"/>
  <c r="T227" i="1"/>
  <c r="R227" i="1"/>
  <c r="P228" i="1"/>
  <c r="T228" i="1"/>
  <c r="P229" i="1"/>
  <c r="R228" i="1"/>
  <c r="T229" i="1"/>
  <c r="R229" i="1"/>
  <c r="P230" i="1"/>
  <c r="T230" i="1"/>
  <c r="P231" i="1"/>
  <c r="R230" i="1"/>
  <c r="T231" i="1"/>
  <c r="R231" i="1"/>
  <c r="P232" i="1"/>
  <c r="T232" i="1"/>
  <c r="R232" i="1"/>
  <c r="P233" i="1"/>
  <c r="T233" i="1"/>
  <c r="R233" i="1"/>
  <c r="P234" i="1"/>
  <c r="T234" i="1"/>
  <c r="P235" i="1"/>
  <c r="R234" i="1"/>
  <c r="T235" i="1"/>
  <c r="R235" i="1"/>
  <c r="P236" i="1"/>
  <c r="T236" i="1"/>
  <c r="R236" i="1"/>
  <c r="P237" i="1"/>
  <c r="T237" i="1"/>
  <c r="R237" i="1"/>
  <c r="P238" i="1"/>
  <c r="T238" i="1"/>
  <c r="P239" i="1"/>
  <c r="R238" i="1"/>
  <c r="T239" i="1"/>
  <c r="R239" i="1"/>
  <c r="P240" i="1"/>
  <c r="T240" i="1"/>
  <c r="R240" i="1"/>
  <c r="P241" i="1"/>
  <c r="T241" i="1"/>
  <c r="R241" i="1"/>
  <c r="P242" i="1"/>
  <c r="T242" i="1"/>
  <c r="P243" i="1"/>
  <c r="R242" i="1"/>
  <c r="T243" i="1"/>
  <c r="R243" i="1"/>
  <c r="P244" i="1"/>
  <c r="T244" i="1"/>
  <c r="R244" i="1"/>
  <c r="P245" i="1"/>
  <c r="T245" i="1"/>
  <c r="R245" i="1"/>
  <c r="P246" i="1"/>
  <c r="T246" i="1"/>
  <c r="P247" i="1"/>
  <c r="R246" i="1"/>
  <c r="T247" i="1"/>
  <c r="R247" i="1"/>
  <c r="P248" i="1"/>
  <c r="T248" i="1"/>
  <c r="R248" i="1"/>
  <c r="P249" i="1"/>
  <c r="T249" i="1"/>
  <c r="R249" i="1"/>
  <c r="P250" i="1"/>
  <c r="T250" i="1"/>
  <c r="P251" i="1"/>
  <c r="R250" i="1"/>
  <c r="T251" i="1"/>
  <c r="R251" i="1"/>
  <c r="P252" i="1"/>
  <c r="T252" i="1"/>
  <c r="P253" i="1"/>
  <c r="R252" i="1"/>
  <c r="T253" i="1"/>
  <c r="R253" i="1"/>
  <c r="P254" i="1"/>
  <c r="T254" i="1"/>
  <c r="P255" i="1"/>
  <c r="R254" i="1"/>
  <c r="T255" i="1"/>
  <c r="R255" i="1"/>
  <c r="P256" i="1"/>
  <c r="T256" i="1"/>
  <c r="R256" i="1"/>
  <c r="P257" i="1"/>
  <c r="T257" i="1"/>
  <c r="R257" i="1"/>
  <c r="P258" i="1"/>
  <c r="T258" i="1"/>
  <c r="P259" i="1"/>
  <c r="R258" i="1"/>
  <c r="T259" i="1"/>
  <c r="R259" i="1"/>
  <c r="P260" i="1"/>
  <c r="T260" i="1"/>
  <c r="R260" i="1"/>
  <c r="P261" i="1"/>
  <c r="T261" i="1"/>
  <c r="R261" i="1"/>
  <c r="P262" i="1"/>
  <c r="T262" i="1"/>
  <c r="P263" i="1"/>
  <c r="R262" i="1"/>
  <c r="T263" i="1"/>
  <c r="R263" i="1"/>
  <c r="P264" i="1"/>
  <c r="T264" i="1"/>
  <c r="R264" i="1"/>
  <c r="P265" i="1"/>
  <c r="T265" i="1"/>
  <c r="R265" i="1"/>
  <c r="P266" i="1"/>
  <c r="T266" i="1"/>
  <c r="P267" i="1"/>
  <c r="R266" i="1"/>
  <c r="T267" i="1"/>
  <c r="R267" i="1"/>
  <c r="P268" i="1"/>
  <c r="T268" i="1"/>
  <c r="R268" i="1"/>
  <c r="P269" i="1"/>
  <c r="T269" i="1"/>
  <c r="R269" i="1"/>
  <c r="P270" i="1"/>
  <c r="T270" i="1"/>
  <c r="P271" i="1"/>
  <c r="R270" i="1"/>
  <c r="T271" i="1"/>
  <c r="R271" i="1"/>
  <c r="P272" i="1"/>
  <c r="T272" i="1"/>
  <c r="R272" i="1"/>
  <c r="P273" i="1"/>
  <c r="T273" i="1"/>
  <c r="R273" i="1"/>
  <c r="P274" i="1"/>
  <c r="T274" i="1"/>
  <c r="P275" i="1"/>
  <c r="R274" i="1"/>
  <c r="T275" i="1"/>
  <c r="R275" i="1"/>
  <c r="P276" i="1"/>
  <c r="T276" i="1"/>
  <c r="P277" i="1"/>
  <c r="R276" i="1"/>
  <c r="T277" i="1"/>
  <c r="R277" i="1"/>
  <c r="P278" i="1"/>
  <c r="T278" i="1"/>
  <c r="P279" i="1"/>
  <c r="R278" i="1"/>
  <c r="T279" i="1"/>
  <c r="R279" i="1"/>
  <c r="P280" i="1"/>
  <c r="T280" i="1"/>
  <c r="R280" i="1"/>
  <c r="P281" i="1"/>
  <c r="T281" i="1"/>
  <c r="R281" i="1"/>
  <c r="P282" i="1"/>
  <c r="T282" i="1"/>
  <c r="P283" i="1"/>
  <c r="R282" i="1"/>
  <c r="T283" i="1"/>
  <c r="R283" i="1"/>
  <c r="P284" i="1"/>
  <c r="T284" i="1"/>
  <c r="R284" i="1"/>
  <c r="P285" i="1"/>
  <c r="T285" i="1"/>
  <c r="R285" i="1"/>
  <c r="P286" i="1"/>
  <c r="T286" i="1"/>
  <c r="R286" i="1"/>
  <c r="P287" i="1"/>
  <c r="T287" i="1"/>
  <c r="R287" i="1"/>
  <c r="P288" i="1"/>
  <c r="T288" i="1"/>
  <c r="R288" i="1"/>
  <c r="P289" i="1"/>
  <c r="T289" i="1"/>
  <c r="R289" i="1"/>
  <c r="P290" i="1"/>
  <c r="T290" i="1"/>
  <c r="P291" i="1"/>
  <c r="R290" i="1"/>
  <c r="T291" i="1"/>
  <c r="R291" i="1"/>
  <c r="P292" i="1"/>
  <c r="R292" i="1"/>
  <c r="T292" i="1"/>
  <c r="P293" i="1"/>
  <c r="T293" i="1"/>
  <c r="R293" i="1"/>
  <c r="P294" i="1"/>
  <c r="T294" i="1"/>
  <c r="R294" i="1"/>
  <c r="P295" i="1"/>
  <c r="T295" i="1"/>
  <c r="R295" i="1"/>
  <c r="P296" i="1"/>
  <c r="T296" i="1"/>
  <c r="R296" i="1"/>
  <c r="P297" i="1"/>
  <c r="T297" i="1"/>
  <c r="R297" i="1"/>
  <c r="P298" i="1"/>
  <c r="T298" i="1"/>
  <c r="P299" i="1"/>
  <c r="R298" i="1"/>
  <c r="T299" i="1"/>
  <c r="R299" i="1"/>
  <c r="P300" i="1"/>
  <c r="T300" i="1"/>
  <c r="R300" i="1"/>
  <c r="P301" i="1"/>
  <c r="T301" i="1"/>
  <c r="R301" i="1"/>
  <c r="P302" i="1"/>
  <c r="T302" i="1"/>
  <c r="R302" i="1"/>
  <c r="P303" i="1"/>
  <c r="T303" i="1"/>
  <c r="R303" i="1"/>
  <c r="P304" i="1"/>
  <c r="T304" i="1"/>
  <c r="R304" i="1"/>
  <c r="P305" i="1"/>
  <c r="T305" i="1"/>
  <c r="R305" i="1"/>
  <c r="P306" i="1"/>
  <c r="T306" i="1"/>
  <c r="P307" i="1"/>
  <c r="R306" i="1"/>
  <c r="T307" i="1"/>
  <c r="R307" i="1"/>
  <c r="P308" i="1"/>
  <c r="T308" i="1"/>
  <c r="R308" i="1"/>
  <c r="P309" i="1"/>
  <c r="T309" i="1"/>
  <c r="R309" i="1"/>
  <c r="P310" i="1"/>
  <c r="T310" i="1"/>
  <c r="R310" i="1"/>
  <c r="P311" i="1"/>
  <c r="T311" i="1"/>
  <c r="R311" i="1"/>
  <c r="P312" i="1"/>
  <c r="T312" i="1"/>
  <c r="R312" i="1"/>
  <c r="P313" i="1"/>
  <c r="T313" i="1"/>
  <c r="R313" i="1"/>
  <c r="P314" i="1"/>
  <c r="T314" i="1"/>
  <c r="P315" i="1"/>
  <c r="R314" i="1"/>
  <c r="T315" i="1"/>
  <c r="R315" i="1"/>
  <c r="P316" i="1"/>
  <c r="T316" i="1"/>
  <c r="P317" i="1"/>
  <c r="R316" i="1"/>
  <c r="T317" i="1"/>
  <c r="R317" i="1"/>
  <c r="P318" i="1"/>
  <c r="T318" i="1"/>
  <c r="R318" i="1"/>
  <c r="P319" i="1"/>
  <c r="T319" i="1"/>
  <c r="R319" i="1"/>
  <c r="P320" i="1"/>
  <c r="T320" i="1"/>
  <c r="R320" i="1"/>
  <c r="P321" i="1"/>
  <c r="T321" i="1"/>
  <c r="R321" i="1"/>
  <c r="P322" i="1"/>
  <c r="T322" i="1"/>
  <c r="P323" i="1"/>
  <c r="R322" i="1"/>
  <c r="T323" i="1"/>
  <c r="R323" i="1"/>
  <c r="P324" i="1"/>
  <c r="T324" i="1"/>
  <c r="R324" i="1"/>
  <c r="P325" i="1"/>
  <c r="T325" i="1"/>
  <c r="R325" i="1"/>
  <c r="P326" i="1"/>
  <c r="T326" i="1"/>
  <c r="P327" i="1"/>
  <c r="R326" i="1"/>
  <c r="T327" i="1"/>
  <c r="R327" i="1"/>
  <c r="P328" i="1"/>
  <c r="T328" i="1"/>
  <c r="R328" i="1"/>
  <c r="P329" i="1"/>
  <c r="T329" i="1"/>
  <c r="R329" i="1"/>
  <c r="P330" i="1"/>
  <c r="T330" i="1"/>
  <c r="P331" i="1"/>
  <c r="R330" i="1"/>
  <c r="T331" i="1"/>
  <c r="R331" i="1"/>
  <c r="P332" i="1"/>
  <c r="T332" i="1"/>
  <c r="R332" i="1"/>
  <c r="P333" i="1"/>
  <c r="T333" i="1"/>
  <c r="R333" i="1"/>
  <c r="P334" i="1"/>
  <c r="T334" i="1"/>
  <c r="P335" i="1"/>
  <c r="R334" i="1"/>
  <c r="T335" i="1"/>
  <c r="R335" i="1"/>
  <c r="P336" i="1"/>
  <c r="T336" i="1"/>
  <c r="R336" i="1"/>
  <c r="P337" i="1"/>
  <c r="T337" i="1"/>
  <c r="R337" i="1"/>
  <c r="P338" i="1"/>
  <c r="T338" i="1"/>
  <c r="P339" i="1"/>
  <c r="R338" i="1"/>
  <c r="T339" i="1"/>
  <c r="R339" i="1"/>
  <c r="P340" i="1"/>
  <c r="T340" i="1"/>
  <c r="P341" i="1"/>
  <c r="R340" i="1"/>
  <c r="T341" i="1"/>
  <c r="R341" i="1"/>
  <c r="P342" i="1"/>
  <c r="T342" i="1"/>
  <c r="P343" i="1"/>
  <c r="R342" i="1"/>
  <c r="T343" i="1"/>
  <c r="R343" i="1"/>
  <c r="P344" i="1"/>
  <c r="T344" i="1"/>
  <c r="R344" i="1"/>
  <c r="P345" i="1"/>
  <c r="T345" i="1"/>
  <c r="R345" i="1"/>
  <c r="P346" i="1"/>
  <c r="T346" i="1"/>
  <c r="P347" i="1"/>
  <c r="R346" i="1"/>
  <c r="T347" i="1"/>
  <c r="R347" i="1"/>
  <c r="P348" i="1"/>
  <c r="T348" i="1"/>
  <c r="R348" i="1"/>
  <c r="P349" i="1"/>
  <c r="T349" i="1"/>
  <c r="R349" i="1"/>
  <c r="P350" i="1"/>
  <c r="T350" i="1"/>
  <c r="P351" i="1"/>
  <c r="R350" i="1"/>
  <c r="T351" i="1"/>
  <c r="R351" i="1"/>
  <c r="P352" i="1"/>
  <c r="T352" i="1"/>
  <c r="R352" i="1"/>
  <c r="P353" i="1"/>
  <c r="T353" i="1"/>
  <c r="R353" i="1"/>
  <c r="P354" i="1"/>
  <c r="T354" i="1"/>
  <c r="P355" i="1"/>
  <c r="R354" i="1"/>
  <c r="T355" i="1"/>
  <c r="R355" i="1"/>
  <c r="P356" i="1"/>
  <c r="T356" i="1"/>
  <c r="P357" i="1"/>
  <c r="R356" i="1"/>
  <c r="T357" i="1"/>
  <c r="R357" i="1"/>
  <c r="P358" i="1"/>
  <c r="T358" i="1"/>
  <c r="P359" i="1"/>
  <c r="R358" i="1"/>
  <c r="T359" i="1"/>
  <c r="R359" i="1"/>
  <c r="P360" i="1"/>
  <c r="T360" i="1"/>
  <c r="R360" i="1"/>
  <c r="P361" i="1"/>
  <c r="T361" i="1"/>
  <c r="R361" i="1"/>
  <c r="P362" i="1"/>
  <c r="T362" i="1"/>
  <c r="P363" i="1"/>
  <c r="R362" i="1"/>
  <c r="T363" i="1"/>
  <c r="R363" i="1"/>
  <c r="P364" i="1"/>
  <c r="T364" i="1"/>
  <c r="R364" i="1"/>
  <c r="P365" i="1"/>
  <c r="T365" i="1"/>
  <c r="R365" i="1"/>
  <c r="P366" i="1"/>
  <c r="T366" i="1"/>
  <c r="P367" i="1"/>
  <c r="R366" i="1"/>
  <c r="T367" i="1"/>
  <c r="R367" i="1"/>
  <c r="P368" i="1"/>
  <c r="T368" i="1"/>
  <c r="R368" i="1"/>
  <c r="P369" i="1"/>
  <c r="T369" i="1"/>
  <c r="R369" i="1"/>
  <c r="P370" i="1"/>
  <c r="P371" i="1"/>
  <c r="T370" i="1"/>
  <c r="R370" i="1"/>
  <c r="T371" i="1"/>
  <c r="R371" i="1"/>
  <c r="P372" i="1"/>
  <c r="T372" i="1"/>
  <c r="P373" i="1"/>
  <c r="R372" i="1"/>
  <c r="T373" i="1"/>
  <c r="R373" i="1"/>
  <c r="P374" i="1"/>
  <c r="T374" i="1"/>
  <c r="P375" i="1"/>
  <c r="R374" i="1"/>
  <c r="T375" i="1"/>
  <c r="R375" i="1"/>
  <c r="P376" i="1"/>
  <c r="T376" i="1"/>
  <c r="R376" i="1"/>
  <c r="P377" i="1"/>
  <c r="T377" i="1"/>
  <c r="R377" i="1"/>
  <c r="P378" i="1"/>
  <c r="T378" i="1"/>
  <c r="P379" i="1"/>
  <c r="R378" i="1"/>
  <c r="T379" i="1"/>
  <c r="R379" i="1"/>
  <c r="P380" i="1"/>
  <c r="T380" i="1"/>
  <c r="R380" i="1"/>
  <c r="P381" i="1"/>
  <c r="T381" i="1"/>
  <c r="R381" i="1"/>
  <c r="P382" i="1"/>
  <c r="T382" i="1"/>
  <c r="R382" i="1"/>
  <c r="P383" i="1"/>
  <c r="T383" i="1"/>
  <c r="R383" i="1"/>
  <c r="P384" i="1"/>
  <c r="T384" i="1"/>
  <c r="R384" i="1"/>
  <c r="P385" i="1"/>
  <c r="T385" i="1"/>
  <c r="R385" i="1"/>
  <c r="P386" i="1"/>
  <c r="T386" i="1"/>
  <c r="P387" i="1"/>
  <c r="R386" i="1"/>
  <c r="T387" i="1"/>
  <c r="R387" i="1"/>
  <c r="P388" i="1"/>
  <c r="T388" i="1"/>
  <c r="R388" i="1"/>
  <c r="P389" i="1"/>
  <c r="T389" i="1"/>
  <c r="R389" i="1"/>
  <c r="P390" i="1"/>
  <c r="T390" i="1"/>
  <c r="P391" i="1"/>
  <c r="R390" i="1"/>
  <c r="T391" i="1"/>
  <c r="R391" i="1"/>
  <c r="P392" i="1"/>
  <c r="T392" i="1"/>
  <c r="R392" i="1"/>
  <c r="P393" i="1"/>
  <c r="T393" i="1"/>
  <c r="R393" i="1"/>
  <c r="P394" i="1"/>
  <c r="T394" i="1"/>
  <c r="P395" i="1"/>
  <c r="R394" i="1"/>
  <c r="T395" i="1"/>
  <c r="R395" i="1"/>
  <c r="P396" i="1"/>
  <c r="T396" i="1"/>
  <c r="R396" i="1"/>
  <c r="P397" i="1"/>
  <c r="T397" i="1"/>
  <c r="R397" i="1"/>
  <c r="P398" i="1"/>
  <c r="T398" i="1"/>
  <c r="R398" i="1"/>
  <c r="P399" i="1"/>
  <c r="T399" i="1"/>
  <c r="R399" i="1"/>
  <c r="P400" i="1"/>
  <c r="T400" i="1"/>
  <c r="P401" i="1"/>
  <c r="R400" i="1"/>
  <c r="T401" i="1"/>
  <c r="R401" i="1"/>
  <c r="P402" i="1"/>
  <c r="T402" i="1"/>
  <c r="P403" i="1"/>
  <c r="R402" i="1"/>
  <c r="T403" i="1"/>
  <c r="R403" i="1"/>
  <c r="P404" i="1"/>
  <c r="T404" i="1"/>
  <c r="P405" i="1"/>
  <c r="R404" i="1"/>
  <c r="T405" i="1"/>
  <c r="R405" i="1"/>
  <c r="P406" i="1"/>
  <c r="T406" i="1"/>
  <c r="R406" i="1"/>
  <c r="P407" i="1"/>
  <c r="T407" i="1"/>
  <c r="R407" i="1"/>
  <c r="P408" i="1"/>
  <c r="T408" i="1"/>
  <c r="P409" i="1"/>
  <c r="R408" i="1"/>
  <c r="T409" i="1"/>
  <c r="R409" i="1"/>
  <c r="P410" i="1"/>
  <c r="T410" i="1"/>
  <c r="R410" i="1"/>
  <c r="P411" i="1"/>
  <c r="T411" i="1"/>
  <c r="R411" i="1"/>
  <c r="P412" i="1"/>
  <c r="T412" i="1"/>
  <c r="P413" i="1"/>
  <c r="R412" i="1"/>
  <c r="T413" i="1"/>
  <c r="R413" i="1"/>
  <c r="P414" i="1"/>
  <c r="T414" i="1"/>
  <c r="P415" i="1"/>
  <c r="R414" i="1"/>
  <c r="T415" i="1"/>
  <c r="R415" i="1"/>
  <c r="P416" i="1"/>
  <c r="T416" i="1"/>
  <c r="P417" i="1"/>
  <c r="R416" i="1"/>
  <c r="T417" i="1"/>
  <c r="R417" i="1"/>
  <c r="P418" i="1"/>
  <c r="T418" i="1"/>
  <c r="R418" i="1"/>
  <c r="P419" i="1"/>
  <c r="T419" i="1"/>
  <c r="R419" i="1"/>
  <c r="P420" i="1"/>
  <c r="T420" i="1"/>
  <c r="R420" i="1"/>
  <c r="P421" i="1"/>
  <c r="T421" i="1"/>
  <c r="R421" i="1"/>
  <c r="P422" i="1"/>
  <c r="T422" i="1"/>
  <c r="P423" i="1"/>
  <c r="R422" i="1"/>
  <c r="T423" i="1"/>
  <c r="R423" i="1"/>
  <c r="P424" i="1"/>
  <c r="T424" i="1"/>
  <c r="P425" i="1"/>
  <c r="R424" i="1"/>
  <c r="T425" i="1"/>
  <c r="R425" i="1"/>
  <c r="P426" i="1"/>
  <c r="T426" i="1"/>
  <c r="P427" i="1"/>
  <c r="R426" i="1"/>
  <c r="T427" i="1"/>
  <c r="R427" i="1"/>
  <c r="P428" i="1"/>
  <c r="T428" i="1"/>
  <c r="R428" i="1"/>
  <c r="P429" i="1"/>
  <c r="T429" i="1"/>
  <c r="R429" i="1"/>
  <c r="P430" i="1"/>
  <c r="T430" i="1"/>
  <c r="P431" i="1"/>
  <c r="R430" i="1"/>
  <c r="T431" i="1"/>
  <c r="R431" i="1"/>
  <c r="P432" i="1"/>
  <c r="T432" i="1"/>
  <c r="P433" i="1"/>
  <c r="R432" i="1"/>
  <c r="T433" i="1"/>
  <c r="R433" i="1"/>
  <c r="P434" i="1"/>
  <c r="R434" i="1"/>
  <c r="T434" i="1"/>
  <c r="P435" i="1"/>
  <c r="T435" i="1"/>
  <c r="R435" i="1"/>
  <c r="P436" i="1"/>
  <c r="T436" i="1"/>
  <c r="P437" i="1"/>
  <c r="R436" i="1"/>
  <c r="T437" i="1"/>
  <c r="R437" i="1"/>
  <c r="P438" i="1"/>
  <c r="T438" i="1"/>
  <c r="R438" i="1"/>
  <c r="P439" i="1"/>
  <c r="T439" i="1"/>
  <c r="R439" i="1"/>
  <c r="P440" i="1"/>
  <c r="T440" i="1"/>
  <c r="P441" i="1"/>
  <c r="R440" i="1"/>
  <c r="T441" i="1"/>
  <c r="R441" i="1"/>
  <c r="P442" i="1"/>
  <c r="T442" i="1"/>
  <c r="R442" i="1"/>
  <c r="P443" i="1"/>
  <c r="T443" i="1"/>
  <c r="R443" i="1"/>
  <c r="P444" i="1"/>
  <c r="T444" i="1"/>
  <c r="P445" i="1"/>
  <c r="R444" i="1"/>
  <c r="T445" i="1"/>
  <c r="R445" i="1"/>
  <c r="P446" i="1"/>
  <c r="T446" i="1"/>
  <c r="R446" i="1"/>
  <c r="P447" i="1"/>
  <c r="T447" i="1"/>
  <c r="R447" i="1"/>
  <c r="P448" i="1"/>
  <c r="T448" i="1"/>
  <c r="P449" i="1"/>
  <c r="R448" i="1"/>
  <c r="T449" i="1"/>
  <c r="R449" i="1"/>
  <c r="P450" i="1"/>
  <c r="T450" i="1"/>
  <c r="R450" i="1"/>
  <c r="P451" i="1"/>
  <c r="T451" i="1"/>
  <c r="R451" i="1"/>
  <c r="P452" i="1"/>
  <c r="T452" i="1"/>
  <c r="R452" i="1"/>
  <c r="P453" i="1"/>
  <c r="T453" i="1"/>
  <c r="R453" i="1"/>
  <c r="P454" i="1"/>
  <c r="T454" i="1"/>
  <c r="P455" i="1"/>
  <c r="R454" i="1"/>
  <c r="T455" i="1"/>
  <c r="R455" i="1"/>
  <c r="P456" i="1"/>
  <c r="T456" i="1"/>
  <c r="R456" i="1"/>
  <c r="P457" i="1"/>
  <c r="T457" i="1"/>
  <c r="R457" i="1"/>
  <c r="P458" i="1"/>
  <c r="T458" i="1"/>
  <c r="P459" i="1"/>
  <c r="R458" i="1"/>
  <c r="T459" i="1"/>
  <c r="R459" i="1"/>
  <c r="P460" i="1"/>
  <c r="T460" i="1"/>
  <c r="R460" i="1"/>
  <c r="P461" i="1"/>
  <c r="T461" i="1"/>
  <c r="R461" i="1"/>
  <c r="P462" i="1"/>
  <c r="T462" i="1"/>
  <c r="R462" i="1"/>
  <c r="P463" i="1"/>
  <c r="T463" i="1"/>
  <c r="R463" i="1"/>
  <c r="P464" i="1"/>
  <c r="T464" i="1"/>
  <c r="P465" i="1"/>
  <c r="R464" i="1"/>
  <c r="T465" i="1"/>
  <c r="R465" i="1"/>
  <c r="P466" i="1"/>
  <c r="T466" i="1"/>
  <c r="R466" i="1"/>
  <c r="P467" i="1"/>
  <c r="T467" i="1"/>
  <c r="R467" i="1"/>
  <c r="P468" i="1"/>
  <c r="T468" i="1"/>
  <c r="P469" i="1"/>
  <c r="R468" i="1"/>
  <c r="T469" i="1"/>
  <c r="R469" i="1"/>
  <c r="P470" i="1"/>
  <c r="T470" i="1"/>
  <c r="P471" i="1"/>
  <c r="R470" i="1"/>
  <c r="T471" i="1"/>
  <c r="R471" i="1"/>
  <c r="P472" i="1"/>
  <c r="T472" i="1"/>
  <c r="P473" i="1"/>
  <c r="R472" i="1"/>
  <c r="T473" i="1"/>
  <c r="R473" i="1"/>
  <c r="P474" i="1"/>
  <c r="T474" i="1"/>
  <c r="R474" i="1"/>
  <c r="P475" i="1"/>
  <c r="T475" i="1"/>
  <c r="R475" i="1"/>
  <c r="P476" i="1"/>
  <c r="T476" i="1"/>
  <c r="P477" i="1"/>
  <c r="R476" i="1"/>
  <c r="T477" i="1"/>
  <c r="R477" i="1"/>
  <c r="P478" i="1"/>
  <c r="T478" i="1"/>
  <c r="R478" i="1"/>
  <c r="P479" i="1"/>
  <c r="T479" i="1"/>
  <c r="R479" i="1"/>
  <c r="P480" i="1"/>
  <c r="T480" i="1"/>
  <c r="P481" i="1"/>
  <c r="R480" i="1"/>
  <c r="T481" i="1"/>
  <c r="R481" i="1"/>
  <c r="P482" i="1"/>
  <c r="T482" i="1"/>
  <c r="P483" i="1"/>
  <c r="R482" i="1"/>
  <c r="T483" i="1"/>
  <c r="R483" i="1"/>
  <c r="P484" i="1"/>
  <c r="T484" i="1"/>
  <c r="R484" i="1"/>
  <c r="P485" i="1"/>
  <c r="T485" i="1"/>
  <c r="R485" i="1"/>
  <c r="P486" i="1"/>
  <c r="T486" i="1"/>
  <c r="P487" i="1"/>
  <c r="R486" i="1"/>
  <c r="T487" i="1"/>
  <c r="R487" i="1"/>
  <c r="P488" i="1"/>
  <c r="T488" i="1"/>
  <c r="R488" i="1"/>
  <c r="P489" i="1"/>
  <c r="T489" i="1"/>
  <c r="R489" i="1"/>
  <c r="P490" i="1"/>
  <c r="T490" i="1"/>
  <c r="P491" i="1"/>
  <c r="R490" i="1"/>
  <c r="T491" i="1"/>
  <c r="R491" i="1"/>
  <c r="P492" i="1"/>
  <c r="T492" i="1"/>
  <c r="R492" i="1"/>
  <c r="P493" i="1"/>
  <c r="T493" i="1"/>
  <c r="R493" i="1"/>
  <c r="P494" i="1"/>
  <c r="T494" i="1"/>
  <c r="P495" i="1"/>
  <c r="R494" i="1"/>
  <c r="T495" i="1"/>
  <c r="R495" i="1"/>
  <c r="P496" i="1"/>
  <c r="T496" i="1"/>
  <c r="P497" i="1"/>
  <c r="R496" i="1"/>
  <c r="T497" i="1"/>
  <c r="R497" i="1"/>
  <c r="P498" i="1"/>
  <c r="T498" i="1"/>
  <c r="P499" i="1"/>
  <c r="R498" i="1"/>
  <c r="T499" i="1"/>
  <c r="R499" i="1"/>
  <c r="P500" i="1"/>
  <c r="T500" i="1"/>
  <c r="P501" i="1"/>
  <c r="R500" i="1"/>
  <c r="T501" i="1"/>
  <c r="R501" i="1"/>
  <c r="P502" i="1"/>
  <c r="T502" i="1"/>
  <c r="R502" i="1"/>
</calcChain>
</file>

<file path=xl/comments1.xml><?xml version="1.0" encoding="utf-8"?>
<comments xmlns="http://schemas.openxmlformats.org/spreadsheetml/2006/main">
  <authors>
    <author>Caterina Schiavoni</author>
  </authors>
  <commentList>
    <comment ref="A1" authorId="0" shapeId="0">
      <text>
        <r>
          <rPr>
            <b/>
            <sz val="9"/>
            <color indexed="81"/>
            <rFont val="Tahoma"/>
            <family val="2"/>
          </rPr>
          <t>Caterina Schiavoni:</t>
        </r>
        <r>
          <rPr>
            <sz val="9"/>
            <color indexed="81"/>
            <rFont val="Tahoma"/>
            <family val="2"/>
          </rPr>
          <t xml:space="preserve">
Built-in or readiliy available procedures with packages installation (no need to program them).</t>
        </r>
      </text>
    </comment>
    <comment ref="A3" authorId="0" shapeId="0">
      <text>
        <r>
          <rPr>
            <b/>
            <sz val="9"/>
            <color indexed="81"/>
            <rFont val="Tahoma"/>
            <charset val="1"/>
          </rPr>
          <t>Caterina Schiavoni:</t>
        </r>
        <r>
          <rPr>
            <sz val="9"/>
            <color indexed="81"/>
            <rFont val="Tahoma"/>
            <charset val="1"/>
          </rPr>
          <t xml:space="preserve">
Descriptive statistics are brief descriptive coefficients that summarize a given data set, which can be either a representation of the entire population or a sample of it. Descriptive statistics are broken down into measures of central tendency and measures of variability, or spread. Measures of central tendency include the mean, median and mode, while measures of variability include the standard deviation or variance, the minimum and maximum variables, and the kurtosis and skewness.
http://www.investopedia.com/terms/d/descriptive_statistics.asp
</t>
        </r>
      </text>
    </comment>
    <comment ref="A4" authorId="0" shapeId="0">
      <text>
        <r>
          <rPr>
            <b/>
            <sz val="9"/>
            <color indexed="81"/>
            <rFont val="Tahoma"/>
            <charset val="1"/>
          </rPr>
          <t>Caterina Schiavoni:</t>
        </r>
        <r>
          <rPr>
            <sz val="9"/>
            <color indexed="81"/>
            <rFont val="Tahoma"/>
            <charset val="1"/>
          </rPr>
          <t xml:space="preserve">
A two-way table (also called a contingency table) is a useful tool for examining relationships between categorical variables. The entries in the cells of a two-way table can be frequency counts or relative frequencies (just like a one-way table ).
http://stattrek.com/statistics/dictionary.aspx</t>
        </r>
      </text>
    </comment>
    <comment ref="J4" authorId="0" shapeId="0">
      <text>
        <r>
          <rPr>
            <sz val="11"/>
            <color theme="1"/>
            <rFont val="Calibri"/>
            <family val="2"/>
            <scheme val="minor"/>
          </rPr>
          <t>Limited means that either it is needed to program a little bit to perform the statistical analysis (it does not come with a package), or it is possible to perform just some of the analyses, or an extension of the suggested licenses is needed.</t>
        </r>
      </text>
    </comment>
    <comment ref="A5" authorId="0" shapeId="0">
      <text>
        <r>
          <rPr>
            <b/>
            <sz val="9"/>
            <color indexed="81"/>
            <rFont val="Tahoma"/>
            <charset val="1"/>
          </rPr>
          <t>Caterina Schiavoni:</t>
        </r>
        <r>
          <rPr>
            <sz val="9"/>
            <color indexed="81"/>
            <rFont val="Tahoma"/>
            <charset val="1"/>
          </rPr>
          <t xml:space="preserve">
Correlation coefficients measure the strength of association between two quantitative variables. The most common correlation coefficient, called the Pearson product-moment correlation coefficient, measures the strength of the linear association between variables.
http://stattrek.com/statistics/dictionary.aspx</t>
        </r>
      </text>
    </comment>
    <comment ref="A6" authorId="0" shapeId="0">
      <text>
        <r>
          <rPr>
            <b/>
            <sz val="9"/>
            <color indexed="81"/>
            <rFont val="Tahoma"/>
            <charset val="1"/>
          </rPr>
          <t>Caterina Schiavoni:</t>
        </r>
        <r>
          <rPr>
            <sz val="9"/>
            <color indexed="81"/>
            <rFont val="Tahoma"/>
            <charset val="1"/>
          </rPr>
          <t xml:space="preserve">
A bar chart is made up of columns or rows plotted on a graph. Here is how to read a bar chart made up of columns.
The columns are positioned over a label that represents a categorical variable .
The height of the column indicates the size of the group defined by the column label.
And here is how to read bar chart made up of rows.
The rows extend from labels that represent a categorical variable.
The length of the row indicates the size of the group defined by the row label.
http://stattrek.com/statistics/dictionary.aspx</t>
        </r>
      </text>
    </comment>
    <comment ref="A7" authorId="0" shapeId="0">
      <text>
        <r>
          <rPr>
            <b/>
            <sz val="9"/>
            <color indexed="81"/>
            <rFont val="Tahoma"/>
            <charset val="1"/>
          </rPr>
          <t>Caterina Schiavoni:</t>
        </r>
        <r>
          <rPr>
            <sz val="9"/>
            <color indexed="81"/>
            <rFont val="Tahoma"/>
            <charset val="1"/>
          </rPr>
          <t xml:space="preserve">
A boxplot, sometimes called a box and whisker plot, is a type of graph used to display patterns of quantitative data.
A boxplot splits the data set into quartiles. The body of the boxplot consists of a "box" (hence, the name), which goes from the first quartile (Q1) to the third quartile (Q3).
Within the box, a vertical line is drawn at the Q2, the median of the data set. Two horizontal lines, called whiskers, extend from the front and back of the box. The front whisker goes from Q1 to the smallest non-outlier in the data set, and the back whisker goes from Q3 to the largest non-outlier.
http://stattrek.com/statistics/dictionary.aspx</t>
        </r>
      </text>
    </comment>
    <comment ref="A8" authorId="0" shapeId="0">
      <text>
        <r>
          <rPr>
            <b/>
            <sz val="9"/>
            <color indexed="81"/>
            <rFont val="Tahoma"/>
            <family val="2"/>
          </rPr>
          <t>Caterina Schiavoni:</t>
        </r>
        <r>
          <rPr>
            <sz val="9"/>
            <color indexed="81"/>
            <rFont val="Tahoma"/>
            <family val="2"/>
          </rPr>
          <t xml:space="preserve">
A pie chart (or a circle chart) is a circular statistical graphic, which is divided into slices to illustrate numerical proportion. In a pie chart, the arc length of each slice (and consequently its central angle and area), is proportional to the quantity it represents.
https://en.wikipedia.org/wiki/Pie_chart</t>
        </r>
      </text>
    </comment>
    <comment ref="A9" authorId="0" shapeId="0">
      <text>
        <r>
          <rPr>
            <b/>
            <sz val="9"/>
            <color indexed="81"/>
            <rFont val="Tahoma"/>
            <charset val="1"/>
          </rPr>
          <t>Caterina Schiavoni:</t>
        </r>
        <r>
          <rPr>
            <sz val="9"/>
            <color indexed="81"/>
            <rFont val="Tahoma"/>
            <charset val="1"/>
          </rPr>
          <t xml:space="preserve">
A histogram is made up of columns plotted on a graph. Here is how to read a histogram.
The columns are positioned over a label that represents a quantitative variable .
The height of the column indicates the size of the group defined by the column label.
The histogram below shows per capita income for five age groups.
http://stattrek.com/statistics/dictionary.aspx</t>
        </r>
      </text>
    </comment>
    <comment ref="A10" authorId="0" shapeId="0">
      <text>
        <r>
          <rPr>
            <b/>
            <sz val="9"/>
            <color indexed="81"/>
            <rFont val="Tahoma"/>
            <charset val="1"/>
          </rPr>
          <t>Caterina Schiavoni:</t>
        </r>
        <r>
          <rPr>
            <sz val="9"/>
            <color indexed="81"/>
            <rFont val="Tahoma"/>
            <charset val="1"/>
          </rPr>
          <t xml:space="preserve">
A graph in which successive points representing the value of a variable at selected values of the dependent variable are connected by straight lines. (e.g., unemployment rates among youth over the last ten years).
https://stats.oecd.org/glossary/detail.asp?ID=4901</t>
        </r>
      </text>
    </comment>
    <comment ref="A11" authorId="0" shapeId="0">
      <text>
        <r>
          <rPr>
            <b/>
            <sz val="9"/>
            <color indexed="81"/>
            <rFont val="Tahoma"/>
            <charset val="1"/>
          </rPr>
          <t>Caterina Schiavoni:</t>
        </r>
        <r>
          <rPr>
            <sz val="9"/>
            <color indexed="81"/>
            <rFont val="Tahoma"/>
            <charset val="1"/>
          </rPr>
          <t xml:space="preserve">
A scatterplot is a graphic tool used to display the relationship between two quantitative variables.
A scatterplot consists of an X axis (the horizontal axis), a Y axis (the vertical axis), and a series of dots. Each dot on the scatterplot represents one observation from a data set. The position of the dot on the scatterplot represents its X and Y values.
http://stattrek.com/statistics/dictionary.aspx</t>
        </r>
      </text>
    </comment>
    <comment ref="A12" authorId="0" shapeId="0">
      <text>
        <r>
          <rPr>
            <b/>
            <sz val="9"/>
            <color indexed="81"/>
            <rFont val="Tahoma"/>
            <charset val="1"/>
          </rPr>
          <t>Caterina Schiavoni:</t>
        </r>
        <r>
          <rPr>
            <sz val="9"/>
            <color indexed="81"/>
            <rFont val="Tahoma"/>
            <charset val="1"/>
          </rPr>
          <t xml:space="preserve">
A t-test is any hypothesis test in which the test statistic follows Student's t distribution if the null hypothesis is true. Some common t-tests are:
One-sample t-test. Used to determine whether a hypothesized population mean differs significantly from an observed sample mean. See one-sample t-test example.
Two-sample t-test. Used to determine whether the difference between samples means differs significantly from the hypothesized difference between population means. See two-sample t-test example.
Matched pairs t-test. Used to test the significance of the difference between paired means. See Matched pairs t-test example.
Linear regression t-test. Used in simple linear regression to determine whether the slope of regression line (only one coefficient) differs significantly from zero. See linear regression t-test example.
http://stattrek.com/statistics/dictionary.aspx</t>
        </r>
      </text>
    </comment>
    <comment ref="A13" authorId="0" shapeId="0">
      <text>
        <r>
          <rPr>
            <sz val="11"/>
            <color theme="1"/>
            <rFont val="Calibri"/>
            <family val="2"/>
            <scheme val="minor"/>
          </rPr>
          <t>Analysis of variance (ANOVA) tests the hypothesis that the means of two or more populations are equal. ANOVAs assess the importance of one or more factors by comparing the response variable means at the different factor levels. The null hypothesis states that all population means (factor level means) are equal while the alternative hypothesis states that at least one is different.
http://support.minitab.com/en-us/minitab/17/topic-library/modeling-statistics/anova/basics/what-is-anova/</t>
        </r>
      </text>
    </comment>
    <comment ref="A14" authorId="0" shapeId="0">
      <text>
        <r>
          <rPr>
            <b/>
            <sz val="9"/>
            <color indexed="81"/>
            <rFont val="Tahoma"/>
            <family val="2"/>
          </rPr>
          <t>Caterina Schiavoni:</t>
        </r>
        <r>
          <rPr>
            <sz val="9"/>
            <color indexed="81"/>
            <rFont val="Tahoma"/>
            <family val="2"/>
          </rPr>
          <t xml:space="preserve">
Arranging items in a sequence ordered by some criterion.</t>
        </r>
      </text>
    </comment>
    <comment ref="A15" authorId="0" shapeId="0">
      <text>
        <r>
          <rPr>
            <b/>
            <sz val="9"/>
            <color indexed="81"/>
            <rFont val="Tahoma"/>
            <charset val="1"/>
          </rPr>
          <t>Caterina Schiavoni:</t>
        </r>
        <r>
          <rPr>
            <sz val="9"/>
            <color indexed="81"/>
            <rFont val="Tahoma"/>
            <charset val="1"/>
          </rPr>
          <t xml:space="preserve">
In statistics, an empirical distribution function is the distribution function associated with the empirical measure of a sample. This cumulative distribution function is a step function that jumps up by 1/n at each of the n data points. The empirical distribution function estimates the cumulative distribution function underlying of the points in the sample.
In probability theory and statistics, the cumulative distribution function (CDF) of a real-valued random variable X, evaluated at x, is the probability that X will take a value less than or equal to x.
https://en.wikipedia.org/wiki/Empirical_distribution_function
https://en.wikipedia.org/wiki/Cumulative_distribution_function</t>
        </r>
      </text>
    </comment>
    <comment ref="A17" authorId="0" shapeId="0">
      <text>
        <r>
          <rPr>
            <b/>
            <sz val="9"/>
            <color indexed="81"/>
            <rFont val="Tahoma"/>
            <charset val="1"/>
          </rPr>
          <t>Caterina Schiavoni:</t>
        </r>
        <r>
          <rPr>
            <sz val="9"/>
            <color indexed="81"/>
            <rFont val="Tahoma"/>
            <charset val="1"/>
          </rPr>
          <t xml:space="preserve">
Linear regression attempts to model the relationship between two variables by fitting a linear equation to observed data. One variable is considered to be an explanatory variable, and the other is considered to be a dependent variable.
The most common method for fitting a regression line is the method of least-squares. This method calculates the best-fitting line for the observed data by minimizing the sum of the squares of the vertical deviations from each data point to the line (if a point lies on the fitted line exactly, then its vertical deviation is 0). Because the deviations are first squared, then summed, there are no cancellations between positive and negative values.
http://www.stat.yale.edu/Courses/1997-98/101/linreg.htm</t>
        </r>
      </text>
    </comment>
    <comment ref="A18" authorId="0" shapeId="0">
      <text>
        <r>
          <rPr>
            <b/>
            <sz val="9"/>
            <color indexed="81"/>
            <rFont val="Tahoma"/>
            <charset val="1"/>
          </rPr>
          <t>Caterina Schiavoni:</t>
        </r>
        <r>
          <rPr>
            <sz val="9"/>
            <color indexed="81"/>
            <rFont val="Tahoma"/>
            <charset val="1"/>
          </rPr>
          <t xml:space="preserve">
Used to test hypotheses about more than one of the parameters in a multiple regression model. Simultaneous multiple parameter hypothesis testing generally requires constructing a test statistic that measures the difference in fit between two versions of the same model.
F-test, Chi-square-test, Wald-test
http://www3.wabash.edu/econometrics/EconometricsBook/chap17.htm</t>
        </r>
      </text>
    </comment>
    <comment ref="A19" authorId="0" shapeId="0">
      <text>
        <r>
          <rPr>
            <sz val="11"/>
            <color theme="1"/>
            <rFont val="Calibri"/>
            <family val="2"/>
            <scheme val="minor"/>
          </rPr>
          <t>Heteroskedasticity, in statistics, is when the standard deviations of a variable, monitored over a specific amount of time, are nonconstant. Heteroskedasticity often arises in two forms: conditional and unconditional. Conditional heteroskedasticity identifies nonconstant volatility when future periods of high and low volatility cannot be identified. Unconditional heteroskedasticity is used when futures periods of high and low volatility can be identified.
Tests:
Levene's test
Goldfeld–Quandt test
Park test
Glejser test
Brown–Forsythe test
Harrison–McCabe test
Breusch–Pagan test
White test
Cook–Weisberg test
http://www.investopedia.com/terms/h/heteroskedasticity.</t>
        </r>
      </text>
    </comment>
    <comment ref="E19" authorId="0" shapeId="0">
      <text>
        <r>
          <rPr>
            <b/>
            <sz val="9"/>
            <color indexed="81"/>
            <rFont val="Tahoma"/>
            <family val="2"/>
          </rPr>
          <t>Caterina Schiavoni:</t>
        </r>
        <r>
          <rPr>
            <sz val="9"/>
            <color indexed="81"/>
            <rFont val="Tahoma"/>
            <family val="2"/>
          </rPr>
          <t xml:space="preserve">
XLSTAT needed</t>
        </r>
      </text>
    </comment>
    <comment ref="A20" authorId="0" shapeId="0">
      <text>
        <r>
          <rPr>
            <sz val="11"/>
            <color theme="1"/>
            <rFont val="Calibri"/>
            <family val="2"/>
            <scheme val="minor"/>
          </rPr>
          <t>GLS/WLS are statistical techniques to estimate the parameters from a linear regression if the assumption of homoskedasticity of the error term is not fulfilled (it is an alternative to the OLS estimator since the latter is not efficient in this case).</t>
        </r>
      </text>
    </comment>
    <comment ref="A21" authorId="0" shapeId="0">
      <text>
        <r>
          <rPr>
            <sz val="11"/>
            <color theme="1"/>
            <rFont val="Calibri"/>
            <family val="2"/>
            <scheme val="minor"/>
          </rPr>
          <t>The logit regression is used to model a binary dependent variable by assuming that the probability that this variable takes value 1, conditioned to the included regressors, follows a logistic distribution. It is therefore not a linear regression. Hence, it is needed to compute the marginal effects of the regressors to the dependent variable to make inference on the relationship among the underlying variables.</t>
        </r>
      </text>
    </comment>
    <comment ref="A22" authorId="0" shapeId="0">
      <text>
        <r>
          <rPr>
            <sz val="11"/>
            <color theme="1"/>
            <rFont val="Calibri"/>
            <family val="2"/>
            <scheme val="minor"/>
          </rPr>
          <t>The probit regression is used to model a binary dependent variable by assuming that the probability that this variable takes value 1, conditioned to the included regressors, follows a standard normal distribution. It is therefore not a linear regression. Hence, it is needed to compute the marginal effects of the regressors to the dependent variable to make inference on the relationship among the underlying variables.</t>
        </r>
      </text>
    </comment>
    <comment ref="A23" authorId="0" shapeId="0">
      <text>
        <r>
          <rPr>
            <b/>
            <sz val="9"/>
            <color indexed="81"/>
            <rFont val="Tahoma"/>
            <family val="2"/>
          </rPr>
          <t>Caterina Schiavoni:</t>
        </r>
        <r>
          <rPr>
            <sz val="9"/>
            <color indexed="81"/>
            <rFont val="Tahoma"/>
            <family val="2"/>
          </rPr>
          <t xml:space="preserve">
Since the probit/logit are nonlinear models, to compute the marginal effect of each regression it is necessary to compute the first derivative of the equation with respect to the explanatory variable, by taking into account the probability distribution that underlines the model.</t>
        </r>
      </text>
    </comment>
    <comment ref="A24" authorId="0" shapeId="0">
      <text>
        <r>
          <rPr>
            <b/>
            <sz val="9"/>
            <color indexed="81"/>
            <rFont val="Tahoma"/>
            <family val="2"/>
          </rPr>
          <t>Caterina Schiavoni:</t>
        </r>
        <r>
          <rPr>
            <sz val="9"/>
            <color indexed="81"/>
            <rFont val="Tahoma"/>
            <family val="2"/>
          </rPr>
          <t xml:space="preserve">
In statistics, the ordered logit model (also ordered logistic regression or proportional odds model), is a regression model for ordinal dependent variables. It can be thought of as an extension of the logistic regression model that applies to dichotomous dependent variables, allowing for more than two (ordered) response categories.
https://en.wikipedia.org/wiki/Ordered_logit</t>
        </r>
      </text>
    </comment>
    <comment ref="A25" authorId="0" shapeId="0">
      <text>
        <r>
          <rPr>
            <b/>
            <sz val="9"/>
            <color indexed="81"/>
            <rFont val="Tahoma"/>
            <family val="2"/>
          </rPr>
          <t>Caterina Schiavoni:</t>
        </r>
        <r>
          <rPr>
            <sz val="9"/>
            <color indexed="81"/>
            <rFont val="Tahoma"/>
            <family val="2"/>
          </rPr>
          <t xml:space="preserve">
In statistics, ordered probit is a generalization of the popular probit analysis to the case of more than two outcomes of an ordinal dependent variable.
https://en.wikipedia.org/wiki/Ordered_probit</t>
        </r>
      </text>
    </comment>
    <comment ref="A26" authorId="0" shapeId="0">
      <text>
        <r>
          <rPr>
            <b/>
            <sz val="9"/>
            <color indexed="81"/>
            <rFont val="Tahoma"/>
            <charset val="1"/>
          </rPr>
          <t>Caterina Schiavoni:</t>
        </r>
        <r>
          <rPr>
            <sz val="9"/>
            <color indexed="81"/>
            <rFont val="Tahoma"/>
            <charset val="1"/>
          </rPr>
          <t xml:space="preserve">
The tobit model, also called a censored regression model, is designed to estimate linear relationships between variables when there is either left- or right-censoring in the dependent variable (also known as censoring from below and above, respectively). Censoring from above takes place when cases with a value at or above some threshold, all take on the value of that threshold, so that the true value might be equal to the threshold, but it might also be higher. In the case of censoring from below, values those that fall at or below some threshold are censored.
http://www.ats.ucla.edu/stat/stata/dae/tobit.htm</t>
        </r>
      </text>
    </comment>
    <comment ref="A28" authorId="0" shapeId="0">
      <text>
        <r>
          <rPr>
            <b/>
            <sz val="9"/>
            <color indexed="81"/>
            <rFont val="Tahoma"/>
            <family val="2"/>
          </rPr>
          <t>Caterina Schiavoni:</t>
        </r>
        <r>
          <rPr>
            <sz val="9"/>
            <color indexed="81"/>
            <rFont val="Tahoma"/>
            <family val="2"/>
          </rPr>
          <t xml:space="preserve">
Nonlinear regression is a regression in which the dependent or criterion variables are modeled as a non-linear function of model parameters and one or more independent variables. 
http://www.statisticssolutions.com/regression-analysis-nonlinear-regression/</t>
        </r>
      </text>
    </comment>
    <comment ref="A29" authorId="0" shapeId="0">
      <text>
        <r>
          <rPr>
            <b/>
            <sz val="9"/>
            <color indexed="81"/>
            <rFont val="Tahoma"/>
            <charset val="1"/>
          </rPr>
          <t>Caterina Schiavoni:</t>
        </r>
        <r>
          <rPr>
            <sz val="9"/>
            <color indexed="81"/>
            <rFont val="Tahoma"/>
            <charset val="1"/>
          </rPr>
          <t xml:space="preserve">
Truncated regression is used to model dependent variables for which some of the observations are not included in the analysis because of the value of the dependent variable. 
http://www.ats.ucla.edu/stat/stata/dae/truncreg.htm</t>
        </r>
      </text>
    </comment>
    <comment ref="A31" authorId="0" shapeId="0">
      <text>
        <r>
          <rPr>
            <b/>
            <sz val="9"/>
            <color indexed="81"/>
            <rFont val="Tahoma"/>
            <charset val="1"/>
          </rPr>
          <t>Caterina Schiavoni:</t>
        </r>
        <r>
          <rPr>
            <sz val="9"/>
            <color indexed="81"/>
            <rFont val="Tahoma"/>
            <charset val="1"/>
          </rPr>
          <t xml:space="preserve">
The quantile regression gives a more comprehensive picture of the effect of the independent variables on the dependent variable.  Instead of estimating the model with average effects using the OLS linear model, the quantile regression produces different effects along the distribution (quantiles) of the dependent variable. 
https://sites.google.com/site/econometricsacademy/econometrics-models/quantile-regression</t>
        </r>
      </text>
    </comment>
    <comment ref="E31" authorId="0" shapeId="0">
      <text>
        <r>
          <rPr>
            <b/>
            <sz val="9"/>
            <color indexed="81"/>
            <rFont val="Tahoma"/>
            <family val="2"/>
          </rPr>
          <t>Caterina Schiavoni:</t>
        </r>
        <r>
          <rPr>
            <sz val="9"/>
            <color indexed="81"/>
            <rFont val="Tahoma"/>
            <family val="2"/>
          </rPr>
          <t xml:space="preserve">
XLSTAT needed</t>
        </r>
      </text>
    </comment>
    <comment ref="G31" authorId="0" shapeId="0">
      <text>
        <r>
          <rPr>
            <b/>
            <sz val="9"/>
            <color indexed="81"/>
            <rFont val="Tahoma"/>
            <family val="2"/>
          </rPr>
          <t>Caterina Schiavoni:</t>
        </r>
        <r>
          <rPr>
            <sz val="9"/>
            <color indexed="81"/>
            <rFont val="Tahoma"/>
            <family val="2"/>
          </rPr>
          <t xml:space="preserve">
Requires the optimization Toolbox, which costs DKK 8,750 with the Network Named User License and DKK 60,000 with the Concurrent License.</t>
        </r>
      </text>
    </comment>
    <comment ref="A32" authorId="0" shapeId="0">
      <text>
        <r>
          <rPr>
            <b/>
            <sz val="9"/>
            <color indexed="81"/>
            <rFont val="Tahoma"/>
            <charset val="1"/>
          </rPr>
          <t>Caterina Schiavoni:</t>
        </r>
        <r>
          <rPr>
            <sz val="9"/>
            <color indexed="81"/>
            <rFont val="Tahoma"/>
            <charset val="1"/>
          </rPr>
          <t xml:space="preserve">
Instrumental variable methods allow for consistent estimation when the explanatory variables (covariates) are correlated with the error terms in a regression model. Explanatory variables which suffer from this issue in the context of a regression are referred to as endogenous. In this situation, ordinary least squares produces biased and inconsistent estimates. However, if an instrument is available, consistent estimates may still be obtained. An instrument is a variable that does not itself belong in the explanatory equation but is correlated with the endogenous explanatory variables, conditional on the value of other covariates, and uncorrelared with the error term.
https://en.wikipedia.org/wiki/Instrumental_variable</t>
        </r>
      </text>
    </comment>
    <comment ref="A33" authorId="0" shapeId="0">
      <text>
        <r>
          <rPr>
            <b/>
            <sz val="9"/>
            <color indexed="81"/>
            <rFont val="Tahoma"/>
            <charset val="1"/>
          </rPr>
          <t>Caterina Schiavoni:</t>
        </r>
        <r>
          <rPr>
            <sz val="9"/>
            <color indexed="81"/>
            <rFont val="Tahoma"/>
            <charset val="1"/>
          </rPr>
          <t xml:space="preserve">
Two-Stage least squares (2SLS) regression analysis is a statistical technique that is used in the analysis of structural equations.  This technique is the extension of the OLS method.  It is used when the dependent variable’s error terms are correlated with the independent variables and you use a number of instumental variables larger than the one of initial regressors.
http://www.statisticssolutions.com/two-stage-least-squares-2sls-regression-analysis/</t>
        </r>
      </text>
    </comment>
    <comment ref="A34" authorId="0" shapeId="0">
      <text>
        <r>
          <rPr>
            <b/>
            <sz val="9"/>
            <color indexed="81"/>
            <rFont val="Tahoma"/>
            <charset val="1"/>
          </rPr>
          <t>Caterina Schiavoni:</t>
        </r>
        <r>
          <rPr>
            <sz val="9"/>
            <color indexed="81"/>
            <rFont val="Tahoma"/>
            <charset val="1"/>
          </rPr>
          <t xml:space="preserve">
GMM is an alternative method to the 2SLS that produces consistent coefficient estimates when using a number of instrumental variables larger than the one of the initial regressors.</t>
        </r>
      </text>
    </comment>
    <comment ref="A35" authorId="0" shapeId="0">
      <text>
        <r>
          <rPr>
            <b/>
            <sz val="9"/>
            <color indexed="81"/>
            <rFont val="Tahoma"/>
            <charset val="1"/>
          </rPr>
          <t>Caterina Schiavoni:</t>
        </r>
        <r>
          <rPr>
            <sz val="9"/>
            <color indexed="81"/>
            <rFont val="Tahoma"/>
            <charset val="1"/>
          </rPr>
          <t xml:space="preserve">
Stepwise regression is a semi-automated process of building a model by successively adding or removing variables based solely on the t-statistics of their estimated coefficients
http://people.duke.edu/~rnau/regstep.htm</t>
        </r>
      </text>
    </comment>
    <comment ref="A36" authorId="0" shapeId="0">
      <text>
        <r>
          <rPr>
            <b/>
            <sz val="9"/>
            <color indexed="81"/>
            <rFont val="Tahoma"/>
            <charset val="1"/>
          </rPr>
          <t>Caterina Schiavoni:</t>
        </r>
        <r>
          <rPr>
            <sz val="9"/>
            <color indexed="81"/>
            <rFont val="Tahoma"/>
            <charset val="1"/>
          </rPr>
          <t xml:space="preserve">
If two explanatory variables are highly correlated with each other, they can cause problems during multivariable analysis because they are explaining almost the same variability in the outcome. Therefore, it is beneficial to examine associations/correlation between explanatory variables and exclude one of a pair of highly correlated variables before conducting multivariable analysis.
Tests:
Pearson correlation coefficient
chi-square test
t-test
ANOVA
Condition number test
Farrar–Glauber test
Perturbing the data
http://sydney.edu.au/vetscience/biostat/macros/logistic_tut_model3.shtml</t>
        </r>
      </text>
    </comment>
    <comment ref="A37" authorId="0" shapeId="0">
      <text>
        <r>
          <rPr>
            <b/>
            <sz val="9"/>
            <color indexed="81"/>
            <rFont val="Tahoma"/>
            <charset val="1"/>
          </rPr>
          <t>Caterina Schiavoni:</t>
        </r>
        <r>
          <rPr>
            <sz val="9"/>
            <color indexed="81"/>
            <rFont val="Tahoma"/>
            <charset val="1"/>
          </rPr>
          <t xml:space="preserve">
The term omitted variable refers to any variable not included as an independent variable in the regression that might influence the dependent variable. As long as the omitted variables are uncorrelated with the included independent variables, OLS regression will produce unbiased estimates. If omitted variables are in fact correlated with the included independent variables OLS regression generally produces biased and inconsistent estimates, which accounts for the name omitted variable bias.
Ramsey RESET test
http://www3.wabash.edu/econometrics/EconometricsBook/chap18.htm</t>
        </r>
      </text>
    </comment>
    <comment ref="A38" authorId="0" shapeId="0">
      <text>
        <r>
          <rPr>
            <b/>
            <sz val="9"/>
            <color indexed="81"/>
            <rFont val="Tahoma"/>
            <charset val="1"/>
          </rPr>
          <t>Caterina Schiavoni:</t>
        </r>
        <r>
          <rPr>
            <sz val="9"/>
            <color indexed="81"/>
            <rFont val="Tahoma"/>
            <charset val="1"/>
          </rPr>
          <t xml:space="preserve">
MHT corrections are used to reduce the chances of obtaining false-positive results (type I errors) when multiple pair wise tests are performed on a single set of data. Put simply, the probability of identifying at least one significant result due to chance increases as more hypotheses are tested.
http://www.aaos.org/AAOSNow/2012/Apr/research/research7/?ssopc=1</t>
        </r>
      </text>
    </comment>
    <comment ref="A39" authorId="0" shapeId="0">
      <text>
        <r>
          <rPr>
            <b/>
            <sz val="9"/>
            <color indexed="81"/>
            <rFont val="Tahoma"/>
            <charset val="1"/>
          </rPr>
          <t>Caterina Schiavoni:</t>
        </r>
        <r>
          <rPr>
            <sz val="9"/>
            <color indexed="81"/>
            <rFont val="Tahoma"/>
            <charset val="1"/>
          </rPr>
          <t xml:space="preserve">
The average treatment effect (ATE) is a measure used to compare treatments (or interventions) in randomized experiments, evaluation of policy interventions, and medical trials. The ATE measures the difference in mean (average) outcomes between units assigned to the treatment and units assigned to the control. In a randomized trial (i.e., an experimental study), the average treatment effect can be estimated from a sample using a comparison in mean outcomes for treated and untreated units. However, the ATE is generally understood as a causal parameter (i.e., an estimate or property of a population) that a researcher desires to know.</t>
        </r>
      </text>
    </comment>
    <comment ref="A42" authorId="0" shapeId="0">
      <text>
        <r>
          <rPr>
            <b/>
            <sz val="9"/>
            <color indexed="81"/>
            <rFont val="Tahoma"/>
            <charset val="1"/>
          </rPr>
          <t>Caterina Schiavoni:</t>
        </r>
        <r>
          <rPr>
            <sz val="9"/>
            <color indexed="81"/>
            <rFont val="Tahoma"/>
            <charset val="1"/>
          </rPr>
          <t xml:space="preserve">
The term "univariate time series" refers to a time series that consists of single (scalar) observations recorded sequentially over equal time increments.
http://www.itl.nist.gov/div898/handbook/pmc/section4/pmc44.htm</t>
        </r>
      </text>
    </comment>
    <comment ref="A43" authorId="0" shapeId="0">
      <text>
        <r>
          <rPr>
            <b/>
            <sz val="9"/>
            <color indexed="81"/>
            <rFont val="Tahoma"/>
            <charset val="1"/>
          </rPr>
          <t>Caterina Schiavoni:</t>
        </r>
        <r>
          <rPr>
            <sz val="9"/>
            <color indexed="81"/>
            <rFont val="Tahoma"/>
            <charset val="1"/>
          </rPr>
          <t xml:space="preserve">
The term "multivariate time series" refers to a time series that consists of a vector of observations recorded sequentially over equal time increments.</t>
        </r>
      </text>
    </comment>
    <comment ref="A44" authorId="0" shapeId="0">
      <text>
        <r>
          <rPr>
            <b/>
            <sz val="9"/>
            <color indexed="81"/>
            <rFont val="Tahoma"/>
            <charset val="1"/>
          </rPr>
          <t>Caterina Schiavoni:</t>
        </r>
        <r>
          <rPr>
            <sz val="9"/>
            <color indexed="81"/>
            <rFont val="Tahoma"/>
            <charset val="1"/>
          </rPr>
          <t xml:space="preserve">
A correlogram (also called Auto Correlation Function or ACF Plot) is a visual way to show serial correlation in data that changes over time (i.e. time series data). Serial correlation (also called autocorrelation) is where an error at one point in time travels to a subsequent point in time.
http://www.statisticshowto.com/correlogram/</t>
        </r>
      </text>
    </comment>
    <comment ref="A45" authorId="0" shapeId="0">
      <text>
        <r>
          <rPr>
            <sz val="11"/>
            <color theme="1"/>
            <rFont val="Calibri"/>
            <family val="2"/>
            <scheme val="minor"/>
          </rPr>
          <t>A process is said to be autocorrelated when the correlations with its past values are significantly different from zero. One of the assumptions of the linear model is that the error term has to be uncorrelated over time. It is possible to test for it, and in case of autocorrelated residuals, it is necessary to use standard errors robust to autocorrelation when estimating the regression.
Tests:
Durbin-Watson
Breusch-Godfrey</t>
        </r>
      </text>
    </comment>
    <comment ref="A46" authorId="0" shapeId="0">
      <text>
        <r>
          <rPr>
            <sz val="11"/>
            <color theme="1"/>
            <rFont val="Calibri"/>
            <family val="2"/>
            <scheme val="minor"/>
          </rPr>
          <t>In presence of autocorrelated or heteroskedastic residuals of a regression, it is necessary to use standard errors robust to heteroskedasticity and autocorrelation (HAC), in order to make proper inference on the estimated parameters.</t>
        </r>
      </text>
    </comment>
    <comment ref="A47" authorId="0" shapeId="0">
      <text>
        <r>
          <rPr>
            <b/>
            <sz val="9"/>
            <color indexed="81"/>
            <rFont val="Tahoma"/>
            <charset val="1"/>
          </rPr>
          <t>Caterina Schiavoni:</t>
        </r>
        <r>
          <rPr>
            <sz val="9"/>
            <color indexed="81"/>
            <rFont val="Tahoma"/>
            <charset val="1"/>
          </rPr>
          <t xml:space="preserve">
The unit root tests assess whether a time series is stationary (i.e., has the property to return to its mean), or non-stationary.
Tests:
Dickey-Fuller
Augmented Dickey-Fuller
Philips-Ouliaris
KPSS
</t>
        </r>
      </text>
    </comment>
    <comment ref="A48" authorId="0" shapeId="0">
      <text>
        <r>
          <rPr>
            <b/>
            <sz val="9"/>
            <color indexed="81"/>
            <rFont val="Tahoma"/>
            <charset val="1"/>
          </rPr>
          <t>Caterina Schiavoni:</t>
        </r>
        <r>
          <rPr>
            <sz val="9"/>
            <color indexed="81"/>
            <rFont val="Tahoma"/>
            <charset val="1"/>
          </rPr>
          <t xml:space="preserve">
The cointegration tests asses whether two or more time series are cointegrated, i.e. they share the same trend over time, and there is not a spurious relationship that links them, or not.
Tests applied to the residuals of the regression:
Dickey-Fuller
Augmented Dickey-Fuller
Philips-Ouliaris
KPSS</t>
        </r>
      </text>
    </comment>
    <comment ref="A49" authorId="0" shapeId="0">
      <text>
        <r>
          <rPr>
            <b/>
            <sz val="9"/>
            <color indexed="81"/>
            <rFont val="Tahoma"/>
            <charset val="1"/>
          </rPr>
          <t>Caterina Schiavoni:</t>
        </r>
        <r>
          <rPr>
            <sz val="9"/>
            <color indexed="81"/>
            <rFont val="Tahoma"/>
            <charset val="1"/>
          </rPr>
          <t xml:space="preserve">
An error correction model belongs to a category of multiple time series models most commonly used for data where the underlying variables have a long-run stochastic trend, also known as cointegration. ECMs are a theoretically-driven approach useful for estimating both short-term and long-term effects of one time series on another. The term error-correction relates to the fact that last-periods deviation from a long-run equilibrium, the error, influences its short-run dynamics. Thus ECMs directly estimate the speed at which a dependent variable returns to equilibrium after a change in other variables.</t>
        </r>
      </text>
    </comment>
    <comment ref="A50" authorId="0" shapeId="0">
      <text>
        <r>
          <rPr>
            <b/>
            <sz val="9"/>
            <color indexed="81"/>
            <rFont val="Tahoma"/>
            <charset val="1"/>
          </rPr>
          <t>Caterina Schiavoni:</t>
        </r>
        <r>
          <rPr>
            <sz val="9"/>
            <color indexed="81"/>
            <rFont val="Tahoma"/>
            <charset val="1"/>
          </rPr>
          <t xml:space="preserve">
The Granger causality test is a statistical hypothesis test for determining whether one time series is useful in forecasting the future values of another.</t>
        </r>
      </text>
    </comment>
    <comment ref="A51" authorId="0" shapeId="0">
      <text>
        <r>
          <rPr>
            <b/>
            <sz val="9"/>
            <color indexed="81"/>
            <rFont val="Tahoma"/>
            <charset val="1"/>
          </rPr>
          <t>Caterina Schiavoni:</t>
        </r>
        <r>
          <rPr>
            <sz val="9"/>
            <color indexed="81"/>
            <rFont val="Tahoma"/>
            <charset val="1"/>
          </rPr>
          <t xml:space="preserve">
Forecasting is the use of time series data and dynamic econometric models to estimate the future values of one or more time series. </t>
        </r>
      </text>
    </comment>
    <comment ref="A52" authorId="0" shapeId="0">
      <text>
        <r>
          <rPr>
            <b/>
            <sz val="9"/>
            <color indexed="81"/>
            <rFont val="Tahoma"/>
            <charset val="1"/>
          </rPr>
          <t>Caterina Schiavoni:</t>
        </r>
        <r>
          <rPr>
            <sz val="9"/>
            <color indexed="81"/>
            <rFont val="Tahoma"/>
            <charset val="1"/>
          </rPr>
          <t xml:space="preserve">
Autoregressive Models use past values of a time series as regressors to predict its future values. The order of the AR model is determined by the number of the time series' lags included in the linear regression.</t>
        </r>
      </text>
    </comment>
    <comment ref="A53" authorId="0" shapeId="0">
      <text>
        <r>
          <rPr>
            <b/>
            <sz val="9"/>
            <color indexed="81"/>
            <rFont val="Tahoma"/>
            <charset val="1"/>
          </rPr>
          <t>Caterina Schiavoni:</t>
        </r>
        <r>
          <rPr>
            <sz val="9"/>
            <color indexed="81"/>
            <rFont val="Tahoma"/>
            <charset val="1"/>
          </rPr>
          <t xml:space="preserve">
The Moving Average (MA) model is a common approach for modeling univariate time series. The moving-average model specifies that the output variable depends linearly on the current and various past values of a stochastic (imperfectly predictable) term. The order of the MA model is determined by the number of  lags of the stochastic term included in the regression.</t>
        </r>
      </text>
    </comment>
    <comment ref="A54" authorId="0" shapeId="0">
      <text>
        <r>
          <rPr>
            <b/>
            <sz val="9"/>
            <color indexed="81"/>
            <rFont val="Tahoma"/>
            <charset val="1"/>
          </rPr>
          <t>Caterina Schiavoni:</t>
        </r>
        <r>
          <rPr>
            <sz val="9"/>
            <color indexed="81"/>
            <rFont val="Tahoma"/>
            <charset val="1"/>
          </rPr>
          <t xml:space="preserve">
Autoregressive (Integrated) Moving Average Models combine AR and MA models including both the past values of the same time series that is being forecasted and the present and past values of a stochastic term in the linear regression.
The I (for "integrated") indicates that the data values have been replaced with the difference between their values and the previous values (and this differencing process may have been performed more than once). The purpose of each of these features is to make the model fit the data as well as possible.</t>
        </r>
      </text>
    </comment>
    <comment ref="A55" authorId="0" shapeId="0">
      <text>
        <r>
          <rPr>
            <b/>
            <sz val="9"/>
            <color indexed="81"/>
            <rFont val="Tahoma"/>
            <charset val="1"/>
          </rPr>
          <t>Caterina Schiavoni:</t>
        </r>
        <r>
          <rPr>
            <sz val="9"/>
            <color indexed="81"/>
            <rFont val="Tahoma"/>
            <charset val="1"/>
          </rPr>
          <t xml:space="preserve">
Vector auto regression (VAR) is an econometric model used to capture the linear inter dependencies among multiple time series. VAR models generalize the univariate autoregressive model (AR model) by allowing for more than one evolving variable. All variables in a VAR enter the model in the same way: each variable has an equation explaining its evolution based on its own lags and the lags of the other model variables.
https://en.wikipedia.org/wiki/Vector_autoregression</t>
        </r>
      </text>
    </comment>
    <comment ref="A56" authorId="0" shapeId="0">
      <text>
        <r>
          <rPr>
            <b/>
            <sz val="9"/>
            <color indexed="81"/>
            <rFont val="Tahoma"/>
            <charset val="1"/>
          </rPr>
          <t>Caterina Schiavoni:</t>
        </r>
        <r>
          <rPr>
            <sz val="9"/>
            <color indexed="81"/>
            <rFont val="Tahoma"/>
            <charset val="1"/>
          </rPr>
          <t xml:space="preserve">
In statistics and econometrics, a distributed lag model is a model for time series data in which a regression equation is used to predict current values of a dependent variable based on both the current values of an explanatory variable and the lagged (past period) values of this explanatory variable.
https://en.wikipedia.org/wiki/Distributed_lag</t>
        </r>
      </text>
    </comment>
    <comment ref="A57" authorId="0" shapeId="0">
      <text>
        <r>
          <rPr>
            <b/>
            <sz val="9"/>
            <color indexed="81"/>
            <rFont val="Tahoma"/>
            <charset val="1"/>
          </rPr>
          <t>Caterina Schiavoni:</t>
        </r>
        <r>
          <rPr>
            <sz val="9"/>
            <color indexed="81"/>
            <rFont val="Tahoma"/>
            <charset val="1"/>
          </rPr>
          <t xml:space="preserve">
In statistics and econometrics, an autoregressive distributed lag (ARDL) model is a model for time series data in which a regression equation is used to predict current values of a dependent variable based on both the current values of an explanatory variable and the lagged (past period) values of both this explanatory variable and the dependent variable.</t>
        </r>
      </text>
    </comment>
    <comment ref="A58" authorId="0" shapeId="0">
      <text>
        <r>
          <rPr>
            <b/>
            <sz val="9"/>
            <color indexed="81"/>
            <rFont val="Tahoma"/>
            <charset val="1"/>
          </rPr>
          <t>Caterina Schiavoni:</t>
        </r>
        <r>
          <rPr>
            <sz val="9"/>
            <color indexed="81"/>
            <rFont val="Tahoma"/>
            <charset val="1"/>
          </rPr>
          <t xml:space="preserve">
Autoregressive conditional heteroskedasticity (ARCH) is the condition that one or more data points in a series for which the variance of the current error term or innovation is a function of the actual sizes of the previous time periods' error terms: often the variance is related to the squares of the previous innovations. In econometrics, ARCH models are used to characterize and model time series.
https://en.wikipedia.org/wiki/Autoregressive_conditional_heteroskedasticity</t>
        </r>
      </text>
    </comment>
    <comment ref="A59" authorId="0" shapeId="0">
      <text>
        <r>
          <rPr>
            <b/>
            <sz val="9"/>
            <color indexed="81"/>
            <rFont val="Tahoma"/>
            <charset val="1"/>
          </rPr>
          <t>Caterina Schiavoni:</t>
        </r>
        <r>
          <rPr>
            <sz val="9"/>
            <color indexed="81"/>
            <rFont val="Tahoma"/>
            <charset val="1"/>
          </rPr>
          <t xml:space="preserve">
If an autoregressive moving average model (ARMA model) is assumed for the error variance, the model is a generalized autoregressive conditional heteroscedasticity (GARCH) model.
https://en.wikipedia.org/wiki/Autoregressive_conditional_heteroskedasticity#GARCH</t>
        </r>
      </text>
    </comment>
    <comment ref="A61" authorId="0" shapeId="0">
      <text>
        <r>
          <rPr>
            <b/>
            <sz val="9"/>
            <color indexed="81"/>
            <rFont val="Tahoma"/>
            <charset val="1"/>
          </rPr>
          <t>Caterina Schiavoni:</t>
        </r>
        <r>
          <rPr>
            <sz val="9"/>
            <color indexed="81"/>
            <rFont val="Tahoma"/>
            <charset val="1"/>
          </rPr>
          <t xml:space="preserve">
In statistics and econometrics, the term panel data refers to multi-dimensional data frequently involving measurements over time. Panel data contain observations of multiple phenomena obtained over multiple time periods for the same firms or individuals. In biostatistics, the term longitudinal data is often used instead.
https://en.wikipedia.org/wiki/Panel_data</t>
        </r>
      </text>
    </comment>
    <comment ref="A62" authorId="0" shapeId="0">
      <text>
        <r>
          <rPr>
            <b/>
            <sz val="9"/>
            <color indexed="81"/>
            <rFont val="Tahoma"/>
            <charset val="1"/>
          </rPr>
          <t>Caterina Schiavoni:</t>
        </r>
        <r>
          <rPr>
            <sz val="9"/>
            <color indexed="81"/>
            <rFont val="Tahoma"/>
            <charset val="1"/>
          </rPr>
          <t xml:space="preserve">
In econometrics, statistical inferences may be erroneous if, in addition to the observed variables under study, there exist other relevant variables that are unobserved and that change only across observation and not time (from here the name "individual effect"). In other words, the error term from a panel regression might be split in an idiosyncratic component that changes both across observations and time, and in an individual component that changes olny across observations. The latter component is the unobserved individual effect.
Methods for obtaining valid statistical inferences in the presence of unobserved heterogeneity include the instrumental variables method; multilevel models, including fixed effects and random effects models.
(https://en.wikipedia.org/wiki/Heterogeneity_in_economics)</t>
        </r>
      </text>
    </comment>
    <comment ref="A63" authorId="0" shapeId="0">
      <text>
        <r>
          <rPr>
            <b/>
            <sz val="9"/>
            <color indexed="81"/>
            <rFont val="Tahoma"/>
            <charset val="1"/>
          </rPr>
          <t>Caterina Schiavoni:</t>
        </r>
        <r>
          <rPr>
            <sz val="9"/>
            <color indexed="81"/>
            <rFont val="Tahoma"/>
            <charset val="1"/>
          </rPr>
          <t xml:space="preserve">
‘fixed effect’’ usually means that one is allowing for arbitrary correlation between the unobserved individual effect and the observed explanatory variables. The unobserved individual effect is called ‘‘fixed effect’’ when it is treated as a parameter to be estimated for each cross section observation.
Wooldridge, J. - Econometric Analysis of Cross Section and Panel Data</t>
        </r>
      </text>
    </comment>
    <comment ref="A64" authorId="0" shapeId="0">
      <text>
        <r>
          <rPr>
            <b/>
            <sz val="9"/>
            <color indexed="81"/>
            <rFont val="Tahoma"/>
            <charset val="1"/>
          </rPr>
          <t>Caterina Schiavoni:</t>
        </r>
        <r>
          <rPr>
            <sz val="9"/>
            <color indexed="81"/>
            <rFont val="Tahoma"/>
            <charset val="1"/>
          </rPr>
          <t xml:space="preserve">
In modern econometric parlance, ‘‘random effect’’ is synonymous with zero correlation between the observed explanatory variables and the unobserved effect. The unobserved individual effect is called ‘‘random effect’’ when it is treated as a random variable.
Wooldridge, J. - Econometric Analysis of Cross Section and Panel Data</t>
        </r>
      </text>
    </comment>
    <comment ref="A65" authorId="0" shapeId="0">
      <text>
        <r>
          <rPr>
            <b/>
            <sz val="9"/>
            <color indexed="81"/>
            <rFont val="Tahoma"/>
            <charset val="1"/>
          </rPr>
          <t>Caterina Schiavoni:</t>
        </r>
        <r>
          <rPr>
            <sz val="9"/>
            <color indexed="81"/>
            <rFont val="Tahoma"/>
            <charset val="1"/>
          </rPr>
          <t xml:space="preserve">
The idea for estimating the regression parameters with fixed effect is to transform the equations to eliminate the unobserved effect. When at least two time periods are available, there are several transformations that accomplish this purpose. The within estimator is the OLS applied to the within tranformation which consists on time demeaning the original equation to remove the individual effect.
Wooldridge, J. - Econometric Analysis of Cross Section and Panel Data</t>
        </r>
      </text>
    </comment>
    <comment ref="A66" authorId="0" shapeId="0">
      <text>
        <r>
          <rPr>
            <b/>
            <sz val="9"/>
            <color indexed="81"/>
            <rFont val="Tahoma"/>
            <charset val="1"/>
          </rPr>
          <t>Caterina Schiavoni:</t>
        </r>
        <r>
          <rPr>
            <sz val="9"/>
            <color indexed="81"/>
            <rFont val="Tahoma"/>
            <charset val="1"/>
          </rPr>
          <t xml:space="preserve">
First differencing the data is another way to cancel the fixed individual effect. The shortcoming of this method is that all the other observed and time constant independent variables cancel as well, and you loose one observation from your original data.
Wooldridge, J. - Econometric Analysis of Cross Section and Panel Data</t>
        </r>
      </text>
    </comment>
    <comment ref="A67" authorId="0" shapeId="0">
      <text>
        <r>
          <rPr>
            <b/>
            <sz val="9"/>
            <color indexed="81"/>
            <rFont val="Tahoma"/>
            <charset val="1"/>
          </rPr>
          <t>Caterina Schiavoni:</t>
        </r>
        <r>
          <rPr>
            <sz val="9"/>
            <color indexed="81"/>
            <rFont val="Tahoma"/>
            <charset val="1"/>
          </rPr>
          <t xml:space="preserve">
The between estimator, which uses only variation between the cross section observations, is the OLS estimator applied to the time-averaged equation. The between estimator is consistent under the assumption that the unobserved individual effect is uncorrelated with the explanatory variables, but it effectively discards the time series information in the data set. It is more effcient to use the random effects estimator.
Wooldridge, J. - Econometric Analysis of Cross Section and Panel Data</t>
        </r>
      </text>
    </comment>
    <comment ref="A69" authorId="0" shapeId="0">
      <text>
        <r>
          <rPr>
            <b/>
            <sz val="9"/>
            <color indexed="81"/>
            <rFont val="Tahoma"/>
            <charset val="1"/>
          </rPr>
          <t>Caterina Schiavoni:</t>
        </r>
        <r>
          <rPr>
            <sz val="9"/>
            <color indexed="81"/>
            <rFont val="Tahoma"/>
            <charset val="1"/>
          </rPr>
          <t xml:space="preserve">
Principal component analysis (PCA) is a statistical procedure that uses an orthogonal transformation to convert a set of observations of possibly correlated variables into a set of values of linearly uncorrelated variables called principal components. The number of principal components is less than or equal to the number of original variables. This transformation is defined in such a way that the first principal component has the largest possible variance (that is, accounts for as much of the variability in the data as possible), and each succeeding component in turn has the highest variance possible under the constraint that it is orthogonal to the preceding components. Often, its operation can be thought of as revealing the internal structure of the data in a way that best explains the variance in the data.</t>
        </r>
      </text>
    </comment>
    <comment ref="A70" authorId="0" shapeId="0">
      <text>
        <r>
          <rPr>
            <b/>
            <sz val="9"/>
            <color indexed="81"/>
            <rFont val="Tahoma"/>
            <charset val="1"/>
          </rPr>
          <t>Caterina Schiavoni:</t>
        </r>
        <r>
          <rPr>
            <sz val="9"/>
            <color indexed="81"/>
            <rFont val="Tahoma"/>
            <charset val="1"/>
          </rPr>
          <t xml:space="preserve">
Structural equation modeling (SEM) is a statistical technique for building and testing statistical models, which are often causal models. It is a hybrid technique that encompasses aspects of confirmatory factor analysis, path analysis and regression, which can be seen as special cases of SEM. 
SEM encourages confirmatory, rather than exploratory, modelling; thus, it is suited to theory testing, rather than theory development. It usually starts with a hypothesis, represents it as a model, operationalises the constructs of interest with a measurement instrument and tests the model.
http://www.dmstat1.com/res/SEMgraph.html</t>
        </r>
      </text>
    </comment>
    <comment ref="D70" authorId="0" shapeId="0">
      <text>
        <r>
          <rPr>
            <b/>
            <sz val="9"/>
            <color indexed="81"/>
            <rFont val="Tahoma"/>
            <charset val="1"/>
          </rPr>
          <t>Caterina Schiavoni:</t>
        </r>
        <r>
          <rPr>
            <sz val="9"/>
            <color indexed="81"/>
            <rFont val="Tahoma"/>
            <charset val="1"/>
          </rPr>
          <t xml:space="preserve">
AMOS is an external package of SPSS that peforms the SEM and it costs $1,790.00 per user without expiration date.</t>
        </r>
      </text>
    </comment>
    <comment ref="E70" authorId="0" shapeId="0">
      <text>
        <r>
          <rPr>
            <b/>
            <sz val="9"/>
            <color indexed="81"/>
            <rFont val="Tahoma"/>
            <family val="2"/>
          </rPr>
          <t>Caterina Schiavoni:</t>
        </r>
        <r>
          <rPr>
            <sz val="9"/>
            <color indexed="81"/>
            <rFont val="Tahoma"/>
            <family val="2"/>
          </rPr>
          <t xml:space="preserve">
XLSTAT needed</t>
        </r>
      </text>
    </comment>
    <comment ref="G70" authorId="0" shapeId="0">
      <text>
        <r>
          <rPr>
            <sz val="11"/>
            <color theme="1"/>
            <rFont val="Calibri"/>
            <family val="2"/>
            <scheme val="minor"/>
          </rPr>
          <t>Requires the Signal Processing Toolbox, which costs DKK 7,500 with the Network Named User License and DKK 30,000 with the Concurrent License.</t>
        </r>
      </text>
    </comment>
    <comment ref="A71" authorId="0" shapeId="0">
      <text>
        <r>
          <rPr>
            <b/>
            <sz val="9"/>
            <color indexed="81"/>
            <rFont val="Tahoma"/>
            <charset val="1"/>
          </rPr>
          <t>Caterina Schiavoni:</t>
        </r>
        <r>
          <rPr>
            <sz val="9"/>
            <color indexed="81"/>
            <rFont val="Tahoma"/>
            <charset val="1"/>
          </rPr>
          <t xml:space="preserve">
Cluster analysis or clustering is the task of grouping a set of objects in such a way that objects in the same group (called a cluster) are more similar (in some sense or another) to each other than to those in other groups (clusters).
https://en.wikipedia.org/wiki/Cluster_analysis#Evaluation_and_assessment</t>
        </r>
      </text>
    </comment>
    <comment ref="A72" authorId="0" shapeId="0">
      <text>
        <r>
          <rPr>
            <sz val="11"/>
            <color theme="1"/>
            <rFont val="Calibri"/>
            <family val="2"/>
            <scheme val="minor"/>
          </rPr>
          <t>MANOVA is the extension of the ANOVA analysis when dealing with more than one dependent variable.</t>
        </r>
      </text>
    </comment>
    <comment ref="A74" authorId="0" shapeId="0">
      <text>
        <r>
          <rPr>
            <b/>
            <sz val="9"/>
            <color indexed="81"/>
            <rFont val="Tahoma"/>
            <charset val="1"/>
          </rPr>
          <t>Caterina Schiavoni:</t>
        </r>
        <r>
          <rPr>
            <sz val="9"/>
            <color indexed="81"/>
            <rFont val="Tahoma"/>
            <charset val="1"/>
          </rPr>
          <t xml:space="preserve">
Monte Carlo methods (or Monte Carlo experiments) are a broad class of computational algorithms that rely on repeated random sampling to obtain numerical results. Their essential idea is using randomness to solve problems that might be deterministic in principle. 
https://en.wikipedia.org/wiki/Monte_Carlo_method</t>
        </r>
      </text>
    </comment>
    <comment ref="G74" authorId="0" shapeId="0">
      <text>
        <r>
          <rPr>
            <sz val="11"/>
            <color theme="1"/>
            <rFont val="Calibri"/>
            <family val="2"/>
            <scheme val="minor"/>
          </rPr>
          <t>Requires the Robust Control Toolbox, which costs DKK 15,000 with the Network Named User License and DKK 60,000 with the Concurrent License.</t>
        </r>
      </text>
    </comment>
    <comment ref="A75" authorId="0" shapeId="0">
      <text>
        <r>
          <rPr>
            <b/>
            <sz val="9"/>
            <color indexed="81"/>
            <rFont val="Tahoma"/>
            <charset val="1"/>
          </rPr>
          <t>Caterina Schiavoni:</t>
        </r>
        <r>
          <rPr>
            <sz val="9"/>
            <color indexed="81"/>
            <rFont val="Tahoma"/>
            <charset val="1"/>
          </rPr>
          <t xml:space="preserve">
In statistics, bootstrapping can refer to any test or metric that relies on random sampling with replacement. Bootstrapping allows assigning measures of accuracy (defined in terms of bias, variance, confidence intervals, prediction error or some other such measure) to sample estimates. This technique allows estimation of the sampling distribution of almost any statistic using random sampling methods. Generally, it falls in the broader class of resampling methods.
Bootstrapping is the practice of estimating properties of an estimator (such as its variance) by measuring those properties when sampling from an approximating distribution. One standard choice for an approximating distribution is the empirical distribution function of the observed data. In the case where a set of observations can be assumed to be from an independent and identically distributed population, this can be implemented by constructing a number of resamples with replacement, of the observed dataset (and of equal size to the observed dataset).
https://en.wikipedia.org/wiki/Bootstrapping_(statistics)</t>
        </r>
      </text>
    </comment>
    <comment ref="D75" authorId="0" shapeId="0">
      <text>
        <r>
          <rPr>
            <b/>
            <sz val="9"/>
            <color indexed="81"/>
            <rFont val="Tahoma"/>
            <charset val="1"/>
          </rPr>
          <t>Caterina Schiavoni:</t>
        </r>
        <r>
          <rPr>
            <sz val="9"/>
            <color indexed="81"/>
            <rFont val="Tahoma"/>
            <charset val="1"/>
          </rPr>
          <t xml:space="preserve">
Bootstrapping procedures are available in the SPSS Premium License, which costs $17,800 without expiration date.</t>
        </r>
      </text>
    </comment>
    <comment ref="E75" authorId="0" shapeId="0">
      <text>
        <r>
          <rPr>
            <b/>
            <sz val="9"/>
            <color indexed="81"/>
            <rFont val="Tahoma"/>
            <family val="2"/>
          </rPr>
          <t>Caterina Schiavoni:</t>
        </r>
        <r>
          <rPr>
            <sz val="9"/>
            <color indexed="81"/>
            <rFont val="Tahoma"/>
            <family val="2"/>
          </rPr>
          <t xml:space="preserve">
XLSTAT needed</t>
        </r>
      </text>
    </comment>
    <comment ref="A76" authorId="0" shapeId="0">
      <text>
        <r>
          <rPr>
            <b/>
            <sz val="9"/>
            <color indexed="81"/>
            <rFont val="Tahoma"/>
            <charset val="1"/>
          </rPr>
          <t>Caterina Schiavoni:</t>
        </r>
        <r>
          <rPr>
            <sz val="9"/>
            <color indexed="81"/>
            <rFont val="Tahoma"/>
            <charset val="1"/>
          </rPr>
          <t xml:space="preserve">
Jackknifing, which is similar to bootstrapping, is used in statistical inference to estimate the bias and standard error (variance) of a statistic, when a random sample of observations is used to calculate it. The basic idea behind the jackknife variance estimator lies in systematically recomputing the statistic estimate, leaving out one or more observations at a time from the sample set. From this new set of replicates of the statistic, an estimate for the bias and an estimate for the variance of the statistic can be calculated.
https://en.wikipedia.org/wiki/Resampling_(statistics)#Jackknife</t>
        </r>
      </text>
    </comment>
    <comment ref="A77" authorId="0" shapeId="0">
      <text>
        <r>
          <rPr>
            <b/>
            <sz val="9"/>
            <color indexed="81"/>
            <rFont val="Tahoma"/>
            <charset val="1"/>
          </rPr>
          <t>Caterina Schiavoni:</t>
        </r>
        <r>
          <rPr>
            <sz val="9"/>
            <color indexed="81"/>
            <rFont val="Tahoma"/>
            <charset val="1"/>
          </rPr>
          <t xml:space="preserve">
Subsampling is an alternative method for approximating the sampling distribution of an estimator. The two key differences to the bootstrap are: (i) the resample size is smaller than the sample size and (ii) resampling is done without replacement. The advantage of subsampling is that it is valid under much weaker conditions compared to the bootstrap. In particular, a set of sufficient conditions is that the rate of convergence of the estimator is known and that the limiting distribution is continuous; in addition, the resample (or subsample) size must tend to infinity together with the sample size but at a smaller rate, so that their ratio converges to zero. While subsampling was originally proposed for the case of independent and identically distributed (iid) data only, the methodology has been extended to cover time series data as well; in this case, one resamples blocks of subsequent data rather than individual data points.
https://en.wikipedia.org/wiki/Resampling_(statistics)#Subsampling</t>
        </r>
      </text>
    </comment>
    <comment ref="E77" authorId="0" shapeId="0">
      <text>
        <r>
          <rPr>
            <b/>
            <sz val="9"/>
            <color indexed="81"/>
            <rFont val="Tahoma"/>
            <family val="2"/>
          </rPr>
          <t>Caterina Schiavoni:</t>
        </r>
        <r>
          <rPr>
            <sz val="9"/>
            <color indexed="81"/>
            <rFont val="Tahoma"/>
            <family val="2"/>
          </rPr>
          <t xml:space="preserve">
XLSTAT needed</t>
        </r>
      </text>
    </comment>
    <comment ref="A79" authorId="0" shapeId="0">
      <text>
        <r>
          <rPr>
            <b/>
            <sz val="9"/>
            <color indexed="81"/>
            <rFont val="Tahoma"/>
            <charset val="1"/>
          </rPr>
          <t>Caterina Schiavoni:</t>
        </r>
        <r>
          <rPr>
            <sz val="9"/>
            <color indexed="81"/>
            <rFont val="Tahoma"/>
            <charset val="1"/>
          </rPr>
          <t xml:space="preserve">
An interpolation method in which cell values are estimated using a mathematical function that minimizes overall surface curvature, resulting in a smooth surface that passes exactly through the input points.
http://support.esri.com/other-resources/gis-dictionary/term/spline%20interpolation</t>
        </r>
      </text>
    </comment>
    <comment ref="A80" authorId="0" shapeId="0">
      <text>
        <r>
          <rPr>
            <b/>
            <sz val="9"/>
            <color indexed="81"/>
            <rFont val="Tahoma"/>
            <charset val="1"/>
          </rPr>
          <t>Caterina Schiavoni:</t>
        </r>
        <r>
          <rPr>
            <sz val="9"/>
            <color indexed="81"/>
            <rFont val="Tahoma"/>
            <charset val="1"/>
          </rPr>
          <t xml:space="preserve">
Classification and regression trees are machine-learning methods for constructing prediction models from data. The models are obtained by recursively partitioning the data space and fitting a simple prediction model within each partition. As a result, the partitioning can be represented graphically as a decision tree. Classification trees are designed for dependent variables that take a finite number of unordered values, with prediction error measured in terms of misclassification cost. Regression trees are for dependent variables that take continuous or ordered discrete values, with prediction error typically measured by the squared difference between the observed and predicted values.
http://www.stat.wisc.edu/~loh/treeprogs/guide/wires11.pdf</t>
        </r>
      </text>
    </comment>
    <comment ref="D80" authorId="0" shapeId="0">
      <text>
        <r>
          <rPr>
            <b/>
            <sz val="9"/>
            <color indexed="81"/>
            <rFont val="Tahoma"/>
            <charset val="1"/>
          </rPr>
          <t>Caterina Schiavoni:</t>
        </r>
        <r>
          <rPr>
            <sz val="9"/>
            <color indexed="81"/>
            <rFont val="Tahoma"/>
            <charset val="1"/>
          </rPr>
          <t xml:space="preserve">
Requires IBM SPSS Statistics Premium which costs $17,800.00  per perpetual license.</t>
        </r>
      </text>
    </comment>
    <comment ref="E80" authorId="0" shapeId="0">
      <text>
        <r>
          <rPr>
            <b/>
            <sz val="9"/>
            <color indexed="81"/>
            <rFont val="Tahoma"/>
            <family val="2"/>
          </rPr>
          <t>Caterina Schiavoni:</t>
        </r>
        <r>
          <rPr>
            <sz val="9"/>
            <color indexed="81"/>
            <rFont val="Tahoma"/>
            <family val="2"/>
          </rPr>
          <t xml:space="preserve">
XLSTAT needed</t>
        </r>
      </text>
    </comment>
    <comment ref="A81" authorId="0" shapeId="0">
      <text>
        <r>
          <rPr>
            <b/>
            <sz val="9"/>
            <color indexed="81"/>
            <rFont val="Tahoma"/>
            <family val="2"/>
          </rPr>
          <t>Caterina Schiavoni:</t>
        </r>
        <r>
          <rPr>
            <sz val="9"/>
            <color indexed="81"/>
            <rFont val="Tahoma"/>
            <family val="2"/>
          </rPr>
          <t xml:space="preserve">
A Random Forest consists of an arbitrary number of simple trees, which are used to determine the final outcome.  For classification problems, the ensemble of simple trees vote for the most popular class. In the regression problem, their responses are averaged to obtain an estimate of the dependent variable. Using tree ensembles can lead to significant improvement in prediction accuracy (i.e., better ability to predict new data cases).
https://www.statsoft.com/Textbook/Random-Forest</t>
        </r>
      </text>
    </comment>
    <comment ref="A82" authorId="0" shapeId="0">
      <text>
        <r>
          <rPr>
            <b/>
            <sz val="9"/>
            <color indexed="81"/>
            <rFont val="Tahoma"/>
            <charset val="1"/>
          </rPr>
          <t>Caterina Schiavoni:</t>
        </r>
        <r>
          <rPr>
            <sz val="9"/>
            <color indexed="81"/>
            <rFont val="Tahoma"/>
            <charset val="1"/>
          </rPr>
          <t xml:space="preserve">
In mathematics, computer science and operations research, mathematical optimization (alternatively, mathematical programming or simply, optimization) is the selection of a best element (with regard to some criterion) from some set of available alternatives.
In the simplest case, an optimization problem consists of maximizing or minimizing a real function by systematically choosing input values from within an allowed set and computing the value of the function.
https://en.wikipedia.org/wiki/Mathematical_optimization#Optimization_problems</t>
        </r>
      </text>
    </comment>
    <comment ref="G82" authorId="0" shapeId="0">
      <text>
        <r>
          <rPr>
            <b/>
            <sz val="9"/>
            <color indexed="81"/>
            <rFont val="Tahoma"/>
            <family val="2"/>
          </rPr>
          <t>Caterina Schiavoni:</t>
        </r>
        <r>
          <rPr>
            <sz val="9"/>
            <color indexed="81"/>
            <rFont val="Tahoma"/>
            <family val="2"/>
          </rPr>
          <t xml:space="preserve">
Requires the optimization Toolbox, which costs DKK 8,750 with the Network Named User License and DKK 60,000 with the Concurrent License.</t>
        </r>
      </text>
    </comment>
    <comment ref="A83" authorId="0" shapeId="0">
      <text>
        <r>
          <rPr>
            <sz val="11"/>
            <color theme="1"/>
            <rFont val="Calibri"/>
            <family val="2"/>
            <scheme val="minor"/>
          </rPr>
          <t xml:space="preserve">Non parametric tests do not assume any probability distribution of the underlying variables (generally parametric tests assume a normal distribution with mean and variance parameters). Since non parametric tests make less assumptions than parametric ones, they are less powerful than the latter. Still, they allow to make statistical analyses when dealing with data that are better represented by the meadian instead of the mean, when having a small sample and ordinal/ranked data or outliers that can't be removed (non parametric tests are not seriously affected by outliers). </t>
        </r>
      </text>
    </comment>
    <comment ref="A84" authorId="0" shapeId="0">
      <text>
        <r>
          <rPr>
            <b/>
            <sz val="9"/>
            <color indexed="81"/>
            <rFont val="Tahoma"/>
            <family val="2"/>
          </rPr>
          <t>Caterina Schiavoni:</t>
        </r>
        <r>
          <rPr>
            <sz val="9"/>
            <color indexed="81"/>
            <rFont val="Tahoma"/>
            <family val="2"/>
          </rPr>
          <t xml:space="preserve">
In the statistical analysis of observational data, propensity score matching (PSM) is a statistical matching technique that attempts to estimate the effect of a treatment, policy, or other intervention by accounting for the covariates that predict receiving the treatment. PSM attempts to reduce the bias due to confounding variables that could be found in an estimate of the treatment effect obtained from simply comparing outcomes among units that received the treatment versus those that did not. 
https://en.wikipedia.org/wiki/Propensity_score_matching</t>
        </r>
      </text>
    </comment>
    <comment ref="A85" authorId="0" shapeId="0">
      <text>
        <r>
          <rPr>
            <b/>
            <sz val="9"/>
            <color indexed="81"/>
            <rFont val="Tahoma"/>
            <charset val="1"/>
          </rPr>
          <t>Caterina Schiavoni:</t>
        </r>
        <r>
          <rPr>
            <sz val="9"/>
            <color indexed="81"/>
            <rFont val="Tahoma"/>
            <charset val="1"/>
          </rPr>
          <t xml:space="preserve">
In statistics, stratified sampling is a method of sampling from a population. 
In statistical surveys, when subpopulations within an overall population vary, it is advantageous to sample each subpopulation (stratum) independently. Stratification is the process of dividing members of the population into homogeneous subgroups before sampling. The strata should be mutually exclusive: every element in the population must be assigned to only one stratum. The strata should also be collectively exhaustive: no population element can be excluded. Then simple random sampling or systematic sampling is applied within each stratum. This often improves the representativeness of the sample by reducing sampling error.
https://en.wikipedia.org/wiki/Stratified_sampling</t>
        </r>
      </text>
    </comment>
    <comment ref="D85" authorId="0" shapeId="0">
      <text>
        <r>
          <rPr>
            <b/>
            <sz val="9"/>
            <color indexed="81"/>
            <rFont val="Tahoma"/>
            <charset val="1"/>
          </rPr>
          <t>Caterina Schiavoni:</t>
        </r>
        <r>
          <rPr>
            <sz val="9"/>
            <color indexed="81"/>
            <rFont val="Tahoma"/>
            <charset val="1"/>
          </rPr>
          <t xml:space="preserve">
Requires IBM SPSS Statistics Premium which costs $17,800.00  per perpetual license.</t>
        </r>
      </text>
    </comment>
    <comment ref="E85" authorId="0" shapeId="0">
      <text>
        <r>
          <rPr>
            <b/>
            <sz val="9"/>
            <color indexed="81"/>
            <rFont val="Tahoma"/>
            <family val="2"/>
          </rPr>
          <t>Caterina Schiavoni:</t>
        </r>
        <r>
          <rPr>
            <sz val="9"/>
            <color indexed="81"/>
            <rFont val="Tahoma"/>
            <family val="2"/>
          </rPr>
          <t xml:space="preserve">
XLSTAT needed</t>
        </r>
      </text>
    </comment>
    <comment ref="G85" authorId="0" shapeId="0">
      <text>
        <r>
          <rPr>
            <b/>
            <sz val="9"/>
            <color indexed="81"/>
            <rFont val="Tahoma"/>
            <charset val="1"/>
          </rPr>
          <t>Caterina Schiavoni:</t>
        </r>
        <r>
          <rPr>
            <sz val="9"/>
            <color indexed="81"/>
            <rFont val="Tahoma"/>
            <charset val="1"/>
          </rPr>
          <t xml:space="preserve">
Requires the Financial Toolbox which costs DKK 52,000 with the concurrent license.</t>
        </r>
      </text>
    </comment>
    <comment ref="A86" authorId="0" shapeId="0">
      <text>
        <r>
          <rPr>
            <b/>
            <sz val="9"/>
            <color indexed="81"/>
            <rFont val="Tahoma"/>
            <charset val="1"/>
          </rPr>
          <t>Caterina Schiavoni:</t>
        </r>
        <r>
          <rPr>
            <sz val="9"/>
            <color indexed="81"/>
            <rFont val="Tahoma"/>
            <charset val="1"/>
          </rPr>
          <t xml:space="preserve">
The design of experiments (DOE, DOX, or experimental design) is the design of any task that aims to describe or explain the variation of information under conditions that are hypothesized to reflect the variation.
https://en.wikipedia.org/wiki/Design_of_experiments</t>
        </r>
      </text>
    </comment>
    <comment ref="E86" authorId="0" shapeId="0">
      <text>
        <r>
          <rPr>
            <b/>
            <sz val="9"/>
            <color indexed="81"/>
            <rFont val="Tahoma"/>
            <charset val="1"/>
          </rPr>
          <t>Caterina Schiavoni:</t>
        </r>
        <r>
          <rPr>
            <sz val="9"/>
            <color indexed="81"/>
            <rFont val="Tahoma"/>
            <charset val="1"/>
          </rPr>
          <t xml:space="preserve">
Requires SPC for Excel which costs $5,000 for a site license.</t>
        </r>
      </text>
    </comment>
    <comment ref="A87" authorId="0" shapeId="0">
      <text>
        <r>
          <rPr>
            <b/>
            <sz val="9"/>
            <color indexed="81"/>
            <rFont val="Tahoma"/>
            <charset val="1"/>
          </rPr>
          <t>Caterina Schiavoni:</t>
        </r>
        <r>
          <rPr>
            <sz val="9"/>
            <color indexed="81"/>
            <rFont val="Tahoma"/>
            <charset val="1"/>
          </rPr>
          <t xml:space="preserve">
Survival analysis is a branch of statistics for analyzing the expected duration of time until one or more events happen, such as death in biological organisms and failure in mechanical systems.
https://en.wikipedia.org/wiki/Survival_analysis</t>
        </r>
      </text>
    </comment>
    <comment ref="A88" authorId="0" shapeId="0">
      <text>
        <r>
          <rPr>
            <b/>
            <sz val="9"/>
            <color indexed="81"/>
            <rFont val="Tahoma"/>
            <charset val="1"/>
          </rPr>
          <t>Caterina Schiavoni:</t>
        </r>
        <r>
          <rPr>
            <sz val="9"/>
            <color indexed="81"/>
            <rFont val="Tahoma"/>
            <charset val="1"/>
          </rPr>
          <t xml:space="preserve">
The likelihood of a set of data is the probability of obtaining that particular set of data, given the chosen probability distribution model. This expression contains the unknown model parameters. The values of these parameters that maximize the sample likelihood are known as the Maximum Likelihood Estimates or MLE's.  
http://www.itl.nist.gov/div898/handbook/apr/section4/apr412.htm</t>
        </r>
      </text>
    </comment>
    <comment ref="A90" authorId="0" shapeId="0">
      <text>
        <r>
          <rPr>
            <b/>
            <sz val="9"/>
            <color indexed="81"/>
            <rFont val="Tahoma"/>
            <family val="2"/>
          </rPr>
          <t>Caterina Schiavoni:</t>
        </r>
        <r>
          <rPr>
            <sz val="9"/>
            <color indexed="81"/>
            <rFont val="Tahoma"/>
            <family val="2"/>
          </rPr>
          <t xml:space="preserve">
In statistics, imputation is the process of replacing missing data with substituted values. When substituting for a data point, it is known as "unit imputation". Missing data can introduce a substantial amount of bias, make the handling and analysis of the data more arduous, and create reductions in efficiency.
https://en.wikipedia.org/wiki/Imputation_(statistics)</t>
        </r>
      </text>
    </comment>
    <comment ref="G90" authorId="0" shapeId="0">
      <text>
        <r>
          <rPr>
            <b/>
            <sz val="9"/>
            <color indexed="81"/>
            <rFont val="Tahoma"/>
            <family val="2"/>
          </rPr>
          <t>Caterina Schiavoni:</t>
        </r>
        <r>
          <rPr>
            <sz val="9"/>
            <color indexed="81"/>
            <rFont val="Tahoma"/>
            <family val="2"/>
          </rPr>
          <t xml:space="preserve">
Requires the Bioinformatics Toolbox which costs 30,000 DKK with the concurrent license.</t>
        </r>
      </text>
    </comment>
    <comment ref="A91" authorId="0" shapeId="0">
      <text>
        <r>
          <rPr>
            <b/>
            <sz val="9"/>
            <color indexed="81"/>
            <rFont val="Tahoma"/>
            <charset val="1"/>
          </rPr>
          <t>Caterina Schiavoni:</t>
        </r>
        <r>
          <rPr>
            <sz val="9"/>
            <color indexed="81"/>
            <rFont val="Tahoma"/>
            <charset val="1"/>
          </rPr>
          <t xml:space="preserve">
A GIS operation for converting street addresses into spatial data that can be displayed as features on a map, usually by referencing address information from a street segment data layer.
http://support.esri.com/other-resources/gis-dictionary/term/geocoding</t>
        </r>
      </text>
    </comment>
  </commentList>
</comments>
</file>

<file path=xl/comments2.xml><?xml version="1.0" encoding="utf-8"?>
<comments xmlns="http://schemas.openxmlformats.org/spreadsheetml/2006/main">
  <authors>
    <author>Caterina Schiavoni</author>
  </authors>
  <commentList>
    <comment ref="C1" authorId="0" shapeId="0">
      <text>
        <r>
          <rPr>
            <b/>
            <sz val="9"/>
            <color indexed="81"/>
            <rFont val="Tahoma"/>
            <charset val="1"/>
          </rPr>
          <t>Caterina Schiavoni:</t>
        </r>
        <r>
          <rPr>
            <sz val="9"/>
            <color indexed="81"/>
            <rFont val="Tahoma"/>
            <charset val="1"/>
          </rPr>
          <t xml:space="preserve">
https://sites.google.com/a/nyu.edu/statistical-software-guide/summary</t>
        </r>
      </text>
    </comment>
    <comment ref="D1" authorId="0" shapeId="0">
      <text>
        <r>
          <rPr>
            <b/>
            <sz val="9"/>
            <color indexed="81"/>
            <rFont val="Tahoma"/>
            <charset val="1"/>
          </rPr>
          <t>Caterina Schiavoni:</t>
        </r>
        <r>
          <rPr>
            <sz val="9"/>
            <color indexed="81"/>
            <rFont val="Tahoma"/>
            <charset val="1"/>
          </rPr>
          <t xml:space="preserve">
https://www.quora.com/What-is-the-best-Statistical-Software-for-Econometrics</t>
        </r>
      </text>
    </comment>
    <comment ref="G1" authorId="0" shapeId="0">
      <text>
        <r>
          <rPr>
            <b/>
            <sz val="9"/>
            <color indexed="81"/>
            <rFont val="Tahoma"/>
            <charset val="1"/>
          </rPr>
          <t>Caterina Schiavoni:</t>
        </r>
        <r>
          <rPr>
            <sz val="9"/>
            <color indexed="81"/>
            <rFont val="Tahoma"/>
            <charset val="1"/>
          </rPr>
          <t xml:space="preserve">
http://guides.nyu.edu/quant/statsoft</t>
        </r>
      </text>
    </comment>
    <comment ref="K1" authorId="0" shapeId="0">
      <text>
        <r>
          <rPr>
            <b/>
            <sz val="9"/>
            <color indexed="81"/>
            <rFont val="Tahoma"/>
            <charset val="1"/>
          </rPr>
          <t>Caterina Schiavoni:</t>
        </r>
        <r>
          <rPr>
            <sz val="9"/>
            <color indexed="81"/>
            <rFont val="Tahoma"/>
            <charset val="1"/>
          </rPr>
          <t xml:space="preserve">
Based on total "Yes" and "Limited".</t>
        </r>
      </text>
    </comment>
    <comment ref="C3" authorId="0" shapeId="0">
      <text>
        <r>
          <rPr>
            <b/>
            <sz val="9"/>
            <color indexed="81"/>
            <rFont val="Tahoma"/>
            <family val="2"/>
          </rPr>
          <t>Caterina Schiavoni:</t>
        </r>
        <r>
          <rPr>
            <sz val="9"/>
            <color indexed="81"/>
            <rFont val="Tahoma"/>
            <family val="2"/>
          </rPr>
          <t xml:space="preserve">
R Studio as interface for R.</t>
        </r>
      </text>
    </comment>
    <comment ref="A13" authorId="0" shapeId="0">
      <text>
        <r>
          <rPr>
            <b/>
            <sz val="9"/>
            <color indexed="81"/>
            <rFont val="Tahoma"/>
            <charset val="1"/>
          </rPr>
          <t>Caterina Schiavoni:</t>
        </r>
        <r>
          <rPr>
            <sz val="9"/>
            <color indexed="81"/>
            <rFont val="Tahoma"/>
            <charset val="1"/>
          </rPr>
          <t xml:space="preserve">
Error messages should explain how to recover from the error.</t>
        </r>
      </text>
    </comment>
    <comment ref="A14" authorId="0" shapeId="0">
      <text>
        <r>
          <rPr>
            <b/>
            <sz val="9"/>
            <color indexed="81"/>
            <rFont val="Tahoma"/>
            <family val="2"/>
          </rPr>
          <t>Caterina Schiavoni:</t>
        </r>
        <r>
          <rPr>
            <sz val="9"/>
            <color indexed="81"/>
            <rFont val="Tahoma"/>
            <family val="2"/>
          </rPr>
          <t xml:space="preserve">
Undo optionavailable for most actions.</t>
        </r>
      </text>
    </comment>
    <comment ref="A15" authorId="0" shapeId="0">
      <text>
        <r>
          <rPr>
            <b/>
            <sz val="9"/>
            <color indexed="81"/>
            <rFont val="Tahoma"/>
            <family val="2"/>
          </rPr>
          <t>Caterina Schiavoni:</t>
        </r>
        <r>
          <rPr>
            <sz val="9"/>
            <color indexed="81"/>
            <rFont val="Tahoma"/>
            <family val="2"/>
          </rPr>
          <t xml:space="preserve">
Actions which cannot be undone should ask for confirmation.</t>
        </r>
      </text>
    </comment>
  </commentList>
</comments>
</file>

<file path=xl/comments3.xml><?xml version="1.0" encoding="utf-8"?>
<comments xmlns="http://schemas.openxmlformats.org/spreadsheetml/2006/main">
  <authors>
    <author>Caterina Schiavoni</author>
  </authors>
  <commentList>
    <comment ref="S2" authorId="0" shapeId="0">
      <text>
        <r>
          <rPr>
            <sz val="11"/>
            <color theme="1"/>
            <rFont val="Calibri"/>
            <family val="2"/>
            <scheme val="minor"/>
          </rPr>
          <t xml:space="preserve">SPSS License can be bought only individually and it never expires once purchased (all the licenses that have been bought until now got lost with the move in CPH).
</t>
        </r>
      </text>
    </comment>
    <comment ref="B3" authorId="0" shapeId="0">
      <text>
        <r>
          <rPr>
            <b/>
            <sz val="9"/>
            <color indexed="81"/>
            <rFont val="Tahoma"/>
            <family val="2"/>
          </rPr>
          <t>Caterina Schiavoni:</t>
        </r>
        <r>
          <rPr>
            <sz val="9"/>
            <color indexed="81"/>
            <rFont val="Tahoma"/>
            <family val="2"/>
          </rPr>
          <t xml:space="preserve">
R is open source.
R is an integrated suite of software facilities for data manipulation, calculation and graphical display. It includes:
an effective data handling and storage facility,
a suite of operators for calculations on arrays, in particular matrices,
a large, coherent, integrated collection of intermediate tools for data analysis,
graphical facilities for data analysis and display either on-screen or on hardcopy, and
a well-developed, simple and effective programming language which includes conditionals, loops, user-defined recursive functions and input and output facilities.
The term “environment” is intended to characterize it as a fully planned and coherent system, rather than an incremental accretion of very specific and inflexible tools, as is frequently the case with other data analysis software.
R, like S, is designed around a true computer language, and it allows users to add additional functionality by defining new functions. Much of the system is itself written in the R dialect of S, which makes it easy for users to follow the algorithmic choices made. For computationally-intensive tasks, C, C++ and Fortran code can be linked and called at run time. Advanced users can write C code to manipulate R objects directly.
Many users think of R as a statistics system. We prefer to think of it of an environment within which statistical techniques are implemented. R can be extended (easily) via packages. There are about eight packages supplied with the R distribution and many more are available through the CRAN family of Internet sites covering a very wide range of modern statistics.
R has its own LaTeX-like documentation format, which is used to supply comprehensive documentation, both on-line in a number of formats and in hardcopy.
R has some packages to deal with large datasets, i.e. more than one million variables (e.g. "bigmemory" and "ff").
https://www.r-project.org/about.html</t>
        </r>
      </text>
    </comment>
    <comment ref="C3" authorId="0" shapeId="0">
      <text>
        <r>
          <rPr>
            <sz val="11"/>
            <color theme="1"/>
            <rFont val="Calibri"/>
            <family val="2"/>
            <scheme val="minor"/>
          </rPr>
          <t xml:space="preserve">Stata License.
An N-user network license is a license that allows a maximum of N concurrent users. It is a perpetual license without an expiration date.
A network license is appropriate for use by machines within a single local geographic location or physical site.
The minimum size network license that may be purchased is a 2-user license.
The size of the license can be increased at any time at a reduced charge. If you currently own a 5-user network license, the price of adding another user would be the price of adding user number 6.
All users of a network license have access to the PDF documentation.
Upgrade discounts are offered as new releases of Stata become available. 
Maximum number of variables: 32,767. Maximum number of observations: 2.14 billion. Maximum number of righ-hand-side variables: 10,998 (for large datasets). 
http://www.stata.com/order/educational-license-options/
</t>
        </r>
      </text>
    </comment>
    <comment ref="D3" authorId="0" shapeId="0">
      <text>
        <r>
          <rPr>
            <sz val="11"/>
            <color theme="1"/>
            <rFont val="Calibri"/>
            <family val="2"/>
            <scheme val="minor"/>
          </rPr>
          <t xml:space="preserve">The Single License of SPSS Statistics Standard can be installed just on one device (hypothetically used by just one person). No expiration.  
Apparently you can negotiate to have a discount with a partner of SPSS if you plan to buy several licenses.
All the licenses that have been bought until now got lost with the move in CPH.
</t>
        </r>
      </text>
    </comment>
    <comment ref="E3" authorId="0" shapeId="0">
      <text>
        <r>
          <rPr>
            <sz val="11"/>
            <color theme="1"/>
            <rFont val="Calibri"/>
            <family val="2"/>
            <scheme val="minor"/>
          </rPr>
          <t xml:space="preserve">The Concurrent License of SPSS Statistics Standard can be installed on how many devices as you want in any country, but can only be accessed and used by one person at a time. No expiration.
</t>
        </r>
      </text>
    </comment>
    <comment ref="G3" authorId="0" shapeId="0">
      <text>
        <r>
          <rPr>
            <sz val="11"/>
            <color theme="1"/>
            <rFont val="Calibri"/>
            <family val="2"/>
            <scheme val="minor"/>
          </rPr>
          <t xml:space="preserve">PSPP License:
Support for over 1 billion cases.
Support for over 1 billion variables.
Syntax and data files which are compatible with those of SPSS.
A choice of terminal or graphical user interface.
A choice of text, postscript, pdf, opendocument or html output formats.
Inter-operability with Gnumeric, LibreOffice, OpenOffice.Org and other free software.
Easy data import from spreadsheets, text files and database sources.
The capability to open, analyse and edit two or more datasets concurrently. They can also be merged, joined or concatenated.
A user interface supporting all common character sets and which has been translated to multiple languages.
Fast statistical procedures, even on very large data sets.
No license fees.
No expiration period.
No unethical “end user license agreements”.
A fully indexed user manual.
Freedom ensured; It is licensed under the GPLv3 or later.
Portability; Runs on many different computers and many different operating systems (GNU or GNU/Linux are the prefered platforms, but we have had many reports that it runs well on other systems too).
https://www.gnu.org/software/pspp/
</t>
        </r>
      </text>
    </comment>
    <comment ref="H3" authorId="0" shapeId="0">
      <text>
        <r>
          <rPr>
            <sz val="11"/>
            <color theme="1"/>
            <rFont val="Calibri"/>
            <family val="2"/>
            <scheme val="minor"/>
          </rPr>
          <t xml:space="preserve">Matlab License.
Statistics and Machine Learning Toolbox + Econometrics Toolbox.
Perpetual license is one time investment with annual software maintenance service (optional) which cost around 18-20% of the new products price.
Active maintenance on license enables you for free product updates twice a year, free technical support, and ability to add new products to your license.
Term license is only valid for 1 year from time of purchase. It is priced at 40% of the perpetual license (perpetual license price list attached).
If you need is long-term (more than 2 years) then a perpetual license is the right choice for you.
MATLAB Licensing:
Individual: The Individual license is intended for use by a single named user. The products can be activated on up to four different computers, provided that the products are only accessible to and used by that single
named user. A named user may not use a program on more than two computers simultaneously.
Designated Computer: The Designated Computer license is intended for use on a single, designated computer, provided the products are operated from that computer's console by one licensed user at any given time.
Network Named User: The Network Named User license is intended for use by a specified number of designated named users to run the product on any computer that is connected to a single FlexNet® license manager. It is the responsibility of the Licensee to maintain a list of specific user names. This license option requires a minimum of two named users. NNU is limited to specified named users, e.g. 5 NNU MATLAB licenses can only be accessed by 5 named users. A named user can be changed 4 times/year. 
Concurrent: The Concurrent license is intended for use by a specified number of concurrent users to run the product on any computer that is connected to a single FlexNet® license manager. This license can be used by anyone with in EU from the same organization. Concurrent is accessible to unlimited users. Number of licenses of MATLAB in a concurrent license defines the number of simultaneous users.
</t>
        </r>
      </text>
    </comment>
    <comment ref="L4" authorId="0" shapeId="0">
      <text>
        <r>
          <rPr>
            <b/>
            <sz val="9"/>
            <color indexed="81"/>
            <rFont val="Tahoma"/>
            <family val="2"/>
          </rPr>
          <t>Caterina Schiavoni:</t>
        </r>
        <r>
          <rPr>
            <sz val="9"/>
            <color indexed="81"/>
            <rFont val="Tahoma"/>
            <family val="2"/>
          </rPr>
          <t xml:space="preserve">
First figure is the Basic Matlab toolbox (necessary for all the other toolboxes) + Second figure is the Statistics and Machine Learning Toolbox + Third figure is the Econometrics Toolbox</t>
        </r>
      </text>
    </comment>
    <comment ref="M4" authorId="0" shapeId="0">
      <text>
        <r>
          <rPr>
            <b/>
            <sz val="9"/>
            <color indexed="81"/>
            <rFont val="Tahoma"/>
            <charset val="1"/>
          </rPr>
          <t>Caterina Schiavoni:</t>
        </r>
        <r>
          <rPr>
            <sz val="9"/>
            <color indexed="81"/>
            <rFont val="Tahoma"/>
            <charset val="1"/>
          </rPr>
          <t xml:space="preserve">
First figure is the Basic Matlab toolbox (necessary for all the other toolboxes) + Second figure is the Statistics and Machine Learning Toolbox + Third figure is the Econometrics Toolbox</t>
        </r>
      </text>
    </comment>
  </commentList>
</comments>
</file>

<file path=xl/sharedStrings.xml><?xml version="1.0" encoding="utf-8"?>
<sst xmlns="http://schemas.openxmlformats.org/spreadsheetml/2006/main" count="829" uniqueCount="174">
  <si>
    <t>Statistical Software</t>
  </si>
  <si>
    <t>DKK</t>
  </si>
  <si>
    <t>Quantity</t>
  </si>
  <si>
    <t>Stata</t>
  </si>
  <si>
    <t>SPSS</t>
  </si>
  <si>
    <t>Matlab NNU</t>
  </si>
  <si>
    <t>Matlab Concurrent</t>
  </si>
  <si>
    <t>SAS</t>
  </si>
  <si>
    <t>R</t>
  </si>
  <si>
    <t xml:space="preserve">Stata </t>
  </si>
  <si>
    <t>Excel</t>
  </si>
  <si>
    <t>PSPP</t>
  </si>
  <si>
    <t>Price</t>
  </si>
  <si>
    <t>3 to 5</t>
  </si>
  <si>
    <t xml:space="preserve"> + 775.00 each</t>
  </si>
  <si>
    <t xml:space="preserve"> + 5930.00 each</t>
  </si>
  <si>
    <t>6 to 10</t>
  </si>
  <si>
    <t xml:space="preserve"> + 630.00 each</t>
  </si>
  <si>
    <t>11 to 25</t>
  </si>
  <si>
    <t xml:space="preserve"> + 495.00 each</t>
  </si>
  <si>
    <t>26 to 50</t>
  </si>
  <si>
    <t xml:space="preserve"> + 450.00 each</t>
  </si>
  <si>
    <t>51 to 100</t>
  </si>
  <si>
    <t xml:space="preserve"> + 360.00 each</t>
  </si>
  <si>
    <t>101 to 200</t>
  </si>
  <si>
    <t xml:space="preserve"> + 275.00 each</t>
  </si>
  <si>
    <t>201 to 500</t>
  </si>
  <si>
    <t xml:space="preserve"> + 140.00 each</t>
  </si>
  <si>
    <t>more</t>
  </si>
  <si>
    <t>Contact Stata</t>
  </si>
  <si>
    <t>Statistical Analyses</t>
  </si>
  <si>
    <t>Matlab</t>
  </si>
  <si>
    <t>BASIC STATISTICS</t>
  </si>
  <si>
    <t>Legend</t>
  </si>
  <si>
    <t>Yes</t>
  </si>
  <si>
    <t>Limited</t>
  </si>
  <si>
    <t>No</t>
  </si>
  <si>
    <t>MULTIVARIATE STATISTICS</t>
  </si>
  <si>
    <t>AMOS</t>
  </si>
  <si>
    <t>SIMULATIONS AND RESAMPLING TECHNIQUES</t>
  </si>
  <si>
    <t>OTHER STATISTICAL METHODS</t>
  </si>
  <si>
    <t>DATA MANAGEMENT</t>
  </si>
  <si>
    <t>Cross Tabulation</t>
  </si>
  <si>
    <t>Correlation</t>
  </si>
  <si>
    <t>Bar Chart</t>
  </si>
  <si>
    <t>Correlogram</t>
  </si>
  <si>
    <t>Histogram</t>
  </si>
  <si>
    <t>Scatterplot</t>
  </si>
  <si>
    <t>T-test</t>
  </si>
  <si>
    <t>Analysis of Variance (ANOVA)</t>
  </si>
  <si>
    <t>Linear Regression (OLS)</t>
  </si>
  <si>
    <t>Test of Joint Hypotheses in Regression</t>
  </si>
  <si>
    <t>Test for Heteroskedasticity</t>
  </si>
  <si>
    <t>Generalized/Weighted Least Squares (GLS/WLS)</t>
  </si>
  <si>
    <t>Logit Regression</t>
  </si>
  <si>
    <t>Probit Regression</t>
  </si>
  <si>
    <t>Marginal Effects (for Probit/Logit)</t>
  </si>
  <si>
    <t>Censoring Model (Tobit)</t>
  </si>
  <si>
    <t>Nonlinear Regression</t>
  </si>
  <si>
    <t>Truncated Regression</t>
  </si>
  <si>
    <t>Marginal Effects (for Truncated Regression)</t>
  </si>
  <si>
    <t>Instrumental Variables (IV)</t>
  </si>
  <si>
    <t>2 Stages Least Squares (2SLS)</t>
  </si>
  <si>
    <t>Generalized Method of Moments</t>
  </si>
  <si>
    <t>Stepwise Model Selection</t>
  </si>
  <si>
    <t>Test for Collinearity</t>
  </si>
  <si>
    <t>Test for Omitted Variables</t>
  </si>
  <si>
    <t>Univariate Time Series</t>
  </si>
  <si>
    <t>Multivariate Time Series</t>
  </si>
  <si>
    <t>Test for Autocorrelation</t>
  </si>
  <si>
    <t>Robust (HAC) Estimation</t>
  </si>
  <si>
    <t>Cointegration Tests</t>
  </si>
  <si>
    <t>Granger Causality</t>
  </si>
  <si>
    <t>Forecasting</t>
  </si>
  <si>
    <t>Autoregressive Model (AR)</t>
  </si>
  <si>
    <t>Moving Average Model (MA)</t>
  </si>
  <si>
    <t>Within OLS</t>
  </si>
  <si>
    <t>Between OLS</t>
  </si>
  <si>
    <t>First Difference OLS</t>
  </si>
  <si>
    <t>Principal Components Analysis</t>
  </si>
  <si>
    <t>Cluster Analysis</t>
  </si>
  <si>
    <t>Multivariate Analysis of Variance (MANOVA)</t>
  </si>
  <si>
    <t>Monte Carlo Simulations</t>
  </si>
  <si>
    <t>Bootstrap</t>
  </si>
  <si>
    <t>Subsampling</t>
  </si>
  <si>
    <t>Classification &amp; Regression Trees</t>
  </si>
  <si>
    <t>Random Forests</t>
  </si>
  <si>
    <t>Optimization Problems</t>
  </si>
  <si>
    <t>Nonparametric Tests</t>
  </si>
  <si>
    <t>Experimental Design</t>
  </si>
  <si>
    <t>Survival analysis</t>
  </si>
  <si>
    <t>Maximum Likelihood Estimation of Parameters</t>
  </si>
  <si>
    <t>Missing Data Imputation</t>
  </si>
  <si>
    <t>Merge Files</t>
  </si>
  <si>
    <t>Append Files</t>
  </si>
  <si>
    <t>Import Files</t>
  </si>
  <si>
    <t>Export Files</t>
  </si>
  <si>
    <t>MANUALS</t>
  </si>
  <si>
    <t>INTERFACE</t>
  </si>
  <si>
    <t>PROGRAMMING
LOAD</t>
  </si>
  <si>
    <t>Propensity Score Matching (for ATE)</t>
  </si>
  <si>
    <t>Average Treatment Effect (Regression Method)</t>
  </si>
  <si>
    <t>Error Correction Model</t>
  </si>
  <si>
    <t>TIME SERIES ANALYSIS</t>
  </si>
  <si>
    <t>REGERSSION ANALYSIS</t>
  </si>
  <si>
    <t>PANEL DATA ANALYSIS</t>
  </si>
  <si>
    <t>Boxplot</t>
  </si>
  <si>
    <t>COMPATIBILITY WITH OTHER STATISTICAL SOFTWARE</t>
  </si>
  <si>
    <t>Multiple Hypotheses Testing (MHT) Correction</t>
  </si>
  <si>
    <t>Quantile Regression</t>
  </si>
  <si>
    <t>Marginal Effects (for Censoring Model)</t>
  </si>
  <si>
    <t>Unit Root Tests</t>
  </si>
  <si>
    <t>Line Chart</t>
  </si>
  <si>
    <t>ARCH Model</t>
  </si>
  <si>
    <t>GARCH Model</t>
  </si>
  <si>
    <t>AR(I)MA Model</t>
  </si>
  <si>
    <t>Vector Autoregressive Model (VAR)</t>
  </si>
  <si>
    <t>Distributed Lag Model (DL)</t>
  </si>
  <si>
    <t>ADL Model</t>
  </si>
  <si>
    <t>Panel Data Modelling</t>
  </si>
  <si>
    <t>Unobserved Individual Effect (Heterogeneity)</t>
  </si>
  <si>
    <t>Fixed Effect</t>
  </si>
  <si>
    <t>Random Effect</t>
  </si>
  <si>
    <t>Structural Equation Modelling</t>
  </si>
  <si>
    <t>Summary Statistics</t>
  </si>
  <si>
    <t>Sorting</t>
  </si>
  <si>
    <t>Jackknife</t>
  </si>
  <si>
    <t>Spline Interpolation</t>
  </si>
  <si>
    <t>Empirical Cumulative Distribution Function (ECDF)</t>
  </si>
  <si>
    <t>TOTAL</t>
  </si>
  <si>
    <t>SOFTWARE</t>
  </si>
  <si>
    <t>Pie Chart</t>
  </si>
  <si>
    <t>Hackr.io</t>
  </si>
  <si>
    <t>Stratified Sampling</t>
  </si>
  <si>
    <t>OVERALL SCORE</t>
  </si>
  <si>
    <t>SPSS Statistics Standard Single</t>
  </si>
  <si>
    <t>SPSS Statistics Standard Concurrent</t>
  </si>
  <si>
    <t>Geocoding Data</t>
  </si>
  <si>
    <t>SELF-DESCRIPTIVENESS</t>
  </si>
  <si>
    <t>Error messages</t>
  </si>
  <si>
    <t>Undo</t>
  </si>
  <si>
    <t>Confirmation messages</t>
  </si>
  <si>
    <t>TOOL CHAMPION</t>
  </si>
  <si>
    <t>Ordered Logit Regression</t>
  </si>
  <si>
    <t>Ordered Probit Regression</t>
  </si>
  <si>
    <t>Postestimation Diagnostic</t>
  </si>
  <si>
    <t>Princeton</t>
  </si>
  <si>
    <t>UNC</t>
  </si>
  <si>
    <t>LSE</t>
  </si>
  <si>
    <t>Try R</t>
  </si>
  <si>
    <t>Coursera</t>
  </si>
  <si>
    <t>edX</t>
  </si>
  <si>
    <t>Kent State</t>
  </si>
  <si>
    <t>Calcnet</t>
  </si>
  <si>
    <t>Excel Exposure</t>
  </si>
  <si>
    <t>GCF</t>
  </si>
  <si>
    <t>SCORE FOR USER-FRIENDLINESS</t>
  </si>
  <si>
    <t>LEARNING CURVE</t>
  </si>
  <si>
    <t>DATA MANIPULATION</t>
  </si>
  <si>
    <t>FUNCTIONALITY (STAT ANALYSES)</t>
  </si>
  <si>
    <t>GRAPHICS</t>
  </si>
  <si>
    <t>NC State</t>
  </si>
  <si>
    <t>GNU</t>
  </si>
  <si>
    <t>Matlab Academy</t>
  </si>
  <si>
    <t>MIT</t>
  </si>
  <si>
    <t>MIT - video lectures</t>
  </si>
  <si>
    <t>UCLA</t>
  </si>
  <si>
    <t>SASCrunch Training</t>
  </si>
  <si>
    <t>Chandoo</t>
  </si>
  <si>
    <t>Improve your Excel</t>
  </si>
  <si>
    <t>Excel Function Dictionary</t>
  </si>
  <si>
    <t>Rstudio</t>
  </si>
  <si>
    <t>SPSS Tutorials</t>
  </si>
  <si>
    <t>UTexas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</si>
</sst>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_(&quot;$&quot;* \(#,##0.00\);_(&quot;$&quot;* &quot;-&quot;??_);_(@_)"/>
  </numFmts>
  <fonts count="11"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9"/>
      <color indexed="81"/>
      <name val="Tahoma"/>
      <charset val="1"/>
    </font>
    <font>
      <b/>
      <sz val="9"/>
      <color indexed="81"/>
      <name val="Tahoma"/>
      <charset val="1"/>
    </font>
    <font>
      <sz val="9"/>
      <color indexed="81"/>
      <name val="Tahoma"/>
      <family val="2"/>
    </font>
    <font>
      <b/>
      <sz val="9"/>
      <color indexed="81"/>
      <name val="Tahoma"/>
      <family val="2"/>
    </font>
    <font>
      <b/>
      <sz val="12"/>
      <color theme="1"/>
      <name val="Calibri"/>
      <family val="2"/>
      <scheme val="minor"/>
    </font>
    <font>
      <sz val="15"/>
      <color theme="1"/>
      <name val="Calibri"/>
      <family val="2"/>
      <scheme val="minor"/>
    </font>
    <font>
      <sz val="11"/>
      <name val="Calibri"/>
      <family val="2"/>
      <scheme val="minor"/>
    </font>
  </fonts>
  <fills count="7">
    <fill>
      <patternFill patternType="none"/>
    </fill>
    <fill>
      <patternFill patternType="gray125"/>
    </fill>
    <fill>
      <patternFill patternType="solid">
        <fgColor theme="5" tint="0.39997558519241921"/>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4" tint="0.59999389629810485"/>
        <bgColor indexed="64"/>
      </patternFill>
    </fill>
  </fills>
  <borders count="4">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0" fontId="3" fillId="0" borderId="0" applyNumberFormat="0" applyFill="0" applyBorder="0" applyAlignment="0" applyProtection="0"/>
  </cellStyleXfs>
  <cellXfs count="73">
    <xf numFmtId="0" fontId="0" fillId="0" borderId="0" xfId="0"/>
    <xf numFmtId="0" fontId="2" fillId="0" borderId="0" xfId="0" applyFont="1"/>
    <xf numFmtId="0" fontId="2" fillId="0" borderId="1" xfId="0" applyFont="1" applyBorder="1"/>
    <xf numFmtId="0" fontId="2" fillId="0" borderId="0" xfId="0" applyFont="1" applyBorder="1"/>
    <xf numFmtId="0" fontId="0" fillId="0" borderId="0" xfId="0" applyBorder="1"/>
    <xf numFmtId="0" fontId="2" fillId="0" borderId="1" xfId="0" applyFont="1" applyBorder="1" applyAlignment="1">
      <alignment horizontal="center" vertical="center"/>
    </xf>
    <xf numFmtId="44" fontId="0" fillId="0" borderId="0" xfId="1" applyFont="1" applyBorder="1" applyAlignment="1">
      <alignment horizontal="right"/>
    </xf>
    <xf numFmtId="2" fontId="0" fillId="0" borderId="0" xfId="1" applyNumberFormat="1" applyFont="1" applyBorder="1" applyAlignment="1">
      <alignment horizontal="right"/>
    </xf>
    <xf numFmtId="0" fontId="0" fillId="0" borderId="0" xfId="0" applyFont="1" applyBorder="1" applyAlignment="1">
      <alignment horizontal="center"/>
    </xf>
    <xf numFmtId="16" fontId="0" fillId="0" borderId="0" xfId="0" applyNumberFormat="1" applyFont="1" applyBorder="1" applyAlignment="1">
      <alignment horizontal="center"/>
    </xf>
    <xf numFmtId="0" fontId="0" fillId="0" borderId="0" xfId="0" applyFill="1" applyBorder="1"/>
    <xf numFmtId="0" fontId="2" fillId="0" borderId="1" xfId="0" applyFont="1" applyFill="1" applyBorder="1" applyAlignment="1">
      <alignment horizontal="left"/>
    </xf>
    <xf numFmtId="0" fontId="0" fillId="3" borderId="0" xfId="0" applyFill="1" applyBorder="1"/>
    <xf numFmtId="0" fontId="0" fillId="4" borderId="0" xfId="0" applyFill="1" applyBorder="1"/>
    <xf numFmtId="0" fontId="0" fillId="2" borderId="0" xfId="0" applyFill="1" applyBorder="1"/>
    <xf numFmtId="0" fontId="0" fillId="0" borderId="0" xfId="0" applyFont="1" applyAlignment="1">
      <alignment wrapText="1"/>
    </xf>
    <xf numFmtId="0" fontId="0" fillId="0" borderId="0" xfId="0" applyFont="1" applyBorder="1" applyAlignment="1">
      <alignment horizontal="left"/>
    </xf>
    <xf numFmtId="0" fontId="0" fillId="0" borderId="0" xfId="0" applyFont="1" applyBorder="1" applyAlignment="1">
      <alignment wrapText="1"/>
    </xf>
    <xf numFmtId="44" fontId="0" fillId="0" borderId="0" xfId="1" applyFont="1" applyBorder="1"/>
    <xf numFmtId="0" fontId="2" fillId="0" borderId="0" xfId="0" applyFont="1" applyBorder="1" applyAlignment="1">
      <alignment horizontal="center"/>
    </xf>
    <xf numFmtId="0" fontId="0" fillId="0" borderId="0" xfId="0"/>
    <xf numFmtId="0" fontId="0" fillId="0" borderId="0" xfId="0" applyAlignment="1"/>
    <xf numFmtId="0" fontId="0" fillId="0" borderId="0" xfId="0" applyFill="1" applyBorder="1" applyAlignment="1"/>
    <xf numFmtId="44" fontId="0" fillId="0" borderId="0" xfId="0" applyNumberFormat="1" applyFont="1" applyBorder="1"/>
    <xf numFmtId="0" fontId="0" fillId="0" borderId="1" xfId="0" applyFont="1" applyFill="1" applyBorder="1" applyAlignment="1">
      <alignment horizontal="left"/>
    </xf>
    <xf numFmtId="0" fontId="0" fillId="0" borderId="3" xfId="0" applyFill="1" applyBorder="1"/>
    <xf numFmtId="0" fontId="0" fillId="0" borderId="3" xfId="0" applyBorder="1"/>
    <xf numFmtId="0" fontId="0" fillId="0" borderId="3" xfId="0" applyFont="1" applyFill="1" applyBorder="1" applyAlignment="1">
      <alignment horizontal="left"/>
    </xf>
    <xf numFmtId="0" fontId="2" fillId="0" borderId="3" xfId="0" applyFont="1" applyFill="1" applyBorder="1" applyAlignment="1">
      <alignment horizontal="center"/>
    </xf>
    <xf numFmtId="0" fontId="2" fillId="0" borderId="1" xfId="0" applyFont="1" applyFill="1" applyBorder="1" applyAlignment="1">
      <alignment horizontal="center"/>
    </xf>
    <xf numFmtId="0" fontId="0" fillId="0" borderId="0" xfId="0" applyFill="1" applyBorder="1" applyAlignment="1">
      <alignment horizontal="left" indent="2"/>
    </xf>
    <xf numFmtId="0" fontId="0" fillId="0" borderId="0" xfId="0" applyAlignment="1">
      <alignment horizontal="left" indent="2"/>
    </xf>
    <xf numFmtId="0" fontId="0" fillId="0" borderId="0" xfId="0" applyFont="1" applyBorder="1" applyAlignment="1">
      <alignment horizontal="left" wrapText="1" indent="2"/>
    </xf>
    <xf numFmtId="0" fontId="0" fillId="0" borderId="0" xfId="0" applyBorder="1" applyAlignment="1">
      <alignment horizontal="left" indent="2"/>
    </xf>
    <xf numFmtId="0" fontId="0" fillId="0" borderId="0" xfId="0" applyFont="1" applyFill="1" applyBorder="1" applyAlignment="1">
      <alignment horizontal="left" indent="2"/>
    </xf>
    <xf numFmtId="0" fontId="3" fillId="3" borderId="0" xfId="2" applyFill="1" applyBorder="1"/>
    <xf numFmtId="0" fontId="3" fillId="4" borderId="0" xfId="2" applyFill="1" applyBorder="1"/>
    <xf numFmtId="0" fontId="2" fillId="0" borderId="0" xfId="0" applyFont="1" applyFill="1" applyBorder="1" applyAlignment="1"/>
    <xf numFmtId="0" fontId="8" fillId="0" borderId="0" xfId="0" applyFont="1" applyFill="1" applyBorder="1" applyAlignment="1"/>
    <xf numFmtId="0" fontId="3" fillId="4" borderId="0" xfId="2" applyFill="1"/>
    <xf numFmtId="0" fontId="3" fillId="3" borderId="0" xfId="2" applyFill="1"/>
    <xf numFmtId="0" fontId="3" fillId="4" borderId="0" xfId="2" applyFill="1" applyBorder="1" applyAlignment="1">
      <alignment wrapText="1"/>
    </xf>
    <xf numFmtId="0" fontId="3" fillId="3" borderId="0" xfId="2" applyFill="1" applyBorder="1" applyAlignment="1">
      <alignment wrapText="1"/>
    </xf>
    <xf numFmtId="0" fontId="0" fillId="0" borderId="3" xfId="0" applyFill="1" applyBorder="1" applyAlignment="1">
      <alignment horizontal="left"/>
    </xf>
    <xf numFmtId="0" fontId="0" fillId="3" borderId="0" xfId="0" applyFill="1" applyBorder="1" applyAlignment="1">
      <alignment horizontal="left" indent="2"/>
    </xf>
    <xf numFmtId="0" fontId="0" fillId="4" borderId="0" xfId="0" applyFill="1" applyBorder="1" applyAlignment="1">
      <alignment horizontal="left" indent="2"/>
    </xf>
    <xf numFmtId="0" fontId="0" fillId="2" borderId="0" xfId="0" applyFill="1" applyBorder="1" applyAlignment="1">
      <alignment horizontal="left" indent="2"/>
    </xf>
    <xf numFmtId="0" fontId="0" fillId="0" borderId="0" xfId="0" applyFill="1"/>
    <xf numFmtId="0" fontId="3" fillId="0" borderId="0" xfId="2"/>
    <xf numFmtId="0" fontId="9" fillId="0" borderId="0" xfId="0" applyFont="1" applyFill="1" applyAlignment="1"/>
    <xf numFmtId="0" fontId="9" fillId="0" borderId="0" xfId="0" applyFont="1" applyFill="1" applyBorder="1" applyAlignment="1"/>
    <xf numFmtId="0" fontId="0" fillId="0" borderId="0" xfId="0" applyFont="1" applyFill="1" applyAlignment="1"/>
    <xf numFmtId="0" fontId="0" fillId="0" borderId="1" xfId="0" applyFont="1" applyBorder="1" applyAlignment="1">
      <alignment horizontal="left" vertical="center"/>
    </xf>
    <xf numFmtId="0" fontId="10" fillId="0" borderId="0" xfId="0" applyFont="1" applyAlignment="1">
      <alignment horizontal="left" indent="2"/>
    </xf>
    <xf numFmtId="0" fontId="0" fillId="0" borderId="0" xfId="0" applyFont="1" applyFill="1" applyAlignment="1">
      <alignment horizontal="left" indent="2"/>
    </xf>
    <xf numFmtId="0" fontId="0" fillId="5" borderId="0" xfId="0" applyFont="1" applyFill="1" applyAlignment="1"/>
    <xf numFmtId="0" fontId="0" fillId="6" borderId="0" xfId="0" applyFont="1" applyFill="1" applyAlignment="1"/>
    <xf numFmtId="0" fontId="2" fillId="0" borderId="0" xfId="0" applyFont="1" applyFill="1" applyBorder="1" applyAlignment="1">
      <alignment horizontal="center"/>
    </xf>
    <xf numFmtId="0" fontId="2" fillId="0" borderId="1" xfId="0" applyFont="1" applyFill="1" applyBorder="1" applyAlignment="1">
      <alignment horizontal="center"/>
    </xf>
    <xf numFmtId="0" fontId="2" fillId="0" borderId="0" xfId="0" applyFont="1" applyBorder="1" applyAlignment="1">
      <alignment horizontal="center"/>
    </xf>
    <xf numFmtId="0" fontId="2" fillId="0" borderId="1" xfId="0" applyFont="1" applyBorder="1" applyAlignment="1">
      <alignment horizontal="center"/>
    </xf>
    <xf numFmtId="0" fontId="0" fillId="0" borderId="0" xfId="0" applyFont="1" applyBorder="1" applyAlignment="1">
      <alignment horizontal="center"/>
    </xf>
    <xf numFmtId="0" fontId="0" fillId="0" borderId="1" xfId="0" applyFont="1" applyBorder="1" applyAlignment="1">
      <alignment horizontal="center"/>
    </xf>
    <xf numFmtId="0" fontId="0" fillId="0" borderId="0" xfId="0" applyFont="1" applyBorder="1" applyAlignment="1">
      <alignment horizontal="center" wrapText="1"/>
    </xf>
    <xf numFmtId="0" fontId="0" fillId="5" borderId="0" xfId="0" applyFont="1" applyFill="1" applyBorder="1" applyAlignment="1">
      <alignment horizontal="center"/>
    </xf>
    <xf numFmtId="0" fontId="0" fillId="5" borderId="1" xfId="0" applyFont="1" applyFill="1" applyBorder="1" applyAlignment="1">
      <alignment horizontal="center"/>
    </xf>
    <xf numFmtId="0" fontId="0" fillId="0" borderId="1" xfId="0" applyFont="1" applyBorder="1" applyAlignment="1">
      <alignment horizontal="center" wrapText="1"/>
    </xf>
    <xf numFmtId="0" fontId="0" fillId="6" borderId="0" xfId="0" applyFont="1" applyFill="1" applyBorder="1" applyAlignment="1">
      <alignment horizontal="center" wrapText="1"/>
    </xf>
    <xf numFmtId="0" fontId="0" fillId="6" borderId="1" xfId="0" applyFont="1" applyFill="1" applyBorder="1" applyAlignment="1">
      <alignment horizontal="center" wrapText="1"/>
    </xf>
    <xf numFmtId="0" fontId="2" fillId="0" borderId="2" xfId="0" applyFont="1" applyBorder="1" applyAlignment="1">
      <alignment horizontal="center"/>
    </xf>
    <xf numFmtId="0" fontId="2" fillId="0" borderId="0" xfId="0" applyFont="1" applyAlignment="1">
      <alignment horizontal="center"/>
    </xf>
    <xf numFmtId="0" fontId="0" fillId="0" borderId="0" xfId="0" applyFont="1" applyFill="1" applyBorder="1" applyAlignment="1">
      <alignment horizontal="center"/>
    </xf>
    <xf numFmtId="0" fontId="0" fillId="0" borderId="1" xfId="0" applyFont="1" applyFill="1" applyBorder="1" applyAlignment="1">
      <alignment horizontal="center"/>
    </xf>
  </cellXfs>
  <cellStyles count="3">
    <cellStyle name="Currency" xfId="1" builtinId="4"/>
    <cellStyle name="Hyperlink" xfId="2" builtinId="8"/>
    <cellStyle name="Normal" xfId="0" builtinId="0"/>
  </cellStyles>
  <dxfs count="0"/>
  <tableStyles count="0" defaultTableStyle="TableStyleMedium2" defaultPivotStyle="PivotStyleLight16"/>
  <colors>
    <mruColors>
      <color rgb="FFBD92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Price</a:t>
            </a:r>
            <a:r>
              <a:rPr lang="en-US" baseline="0"/>
              <a:t> of Licences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'Price of Licenses'!$Q$2</c:f>
              <c:strCache>
                <c:ptCount val="1"/>
                <c:pt idx="0">
                  <c:v>Stata</c:v>
                </c:pt>
              </c:strCache>
            </c:strRef>
          </c:tx>
          <c:spPr>
            <a:ln w="28575" cap="rnd">
              <a:solidFill>
                <a:schemeClr val="accent2"/>
              </a:solidFill>
              <a:round/>
            </a:ln>
            <a:effectLst/>
          </c:spPr>
          <c:marker>
            <c:symbol val="none"/>
          </c:marker>
          <c:val>
            <c:numRef>
              <c:f>'Price of Licenses'!$Q$3:$Q$502</c:f>
              <c:numCache>
                <c:formatCode>_("$"* #,##0.00_);_("$"* \(#,##0.00\);_("$"* "-"??_);_(@_)</c:formatCode>
                <c:ptCount val="500"/>
                <c:pt idx="0">
                  <c:v>2795</c:v>
                </c:pt>
                <c:pt idx="1">
                  <c:v>2795</c:v>
                </c:pt>
                <c:pt idx="2">
                  <c:v>3570</c:v>
                </c:pt>
                <c:pt idx="3">
                  <c:v>4345</c:v>
                </c:pt>
                <c:pt idx="4">
                  <c:v>5120</c:v>
                </c:pt>
                <c:pt idx="5">
                  <c:v>5750</c:v>
                </c:pt>
                <c:pt idx="6">
                  <c:v>6380</c:v>
                </c:pt>
                <c:pt idx="7">
                  <c:v>7010</c:v>
                </c:pt>
                <c:pt idx="8">
                  <c:v>7640</c:v>
                </c:pt>
                <c:pt idx="9">
                  <c:v>8270</c:v>
                </c:pt>
                <c:pt idx="10">
                  <c:v>8765</c:v>
                </c:pt>
                <c:pt idx="11">
                  <c:v>9260</c:v>
                </c:pt>
                <c:pt idx="12">
                  <c:v>9755</c:v>
                </c:pt>
                <c:pt idx="13">
                  <c:v>10250</c:v>
                </c:pt>
                <c:pt idx="14">
                  <c:v>10745</c:v>
                </c:pt>
                <c:pt idx="15">
                  <c:v>11240</c:v>
                </c:pt>
                <c:pt idx="16">
                  <c:v>11735</c:v>
                </c:pt>
                <c:pt idx="17">
                  <c:v>12230</c:v>
                </c:pt>
                <c:pt idx="18">
                  <c:v>12725</c:v>
                </c:pt>
                <c:pt idx="19">
                  <c:v>13220</c:v>
                </c:pt>
                <c:pt idx="20">
                  <c:v>13715</c:v>
                </c:pt>
                <c:pt idx="21">
                  <c:v>14210</c:v>
                </c:pt>
                <c:pt idx="22">
                  <c:v>14705</c:v>
                </c:pt>
                <c:pt idx="23">
                  <c:v>15200</c:v>
                </c:pt>
                <c:pt idx="24">
                  <c:v>15695</c:v>
                </c:pt>
                <c:pt idx="25">
                  <c:v>16145</c:v>
                </c:pt>
                <c:pt idx="26">
                  <c:v>16595</c:v>
                </c:pt>
                <c:pt idx="27">
                  <c:v>17045</c:v>
                </c:pt>
                <c:pt idx="28">
                  <c:v>17495</c:v>
                </c:pt>
                <c:pt idx="29">
                  <c:v>17945</c:v>
                </c:pt>
                <c:pt idx="30">
                  <c:v>18395</c:v>
                </c:pt>
                <c:pt idx="31">
                  <c:v>18845</c:v>
                </c:pt>
                <c:pt idx="32">
                  <c:v>19295</c:v>
                </c:pt>
                <c:pt idx="33">
                  <c:v>19745</c:v>
                </c:pt>
                <c:pt idx="34">
                  <c:v>20195</c:v>
                </c:pt>
                <c:pt idx="35">
                  <c:v>20645</c:v>
                </c:pt>
                <c:pt idx="36">
                  <c:v>21095</c:v>
                </c:pt>
                <c:pt idx="37">
                  <c:v>21545</c:v>
                </c:pt>
                <c:pt idx="38">
                  <c:v>21995</c:v>
                </c:pt>
                <c:pt idx="39">
                  <c:v>22445</c:v>
                </c:pt>
                <c:pt idx="40">
                  <c:v>22895</c:v>
                </c:pt>
                <c:pt idx="41">
                  <c:v>23345</c:v>
                </c:pt>
                <c:pt idx="42">
                  <c:v>23795</c:v>
                </c:pt>
                <c:pt idx="43">
                  <c:v>24245</c:v>
                </c:pt>
                <c:pt idx="44">
                  <c:v>24695</c:v>
                </c:pt>
                <c:pt idx="45">
                  <c:v>25145</c:v>
                </c:pt>
                <c:pt idx="46">
                  <c:v>25595</c:v>
                </c:pt>
                <c:pt idx="47">
                  <c:v>26045</c:v>
                </c:pt>
                <c:pt idx="48">
                  <c:v>26495</c:v>
                </c:pt>
                <c:pt idx="49">
                  <c:v>26945</c:v>
                </c:pt>
                <c:pt idx="50">
                  <c:v>27305</c:v>
                </c:pt>
                <c:pt idx="51">
                  <c:v>27665</c:v>
                </c:pt>
                <c:pt idx="52">
                  <c:v>28025</c:v>
                </c:pt>
                <c:pt idx="53">
                  <c:v>28385</c:v>
                </c:pt>
                <c:pt idx="54">
                  <c:v>28745</c:v>
                </c:pt>
                <c:pt idx="55">
                  <c:v>29105</c:v>
                </c:pt>
                <c:pt idx="56">
                  <c:v>29465</c:v>
                </c:pt>
                <c:pt idx="57">
                  <c:v>29825</c:v>
                </c:pt>
                <c:pt idx="58">
                  <c:v>30185</c:v>
                </c:pt>
                <c:pt idx="59">
                  <c:v>30545</c:v>
                </c:pt>
                <c:pt idx="60">
                  <c:v>30905</c:v>
                </c:pt>
                <c:pt idx="61">
                  <c:v>31265</c:v>
                </c:pt>
                <c:pt idx="62">
                  <c:v>31625</c:v>
                </c:pt>
                <c:pt idx="63">
                  <c:v>31985</c:v>
                </c:pt>
                <c:pt idx="64">
                  <c:v>32345</c:v>
                </c:pt>
                <c:pt idx="65">
                  <c:v>32705</c:v>
                </c:pt>
                <c:pt idx="66">
                  <c:v>33065</c:v>
                </c:pt>
                <c:pt idx="67">
                  <c:v>33425</c:v>
                </c:pt>
                <c:pt idx="68">
                  <c:v>33785</c:v>
                </c:pt>
                <c:pt idx="69">
                  <c:v>34145</c:v>
                </c:pt>
                <c:pt idx="70">
                  <c:v>34505</c:v>
                </c:pt>
                <c:pt idx="71">
                  <c:v>34865</c:v>
                </c:pt>
                <c:pt idx="72">
                  <c:v>35225</c:v>
                </c:pt>
                <c:pt idx="73">
                  <c:v>35585</c:v>
                </c:pt>
                <c:pt idx="74">
                  <c:v>35945</c:v>
                </c:pt>
                <c:pt idx="75">
                  <c:v>36305</c:v>
                </c:pt>
                <c:pt idx="76">
                  <c:v>36665</c:v>
                </c:pt>
                <c:pt idx="77">
                  <c:v>37025</c:v>
                </c:pt>
                <c:pt idx="78">
                  <c:v>37385</c:v>
                </c:pt>
                <c:pt idx="79">
                  <c:v>37745</c:v>
                </c:pt>
                <c:pt idx="80">
                  <c:v>38105</c:v>
                </c:pt>
                <c:pt idx="81">
                  <c:v>38465</c:v>
                </c:pt>
                <c:pt idx="82">
                  <c:v>38825</c:v>
                </c:pt>
                <c:pt idx="83">
                  <c:v>39185</c:v>
                </c:pt>
                <c:pt idx="84">
                  <c:v>39545</c:v>
                </c:pt>
                <c:pt idx="85">
                  <c:v>39905</c:v>
                </c:pt>
                <c:pt idx="86">
                  <c:v>40265</c:v>
                </c:pt>
                <c:pt idx="87">
                  <c:v>40625</c:v>
                </c:pt>
                <c:pt idx="88">
                  <c:v>40985</c:v>
                </c:pt>
                <c:pt idx="89">
                  <c:v>41345</c:v>
                </c:pt>
                <c:pt idx="90">
                  <c:v>41705</c:v>
                </c:pt>
                <c:pt idx="91">
                  <c:v>42065</c:v>
                </c:pt>
                <c:pt idx="92">
                  <c:v>42425</c:v>
                </c:pt>
                <c:pt idx="93">
                  <c:v>42785</c:v>
                </c:pt>
                <c:pt idx="94">
                  <c:v>43145</c:v>
                </c:pt>
                <c:pt idx="95">
                  <c:v>43505</c:v>
                </c:pt>
                <c:pt idx="96">
                  <c:v>43865</c:v>
                </c:pt>
                <c:pt idx="97">
                  <c:v>44225</c:v>
                </c:pt>
                <c:pt idx="98">
                  <c:v>44585</c:v>
                </c:pt>
                <c:pt idx="99">
                  <c:v>44945</c:v>
                </c:pt>
                <c:pt idx="100">
                  <c:v>45220</c:v>
                </c:pt>
                <c:pt idx="101">
                  <c:v>45495</c:v>
                </c:pt>
                <c:pt idx="102">
                  <c:v>45770</c:v>
                </c:pt>
                <c:pt idx="103">
                  <c:v>46045</c:v>
                </c:pt>
                <c:pt idx="104">
                  <c:v>46320</c:v>
                </c:pt>
                <c:pt idx="105">
                  <c:v>46595</c:v>
                </c:pt>
                <c:pt idx="106">
                  <c:v>46870</c:v>
                </c:pt>
                <c:pt idx="107">
                  <c:v>47145</c:v>
                </c:pt>
                <c:pt idx="108">
                  <c:v>47420</c:v>
                </c:pt>
                <c:pt idx="109">
                  <c:v>47695</c:v>
                </c:pt>
                <c:pt idx="110">
                  <c:v>47970</c:v>
                </c:pt>
                <c:pt idx="111">
                  <c:v>48245</c:v>
                </c:pt>
                <c:pt idx="112">
                  <c:v>48520</c:v>
                </c:pt>
                <c:pt idx="113">
                  <c:v>48795</c:v>
                </c:pt>
                <c:pt idx="114">
                  <c:v>49070</c:v>
                </c:pt>
                <c:pt idx="115">
                  <c:v>49345</c:v>
                </c:pt>
                <c:pt idx="116">
                  <c:v>49620</c:v>
                </c:pt>
                <c:pt idx="117">
                  <c:v>49895</c:v>
                </c:pt>
                <c:pt idx="118">
                  <c:v>50170</c:v>
                </c:pt>
                <c:pt idx="119">
                  <c:v>50445</c:v>
                </c:pt>
                <c:pt idx="120">
                  <c:v>50720</c:v>
                </c:pt>
                <c:pt idx="121">
                  <c:v>50995</c:v>
                </c:pt>
                <c:pt idx="122">
                  <c:v>51270</c:v>
                </c:pt>
                <c:pt idx="123">
                  <c:v>51545</c:v>
                </c:pt>
                <c:pt idx="124">
                  <c:v>51820</c:v>
                </c:pt>
                <c:pt idx="125">
                  <c:v>52095</c:v>
                </c:pt>
                <c:pt idx="126">
                  <c:v>52370</c:v>
                </c:pt>
                <c:pt idx="127">
                  <c:v>52645</c:v>
                </c:pt>
                <c:pt idx="128">
                  <c:v>52920</c:v>
                </c:pt>
                <c:pt idx="129">
                  <c:v>53195</c:v>
                </c:pt>
                <c:pt idx="130">
                  <c:v>53470</c:v>
                </c:pt>
                <c:pt idx="131">
                  <c:v>53745</c:v>
                </c:pt>
                <c:pt idx="132">
                  <c:v>54020</c:v>
                </c:pt>
                <c:pt idx="133">
                  <c:v>54295</c:v>
                </c:pt>
                <c:pt idx="134">
                  <c:v>54570</c:v>
                </c:pt>
                <c:pt idx="135">
                  <c:v>54845</c:v>
                </c:pt>
                <c:pt idx="136">
                  <c:v>55120</c:v>
                </c:pt>
                <c:pt idx="137">
                  <c:v>55395</c:v>
                </c:pt>
                <c:pt idx="138">
                  <c:v>55670</c:v>
                </c:pt>
                <c:pt idx="139">
                  <c:v>55945</c:v>
                </c:pt>
                <c:pt idx="140">
                  <c:v>56220</c:v>
                </c:pt>
                <c:pt idx="141">
                  <c:v>56495</c:v>
                </c:pt>
                <c:pt idx="142">
                  <c:v>56770</c:v>
                </c:pt>
                <c:pt idx="143">
                  <c:v>57045</c:v>
                </c:pt>
                <c:pt idx="144">
                  <c:v>57320</c:v>
                </c:pt>
                <c:pt idx="145">
                  <c:v>57595</c:v>
                </c:pt>
                <c:pt idx="146">
                  <c:v>57870</c:v>
                </c:pt>
                <c:pt idx="147">
                  <c:v>58145</c:v>
                </c:pt>
                <c:pt idx="148">
                  <c:v>58420</c:v>
                </c:pt>
                <c:pt idx="149">
                  <c:v>58695</c:v>
                </c:pt>
                <c:pt idx="150">
                  <c:v>58970</c:v>
                </c:pt>
                <c:pt idx="151">
                  <c:v>59245</c:v>
                </c:pt>
                <c:pt idx="152">
                  <c:v>59520</c:v>
                </c:pt>
                <c:pt idx="153">
                  <c:v>59795</c:v>
                </c:pt>
                <c:pt idx="154">
                  <c:v>60070</c:v>
                </c:pt>
                <c:pt idx="155">
                  <c:v>60345</c:v>
                </c:pt>
                <c:pt idx="156">
                  <c:v>60620</c:v>
                </c:pt>
                <c:pt idx="157">
                  <c:v>60895</c:v>
                </c:pt>
                <c:pt idx="158">
                  <c:v>61170</c:v>
                </c:pt>
                <c:pt idx="159">
                  <c:v>61445</c:v>
                </c:pt>
                <c:pt idx="160">
                  <c:v>61720</c:v>
                </c:pt>
                <c:pt idx="161">
                  <c:v>61995</c:v>
                </c:pt>
                <c:pt idx="162">
                  <c:v>62270</c:v>
                </c:pt>
                <c:pt idx="163">
                  <c:v>62545</c:v>
                </c:pt>
                <c:pt idx="164">
                  <c:v>62820</c:v>
                </c:pt>
                <c:pt idx="165">
                  <c:v>63095</c:v>
                </c:pt>
                <c:pt idx="166">
                  <c:v>63370</c:v>
                </c:pt>
                <c:pt idx="167">
                  <c:v>63645</c:v>
                </c:pt>
                <c:pt idx="168">
                  <c:v>63920</c:v>
                </c:pt>
                <c:pt idx="169">
                  <c:v>64195</c:v>
                </c:pt>
                <c:pt idx="170">
                  <c:v>64470</c:v>
                </c:pt>
                <c:pt idx="171">
                  <c:v>64745</c:v>
                </c:pt>
                <c:pt idx="172">
                  <c:v>65020</c:v>
                </c:pt>
                <c:pt idx="173">
                  <c:v>65295</c:v>
                </c:pt>
                <c:pt idx="174">
                  <c:v>65570</c:v>
                </c:pt>
                <c:pt idx="175">
                  <c:v>65845</c:v>
                </c:pt>
                <c:pt idx="176">
                  <c:v>66120</c:v>
                </c:pt>
                <c:pt idx="177">
                  <c:v>66395</c:v>
                </c:pt>
                <c:pt idx="178">
                  <c:v>66670</c:v>
                </c:pt>
                <c:pt idx="179">
                  <c:v>66945</c:v>
                </c:pt>
                <c:pt idx="180">
                  <c:v>67220</c:v>
                </c:pt>
                <c:pt idx="181">
                  <c:v>67495</c:v>
                </c:pt>
                <c:pt idx="182">
                  <c:v>67770</c:v>
                </c:pt>
                <c:pt idx="183">
                  <c:v>68045</c:v>
                </c:pt>
                <c:pt idx="184">
                  <c:v>68320</c:v>
                </c:pt>
                <c:pt idx="185">
                  <c:v>68595</c:v>
                </c:pt>
                <c:pt idx="186">
                  <c:v>68870</c:v>
                </c:pt>
                <c:pt idx="187">
                  <c:v>69145</c:v>
                </c:pt>
                <c:pt idx="188">
                  <c:v>69420</c:v>
                </c:pt>
                <c:pt idx="189">
                  <c:v>69695</c:v>
                </c:pt>
                <c:pt idx="190">
                  <c:v>69970</c:v>
                </c:pt>
                <c:pt idx="191">
                  <c:v>70245</c:v>
                </c:pt>
                <c:pt idx="192">
                  <c:v>70520</c:v>
                </c:pt>
                <c:pt idx="193">
                  <c:v>70795</c:v>
                </c:pt>
                <c:pt idx="194">
                  <c:v>71070</c:v>
                </c:pt>
                <c:pt idx="195">
                  <c:v>71345</c:v>
                </c:pt>
                <c:pt idx="196">
                  <c:v>71620</c:v>
                </c:pt>
                <c:pt idx="197">
                  <c:v>71895</c:v>
                </c:pt>
                <c:pt idx="198">
                  <c:v>72170</c:v>
                </c:pt>
                <c:pt idx="199">
                  <c:v>72445</c:v>
                </c:pt>
                <c:pt idx="200">
                  <c:v>72585</c:v>
                </c:pt>
                <c:pt idx="201">
                  <c:v>72725</c:v>
                </c:pt>
                <c:pt idx="202">
                  <c:v>72865</c:v>
                </c:pt>
                <c:pt idx="203">
                  <c:v>73005</c:v>
                </c:pt>
                <c:pt idx="204">
                  <c:v>73145</c:v>
                </c:pt>
                <c:pt idx="205">
                  <c:v>73285</c:v>
                </c:pt>
                <c:pt idx="206">
                  <c:v>73425</c:v>
                </c:pt>
                <c:pt idx="207">
                  <c:v>73565</c:v>
                </c:pt>
                <c:pt idx="208">
                  <c:v>73705</c:v>
                </c:pt>
                <c:pt idx="209">
                  <c:v>73845</c:v>
                </c:pt>
                <c:pt idx="210">
                  <c:v>73985</c:v>
                </c:pt>
                <c:pt idx="211">
                  <c:v>74125</c:v>
                </c:pt>
                <c:pt idx="212">
                  <c:v>74265</c:v>
                </c:pt>
                <c:pt idx="213">
                  <c:v>74405</c:v>
                </c:pt>
                <c:pt idx="214">
                  <c:v>74545</c:v>
                </c:pt>
                <c:pt idx="215">
                  <c:v>74685</c:v>
                </c:pt>
                <c:pt idx="216">
                  <c:v>74825</c:v>
                </c:pt>
                <c:pt idx="217">
                  <c:v>74965</c:v>
                </c:pt>
                <c:pt idx="218">
                  <c:v>75105</c:v>
                </c:pt>
                <c:pt idx="219">
                  <c:v>75245</c:v>
                </c:pt>
                <c:pt idx="220">
                  <c:v>75385</c:v>
                </c:pt>
                <c:pt idx="221">
                  <c:v>75525</c:v>
                </c:pt>
                <c:pt idx="222">
                  <c:v>75665</c:v>
                </c:pt>
                <c:pt idx="223">
                  <c:v>75805</c:v>
                </c:pt>
                <c:pt idx="224">
                  <c:v>75945</c:v>
                </c:pt>
                <c:pt idx="225">
                  <c:v>76085</c:v>
                </c:pt>
                <c:pt idx="226">
                  <c:v>76225</c:v>
                </c:pt>
                <c:pt idx="227">
                  <c:v>76365</c:v>
                </c:pt>
                <c:pt idx="228">
                  <c:v>76505</c:v>
                </c:pt>
                <c:pt idx="229">
                  <c:v>76645</c:v>
                </c:pt>
                <c:pt idx="230">
                  <c:v>76785</c:v>
                </c:pt>
                <c:pt idx="231">
                  <c:v>76925</c:v>
                </c:pt>
                <c:pt idx="232">
                  <c:v>77065</c:v>
                </c:pt>
                <c:pt idx="233">
                  <c:v>77205</c:v>
                </c:pt>
                <c:pt idx="234">
                  <c:v>77345</c:v>
                </c:pt>
                <c:pt idx="235">
                  <c:v>77485</c:v>
                </c:pt>
                <c:pt idx="236">
                  <c:v>77625</c:v>
                </c:pt>
                <c:pt idx="237">
                  <c:v>77765</c:v>
                </c:pt>
                <c:pt idx="238">
                  <c:v>77905</c:v>
                </c:pt>
                <c:pt idx="239">
                  <c:v>78045</c:v>
                </c:pt>
                <c:pt idx="240">
                  <c:v>78185</c:v>
                </c:pt>
                <c:pt idx="241">
                  <c:v>78325</c:v>
                </c:pt>
                <c:pt idx="242">
                  <c:v>78465</c:v>
                </c:pt>
                <c:pt idx="243">
                  <c:v>78605</c:v>
                </c:pt>
                <c:pt idx="244">
                  <c:v>78745</c:v>
                </c:pt>
                <c:pt idx="245">
                  <c:v>78885</c:v>
                </c:pt>
                <c:pt idx="246">
                  <c:v>79025</c:v>
                </c:pt>
                <c:pt idx="247">
                  <c:v>79165</c:v>
                </c:pt>
                <c:pt idx="248">
                  <c:v>79305</c:v>
                </c:pt>
                <c:pt idx="249">
                  <c:v>79445</c:v>
                </c:pt>
                <c:pt idx="250">
                  <c:v>79585</c:v>
                </c:pt>
                <c:pt idx="251">
                  <c:v>79725</c:v>
                </c:pt>
                <c:pt idx="252">
                  <c:v>79865</c:v>
                </c:pt>
                <c:pt idx="253">
                  <c:v>80005</c:v>
                </c:pt>
                <c:pt idx="254">
                  <c:v>80145</c:v>
                </c:pt>
                <c:pt idx="255">
                  <c:v>80285</c:v>
                </c:pt>
                <c:pt idx="256">
                  <c:v>80425</c:v>
                </c:pt>
                <c:pt idx="257">
                  <c:v>80565</c:v>
                </c:pt>
                <c:pt idx="258">
                  <c:v>80705</c:v>
                </c:pt>
                <c:pt idx="259">
                  <c:v>80845</c:v>
                </c:pt>
                <c:pt idx="260">
                  <c:v>80985</c:v>
                </c:pt>
                <c:pt idx="261">
                  <c:v>81125</c:v>
                </c:pt>
                <c:pt idx="262">
                  <c:v>81265</c:v>
                </c:pt>
                <c:pt idx="263">
                  <c:v>81405</c:v>
                </c:pt>
                <c:pt idx="264">
                  <c:v>81545</c:v>
                </c:pt>
                <c:pt idx="265">
                  <c:v>81685</c:v>
                </c:pt>
                <c:pt idx="266">
                  <c:v>81825</c:v>
                </c:pt>
                <c:pt idx="267">
                  <c:v>81965</c:v>
                </c:pt>
                <c:pt idx="268">
                  <c:v>82105</c:v>
                </c:pt>
                <c:pt idx="269">
                  <c:v>82245</c:v>
                </c:pt>
                <c:pt idx="270">
                  <c:v>82385</c:v>
                </c:pt>
                <c:pt idx="271">
                  <c:v>82525</c:v>
                </c:pt>
                <c:pt idx="272">
                  <c:v>82665</c:v>
                </c:pt>
                <c:pt idx="273">
                  <c:v>82805</c:v>
                </c:pt>
                <c:pt idx="274">
                  <c:v>82945</c:v>
                </c:pt>
                <c:pt idx="275">
                  <c:v>83085</c:v>
                </c:pt>
                <c:pt idx="276">
                  <c:v>83225</c:v>
                </c:pt>
                <c:pt idx="277">
                  <c:v>83365</c:v>
                </c:pt>
                <c:pt idx="278">
                  <c:v>83505</c:v>
                </c:pt>
                <c:pt idx="279">
                  <c:v>83645</c:v>
                </c:pt>
                <c:pt idx="280">
                  <c:v>83785</c:v>
                </c:pt>
                <c:pt idx="281">
                  <c:v>83925</c:v>
                </c:pt>
                <c:pt idx="282">
                  <c:v>84065</c:v>
                </c:pt>
                <c:pt idx="283">
                  <c:v>84205</c:v>
                </c:pt>
                <c:pt idx="284">
                  <c:v>84345</c:v>
                </c:pt>
                <c:pt idx="285">
                  <c:v>84485</c:v>
                </c:pt>
                <c:pt idx="286">
                  <c:v>84625</c:v>
                </c:pt>
                <c:pt idx="287">
                  <c:v>84765</c:v>
                </c:pt>
                <c:pt idx="288">
                  <c:v>84905</c:v>
                </c:pt>
                <c:pt idx="289">
                  <c:v>85045</c:v>
                </c:pt>
                <c:pt idx="290">
                  <c:v>85185</c:v>
                </c:pt>
                <c:pt idx="291">
                  <c:v>85325</c:v>
                </c:pt>
                <c:pt idx="292">
                  <c:v>85465</c:v>
                </c:pt>
                <c:pt idx="293">
                  <c:v>85605</c:v>
                </c:pt>
                <c:pt idx="294">
                  <c:v>85745</c:v>
                </c:pt>
                <c:pt idx="295">
                  <c:v>85885</c:v>
                </c:pt>
                <c:pt idx="296">
                  <c:v>86025</c:v>
                </c:pt>
                <c:pt idx="297">
                  <c:v>86165</c:v>
                </c:pt>
                <c:pt idx="298">
                  <c:v>86305</c:v>
                </c:pt>
                <c:pt idx="299">
                  <c:v>86445</c:v>
                </c:pt>
                <c:pt idx="300">
                  <c:v>86585</c:v>
                </c:pt>
                <c:pt idx="301">
                  <c:v>86725</c:v>
                </c:pt>
                <c:pt idx="302">
                  <c:v>86865</c:v>
                </c:pt>
                <c:pt idx="303">
                  <c:v>87005</c:v>
                </c:pt>
                <c:pt idx="304">
                  <c:v>87145</c:v>
                </c:pt>
                <c:pt idx="305">
                  <c:v>87285</c:v>
                </c:pt>
                <c:pt idx="306">
                  <c:v>87425</c:v>
                </c:pt>
                <c:pt idx="307">
                  <c:v>87565</c:v>
                </c:pt>
                <c:pt idx="308">
                  <c:v>87705</c:v>
                </c:pt>
                <c:pt idx="309">
                  <c:v>87845</c:v>
                </c:pt>
                <c:pt idx="310">
                  <c:v>87985</c:v>
                </c:pt>
                <c:pt idx="311">
                  <c:v>88125</c:v>
                </c:pt>
                <c:pt idx="312">
                  <c:v>88265</c:v>
                </c:pt>
                <c:pt idx="313">
                  <c:v>88405</c:v>
                </c:pt>
                <c:pt idx="314">
                  <c:v>88545</c:v>
                </c:pt>
                <c:pt idx="315">
                  <c:v>88685</c:v>
                </c:pt>
                <c:pt idx="316">
                  <c:v>88825</c:v>
                </c:pt>
                <c:pt idx="317">
                  <c:v>88965</c:v>
                </c:pt>
                <c:pt idx="318">
                  <c:v>89105</c:v>
                </c:pt>
                <c:pt idx="319">
                  <c:v>89245</c:v>
                </c:pt>
                <c:pt idx="320">
                  <c:v>89385</c:v>
                </c:pt>
                <c:pt idx="321">
                  <c:v>89525</c:v>
                </c:pt>
                <c:pt idx="322">
                  <c:v>89665</c:v>
                </c:pt>
                <c:pt idx="323">
                  <c:v>89805</c:v>
                </c:pt>
                <c:pt idx="324">
                  <c:v>89945</c:v>
                </c:pt>
                <c:pt idx="325">
                  <c:v>90085</c:v>
                </c:pt>
                <c:pt idx="326">
                  <c:v>90225</c:v>
                </c:pt>
                <c:pt idx="327">
                  <c:v>90365</c:v>
                </c:pt>
                <c:pt idx="328">
                  <c:v>90505</c:v>
                </c:pt>
                <c:pt idx="329">
                  <c:v>90645</c:v>
                </c:pt>
                <c:pt idx="330">
                  <c:v>90785</c:v>
                </c:pt>
                <c:pt idx="331">
                  <c:v>90925</c:v>
                </c:pt>
                <c:pt idx="332">
                  <c:v>91065</c:v>
                </c:pt>
                <c:pt idx="333">
                  <c:v>91205</c:v>
                </c:pt>
                <c:pt idx="334">
                  <c:v>91345</c:v>
                </c:pt>
                <c:pt idx="335">
                  <c:v>91485</c:v>
                </c:pt>
                <c:pt idx="336">
                  <c:v>91625</c:v>
                </c:pt>
                <c:pt idx="337">
                  <c:v>91765</c:v>
                </c:pt>
                <c:pt idx="338">
                  <c:v>91905</c:v>
                </c:pt>
                <c:pt idx="339">
                  <c:v>92045</c:v>
                </c:pt>
                <c:pt idx="340">
                  <c:v>92185</c:v>
                </c:pt>
                <c:pt idx="341">
                  <c:v>92325</c:v>
                </c:pt>
                <c:pt idx="342">
                  <c:v>92465</c:v>
                </c:pt>
                <c:pt idx="343">
                  <c:v>92605</c:v>
                </c:pt>
                <c:pt idx="344">
                  <c:v>92745</c:v>
                </c:pt>
                <c:pt idx="345">
                  <c:v>92885</c:v>
                </c:pt>
                <c:pt idx="346">
                  <c:v>93025</c:v>
                </c:pt>
                <c:pt idx="347">
                  <c:v>93165</c:v>
                </c:pt>
                <c:pt idx="348">
                  <c:v>93305</c:v>
                </c:pt>
                <c:pt idx="349">
                  <c:v>93445</c:v>
                </c:pt>
                <c:pt idx="350">
                  <c:v>93585</c:v>
                </c:pt>
                <c:pt idx="351">
                  <c:v>93725</c:v>
                </c:pt>
                <c:pt idx="352">
                  <c:v>93865</c:v>
                </c:pt>
                <c:pt idx="353">
                  <c:v>94005</c:v>
                </c:pt>
                <c:pt idx="354">
                  <c:v>94145</c:v>
                </c:pt>
                <c:pt idx="355">
                  <c:v>94285</c:v>
                </c:pt>
                <c:pt idx="356">
                  <c:v>94425</c:v>
                </c:pt>
                <c:pt idx="357">
                  <c:v>94565</c:v>
                </c:pt>
                <c:pt idx="358">
                  <c:v>94705</c:v>
                </c:pt>
                <c:pt idx="359">
                  <c:v>94845</c:v>
                </c:pt>
                <c:pt idx="360">
                  <c:v>94985</c:v>
                </c:pt>
                <c:pt idx="361">
                  <c:v>95125</c:v>
                </c:pt>
                <c:pt idx="362">
                  <c:v>95265</c:v>
                </c:pt>
                <c:pt idx="363">
                  <c:v>95405</c:v>
                </c:pt>
                <c:pt idx="364">
                  <c:v>95545</c:v>
                </c:pt>
                <c:pt idx="365">
                  <c:v>95685</c:v>
                </c:pt>
                <c:pt idx="366">
                  <c:v>95825</c:v>
                </c:pt>
                <c:pt idx="367">
                  <c:v>95965</c:v>
                </c:pt>
                <c:pt idx="368">
                  <c:v>96105</c:v>
                </c:pt>
                <c:pt idx="369">
                  <c:v>96245</c:v>
                </c:pt>
                <c:pt idx="370">
                  <c:v>96385</c:v>
                </c:pt>
                <c:pt idx="371">
                  <c:v>96525</c:v>
                </c:pt>
                <c:pt idx="372">
                  <c:v>96665</c:v>
                </c:pt>
                <c:pt idx="373">
                  <c:v>96805</c:v>
                </c:pt>
                <c:pt idx="374">
                  <c:v>96945</c:v>
                </c:pt>
                <c:pt idx="375">
                  <c:v>97085</c:v>
                </c:pt>
                <c:pt idx="376">
                  <c:v>97225</c:v>
                </c:pt>
                <c:pt idx="377">
                  <c:v>97365</c:v>
                </c:pt>
                <c:pt idx="378">
                  <c:v>97505</c:v>
                </c:pt>
                <c:pt idx="379">
                  <c:v>97645</c:v>
                </c:pt>
                <c:pt idx="380">
                  <c:v>97785</c:v>
                </c:pt>
                <c:pt idx="381">
                  <c:v>97925</c:v>
                </c:pt>
                <c:pt idx="382">
                  <c:v>98065</c:v>
                </c:pt>
                <c:pt idx="383">
                  <c:v>98205</c:v>
                </c:pt>
                <c:pt idx="384">
                  <c:v>98345</c:v>
                </c:pt>
                <c:pt idx="385">
                  <c:v>98485</c:v>
                </c:pt>
                <c:pt idx="386">
                  <c:v>98625</c:v>
                </c:pt>
                <c:pt idx="387">
                  <c:v>98765</c:v>
                </c:pt>
                <c:pt idx="388">
                  <c:v>98905</c:v>
                </c:pt>
                <c:pt idx="389">
                  <c:v>99045</c:v>
                </c:pt>
                <c:pt idx="390">
                  <c:v>99185</c:v>
                </c:pt>
                <c:pt idx="391">
                  <c:v>99325</c:v>
                </c:pt>
                <c:pt idx="392">
                  <c:v>99465</c:v>
                </c:pt>
                <c:pt idx="393">
                  <c:v>99605</c:v>
                </c:pt>
                <c:pt idx="394">
                  <c:v>99745</c:v>
                </c:pt>
                <c:pt idx="395">
                  <c:v>99885</c:v>
                </c:pt>
                <c:pt idx="396">
                  <c:v>100025</c:v>
                </c:pt>
                <c:pt idx="397">
                  <c:v>100165</c:v>
                </c:pt>
                <c:pt idx="398">
                  <c:v>100305</c:v>
                </c:pt>
                <c:pt idx="399">
                  <c:v>100445</c:v>
                </c:pt>
                <c:pt idx="400">
                  <c:v>100585</c:v>
                </c:pt>
                <c:pt idx="401">
                  <c:v>100725</c:v>
                </c:pt>
                <c:pt idx="402">
                  <c:v>100865</c:v>
                </c:pt>
                <c:pt idx="403">
                  <c:v>101005</c:v>
                </c:pt>
                <c:pt idx="404">
                  <c:v>101145</c:v>
                </c:pt>
                <c:pt idx="405">
                  <c:v>101285</c:v>
                </c:pt>
                <c:pt idx="406">
                  <c:v>101425</c:v>
                </c:pt>
                <c:pt idx="407">
                  <c:v>101565</c:v>
                </c:pt>
                <c:pt idx="408">
                  <c:v>101705</c:v>
                </c:pt>
                <c:pt idx="409">
                  <c:v>101845</c:v>
                </c:pt>
                <c:pt idx="410">
                  <c:v>101985</c:v>
                </c:pt>
                <c:pt idx="411">
                  <c:v>102125</c:v>
                </c:pt>
                <c:pt idx="412">
                  <c:v>102265</c:v>
                </c:pt>
                <c:pt idx="413">
                  <c:v>102405</c:v>
                </c:pt>
                <c:pt idx="414">
                  <c:v>102545</c:v>
                </c:pt>
                <c:pt idx="415">
                  <c:v>102685</c:v>
                </c:pt>
                <c:pt idx="416">
                  <c:v>102825</c:v>
                </c:pt>
                <c:pt idx="417">
                  <c:v>102965</c:v>
                </c:pt>
                <c:pt idx="418">
                  <c:v>103105</c:v>
                </c:pt>
                <c:pt idx="419">
                  <c:v>103245</c:v>
                </c:pt>
                <c:pt idx="420">
                  <c:v>103385</c:v>
                </c:pt>
                <c:pt idx="421">
                  <c:v>103525</c:v>
                </c:pt>
                <c:pt idx="422">
                  <c:v>103665</c:v>
                </c:pt>
                <c:pt idx="423">
                  <c:v>103805</c:v>
                </c:pt>
                <c:pt idx="424">
                  <c:v>103945</c:v>
                </c:pt>
                <c:pt idx="425">
                  <c:v>104085</c:v>
                </c:pt>
                <c:pt idx="426">
                  <c:v>104225</c:v>
                </c:pt>
                <c:pt idx="427">
                  <c:v>104365</c:v>
                </c:pt>
                <c:pt idx="428">
                  <c:v>104505</c:v>
                </c:pt>
                <c:pt idx="429">
                  <c:v>104645</c:v>
                </c:pt>
                <c:pt idx="430">
                  <c:v>104785</c:v>
                </c:pt>
                <c:pt idx="431">
                  <c:v>104925</c:v>
                </c:pt>
                <c:pt idx="432">
                  <c:v>105065</c:v>
                </c:pt>
                <c:pt idx="433">
                  <c:v>105205</c:v>
                </c:pt>
                <c:pt idx="434">
                  <c:v>105345</c:v>
                </c:pt>
                <c:pt idx="435">
                  <c:v>105485</c:v>
                </c:pt>
                <c:pt idx="436">
                  <c:v>105625</c:v>
                </c:pt>
                <c:pt idx="437">
                  <c:v>105765</c:v>
                </c:pt>
                <c:pt idx="438">
                  <c:v>105905</c:v>
                </c:pt>
                <c:pt idx="439">
                  <c:v>106045</c:v>
                </c:pt>
                <c:pt idx="440">
                  <c:v>106185</c:v>
                </c:pt>
                <c:pt idx="441">
                  <c:v>106325</c:v>
                </c:pt>
                <c:pt idx="442">
                  <c:v>106465</c:v>
                </c:pt>
                <c:pt idx="443">
                  <c:v>106605</c:v>
                </c:pt>
                <c:pt idx="444">
                  <c:v>106745</c:v>
                </c:pt>
                <c:pt idx="445">
                  <c:v>106885</c:v>
                </c:pt>
                <c:pt idx="446">
                  <c:v>107025</c:v>
                </c:pt>
                <c:pt idx="447">
                  <c:v>107165</c:v>
                </c:pt>
                <c:pt idx="448">
                  <c:v>107305</c:v>
                </c:pt>
                <c:pt idx="449">
                  <c:v>107445</c:v>
                </c:pt>
                <c:pt idx="450">
                  <c:v>107585</c:v>
                </c:pt>
                <c:pt idx="451">
                  <c:v>107725</c:v>
                </c:pt>
                <c:pt idx="452">
                  <c:v>107865</c:v>
                </c:pt>
                <c:pt idx="453">
                  <c:v>108005</c:v>
                </c:pt>
                <c:pt idx="454">
                  <c:v>108145</c:v>
                </c:pt>
                <c:pt idx="455">
                  <c:v>108285</c:v>
                </c:pt>
                <c:pt idx="456">
                  <c:v>108425</c:v>
                </c:pt>
                <c:pt idx="457">
                  <c:v>108565</c:v>
                </c:pt>
                <c:pt idx="458">
                  <c:v>108705</c:v>
                </c:pt>
                <c:pt idx="459">
                  <c:v>108845</c:v>
                </c:pt>
                <c:pt idx="460">
                  <c:v>108985</c:v>
                </c:pt>
                <c:pt idx="461">
                  <c:v>109125</c:v>
                </c:pt>
                <c:pt idx="462">
                  <c:v>109265</c:v>
                </c:pt>
                <c:pt idx="463">
                  <c:v>109405</c:v>
                </c:pt>
                <c:pt idx="464">
                  <c:v>109545</c:v>
                </c:pt>
                <c:pt idx="465">
                  <c:v>109685</c:v>
                </c:pt>
                <c:pt idx="466">
                  <c:v>109825</c:v>
                </c:pt>
                <c:pt idx="467">
                  <c:v>109965</c:v>
                </c:pt>
                <c:pt idx="468">
                  <c:v>110105</c:v>
                </c:pt>
                <c:pt idx="469">
                  <c:v>110245</c:v>
                </c:pt>
                <c:pt idx="470">
                  <c:v>110385</c:v>
                </c:pt>
                <c:pt idx="471">
                  <c:v>110525</c:v>
                </c:pt>
                <c:pt idx="472">
                  <c:v>110665</c:v>
                </c:pt>
                <c:pt idx="473">
                  <c:v>110805</c:v>
                </c:pt>
                <c:pt idx="474">
                  <c:v>110945</c:v>
                </c:pt>
                <c:pt idx="475">
                  <c:v>111085</c:v>
                </c:pt>
                <c:pt idx="476">
                  <c:v>111225</c:v>
                </c:pt>
                <c:pt idx="477">
                  <c:v>111365</c:v>
                </c:pt>
                <c:pt idx="478">
                  <c:v>111505</c:v>
                </c:pt>
                <c:pt idx="479">
                  <c:v>111645</c:v>
                </c:pt>
                <c:pt idx="480">
                  <c:v>111785</c:v>
                </c:pt>
                <c:pt idx="481">
                  <c:v>111925</c:v>
                </c:pt>
                <c:pt idx="482">
                  <c:v>112065</c:v>
                </c:pt>
                <c:pt idx="483">
                  <c:v>112205</c:v>
                </c:pt>
                <c:pt idx="484">
                  <c:v>112345</c:v>
                </c:pt>
                <c:pt idx="485">
                  <c:v>112485</c:v>
                </c:pt>
                <c:pt idx="486">
                  <c:v>112625</c:v>
                </c:pt>
                <c:pt idx="487">
                  <c:v>112765</c:v>
                </c:pt>
                <c:pt idx="488">
                  <c:v>112905</c:v>
                </c:pt>
                <c:pt idx="489">
                  <c:v>113045</c:v>
                </c:pt>
                <c:pt idx="490">
                  <c:v>113185</c:v>
                </c:pt>
                <c:pt idx="491">
                  <c:v>113325</c:v>
                </c:pt>
                <c:pt idx="492">
                  <c:v>113465</c:v>
                </c:pt>
                <c:pt idx="493">
                  <c:v>113605</c:v>
                </c:pt>
                <c:pt idx="494">
                  <c:v>113745</c:v>
                </c:pt>
                <c:pt idx="495">
                  <c:v>113885</c:v>
                </c:pt>
                <c:pt idx="496">
                  <c:v>114025</c:v>
                </c:pt>
                <c:pt idx="497">
                  <c:v>114165</c:v>
                </c:pt>
                <c:pt idx="498">
                  <c:v>114305</c:v>
                </c:pt>
                <c:pt idx="499">
                  <c:v>114445</c:v>
                </c:pt>
              </c:numCache>
            </c:numRef>
          </c:val>
          <c:smooth val="0"/>
        </c:ser>
        <c:ser>
          <c:idx val="2"/>
          <c:order val="1"/>
          <c:tx>
            <c:strRef>
              <c:f>'Price of Licenses'!$R$2</c:f>
              <c:strCache>
                <c:ptCount val="1"/>
                <c:pt idx="0">
                  <c:v>SPSS Statistics Standard Single</c:v>
                </c:pt>
              </c:strCache>
            </c:strRef>
          </c:tx>
          <c:spPr>
            <a:ln w="28575" cap="rnd">
              <a:solidFill>
                <a:schemeClr val="accent3"/>
              </a:solidFill>
              <a:round/>
            </a:ln>
            <a:effectLst/>
          </c:spPr>
          <c:marker>
            <c:symbol val="none"/>
          </c:marker>
          <c:val>
            <c:numRef>
              <c:f>'Price of Licenses'!$R$3:$R$502</c:f>
              <c:numCache>
                <c:formatCode>_("$"* #,##0.00_);_("$"* \(#,##0.00\);_("$"* "-"??_);_(@_)</c:formatCode>
                <c:ptCount val="500"/>
                <c:pt idx="0">
                  <c:v>5930</c:v>
                </c:pt>
                <c:pt idx="1">
                  <c:v>11860</c:v>
                </c:pt>
                <c:pt idx="2">
                  <c:v>17790</c:v>
                </c:pt>
                <c:pt idx="3">
                  <c:v>23720</c:v>
                </c:pt>
                <c:pt idx="4">
                  <c:v>29650</c:v>
                </c:pt>
                <c:pt idx="5">
                  <c:v>35580</c:v>
                </c:pt>
                <c:pt idx="6">
                  <c:v>41510</c:v>
                </c:pt>
                <c:pt idx="7">
                  <c:v>47440</c:v>
                </c:pt>
                <c:pt idx="8">
                  <c:v>53370</c:v>
                </c:pt>
                <c:pt idx="9">
                  <c:v>59300</c:v>
                </c:pt>
                <c:pt idx="10">
                  <c:v>65230</c:v>
                </c:pt>
                <c:pt idx="11">
                  <c:v>71160</c:v>
                </c:pt>
                <c:pt idx="12">
                  <c:v>77090</c:v>
                </c:pt>
                <c:pt idx="13">
                  <c:v>83020</c:v>
                </c:pt>
                <c:pt idx="14">
                  <c:v>88950</c:v>
                </c:pt>
                <c:pt idx="15">
                  <c:v>94880</c:v>
                </c:pt>
                <c:pt idx="16">
                  <c:v>100810</c:v>
                </c:pt>
                <c:pt idx="17">
                  <c:v>106740</c:v>
                </c:pt>
                <c:pt idx="18">
                  <c:v>112670</c:v>
                </c:pt>
                <c:pt idx="19">
                  <c:v>118600</c:v>
                </c:pt>
                <c:pt idx="20">
                  <c:v>124530</c:v>
                </c:pt>
                <c:pt idx="21">
                  <c:v>130460</c:v>
                </c:pt>
                <c:pt idx="22">
                  <c:v>136390</c:v>
                </c:pt>
                <c:pt idx="23">
                  <c:v>142320</c:v>
                </c:pt>
                <c:pt idx="24">
                  <c:v>148250</c:v>
                </c:pt>
                <c:pt idx="25">
                  <c:v>154180</c:v>
                </c:pt>
                <c:pt idx="26">
                  <c:v>160110</c:v>
                </c:pt>
                <c:pt idx="27">
                  <c:v>166040</c:v>
                </c:pt>
                <c:pt idx="28">
                  <c:v>171970</c:v>
                </c:pt>
                <c:pt idx="29">
                  <c:v>177900</c:v>
                </c:pt>
                <c:pt idx="30">
                  <c:v>183830</c:v>
                </c:pt>
                <c:pt idx="31">
                  <c:v>189760</c:v>
                </c:pt>
                <c:pt idx="32">
                  <c:v>195690</c:v>
                </c:pt>
                <c:pt idx="33">
                  <c:v>201620</c:v>
                </c:pt>
                <c:pt idx="34">
                  <c:v>207550</c:v>
                </c:pt>
                <c:pt idx="35">
                  <c:v>213480</c:v>
                </c:pt>
                <c:pt idx="36">
                  <c:v>219410</c:v>
                </c:pt>
                <c:pt idx="37">
                  <c:v>225340</c:v>
                </c:pt>
                <c:pt idx="38">
                  <c:v>231270</c:v>
                </c:pt>
                <c:pt idx="39">
                  <c:v>237200</c:v>
                </c:pt>
                <c:pt idx="40">
                  <c:v>243130</c:v>
                </c:pt>
                <c:pt idx="41">
                  <c:v>249060</c:v>
                </c:pt>
                <c:pt idx="42">
                  <c:v>254990</c:v>
                </c:pt>
                <c:pt idx="43">
                  <c:v>260920</c:v>
                </c:pt>
                <c:pt idx="44">
                  <c:v>266850</c:v>
                </c:pt>
                <c:pt idx="45">
                  <c:v>272780</c:v>
                </c:pt>
                <c:pt idx="46">
                  <c:v>278710</c:v>
                </c:pt>
                <c:pt idx="47">
                  <c:v>284640</c:v>
                </c:pt>
                <c:pt idx="48">
                  <c:v>290570</c:v>
                </c:pt>
                <c:pt idx="49">
                  <c:v>296500</c:v>
                </c:pt>
                <c:pt idx="50">
                  <c:v>302430</c:v>
                </c:pt>
                <c:pt idx="51">
                  <c:v>308360</c:v>
                </c:pt>
                <c:pt idx="52">
                  <c:v>314290</c:v>
                </c:pt>
                <c:pt idx="53">
                  <c:v>320220</c:v>
                </c:pt>
                <c:pt idx="54">
                  <c:v>326150</c:v>
                </c:pt>
                <c:pt idx="55">
                  <c:v>332080</c:v>
                </c:pt>
                <c:pt idx="56">
                  <c:v>338010</c:v>
                </c:pt>
                <c:pt idx="57">
                  <c:v>343940</c:v>
                </c:pt>
                <c:pt idx="58">
                  <c:v>349870</c:v>
                </c:pt>
                <c:pt idx="59">
                  <c:v>355800</c:v>
                </c:pt>
                <c:pt idx="60">
                  <c:v>361730</c:v>
                </c:pt>
                <c:pt idx="61">
                  <c:v>367660</c:v>
                </c:pt>
                <c:pt idx="62">
                  <c:v>373590</c:v>
                </c:pt>
                <c:pt idx="63">
                  <c:v>379520</c:v>
                </c:pt>
                <c:pt idx="64">
                  <c:v>385450</c:v>
                </c:pt>
                <c:pt idx="65">
                  <c:v>391380</c:v>
                </c:pt>
                <c:pt idx="66">
                  <c:v>397310</c:v>
                </c:pt>
                <c:pt idx="67">
                  <c:v>403240</c:v>
                </c:pt>
                <c:pt idx="68">
                  <c:v>409170</c:v>
                </c:pt>
                <c:pt idx="69">
                  <c:v>415100</c:v>
                </c:pt>
                <c:pt idx="70">
                  <c:v>421030</c:v>
                </c:pt>
                <c:pt idx="71">
                  <c:v>426960</c:v>
                </c:pt>
                <c:pt idx="72">
                  <c:v>432890</c:v>
                </c:pt>
                <c:pt idx="73">
                  <c:v>438820</c:v>
                </c:pt>
                <c:pt idx="74">
                  <c:v>444750</c:v>
                </c:pt>
                <c:pt idx="75">
                  <c:v>450680</c:v>
                </c:pt>
                <c:pt idx="76">
                  <c:v>456610</c:v>
                </c:pt>
                <c:pt idx="77">
                  <c:v>462540</c:v>
                </c:pt>
                <c:pt idx="78">
                  <c:v>468470</c:v>
                </c:pt>
                <c:pt idx="79">
                  <c:v>474400</c:v>
                </c:pt>
                <c:pt idx="80">
                  <c:v>480330</c:v>
                </c:pt>
                <c:pt idx="81">
                  <c:v>486260</c:v>
                </c:pt>
                <c:pt idx="82">
                  <c:v>492190</c:v>
                </c:pt>
                <c:pt idx="83">
                  <c:v>498120</c:v>
                </c:pt>
                <c:pt idx="84">
                  <c:v>504050</c:v>
                </c:pt>
                <c:pt idx="85">
                  <c:v>509980</c:v>
                </c:pt>
                <c:pt idx="86">
                  <c:v>515910</c:v>
                </c:pt>
                <c:pt idx="87">
                  <c:v>521840</c:v>
                </c:pt>
                <c:pt idx="88">
                  <c:v>527770</c:v>
                </c:pt>
                <c:pt idx="89">
                  <c:v>533700</c:v>
                </c:pt>
                <c:pt idx="90">
                  <c:v>539630</c:v>
                </c:pt>
                <c:pt idx="91">
                  <c:v>545560</c:v>
                </c:pt>
                <c:pt idx="92">
                  <c:v>551490</c:v>
                </c:pt>
                <c:pt idx="93">
                  <c:v>557420</c:v>
                </c:pt>
                <c:pt idx="94">
                  <c:v>563350</c:v>
                </c:pt>
                <c:pt idx="95">
                  <c:v>569280</c:v>
                </c:pt>
                <c:pt idx="96">
                  <c:v>575210</c:v>
                </c:pt>
                <c:pt idx="97">
                  <c:v>581140</c:v>
                </c:pt>
                <c:pt idx="98">
                  <c:v>587070</c:v>
                </c:pt>
                <c:pt idx="99">
                  <c:v>593000</c:v>
                </c:pt>
                <c:pt idx="100">
                  <c:v>598930</c:v>
                </c:pt>
                <c:pt idx="101">
                  <c:v>604860</c:v>
                </c:pt>
                <c:pt idx="102">
                  <c:v>610790</c:v>
                </c:pt>
                <c:pt idx="103">
                  <c:v>616720</c:v>
                </c:pt>
                <c:pt idx="104">
                  <c:v>622650</c:v>
                </c:pt>
                <c:pt idx="105">
                  <c:v>628580</c:v>
                </c:pt>
                <c:pt idx="106">
                  <c:v>634510</c:v>
                </c:pt>
                <c:pt idx="107">
                  <c:v>640440</c:v>
                </c:pt>
                <c:pt idx="108">
                  <c:v>646370</c:v>
                </c:pt>
                <c:pt idx="109">
                  <c:v>652300</c:v>
                </c:pt>
                <c:pt idx="110">
                  <c:v>658230</c:v>
                </c:pt>
                <c:pt idx="111">
                  <c:v>664160</c:v>
                </c:pt>
                <c:pt idx="112">
                  <c:v>670090</c:v>
                </c:pt>
                <c:pt idx="113">
                  <c:v>676020</c:v>
                </c:pt>
                <c:pt idx="114">
                  <c:v>681950</c:v>
                </c:pt>
                <c:pt idx="115">
                  <c:v>687880</c:v>
                </c:pt>
                <c:pt idx="116">
                  <c:v>693810</c:v>
                </c:pt>
                <c:pt idx="117">
                  <c:v>699740</c:v>
                </c:pt>
                <c:pt idx="118">
                  <c:v>705670</c:v>
                </c:pt>
                <c:pt idx="119">
                  <c:v>711600</c:v>
                </c:pt>
                <c:pt idx="120">
                  <c:v>717530</c:v>
                </c:pt>
                <c:pt idx="121">
                  <c:v>723460</c:v>
                </c:pt>
                <c:pt idx="122">
                  <c:v>729390</c:v>
                </c:pt>
                <c:pt idx="123">
                  <c:v>735320</c:v>
                </c:pt>
                <c:pt idx="124">
                  <c:v>741250</c:v>
                </c:pt>
                <c:pt idx="125">
                  <c:v>747180</c:v>
                </c:pt>
                <c:pt idx="126">
                  <c:v>753110</c:v>
                </c:pt>
                <c:pt idx="127">
                  <c:v>759040</c:v>
                </c:pt>
                <c:pt idx="128">
                  <c:v>764970</c:v>
                </c:pt>
                <c:pt idx="129">
                  <c:v>770900</c:v>
                </c:pt>
                <c:pt idx="130">
                  <c:v>776830</c:v>
                </c:pt>
                <c:pt idx="131">
                  <c:v>782760</c:v>
                </c:pt>
                <c:pt idx="132">
                  <c:v>788690</c:v>
                </c:pt>
                <c:pt idx="133">
                  <c:v>794620</c:v>
                </c:pt>
                <c:pt idx="134">
                  <c:v>800550</c:v>
                </c:pt>
                <c:pt idx="135">
                  <c:v>806480</c:v>
                </c:pt>
                <c:pt idx="136">
                  <c:v>812410</c:v>
                </c:pt>
                <c:pt idx="137">
                  <c:v>818340</c:v>
                </c:pt>
                <c:pt idx="138">
                  <c:v>824270</c:v>
                </c:pt>
                <c:pt idx="139">
                  <c:v>830200</c:v>
                </c:pt>
                <c:pt idx="140">
                  <c:v>836130</c:v>
                </c:pt>
                <c:pt idx="141">
                  <c:v>842060</c:v>
                </c:pt>
                <c:pt idx="142">
                  <c:v>847990</c:v>
                </c:pt>
                <c:pt idx="143">
                  <c:v>853920</c:v>
                </c:pt>
                <c:pt idx="144">
                  <c:v>859850</c:v>
                </c:pt>
                <c:pt idx="145">
                  <c:v>865780</c:v>
                </c:pt>
                <c:pt idx="146">
                  <c:v>871710</c:v>
                </c:pt>
                <c:pt idx="147">
                  <c:v>877640</c:v>
                </c:pt>
                <c:pt idx="148">
                  <c:v>883570</c:v>
                </c:pt>
                <c:pt idx="149">
                  <c:v>889500</c:v>
                </c:pt>
                <c:pt idx="150">
                  <c:v>895430</c:v>
                </c:pt>
                <c:pt idx="151">
                  <c:v>901360</c:v>
                </c:pt>
                <c:pt idx="152">
                  <c:v>907290</c:v>
                </c:pt>
                <c:pt idx="153">
                  <c:v>913220</c:v>
                </c:pt>
                <c:pt idx="154">
                  <c:v>919150</c:v>
                </c:pt>
                <c:pt idx="155">
                  <c:v>925080</c:v>
                </c:pt>
                <c:pt idx="156">
                  <c:v>931010</c:v>
                </c:pt>
                <c:pt idx="157">
                  <c:v>936940</c:v>
                </c:pt>
                <c:pt idx="158">
                  <c:v>942870</c:v>
                </c:pt>
                <c:pt idx="159">
                  <c:v>948800</c:v>
                </c:pt>
                <c:pt idx="160">
                  <c:v>954730</c:v>
                </c:pt>
                <c:pt idx="161">
                  <c:v>960660</c:v>
                </c:pt>
                <c:pt idx="162">
                  <c:v>966590</c:v>
                </c:pt>
                <c:pt idx="163">
                  <c:v>972520</c:v>
                </c:pt>
                <c:pt idx="164">
                  <c:v>978450</c:v>
                </c:pt>
                <c:pt idx="165">
                  <c:v>984380</c:v>
                </c:pt>
                <c:pt idx="166">
                  <c:v>990310</c:v>
                </c:pt>
                <c:pt idx="167">
                  <c:v>996240</c:v>
                </c:pt>
                <c:pt idx="168">
                  <c:v>1002170</c:v>
                </c:pt>
                <c:pt idx="169">
                  <c:v>1008100</c:v>
                </c:pt>
                <c:pt idx="170">
                  <c:v>1014030</c:v>
                </c:pt>
                <c:pt idx="171">
                  <c:v>1019960</c:v>
                </c:pt>
                <c:pt idx="172">
                  <c:v>1025890</c:v>
                </c:pt>
                <c:pt idx="173">
                  <c:v>1031820</c:v>
                </c:pt>
                <c:pt idx="174">
                  <c:v>1037750</c:v>
                </c:pt>
                <c:pt idx="175">
                  <c:v>1043680</c:v>
                </c:pt>
                <c:pt idx="176">
                  <c:v>1049610</c:v>
                </c:pt>
                <c:pt idx="177">
                  <c:v>1055540</c:v>
                </c:pt>
                <c:pt idx="178">
                  <c:v>1061470</c:v>
                </c:pt>
                <c:pt idx="179">
                  <c:v>1067400</c:v>
                </c:pt>
                <c:pt idx="180">
                  <c:v>1073330</c:v>
                </c:pt>
                <c:pt idx="181">
                  <c:v>1079260</c:v>
                </c:pt>
                <c:pt idx="182">
                  <c:v>1085190</c:v>
                </c:pt>
                <c:pt idx="183">
                  <c:v>1091120</c:v>
                </c:pt>
                <c:pt idx="184">
                  <c:v>1097050</c:v>
                </c:pt>
                <c:pt idx="185">
                  <c:v>1102980</c:v>
                </c:pt>
                <c:pt idx="186">
                  <c:v>1108910</c:v>
                </c:pt>
                <c:pt idx="187">
                  <c:v>1114840</c:v>
                </c:pt>
                <c:pt idx="188">
                  <c:v>1120770</c:v>
                </c:pt>
                <c:pt idx="189">
                  <c:v>1126700</c:v>
                </c:pt>
                <c:pt idx="190">
                  <c:v>1132630</c:v>
                </c:pt>
                <c:pt idx="191">
                  <c:v>1138560</c:v>
                </c:pt>
                <c:pt idx="192">
                  <c:v>1144490</c:v>
                </c:pt>
                <c:pt idx="193">
                  <c:v>1150420</c:v>
                </c:pt>
                <c:pt idx="194">
                  <c:v>1156350</c:v>
                </c:pt>
                <c:pt idx="195">
                  <c:v>1162280</c:v>
                </c:pt>
                <c:pt idx="196">
                  <c:v>1168210</c:v>
                </c:pt>
                <c:pt idx="197">
                  <c:v>1174140</c:v>
                </c:pt>
                <c:pt idx="198">
                  <c:v>1180070</c:v>
                </c:pt>
                <c:pt idx="199">
                  <c:v>1186000</c:v>
                </c:pt>
                <c:pt idx="200">
                  <c:v>1191930</c:v>
                </c:pt>
                <c:pt idx="201">
                  <c:v>1197860</c:v>
                </c:pt>
                <c:pt idx="202">
                  <c:v>1203790</c:v>
                </c:pt>
                <c:pt idx="203">
                  <c:v>1209720</c:v>
                </c:pt>
                <c:pt idx="204">
                  <c:v>1215650</c:v>
                </c:pt>
                <c:pt idx="205">
                  <c:v>1221580</c:v>
                </c:pt>
                <c:pt idx="206">
                  <c:v>1227510</c:v>
                </c:pt>
                <c:pt idx="207">
                  <c:v>1233440</c:v>
                </c:pt>
                <c:pt idx="208">
                  <c:v>1239370</c:v>
                </c:pt>
                <c:pt idx="209">
                  <c:v>1245300</c:v>
                </c:pt>
                <c:pt idx="210">
                  <c:v>1251230</c:v>
                </c:pt>
                <c:pt idx="211">
                  <c:v>1257160</c:v>
                </c:pt>
                <c:pt idx="212">
                  <c:v>1263090</c:v>
                </c:pt>
                <c:pt idx="213">
                  <c:v>1269020</c:v>
                </c:pt>
                <c:pt idx="214">
                  <c:v>1274950</c:v>
                </c:pt>
                <c:pt idx="215">
                  <c:v>1280880</c:v>
                </c:pt>
                <c:pt idx="216">
                  <c:v>1286810</c:v>
                </c:pt>
                <c:pt idx="217">
                  <c:v>1292740</c:v>
                </c:pt>
                <c:pt idx="218">
                  <c:v>1298670</c:v>
                </c:pt>
                <c:pt idx="219">
                  <c:v>1304600</c:v>
                </c:pt>
                <c:pt idx="220">
                  <c:v>1310530</c:v>
                </c:pt>
                <c:pt idx="221">
                  <c:v>1316460</c:v>
                </c:pt>
                <c:pt idx="222">
                  <c:v>1322390</c:v>
                </c:pt>
                <c:pt idx="223">
                  <c:v>1328320</c:v>
                </c:pt>
                <c:pt idx="224">
                  <c:v>1334250</c:v>
                </c:pt>
                <c:pt idx="225">
                  <c:v>1340180</c:v>
                </c:pt>
                <c:pt idx="226">
                  <c:v>1346110</c:v>
                </c:pt>
                <c:pt idx="227">
                  <c:v>1352040</c:v>
                </c:pt>
                <c:pt idx="228">
                  <c:v>1357970</c:v>
                </c:pt>
                <c:pt idx="229">
                  <c:v>1363900</c:v>
                </c:pt>
                <c:pt idx="230">
                  <c:v>1369830</c:v>
                </c:pt>
                <c:pt idx="231">
                  <c:v>1375760</c:v>
                </c:pt>
                <c:pt idx="232">
                  <c:v>1381690</c:v>
                </c:pt>
                <c:pt idx="233">
                  <c:v>1387620</c:v>
                </c:pt>
                <c:pt idx="234">
                  <c:v>1393550</c:v>
                </c:pt>
                <c:pt idx="235">
                  <c:v>1399480</c:v>
                </c:pt>
                <c:pt idx="236">
                  <c:v>1405410</c:v>
                </c:pt>
                <c:pt idx="237">
                  <c:v>1411340</c:v>
                </c:pt>
                <c:pt idx="238">
                  <c:v>1417270</c:v>
                </c:pt>
                <c:pt idx="239">
                  <c:v>1423200</c:v>
                </c:pt>
                <c:pt idx="240">
                  <c:v>1429130</c:v>
                </c:pt>
                <c:pt idx="241">
                  <c:v>1435060</c:v>
                </c:pt>
                <c:pt idx="242">
                  <c:v>1440990</c:v>
                </c:pt>
                <c:pt idx="243">
                  <c:v>1446920</c:v>
                </c:pt>
                <c:pt idx="244">
                  <c:v>1452850</c:v>
                </c:pt>
                <c:pt idx="245">
                  <c:v>1458780</c:v>
                </c:pt>
                <c:pt idx="246">
                  <c:v>1464710</c:v>
                </c:pt>
                <c:pt idx="247">
                  <c:v>1470640</c:v>
                </c:pt>
                <c:pt idx="248">
                  <c:v>1476570</c:v>
                </c:pt>
                <c:pt idx="249">
                  <c:v>1482500</c:v>
                </c:pt>
                <c:pt idx="250">
                  <c:v>1488430</c:v>
                </c:pt>
                <c:pt idx="251">
                  <c:v>1494360</c:v>
                </c:pt>
                <c:pt idx="252">
                  <c:v>1500290</c:v>
                </c:pt>
                <c:pt idx="253">
                  <c:v>1506220</c:v>
                </c:pt>
                <c:pt idx="254">
                  <c:v>1512150</c:v>
                </c:pt>
                <c:pt idx="255">
                  <c:v>1518080</c:v>
                </c:pt>
                <c:pt idx="256">
                  <c:v>1524010</c:v>
                </c:pt>
                <c:pt idx="257">
                  <c:v>1529940</c:v>
                </c:pt>
                <c:pt idx="258">
                  <c:v>1535870</c:v>
                </c:pt>
                <c:pt idx="259">
                  <c:v>1541800</c:v>
                </c:pt>
                <c:pt idx="260">
                  <c:v>1547730</c:v>
                </c:pt>
                <c:pt idx="261">
                  <c:v>1553660</c:v>
                </c:pt>
                <c:pt idx="262">
                  <c:v>1559590</c:v>
                </c:pt>
                <c:pt idx="263">
                  <c:v>1565520</c:v>
                </c:pt>
                <c:pt idx="264">
                  <c:v>1571450</c:v>
                </c:pt>
                <c:pt idx="265">
                  <c:v>1577380</c:v>
                </c:pt>
                <c:pt idx="266">
                  <c:v>1583310</c:v>
                </c:pt>
                <c:pt idx="267">
                  <c:v>1589240</c:v>
                </c:pt>
                <c:pt idx="268">
                  <c:v>1595170</c:v>
                </c:pt>
                <c:pt idx="269">
                  <c:v>1601100</c:v>
                </c:pt>
                <c:pt idx="270">
                  <c:v>1607030</c:v>
                </c:pt>
                <c:pt idx="271">
                  <c:v>1612960</c:v>
                </c:pt>
                <c:pt idx="272">
                  <c:v>1618890</c:v>
                </c:pt>
                <c:pt idx="273">
                  <c:v>1624820</c:v>
                </c:pt>
                <c:pt idx="274">
                  <c:v>1630750</c:v>
                </c:pt>
                <c:pt idx="275">
                  <c:v>1636680</c:v>
                </c:pt>
                <c:pt idx="276">
                  <c:v>1642610</c:v>
                </c:pt>
                <c:pt idx="277">
                  <c:v>1648540</c:v>
                </c:pt>
                <c:pt idx="278">
                  <c:v>1654470</c:v>
                </c:pt>
                <c:pt idx="279">
                  <c:v>1660400</c:v>
                </c:pt>
                <c:pt idx="280">
                  <c:v>1666330</c:v>
                </c:pt>
                <c:pt idx="281">
                  <c:v>1672260</c:v>
                </c:pt>
                <c:pt idx="282">
                  <c:v>1678190</c:v>
                </c:pt>
                <c:pt idx="283">
                  <c:v>1684120</c:v>
                </c:pt>
                <c:pt idx="284">
                  <c:v>1690050</c:v>
                </c:pt>
                <c:pt idx="285">
                  <c:v>1695980</c:v>
                </c:pt>
                <c:pt idx="286">
                  <c:v>1701910</c:v>
                </c:pt>
                <c:pt idx="287">
                  <c:v>1707840</c:v>
                </c:pt>
                <c:pt idx="288">
                  <c:v>1713770</c:v>
                </c:pt>
                <c:pt idx="289">
                  <c:v>1719700</c:v>
                </c:pt>
                <c:pt idx="290">
                  <c:v>1725630</c:v>
                </c:pt>
                <c:pt idx="291">
                  <c:v>1731560</c:v>
                </c:pt>
                <c:pt idx="292">
                  <c:v>1737490</c:v>
                </c:pt>
                <c:pt idx="293">
                  <c:v>1743420</c:v>
                </c:pt>
                <c:pt idx="294">
                  <c:v>1749350</c:v>
                </c:pt>
                <c:pt idx="295">
                  <c:v>1755280</c:v>
                </c:pt>
                <c:pt idx="296">
                  <c:v>1761210</c:v>
                </c:pt>
                <c:pt idx="297">
                  <c:v>1767140</c:v>
                </c:pt>
                <c:pt idx="298">
                  <c:v>1773070</c:v>
                </c:pt>
                <c:pt idx="299">
                  <c:v>1779000</c:v>
                </c:pt>
                <c:pt idx="300">
                  <c:v>1784930</c:v>
                </c:pt>
                <c:pt idx="301">
                  <c:v>1790860</c:v>
                </c:pt>
                <c:pt idx="302">
                  <c:v>1796790</c:v>
                </c:pt>
                <c:pt idx="303">
                  <c:v>1802720</c:v>
                </c:pt>
                <c:pt idx="304">
                  <c:v>1808650</c:v>
                </c:pt>
                <c:pt idx="305">
                  <c:v>1814580</c:v>
                </c:pt>
                <c:pt idx="306">
                  <c:v>1820510</c:v>
                </c:pt>
                <c:pt idx="307">
                  <c:v>1826440</c:v>
                </c:pt>
                <c:pt idx="308">
                  <c:v>1832370</c:v>
                </c:pt>
                <c:pt idx="309">
                  <c:v>1838300</c:v>
                </c:pt>
                <c:pt idx="310">
                  <c:v>1844230</c:v>
                </c:pt>
                <c:pt idx="311">
                  <c:v>1850160</c:v>
                </c:pt>
                <c:pt idx="312">
                  <c:v>1856090</c:v>
                </c:pt>
                <c:pt idx="313">
                  <c:v>1862020</c:v>
                </c:pt>
                <c:pt idx="314">
                  <c:v>1867950</c:v>
                </c:pt>
                <c:pt idx="315">
                  <c:v>1873880</c:v>
                </c:pt>
                <c:pt idx="316">
                  <c:v>1879810</c:v>
                </c:pt>
                <c:pt idx="317">
                  <c:v>1885740</c:v>
                </c:pt>
                <c:pt idx="318">
                  <c:v>1891670</c:v>
                </c:pt>
                <c:pt idx="319">
                  <c:v>1897600</c:v>
                </c:pt>
                <c:pt idx="320">
                  <c:v>1903530</c:v>
                </c:pt>
                <c:pt idx="321">
                  <c:v>1909460</c:v>
                </c:pt>
                <c:pt idx="322">
                  <c:v>1915390</c:v>
                </c:pt>
                <c:pt idx="323">
                  <c:v>1921320</c:v>
                </c:pt>
                <c:pt idx="324">
                  <c:v>1927250</c:v>
                </c:pt>
                <c:pt idx="325">
                  <c:v>1933180</c:v>
                </c:pt>
                <c:pt idx="326">
                  <c:v>1939110</c:v>
                </c:pt>
                <c:pt idx="327">
                  <c:v>1945040</c:v>
                </c:pt>
                <c:pt idx="328">
                  <c:v>1950970</c:v>
                </c:pt>
                <c:pt idx="329">
                  <c:v>1956900</c:v>
                </c:pt>
                <c:pt idx="330">
                  <c:v>1962830</c:v>
                </c:pt>
                <c:pt idx="331">
                  <c:v>1968760</c:v>
                </c:pt>
                <c:pt idx="332">
                  <c:v>1974690</c:v>
                </c:pt>
                <c:pt idx="333">
                  <c:v>1980620</c:v>
                </c:pt>
                <c:pt idx="334">
                  <c:v>1986550</c:v>
                </c:pt>
                <c:pt idx="335">
                  <c:v>1992480</c:v>
                </c:pt>
                <c:pt idx="336">
                  <c:v>1998410</c:v>
                </c:pt>
                <c:pt idx="337">
                  <c:v>2004340</c:v>
                </c:pt>
                <c:pt idx="338">
                  <c:v>2010270</c:v>
                </c:pt>
                <c:pt idx="339">
                  <c:v>2016200</c:v>
                </c:pt>
                <c:pt idx="340">
                  <c:v>2022130</c:v>
                </c:pt>
                <c:pt idx="341">
                  <c:v>2028060</c:v>
                </c:pt>
                <c:pt idx="342">
                  <c:v>2033990</c:v>
                </c:pt>
                <c:pt idx="343">
                  <c:v>2039920</c:v>
                </c:pt>
                <c:pt idx="344">
                  <c:v>2045850</c:v>
                </c:pt>
                <c:pt idx="345">
                  <c:v>2051780</c:v>
                </c:pt>
                <c:pt idx="346">
                  <c:v>2057710</c:v>
                </c:pt>
                <c:pt idx="347">
                  <c:v>2063640</c:v>
                </c:pt>
                <c:pt idx="348">
                  <c:v>2069570</c:v>
                </c:pt>
                <c:pt idx="349">
                  <c:v>2075500</c:v>
                </c:pt>
                <c:pt idx="350">
                  <c:v>2081430</c:v>
                </c:pt>
                <c:pt idx="351">
                  <c:v>2087360</c:v>
                </c:pt>
                <c:pt idx="352">
                  <c:v>2093290</c:v>
                </c:pt>
                <c:pt idx="353">
                  <c:v>2099220</c:v>
                </c:pt>
                <c:pt idx="354">
                  <c:v>2105150</c:v>
                </c:pt>
                <c:pt idx="355">
                  <c:v>2111080</c:v>
                </c:pt>
                <c:pt idx="356">
                  <c:v>2117010</c:v>
                </c:pt>
                <c:pt idx="357">
                  <c:v>2122940</c:v>
                </c:pt>
                <c:pt idx="358">
                  <c:v>2128870</c:v>
                </c:pt>
                <c:pt idx="359">
                  <c:v>2134800</c:v>
                </c:pt>
                <c:pt idx="360">
                  <c:v>2140730</c:v>
                </c:pt>
                <c:pt idx="361">
                  <c:v>2146660</c:v>
                </c:pt>
                <c:pt idx="362">
                  <c:v>2152590</c:v>
                </c:pt>
                <c:pt idx="363">
                  <c:v>2158520</c:v>
                </c:pt>
                <c:pt idx="364">
                  <c:v>2164450</c:v>
                </c:pt>
                <c:pt idx="365">
                  <c:v>2170380</c:v>
                </c:pt>
                <c:pt idx="366">
                  <c:v>2176310</c:v>
                </c:pt>
                <c:pt idx="367">
                  <c:v>2182240</c:v>
                </c:pt>
                <c:pt idx="368">
                  <c:v>2188170</c:v>
                </c:pt>
                <c:pt idx="369">
                  <c:v>2194100</c:v>
                </c:pt>
                <c:pt idx="370">
                  <c:v>2200030</c:v>
                </c:pt>
                <c:pt idx="371">
                  <c:v>2205960</c:v>
                </c:pt>
                <c:pt idx="372">
                  <c:v>2211890</c:v>
                </c:pt>
                <c:pt idx="373">
                  <c:v>2217820</c:v>
                </c:pt>
                <c:pt idx="374">
                  <c:v>2223750</c:v>
                </c:pt>
                <c:pt idx="375">
                  <c:v>2229680</c:v>
                </c:pt>
                <c:pt idx="376">
                  <c:v>2235610</c:v>
                </c:pt>
                <c:pt idx="377">
                  <c:v>2241540</c:v>
                </c:pt>
                <c:pt idx="378">
                  <c:v>2247470</c:v>
                </c:pt>
                <c:pt idx="379">
                  <c:v>2253400</c:v>
                </c:pt>
                <c:pt idx="380">
                  <c:v>2259330</c:v>
                </c:pt>
                <c:pt idx="381">
                  <c:v>2265260</c:v>
                </c:pt>
                <c:pt idx="382">
                  <c:v>2271190</c:v>
                </c:pt>
                <c:pt idx="383">
                  <c:v>2277120</c:v>
                </c:pt>
                <c:pt idx="384">
                  <c:v>2283050</c:v>
                </c:pt>
                <c:pt idx="385">
                  <c:v>2288980</c:v>
                </c:pt>
                <c:pt idx="386">
                  <c:v>2294910</c:v>
                </c:pt>
                <c:pt idx="387">
                  <c:v>2300840</c:v>
                </c:pt>
                <c:pt idx="388">
                  <c:v>2306770</c:v>
                </c:pt>
                <c:pt idx="389">
                  <c:v>2312700</c:v>
                </c:pt>
                <c:pt idx="390">
                  <c:v>2318630</c:v>
                </c:pt>
                <c:pt idx="391">
                  <c:v>2324560</c:v>
                </c:pt>
                <c:pt idx="392">
                  <c:v>2330490</c:v>
                </c:pt>
                <c:pt idx="393">
                  <c:v>2336420</c:v>
                </c:pt>
                <c:pt idx="394">
                  <c:v>2342350</c:v>
                </c:pt>
                <c:pt idx="395">
                  <c:v>2348280</c:v>
                </c:pt>
                <c:pt idx="396">
                  <c:v>2354210</c:v>
                </c:pt>
                <c:pt idx="397">
                  <c:v>2360140</c:v>
                </c:pt>
                <c:pt idx="398">
                  <c:v>2366070</c:v>
                </c:pt>
                <c:pt idx="399">
                  <c:v>2372000</c:v>
                </c:pt>
                <c:pt idx="400">
                  <c:v>2377930</c:v>
                </c:pt>
                <c:pt idx="401">
                  <c:v>2383860</c:v>
                </c:pt>
                <c:pt idx="402">
                  <c:v>2389790</c:v>
                </c:pt>
                <c:pt idx="403">
                  <c:v>2395720</c:v>
                </c:pt>
                <c:pt idx="404">
                  <c:v>2401650</c:v>
                </c:pt>
                <c:pt idx="405">
                  <c:v>2407580</c:v>
                </c:pt>
                <c:pt idx="406">
                  <c:v>2413510</c:v>
                </c:pt>
                <c:pt idx="407">
                  <c:v>2419440</c:v>
                </c:pt>
                <c:pt idx="408">
                  <c:v>2425370</c:v>
                </c:pt>
                <c:pt idx="409">
                  <c:v>2431300</c:v>
                </c:pt>
                <c:pt idx="410">
                  <c:v>2437230</c:v>
                </c:pt>
                <c:pt idx="411">
                  <c:v>2443160</c:v>
                </c:pt>
                <c:pt idx="412">
                  <c:v>2449090</c:v>
                </c:pt>
                <c:pt idx="413">
                  <c:v>2455020</c:v>
                </c:pt>
                <c:pt idx="414">
                  <c:v>2460950</c:v>
                </c:pt>
                <c:pt idx="415">
                  <c:v>2466880</c:v>
                </c:pt>
                <c:pt idx="416">
                  <c:v>2472810</c:v>
                </c:pt>
                <c:pt idx="417">
                  <c:v>2478740</c:v>
                </c:pt>
                <c:pt idx="418">
                  <c:v>2484670</c:v>
                </c:pt>
                <c:pt idx="419">
                  <c:v>2490600</c:v>
                </c:pt>
                <c:pt idx="420">
                  <c:v>2496530</c:v>
                </c:pt>
                <c:pt idx="421">
                  <c:v>2502460</c:v>
                </c:pt>
                <c:pt idx="422">
                  <c:v>2508390</c:v>
                </c:pt>
                <c:pt idx="423">
                  <c:v>2514320</c:v>
                </c:pt>
                <c:pt idx="424">
                  <c:v>2520250</c:v>
                </c:pt>
                <c:pt idx="425">
                  <c:v>2526180</c:v>
                </c:pt>
                <c:pt idx="426">
                  <c:v>2532110</c:v>
                </c:pt>
                <c:pt idx="427">
                  <c:v>2538040</c:v>
                </c:pt>
                <c:pt idx="428">
                  <c:v>2543970</c:v>
                </c:pt>
                <c:pt idx="429">
                  <c:v>2549900</c:v>
                </c:pt>
                <c:pt idx="430">
                  <c:v>2555830</c:v>
                </c:pt>
                <c:pt idx="431">
                  <c:v>2561760</c:v>
                </c:pt>
                <c:pt idx="432">
                  <c:v>2567690</c:v>
                </c:pt>
                <c:pt idx="433">
                  <c:v>2573620</c:v>
                </c:pt>
                <c:pt idx="434">
                  <c:v>2579550</c:v>
                </c:pt>
                <c:pt idx="435">
                  <c:v>2585480</c:v>
                </c:pt>
                <c:pt idx="436">
                  <c:v>2591410</c:v>
                </c:pt>
                <c:pt idx="437">
                  <c:v>2597340</c:v>
                </c:pt>
                <c:pt idx="438">
                  <c:v>2603270</c:v>
                </c:pt>
                <c:pt idx="439">
                  <c:v>2609200</c:v>
                </c:pt>
                <c:pt idx="440">
                  <c:v>2615130</c:v>
                </c:pt>
                <c:pt idx="441">
                  <c:v>2621060</c:v>
                </c:pt>
                <c:pt idx="442">
                  <c:v>2626990</c:v>
                </c:pt>
                <c:pt idx="443">
                  <c:v>2632920</c:v>
                </c:pt>
                <c:pt idx="444">
                  <c:v>2638850</c:v>
                </c:pt>
                <c:pt idx="445">
                  <c:v>2644780</c:v>
                </c:pt>
                <c:pt idx="446">
                  <c:v>2650710</c:v>
                </c:pt>
                <c:pt idx="447">
                  <c:v>2656640</c:v>
                </c:pt>
                <c:pt idx="448">
                  <c:v>2662570</c:v>
                </c:pt>
                <c:pt idx="449">
                  <c:v>2668500</c:v>
                </c:pt>
                <c:pt idx="450">
                  <c:v>2674430</c:v>
                </c:pt>
                <c:pt idx="451">
                  <c:v>2680360</c:v>
                </c:pt>
                <c:pt idx="452">
                  <c:v>2686290</c:v>
                </c:pt>
                <c:pt idx="453">
                  <c:v>2692220</c:v>
                </c:pt>
                <c:pt idx="454">
                  <c:v>2698150</c:v>
                </c:pt>
                <c:pt idx="455">
                  <c:v>2704080</c:v>
                </c:pt>
                <c:pt idx="456">
                  <c:v>2710010</c:v>
                </c:pt>
                <c:pt idx="457">
                  <c:v>2715940</c:v>
                </c:pt>
                <c:pt idx="458">
                  <c:v>2721870</c:v>
                </c:pt>
                <c:pt idx="459">
                  <c:v>2727800</c:v>
                </c:pt>
                <c:pt idx="460">
                  <c:v>2733730</c:v>
                </c:pt>
                <c:pt idx="461">
                  <c:v>2739660</c:v>
                </c:pt>
                <c:pt idx="462">
                  <c:v>2745590</c:v>
                </c:pt>
                <c:pt idx="463">
                  <c:v>2751520</c:v>
                </c:pt>
                <c:pt idx="464">
                  <c:v>2757450</c:v>
                </c:pt>
                <c:pt idx="465">
                  <c:v>2763380</c:v>
                </c:pt>
                <c:pt idx="466">
                  <c:v>2769310</c:v>
                </c:pt>
                <c:pt idx="467">
                  <c:v>2775240</c:v>
                </c:pt>
                <c:pt idx="468">
                  <c:v>2781170</c:v>
                </c:pt>
                <c:pt idx="469">
                  <c:v>2787100</c:v>
                </c:pt>
                <c:pt idx="470">
                  <c:v>2793030</c:v>
                </c:pt>
                <c:pt idx="471">
                  <c:v>2798960</c:v>
                </c:pt>
                <c:pt idx="472">
                  <c:v>2804890</c:v>
                </c:pt>
                <c:pt idx="473">
                  <c:v>2810820</c:v>
                </c:pt>
                <c:pt idx="474">
                  <c:v>2816750</c:v>
                </c:pt>
                <c:pt idx="475">
                  <c:v>2822680</c:v>
                </c:pt>
                <c:pt idx="476">
                  <c:v>2828610</c:v>
                </c:pt>
                <c:pt idx="477">
                  <c:v>2834540</c:v>
                </c:pt>
                <c:pt idx="478">
                  <c:v>2840470</c:v>
                </c:pt>
                <c:pt idx="479">
                  <c:v>2846400</c:v>
                </c:pt>
                <c:pt idx="480">
                  <c:v>2852330</c:v>
                </c:pt>
                <c:pt idx="481">
                  <c:v>2858260</c:v>
                </c:pt>
                <c:pt idx="482">
                  <c:v>2864190</c:v>
                </c:pt>
                <c:pt idx="483">
                  <c:v>2870120</c:v>
                </c:pt>
                <c:pt idx="484">
                  <c:v>2876050</c:v>
                </c:pt>
                <c:pt idx="485">
                  <c:v>2881980</c:v>
                </c:pt>
                <c:pt idx="486">
                  <c:v>2887910</c:v>
                </c:pt>
                <c:pt idx="487">
                  <c:v>2893840</c:v>
                </c:pt>
                <c:pt idx="488">
                  <c:v>2899770</c:v>
                </c:pt>
                <c:pt idx="489">
                  <c:v>2905700</c:v>
                </c:pt>
                <c:pt idx="490">
                  <c:v>2911630</c:v>
                </c:pt>
                <c:pt idx="491">
                  <c:v>2917560</c:v>
                </c:pt>
                <c:pt idx="492">
                  <c:v>2923490</c:v>
                </c:pt>
                <c:pt idx="493">
                  <c:v>2929420</c:v>
                </c:pt>
                <c:pt idx="494">
                  <c:v>2935350</c:v>
                </c:pt>
                <c:pt idx="495">
                  <c:v>2941280</c:v>
                </c:pt>
                <c:pt idx="496">
                  <c:v>2947210</c:v>
                </c:pt>
                <c:pt idx="497">
                  <c:v>2953140</c:v>
                </c:pt>
                <c:pt idx="498">
                  <c:v>2959070</c:v>
                </c:pt>
                <c:pt idx="499">
                  <c:v>2965000</c:v>
                </c:pt>
              </c:numCache>
            </c:numRef>
          </c:val>
          <c:smooth val="0"/>
        </c:ser>
        <c:ser>
          <c:idx val="3"/>
          <c:order val="2"/>
          <c:tx>
            <c:strRef>
              <c:f>'Price of Licenses'!$S$2</c:f>
              <c:strCache>
                <c:ptCount val="1"/>
                <c:pt idx="0">
                  <c:v>SPSS Statistics Standard Concurrent</c:v>
                </c:pt>
              </c:strCache>
            </c:strRef>
          </c:tx>
          <c:spPr>
            <a:ln w="28575" cap="rnd">
              <a:solidFill>
                <a:schemeClr val="accent4"/>
              </a:solidFill>
              <a:round/>
            </a:ln>
            <a:effectLst/>
          </c:spPr>
          <c:marker>
            <c:symbol val="none"/>
          </c:marker>
          <c:val>
            <c:numRef>
              <c:f>'Price of Licenses'!$S$3:$S$502</c:f>
              <c:numCache>
                <c:formatCode>_("$"* #,##0.00_);_("$"* \(#,##0.00\);_("$"* "-"??_);_(@_)</c:formatCode>
                <c:ptCount val="500"/>
                <c:pt idx="0">
                  <c:v>13800</c:v>
                </c:pt>
                <c:pt idx="1">
                  <c:v>13800</c:v>
                </c:pt>
                <c:pt idx="2">
                  <c:v>13800</c:v>
                </c:pt>
                <c:pt idx="3">
                  <c:v>13800</c:v>
                </c:pt>
                <c:pt idx="4">
                  <c:v>13800</c:v>
                </c:pt>
                <c:pt idx="5">
                  <c:v>13800</c:v>
                </c:pt>
                <c:pt idx="6">
                  <c:v>13800</c:v>
                </c:pt>
                <c:pt idx="7">
                  <c:v>13800</c:v>
                </c:pt>
                <c:pt idx="8">
                  <c:v>13800</c:v>
                </c:pt>
                <c:pt idx="9">
                  <c:v>13800</c:v>
                </c:pt>
                <c:pt idx="10">
                  <c:v>13800</c:v>
                </c:pt>
                <c:pt idx="11">
                  <c:v>13800</c:v>
                </c:pt>
                <c:pt idx="12">
                  <c:v>13800</c:v>
                </c:pt>
                <c:pt idx="13">
                  <c:v>13800</c:v>
                </c:pt>
                <c:pt idx="14">
                  <c:v>13800</c:v>
                </c:pt>
                <c:pt idx="15">
                  <c:v>13800</c:v>
                </c:pt>
                <c:pt idx="16">
                  <c:v>13800</c:v>
                </c:pt>
                <c:pt idx="17">
                  <c:v>13800</c:v>
                </c:pt>
                <c:pt idx="18">
                  <c:v>13800</c:v>
                </c:pt>
                <c:pt idx="19">
                  <c:v>13800</c:v>
                </c:pt>
                <c:pt idx="20">
                  <c:v>13800</c:v>
                </c:pt>
                <c:pt idx="21">
                  <c:v>13800</c:v>
                </c:pt>
                <c:pt idx="22">
                  <c:v>13800</c:v>
                </c:pt>
                <c:pt idx="23">
                  <c:v>13800</c:v>
                </c:pt>
                <c:pt idx="24">
                  <c:v>13800</c:v>
                </c:pt>
                <c:pt idx="25">
                  <c:v>13800</c:v>
                </c:pt>
                <c:pt idx="26">
                  <c:v>13800</c:v>
                </c:pt>
                <c:pt idx="27">
                  <c:v>13800</c:v>
                </c:pt>
                <c:pt idx="28">
                  <c:v>13800</c:v>
                </c:pt>
                <c:pt idx="29">
                  <c:v>13800</c:v>
                </c:pt>
                <c:pt idx="30">
                  <c:v>13800</c:v>
                </c:pt>
                <c:pt idx="31">
                  <c:v>13800</c:v>
                </c:pt>
                <c:pt idx="32">
                  <c:v>13800</c:v>
                </c:pt>
                <c:pt idx="33">
                  <c:v>13800</c:v>
                </c:pt>
                <c:pt idx="34">
                  <c:v>13800</c:v>
                </c:pt>
                <c:pt idx="35">
                  <c:v>13800</c:v>
                </c:pt>
                <c:pt idx="36">
                  <c:v>13800</c:v>
                </c:pt>
                <c:pt idx="37">
                  <c:v>13800</c:v>
                </c:pt>
                <c:pt idx="38">
                  <c:v>13800</c:v>
                </c:pt>
                <c:pt idx="39">
                  <c:v>13800</c:v>
                </c:pt>
                <c:pt idx="40">
                  <c:v>13800</c:v>
                </c:pt>
                <c:pt idx="41">
                  <c:v>13800</c:v>
                </c:pt>
                <c:pt idx="42">
                  <c:v>13800</c:v>
                </c:pt>
                <c:pt idx="43">
                  <c:v>13800</c:v>
                </c:pt>
                <c:pt idx="44">
                  <c:v>13800</c:v>
                </c:pt>
                <c:pt idx="45">
                  <c:v>13800</c:v>
                </c:pt>
                <c:pt idx="46">
                  <c:v>13800</c:v>
                </c:pt>
                <c:pt idx="47">
                  <c:v>13800</c:v>
                </c:pt>
                <c:pt idx="48">
                  <c:v>13800</c:v>
                </c:pt>
                <c:pt idx="49">
                  <c:v>13800</c:v>
                </c:pt>
                <c:pt idx="50">
                  <c:v>13800</c:v>
                </c:pt>
                <c:pt idx="51">
                  <c:v>13800</c:v>
                </c:pt>
                <c:pt idx="52">
                  <c:v>13800</c:v>
                </c:pt>
                <c:pt idx="53">
                  <c:v>13800</c:v>
                </c:pt>
                <c:pt idx="54">
                  <c:v>13800</c:v>
                </c:pt>
                <c:pt idx="55">
                  <c:v>13800</c:v>
                </c:pt>
                <c:pt idx="56">
                  <c:v>13800</c:v>
                </c:pt>
                <c:pt idx="57">
                  <c:v>13800</c:v>
                </c:pt>
                <c:pt idx="58">
                  <c:v>13800</c:v>
                </c:pt>
                <c:pt idx="59">
                  <c:v>13800</c:v>
                </c:pt>
                <c:pt idx="60">
                  <c:v>13800</c:v>
                </c:pt>
                <c:pt idx="61">
                  <c:v>13800</c:v>
                </c:pt>
                <c:pt idx="62">
                  <c:v>13800</c:v>
                </c:pt>
                <c:pt idx="63">
                  <c:v>13800</c:v>
                </c:pt>
                <c:pt idx="64">
                  <c:v>13800</c:v>
                </c:pt>
                <c:pt idx="65">
                  <c:v>13800</c:v>
                </c:pt>
                <c:pt idx="66">
                  <c:v>13800</c:v>
                </c:pt>
                <c:pt idx="67">
                  <c:v>13800</c:v>
                </c:pt>
                <c:pt idx="68">
                  <c:v>13800</c:v>
                </c:pt>
                <c:pt idx="69">
                  <c:v>13800</c:v>
                </c:pt>
                <c:pt idx="70">
                  <c:v>13800</c:v>
                </c:pt>
                <c:pt idx="71">
                  <c:v>13800</c:v>
                </c:pt>
                <c:pt idx="72">
                  <c:v>13800</c:v>
                </c:pt>
                <c:pt idx="73">
                  <c:v>13800</c:v>
                </c:pt>
                <c:pt idx="74">
                  <c:v>13800</c:v>
                </c:pt>
                <c:pt idx="75">
                  <c:v>13800</c:v>
                </c:pt>
                <c:pt idx="76">
                  <c:v>13800</c:v>
                </c:pt>
                <c:pt idx="77">
                  <c:v>13800</c:v>
                </c:pt>
                <c:pt idx="78">
                  <c:v>13800</c:v>
                </c:pt>
                <c:pt idx="79">
                  <c:v>13800</c:v>
                </c:pt>
                <c:pt idx="80">
                  <c:v>13800</c:v>
                </c:pt>
                <c:pt idx="81">
                  <c:v>13800</c:v>
                </c:pt>
                <c:pt idx="82">
                  <c:v>13800</c:v>
                </c:pt>
                <c:pt idx="83">
                  <c:v>13800</c:v>
                </c:pt>
                <c:pt idx="84">
                  <c:v>13800</c:v>
                </c:pt>
                <c:pt idx="85">
                  <c:v>13800</c:v>
                </c:pt>
                <c:pt idx="86">
                  <c:v>13800</c:v>
                </c:pt>
                <c:pt idx="87">
                  <c:v>13800</c:v>
                </c:pt>
                <c:pt idx="88">
                  <c:v>13800</c:v>
                </c:pt>
                <c:pt idx="89">
                  <c:v>13800</c:v>
                </c:pt>
                <c:pt idx="90">
                  <c:v>13800</c:v>
                </c:pt>
                <c:pt idx="91">
                  <c:v>13800</c:v>
                </c:pt>
                <c:pt idx="92">
                  <c:v>13800</c:v>
                </c:pt>
                <c:pt idx="93">
                  <c:v>13800</c:v>
                </c:pt>
                <c:pt idx="94">
                  <c:v>13800</c:v>
                </c:pt>
                <c:pt idx="95">
                  <c:v>13800</c:v>
                </c:pt>
                <c:pt idx="96">
                  <c:v>13800</c:v>
                </c:pt>
                <c:pt idx="97">
                  <c:v>13800</c:v>
                </c:pt>
                <c:pt idx="98">
                  <c:v>13800</c:v>
                </c:pt>
                <c:pt idx="99">
                  <c:v>13800</c:v>
                </c:pt>
                <c:pt idx="100">
                  <c:v>13800</c:v>
                </c:pt>
                <c:pt idx="101">
                  <c:v>13800</c:v>
                </c:pt>
                <c:pt idx="102">
                  <c:v>13800</c:v>
                </c:pt>
                <c:pt idx="103">
                  <c:v>13800</c:v>
                </c:pt>
                <c:pt idx="104">
                  <c:v>13800</c:v>
                </c:pt>
                <c:pt idx="105">
                  <c:v>13800</c:v>
                </c:pt>
                <c:pt idx="106">
                  <c:v>13800</c:v>
                </c:pt>
                <c:pt idx="107">
                  <c:v>13800</c:v>
                </c:pt>
                <c:pt idx="108">
                  <c:v>13800</c:v>
                </c:pt>
                <c:pt idx="109">
                  <c:v>13800</c:v>
                </c:pt>
                <c:pt idx="110">
                  <c:v>13800</c:v>
                </c:pt>
                <c:pt idx="111">
                  <c:v>13800</c:v>
                </c:pt>
                <c:pt idx="112">
                  <c:v>13800</c:v>
                </c:pt>
                <c:pt idx="113">
                  <c:v>13800</c:v>
                </c:pt>
                <c:pt idx="114">
                  <c:v>13800</c:v>
                </c:pt>
                <c:pt idx="115">
                  <c:v>13800</c:v>
                </c:pt>
                <c:pt idx="116">
                  <c:v>13800</c:v>
                </c:pt>
                <c:pt idx="117">
                  <c:v>13800</c:v>
                </c:pt>
                <c:pt idx="118">
                  <c:v>13800</c:v>
                </c:pt>
                <c:pt idx="119">
                  <c:v>13800</c:v>
                </c:pt>
                <c:pt idx="120">
                  <c:v>13800</c:v>
                </c:pt>
                <c:pt idx="121">
                  <c:v>13800</c:v>
                </c:pt>
                <c:pt idx="122">
                  <c:v>13800</c:v>
                </c:pt>
                <c:pt idx="123">
                  <c:v>13800</c:v>
                </c:pt>
                <c:pt idx="124">
                  <c:v>13800</c:v>
                </c:pt>
                <c:pt idx="125">
                  <c:v>13800</c:v>
                </c:pt>
                <c:pt idx="126">
                  <c:v>13800</c:v>
                </c:pt>
                <c:pt idx="127">
                  <c:v>13800</c:v>
                </c:pt>
                <c:pt idx="128">
                  <c:v>13800</c:v>
                </c:pt>
                <c:pt idx="129">
                  <c:v>13800</c:v>
                </c:pt>
                <c:pt idx="130">
                  <c:v>13800</c:v>
                </c:pt>
                <c:pt idx="131">
                  <c:v>13800</c:v>
                </c:pt>
                <c:pt idx="132">
                  <c:v>13800</c:v>
                </c:pt>
                <c:pt idx="133">
                  <c:v>13800</c:v>
                </c:pt>
                <c:pt idx="134">
                  <c:v>13800</c:v>
                </c:pt>
                <c:pt idx="135">
                  <c:v>13800</c:v>
                </c:pt>
                <c:pt idx="136">
                  <c:v>13800</c:v>
                </c:pt>
                <c:pt idx="137">
                  <c:v>13800</c:v>
                </c:pt>
                <c:pt idx="138">
                  <c:v>13800</c:v>
                </c:pt>
                <c:pt idx="139">
                  <c:v>13800</c:v>
                </c:pt>
                <c:pt idx="140">
                  <c:v>13800</c:v>
                </c:pt>
                <c:pt idx="141">
                  <c:v>13800</c:v>
                </c:pt>
                <c:pt idx="142">
                  <c:v>13800</c:v>
                </c:pt>
                <c:pt idx="143">
                  <c:v>13800</c:v>
                </c:pt>
                <c:pt idx="144">
                  <c:v>13800</c:v>
                </c:pt>
                <c:pt idx="145">
                  <c:v>13800</c:v>
                </c:pt>
                <c:pt idx="146">
                  <c:v>13800</c:v>
                </c:pt>
                <c:pt idx="147">
                  <c:v>13800</c:v>
                </c:pt>
                <c:pt idx="148">
                  <c:v>13800</c:v>
                </c:pt>
                <c:pt idx="149">
                  <c:v>13800</c:v>
                </c:pt>
                <c:pt idx="150">
                  <c:v>13800</c:v>
                </c:pt>
                <c:pt idx="151">
                  <c:v>13800</c:v>
                </c:pt>
                <c:pt idx="152">
                  <c:v>13800</c:v>
                </c:pt>
                <c:pt idx="153">
                  <c:v>13800</c:v>
                </c:pt>
                <c:pt idx="154">
                  <c:v>13800</c:v>
                </c:pt>
                <c:pt idx="155">
                  <c:v>13800</c:v>
                </c:pt>
                <c:pt idx="156">
                  <c:v>13800</c:v>
                </c:pt>
                <c:pt idx="157">
                  <c:v>13800</c:v>
                </c:pt>
                <c:pt idx="158">
                  <c:v>13800</c:v>
                </c:pt>
                <c:pt idx="159">
                  <c:v>13800</c:v>
                </c:pt>
                <c:pt idx="160">
                  <c:v>13800</c:v>
                </c:pt>
                <c:pt idx="161">
                  <c:v>13800</c:v>
                </c:pt>
                <c:pt idx="162">
                  <c:v>13800</c:v>
                </c:pt>
                <c:pt idx="163">
                  <c:v>13800</c:v>
                </c:pt>
                <c:pt idx="164">
                  <c:v>13800</c:v>
                </c:pt>
                <c:pt idx="165">
                  <c:v>13800</c:v>
                </c:pt>
                <c:pt idx="166">
                  <c:v>13800</c:v>
                </c:pt>
                <c:pt idx="167">
                  <c:v>13800</c:v>
                </c:pt>
                <c:pt idx="168">
                  <c:v>13800</c:v>
                </c:pt>
                <c:pt idx="169">
                  <c:v>13800</c:v>
                </c:pt>
                <c:pt idx="170">
                  <c:v>13800</c:v>
                </c:pt>
                <c:pt idx="171">
                  <c:v>13800</c:v>
                </c:pt>
                <c:pt idx="172">
                  <c:v>13800</c:v>
                </c:pt>
                <c:pt idx="173">
                  <c:v>13800</c:v>
                </c:pt>
                <c:pt idx="174">
                  <c:v>13800</c:v>
                </c:pt>
                <c:pt idx="175">
                  <c:v>13800</c:v>
                </c:pt>
                <c:pt idx="176">
                  <c:v>13800</c:v>
                </c:pt>
                <c:pt idx="177">
                  <c:v>13800</c:v>
                </c:pt>
                <c:pt idx="178">
                  <c:v>13800</c:v>
                </c:pt>
                <c:pt idx="179">
                  <c:v>13800</c:v>
                </c:pt>
                <c:pt idx="180">
                  <c:v>13800</c:v>
                </c:pt>
                <c:pt idx="181">
                  <c:v>13800</c:v>
                </c:pt>
                <c:pt idx="182">
                  <c:v>13800</c:v>
                </c:pt>
                <c:pt idx="183">
                  <c:v>13800</c:v>
                </c:pt>
                <c:pt idx="184">
                  <c:v>13800</c:v>
                </c:pt>
                <c:pt idx="185">
                  <c:v>13800</c:v>
                </c:pt>
                <c:pt idx="186">
                  <c:v>13800</c:v>
                </c:pt>
                <c:pt idx="187">
                  <c:v>13800</c:v>
                </c:pt>
                <c:pt idx="188">
                  <c:v>13800</c:v>
                </c:pt>
                <c:pt idx="189">
                  <c:v>13800</c:v>
                </c:pt>
                <c:pt idx="190">
                  <c:v>13800</c:v>
                </c:pt>
                <c:pt idx="191">
                  <c:v>13800</c:v>
                </c:pt>
                <c:pt idx="192">
                  <c:v>13800</c:v>
                </c:pt>
                <c:pt idx="193">
                  <c:v>13800</c:v>
                </c:pt>
                <c:pt idx="194">
                  <c:v>13800</c:v>
                </c:pt>
                <c:pt idx="195">
                  <c:v>13800</c:v>
                </c:pt>
                <c:pt idx="196">
                  <c:v>13800</c:v>
                </c:pt>
                <c:pt idx="197">
                  <c:v>13800</c:v>
                </c:pt>
                <c:pt idx="198">
                  <c:v>13800</c:v>
                </c:pt>
                <c:pt idx="199">
                  <c:v>13800</c:v>
                </c:pt>
                <c:pt idx="200">
                  <c:v>13800</c:v>
                </c:pt>
                <c:pt idx="201">
                  <c:v>13800</c:v>
                </c:pt>
                <c:pt idx="202">
                  <c:v>13800</c:v>
                </c:pt>
                <c:pt idx="203">
                  <c:v>13800</c:v>
                </c:pt>
                <c:pt idx="204">
                  <c:v>13800</c:v>
                </c:pt>
                <c:pt idx="205">
                  <c:v>13800</c:v>
                </c:pt>
                <c:pt idx="206">
                  <c:v>13800</c:v>
                </c:pt>
                <c:pt idx="207">
                  <c:v>13800</c:v>
                </c:pt>
                <c:pt idx="208">
                  <c:v>13800</c:v>
                </c:pt>
                <c:pt idx="209">
                  <c:v>13800</c:v>
                </c:pt>
                <c:pt idx="210">
                  <c:v>13800</c:v>
                </c:pt>
                <c:pt idx="211">
                  <c:v>13800</c:v>
                </c:pt>
                <c:pt idx="212">
                  <c:v>13800</c:v>
                </c:pt>
                <c:pt idx="213">
                  <c:v>13800</c:v>
                </c:pt>
                <c:pt idx="214">
                  <c:v>13800</c:v>
                </c:pt>
                <c:pt idx="215">
                  <c:v>13800</c:v>
                </c:pt>
                <c:pt idx="216">
                  <c:v>13800</c:v>
                </c:pt>
                <c:pt idx="217">
                  <c:v>13800</c:v>
                </c:pt>
                <c:pt idx="218">
                  <c:v>13800</c:v>
                </c:pt>
                <c:pt idx="219">
                  <c:v>13800</c:v>
                </c:pt>
                <c:pt idx="220">
                  <c:v>13800</c:v>
                </c:pt>
                <c:pt idx="221">
                  <c:v>13800</c:v>
                </c:pt>
                <c:pt idx="222">
                  <c:v>13800</c:v>
                </c:pt>
                <c:pt idx="223">
                  <c:v>13800</c:v>
                </c:pt>
                <c:pt idx="224">
                  <c:v>13800</c:v>
                </c:pt>
                <c:pt idx="225">
                  <c:v>13800</c:v>
                </c:pt>
                <c:pt idx="226">
                  <c:v>13800</c:v>
                </c:pt>
                <c:pt idx="227">
                  <c:v>13800</c:v>
                </c:pt>
                <c:pt idx="228">
                  <c:v>13800</c:v>
                </c:pt>
                <c:pt idx="229">
                  <c:v>13800</c:v>
                </c:pt>
                <c:pt idx="230">
                  <c:v>13800</c:v>
                </c:pt>
                <c:pt idx="231">
                  <c:v>13800</c:v>
                </c:pt>
                <c:pt idx="232">
                  <c:v>13800</c:v>
                </c:pt>
                <c:pt idx="233">
                  <c:v>13800</c:v>
                </c:pt>
                <c:pt idx="234">
                  <c:v>13800</c:v>
                </c:pt>
                <c:pt idx="235">
                  <c:v>13800</c:v>
                </c:pt>
                <c:pt idx="236">
                  <c:v>13800</c:v>
                </c:pt>
                <c:pt idx="237">
                  <c:v>13800</c:v>
                </c:pt>
                <c:pt idx="238">
                  <c:v>13800</c:v>
                </c:pt>
                <c:pt idx="239">
                  <c:v>13800</c:v>
                </c:pt>
                <c:pt idx="240">
                  <c:v>13800</c:v>
                </c:pt>
                <c:pt idx="241">
                  <c:v>13800</c:v>
                </c:pt>
                <c:pt idx="242">
                  <c:v>13800</c:v>
                </c:pt>
                <c:pt idx="243">
                  <c:v>13800</c:v>
                </c:pt>
                <c:pt idx="244">
                  <c:v>13800</c:v>
                </c:pt>
                <c:pt idx="245">
                  <c:v>13800</c:v>
                </c:pt>
                <c:pt idx="246">
                  <c:v>13800</c:v>
                </c:pt>
                <c:pt idx="247">
                  <c:v>13800</c:v>
                </c:pt>
                <c:pt idx="248">
                  <c:v>13800</c:v>
                </c:pt>
                <c:pt idx="249">
                  <c:v>13800</c:v>
                </c:pt>
                <c:pt idx="250">
                  <c:v>13800</c:v>
                </c:pt>
                <c:pt idx="251">
                  <c:v>13800</c:v>
                </c:pt>
                <c:pt idx="252">
                  <c:v>13800</c:v>
                </c:pt>
                <c:pt idx="253">
                  <c:v>13800</c:v>
                </c:pt>
                <c:pt idx="254">
                  <c:v>13800</c:v>
                </c:pt>
                <c:pt idx="255">
                  <c:v>13800</c:v>
                </c:pt>
                <c:pt idx="256">
                  <c:v>13800</c:v>
                </c:pt>
                <c:pt idx="257">
                  <c:v>13800</c:v>
                </c:pt>
                <c:pt idx="258">
                  <c:v>13800</c:v>
                </c:pt>
                <c:pt idx="259">
                  <c:v>13800</c:v>
                </c:pt>
                <c:pt idx="260">
                  <c:v>13800</c:v>
                </c:pt>
                <c:pt idx="261">
                  <c:v>13800</c:v>
                </c:pt>
                <c:pt idx="262">
                  <c:v>13800</c:v>
                </c:pt>
                <c:pt idx="263">
                  <c:v>13800</c:v>
                </c:pt>
                <c:pt idx="264">
                  <c:v>13800</c:v>
                </c:pt>
                <c:pt idx="265">
                  <c:v>13800</c:v>
                </c:pt>
                <c:pt idx="266">
                  <c:v>13800</c:v>
                </c:pt>
                <c:pt idx="267">
                  <c:v>13800</c:v>
                </c:pt>
                <c:pt idx="268">
                  <c:v>13800</c:v>
                </c:pt>
                <c:pt idx="269">
                  <c:v>13800</c:v>
                </c:pt>
                <c:pt idx="270">
                  <c:v>13800</c:v>
                </c:pt>
                <c:pt idx="271">
                  <c:v>13800</c:v>
                </c:pt>
                <c:pt idx="272">
                  <c:v>13800</c:v>
                </c:pt>
                <c:pt idx="273">
                  <c:v>13800</c:v>
                </c:pt>
                <c:pt idx="274">
                  <c:v>13800</c:v>
                </c:pt>
                <c:pt idx="275">
                  <c:v>13800</c:v>
                </c:pt>
                <c:pt idx="276">
                  <c:v>13800</c:v>
                </c:pt>
                <c:pt idx="277">
                  <c:v>13800</c:v>
                </c:pt>
                <c:pt idx="278">
                  <c:v>13800</c:v>
                </c:pt>
                <c:pt idx="279">
                  <c:v>13800</c:v>
                </c:pt>
                <c:pt idx="280">
                  <c:v>13800</c:v>
                </c:pt>
                <c:pt idx="281">
                  <c:v>13800</c:v>
                </c:pt>
                <c:pt idx="282">
                  <c:v>13800</c:v>
                </c:pt>
                <c:pt idx="283">
                  <c:v>13800</c:v>
                </c:pt>
                <c:pt idx="284">
                  <c:v>13800</c:v>
                </c:pt>
                <c:pt idx="285">
                  <c:v>13800</c:v>
                </c:pt>
                <c:pt idx="286">
                  <c:v>13800</c:v>
                </c:pt>
                <c:pt idx="287">
                  <c:v>13800</c:v>
                </c:pt>
                <c:pt idx="288">
                  <c:v>13800</c:v>
                </c:pt>
                <c:pt idx="289">
                  <c:v>13800</c:v>
                </c:pt>
                <c:pt idx="290">
                  <c:v>13800</c:v>
                </c:pt>
                <c:pt idx="291">
                  <c:v>13800</c:v>
                </c:pt>
                <c:pt idx="292">
                  <c:v>13800</c:v>
                </c:pt>
                <c:pt idx="293">
                  <c:v>13800</c:v>
                </c:pt>
                <c:pt idx="294">
                  <c:v>13800</c:v>
                </c:pt>
                <c:pt idx="295">
                  <c:v>13800</c:v>
                </c:pt>
                <c:pt idx="296">
                  <c:v>13800</c:v>
                </c:pt>
                <c:pt idx="297">
                  <c:v>13800</c:v>
                </c:pt>
                <c:pt idx="298">
                  <c:v>13800</c:v>
                </c:pt>
                <c:pt idx="299">
                  <c:v>13800</c:v>
                </c:pt>
                <c:pt idx="300">
                  <c:v>13800</c:v>
                </c:pt>
                <c:pt idx="301">
                  <c:v>13800</c:v>
                </c:pt>
                <c:pt idx="302">
                  <c:v>13800</c:v>
                </c:pt>
                <c:pt idx="303">
                  <c:v>13800</c:v>
                </c:pt>
                <c:pt idx="304">
                  <c:v>13800</c:v>
                </c:pt>
                <c:pt idx="305">
                  <c:v>13800</c:v>
                </c:pt>
                <c:pt idx="306">
                  <c:v>13800</c:v>
                </c:pt>
                <c:pt idx="307">
                  <c:v>13800</c:v>
                </c:pt>
                <c:pt idx="308">
                  <c:v>13800</c:v>
                </c:pt>
                <c:pt idx="309">
                  <c:v>13800</c:v>
                </c:pt>
                <c:pt idx="310">
                  <c:v>13800</c:v>
                </c:pt>
                <c:pt idx="311">
                  <c:v>13800</c:v>
                </c:pt>
                <c:pt idx="312">
                  <c:v>13800</c:v>
                </c:pt>
                <c:pt idx="313">
                  <c:v>13800</c:v>
                </c:pt>
                <c:pt idx="314">
                  <c:v>13800</c:v>
                </c:pt>
                <c:pt idx="315">
                  <c:v>13800</c:v>
                </c:pt>
                <c:pt idx="316">
                  <c:v>13800</c:v>
                </c:pt>
                <c:pt idx="317">
                  <c:v>13800</c:v>
                </c:pt>
                <c:pt idx="318">
                  <c:v>13800</c:v>
                </c:pt>
                <c:pt idx="319">
                  <c:v>13800</c:v>
                </c:pt>
                <c:pt idx="320">
                  <c:v>13800</c:v>
                </c:pt>
                <c:pt idx="321">
                  <c:v>13800</c:v>
                </c:pt>
                <c:pt idx="322">
                  <c:v>13800</c:v>
                </c:pt>
                <c:pt idx="323">
                  <c:v>13800</c:v>
                </c:pt>
                <c:pt idx="324">
                  <c:v>13800</c:v>
                </c:pt>
                <c:pt idx="325">
                  <c:v>13800</c:v>
                </c:pt>
                <c:pt idx="326">
                  <c:v>13800</c:v>
                </c:pt>
                <c:pt idx="327">
                  <c:v>13800</c:v>
                </c:pt>
                <c:pt idx="328">
                  <c:v>13800</c:v>
                </c:pt>
                <c:pt idx="329">
                  <c:v>13800</c:v>
                </c:pt>
                <c:pt idx="330">
                  <c:v>13800</c:v>
                </c:pt>
                <c:pt idx="331">
                  <c:v>13800</c:v>
                </c:pt>
                <c:pt idx="332">
                  <c:v>13800</c:v>
                </c:pt>
                <c:pt idx="333">
                  <c:v>13800</c:v>
                </c:pt>
                <c:pt idx="334">
                  <c:v>13800</c:v>
                </c:pt>
                <c:pt idx="335">
                  <c:v>13800</c:v>
                </c:pt>
                <c:pt idx="336">
                  <c:v>13800</c:v>
                </c:pt>
                <c:pt idx="337">
                  <c:v>13800</c:v>
                </c:pt>
                <c:pt idx="338">
                  <c:v>13800</c:v>
                </c:pt>
                <c:pt idx="339">
                  <c:v>13800</c:v>
                </c:pt>
                <c:pt idx="340">
                  <c:v>13800</c:v>
                </c:pt>
                <c:pt idx="341">
                  <c:v>13800</c:v>
                </c:pt>
                <c:pt idx="342">
                  <c:v>13800</c:v>
                </c:pt>
                <c:pt idx="343">
                  <c:v>13800</c:v>
                </c:pt>
                <c:pt idx="344">
                  <c:v>13800</c:v>
                </c:pt>
                <c:pt idx="345">
                  <c:v>13800</c:v>
                </c:pt>
                <c:pt idx="346">
                  <c:v>13800</c:v>
                </c:pt>
                <c:pt idx="347">
                  <c:v>13800</c:v>
                </c:pt>
                <c:pt idx="348">
                  <c:v>13800</c:v>
                </c:pt>
                <c:pt idx="349">
                  <c:v>13800</c:v>
                </c:pt>
                <c:pt idx="350">
                  <c:v>13800</c:v>
                </c:pt>
                <c:pt idx="351">
                  <c:v>13800</c:v>
                </c:pt>
                <c:pt idx="352">
                  <c:v>13800</c:v>
                </c:pt>
                <c:pt idx="353">
                  <c:v>13800</c:v>
                </c:pt>
                <c:pt idx="354">
                  <c:v>13800</c:v>
                </c:pt>
                <c:pt idx="355">
                  <c:v>13800</c:v>
                </c:pt>
                <c:pt idx="356">
                  <c:v>13800</c:v>
                </c:pt>
                <c:pt idx="357">
                  <c:v>13800</c:v>
                </c:pt>
                <c:pt idx="358">
                  <c:v>13800</c:v>
                </c:pt>
                <c:pt idx="359">
                  <c:v>13800</c:v>
                </c:pt>
                <c:pt idx="360">
                  <c:v>13800</c:v>
                </c:pt>
                <c:pt idx="361">
                  <c:v>13800</c:v>
                </c:pt>
                <c:pt idx="362">
                  <c:v>13800</c:v>
                </c:pt>
                <c:pt idx="363">
                  <c:v>13800</c:v>
                </c:pt>
                <c:pt idx="364">
                  <c:v>13800</c:v>
                </c:pt>
                <c:pt idx="365">
                  <c:v>13800</c:v>
                </c:pt>
                <c:pt idx="366">
                  <c:v>13800</c:v>
                </c:pt>
                <c:pt idx="367">
                  <c:v>13800</c:v>
                </c:pt>
                <c:pt idx="368">
                  <c:v>13800</c:v>
                </c:pt>
                <c:pt idx="369">
                  <c:v>13800</c:v>
                </c:pt>
                <c:pt idx="370">
                  <c:v>13800</c:v>
                </c:pt>
                <c:pt idx="371">
                  <c:v>13800</c:v>
                </c:pt>
                <c:pt idx="372">
                  <c:v>13800</c:v>
                </c:pt>
                <c:pt idx="373">
                  <c:v>13800</c:v>
                </c:pt>
                <c:pt idx="374">
                  <c:v>13800</c:v>
                </c:pt>
                <c:pt idx="375">
                  <c:v>13800</c:v>
                </c:pt>
                <c:pt idx="376">
                  <c:v>13800</c:v>
                </c:pt>
                <c:pt idx="377">
                  <c:v>13800</c:v>
                </c:pt>
                <c:pt idx="378">
                  <c:v>13800</c:v>
                </c:pt>
                <c:pt idx="379">
                  <c:v>13800</c:v>
                </c:pt>
                <c:pt idx="380">
                  <c:v>13800</c:v>
                </c:pt>
                <c:pt idx="381">
                  <c:v>13800</c:v>
                </c:pt>
                <c:pt idx="382">
                  <c:v>13800</c:v>
                </c:pt>
                <c:pt idx="383">
                  <c:v>13800</c:v>
                </c:pt>
                <c:pt idx="384">
                  <c:v>13800</c:v>
                </c:pt>
                <c:pt idx="385">
                  <c:v>13800</c:v>
                </c:pt>
                <c:pt idx="386">
                  <c:v>13800</c:v>
                </c:pt>
                <c:pt idx="387">
                  <c:v>13800</c:v>
                </c:pt>
                <c:pt idx="388">
                  <c:v>13800</c:v>
                </c:pt>
                <c:pt idx="389">
                  <c:v>13800</c:v>
                </c:pt>
                <c:pt idx="390">
                  <c:v>13800</c:v>
                </c:pt>
                <c:pt idx="391">
                  <c:v>13800</c:v>
                </c:pt>
                <c:pt idx="392">
                  <c:v>13800</c:v>
                </c:pt>
                <c:pt idx="393">
                  <c:v>13800</c:v>
                </c:pt>
                <c:pt idx="394">
                  <c:v>13800</c:v>
                </c:pt>
                <c:pt idx="395">
                  <c:v>13800</c:v>
                </c:pt>
                <c:pt idx="396">
                  <c:v>13800</c:v>
                </c:pt>
                <c:pt idx="397">
                  <c:v>13800</c:v>
                </c:pt>
                <c:pt idx="398">
                  <c:v>13800</c:v>
                </c:pt>
                <c:pt idx="399">
                  <c:v>13800</c:v>
                </c:pt>
                <c:pt idx="400">
                  <c:v>13800</c:v>
                </c:pt>
                <c:pt idx="401">
                  <c:v>13800</c:v>
                </c:pt>
                <c:pt idx="402">
                  <c:v>13800</c:v>
                </c:pt>
                <c:pt idx="403">
                  <c:v>13800</c:v>
                </c:pt>
                <c:pt idx="404">
                  <c:v>13800</c:v>
                </c:pt>
                <c:pt idx="405">
                  <c:v>13800</c:v>
                </c:pt>
                <c:pt idx="406">
                  <c:v>13800</c:v>
                </c:pt>
                <c:pt idx="407">
                  <c:v>13800</c:v>
                </c:pt>
                <c:pt idx="408">
                  <c:v>13800</c:v>
                </c:pt>
                <c:pt idx="409">
                  <c:v>13800</c:v>
                </c:pt>
                <c:pt idx="410">
                  <c:v>13800</c:v>
                </c:pt>
                <c:pt idx="411">
                  <c:v>13800</c:v>
                </c:pt>
                <c:pt idx="412">
                  <c:v>13800</c:v>
                </c:pt>
                <c:pt idx="413">
                  <c:v>13800</c:v>
                </c:pt>
                <c:pt idx="414">
                  <c:v>13800</c:v>
                </c:pt>
                <c:pt idx="415">
                  <c:v>13800</c:v>
                </c:pt>
                <c:pt idx="416">
                  <c:v>13800</c:v>
                </c:pt>
                <c:pt idx="417">
                  <c:v>13800</c:v>
                </c:pt>
                <c:pt idx="418">
                  <c:v>13800</c:v>
                </c:pt>
                <c:pt idx="419">
                  <c:v>13800</c:v>
                </c:pt>
                <c:pt idx="420">
                  <c:v>13800</c:v>
                </c:pt>
                <c:pt idx="421">
                  <c:v>13800</c:v>
                </c:pt>
                <c:pt idx="422">
                  <c:v>13800</c:v>
                </c:pt>
                <c:pt idx="423">
                  <c:v>13800</c:v>
                </c:pt>
                <c:pt idx="424">
                  <c:v>13800</c:v>
                </c:pt>
                <c:pt idx="425">
                  <c:v>13800</c:v>
                </c:pt>
                <c:pt idx="426">
                  <c:v>13800</c:v>
                </c:pt>
                <c:pt idx="427">
                  <c:v>13800</c:v>
                </c:pt>
                <c:pt idx="428">
                  <c:v>13800</c:v>
                </c:pt>
                <c:pt idx="429">
                  <c:v>13800</c:v>
                </c:pt>
                <c:pt idx="430">
                  <c:v>13800</c:v>
                </c:pt>
                <c:pt idx="431">
                  <c:v>13800</c:v>
                </c:pt>
                <c:pt idx="432">
                  <c:v>13800</c:v>
                </c:pt>
                <c:pt idx="433">
                  <c:v>13800</c:v>
                </c:pt>
                <c:pt idx="434">
                  <c:v>13800</c:v>
                </c:pt>
                <c:pt idx="435">
                  <c:v>13800</c:v>
                </c:pt>
                <c:pt idx="436">
                  <c:v>13800</c:v>
                </c:pt>
                <c:pt idx="437">
                  <c:v>13800</c:v>
                </c:pt>
                <c:pt idx="438">
                  <c:v>13800</c:v>
                </c:pt>
                <c:pt idx="439">
                  <c:v>13800</c:v>
                </c:pt>
                <c:pt idx="440">
                  <c:v>13800</c:v>
                </c:pt>
                <c:pt idx="441">
                  <c:v>13800</c:v>
                </c:pt>
                <c:pt idx="442">
                  <c:v>13800</c:v>
                </c:pt>
                <c:pt idx="443">
                  <c:v>13800</c:v>
                </c:pt>
                <c:pt idx="444">
                  <c:v>13800</c:v>
                </c:pt>
                <c:pt idx="445">
                  <c:v>13800</c:v>
                </c:pt>
                <c:pt idx="446">
                  <c:v>13800</c:v>
                </c:pt>
                <c:pt idx="447">
                  <c:v>13800</c:v>
                </c:pt>
                <c:pt idx="448">
                  <c:v>13800</c:v>
                </c:pt>
                <c:pt idx="449">
                  <c:v>13800</c:v>
                </c:pt>
                <c:pt idx="450">
                  <c:v>13800</c:v>
                </c:pt>
                <c:pt idx="451">
                  <c:v>13800</c:v>
                </c:pt>
                <c:pt idx="452">
                  <c:v>13800</c:v>
                </c:pt>
                <c:pt idx="453">
                  <c:v>13800</c:v>
                </c:pt>
                <c:pt idx="454">
                  <c:v>13800</c:v>
                </c:pt>
                <c:pt idx="455">
                  <c:v>13800</c:v>
                </c:pt>
                <c:pt idx="456">
                  <c:v>13800</c:v>
                </c:pt>
                <c:pt idx="457">
                  <c:v>13800</c:v>
                </c:pt>
                <c:pt idx="458">
                  <c:v>13800</c:v>
                </c:pt>
                <c:pt idx="459">
                  <c:v>13800</c:v>
                </c:pt>
                <c:pt idx="460">
                  <c:v>13800</c:v>
                </c:pt>
                <c:pt idx="461">
                  <c:v>13800</c:v>
                </c:pt>
                <c:pt idx="462">
                  <c:v>13800</c:v>
                </c:pt>
                <c:pt idx="463">
                  <c:v>13800</c:v>
                </c:pt>
                <c:pt idx="464">
                  <c:v>13800</c:v>
                </c:pt>
                <c:pt idx="465">
                  <c:v>13800</c:v>
                </c:pt>
                <c:pt idx="466">
                  <c:v>13800</c:v>
                </c:pt>
                <c:pt idx="467">
                  <c:v>13800</c:v>
                </c:pt>
                <c:pt idx="468">
                  <c:v>13800</c:v>
                </c:pt>
                <c:pt idx="469">
                  <c:v>13800</c:v>
                </c:pt>
                <c:pt idx="470">
                  <c:v>13800</c:v>
                </c:pt>
                <c:pt idx="471">
                  <c:v>13800</c:v>
                </c:pt>
                <c:pt idx="472">
                  <c:v>13800</c:v>
                </c:pt>
                <c:pt idx="473">
                  <c:v>13800</c:v>
                </c:pt>
                <c:pt idx="474">
                  <c:v>13800</c:v>
                </c:pt>
                <c:pt idx="475">
                  <c:v>13800</c:v>
                </c:pt>
                <c:pt idx="476">
                  <c:v>13800</c:v>
                </c:pt>
                <c:pt idx="477">
                  <c:v>13800</c:v>
                </c:pt>
                <c:pt idx="478">
                  <c:v>13800</c:v>
                </c:pt>
                <c:pt idx="479">
                  <c:v>13800</c:v>
                </c:pt>
                <c:pt idx="480">
                  <c:v>13800</c:v>
                </c:pt>
                <c:pt idx="481">
                  <c:v>13800</c:v>
                </c:pt>
                <c:pt idx="482">
                  <c:v>13800</c:v>
                </c:pt>
                <c:pt idx="483">
                  <c:v>13800</c:v>
                </c:pt>
                <c:pt idx="484">
                  <c:v>13800</c:v>
                </c:pt>
                <c:pt idx="485">
                  <c:v>13800</c:v>
                </c:pt>
                <c:pt idx="486">
                  <c:v>13800</c:v>
                </c:pt>
                <c:pt idx="487">
                  <c:v>13800</c:v>
                </c:pt>
                <c:pt idx="488">
                  <c:v>13800</c:v>
                </c:pt>
                <c:pt idx="489">
                  <c:v>13800</c:v>
                </c:pt>
                <c:pt idx="490">
                  <c:v>13800</c:v>
                </c:pt>
                <c:pt idx="491">
                  <c:v>13800</c:v>
                </c:pt>
                <c:pt idx="492">
                  <c:v>13800</c:v>
                </c:pt>
                <c:pt idx="493">
                  <c:v>13800</c:v>
                </c:pt>
                <c:pt idx="494">
                  <c:v>13800</c:v>
                </c:pt>
                <c:pt idx="495">
                  <c:v>13800</c:v>
                </c:pt>
                <c:pt idx="496">
                  <c:v>13800</c:v>
                </c:pt>
                <c:pt idx="497">
                  <c:v>13800</c:v>
                </c:pt>
                <c:pt idx="498">
                  <c:v>13800</c:v>
                </c:pt>
                <c:pt idx="499">
                  <c:v>13800</c:v>
                </c:pt>
              </c:numCache>
            </c:numRef>
          </c:val>
          <c:smooth val="0"/>
        </c:ser>
        <c:ser>
          <c:idx val="4"/>
          <c:order val="3"/>
          <c:tx>
            <c:strRef>
              <c:f>'Price of Licenses'!$T$2</c:f>
              <c:strCache>
                <c:ptCount val="1"/>
                <c:pt idx="0">
                  <c:v>Matlab NNU</c:v>
                </c:pt>
              </c:strCache>
            </c:strRef>
          </c:tx>
          <c:spPr>
            <a:ln w="28575" cap="rnd">
              <a:solidFill>
                <a:schemeClr val="accent5"/>
              </a:solidFill>
              <a:round/>
            </a:ln>
            <a:effectLst/>
          </c:spPr>
          <c:marker>
            <c:symbol val="none"/>
          </c:marker>
          <c:val>
            <c:numRef>
              <c:f>'Price of Licenses'!$T$3:$T$502</c:f>
              <c:numCache>
                <c:formatCode>_("$"* #,##0.00_);_("$"* \(#,##0.00\);_("$"* "-"??_);_(@_)</c:formatCode>
                <c:ptCount val="500"/>
                <c:pt idx="0">
                  <c:v>4699.2481203007519</c:v>
                </c:pt>
                <c:pt idx="1">
                  <c:v>9398.4962406015038</c:v>
                </c:pt>
                <c:pt idx="2">
                  <c:v>14097.744360902256</c:v>
                </c:pt>
                <c:pt idx="3">
                  <c:v>18796.992481203008</c:v>
                </c:pt>
                <c:pt idx="4">
                  <c:v>23496.24060150376</c:v>
                </c:pt>
                <c:pt idx="5">
                  <c:v>28195.488721804511</c:v>
                </c:pt>
                <c:pt idx="6">
                  <c:v>32894.736842105267</c:v>
                </c:pt>
                <c:pt idx="7">
                  <c:v>37593.984962406015</c:v>
                </c:pt>
                <c:pt idx="8">
                  <c:v>42293.233082706764</c:v>
                </c:pt>
                <c:pt idx="9">
                  <c:v>46992.481203007519</c:v>
                </c:pt>
                <c:pt idx="10">
                  <c:v>51691.729323308275</c:v>
                </c:pt>
                <c:pt idx="11">
                  <c:v>56390.977443609023</c:v>
                </c:pt>
                <c:pt idx="12">
                  <c:v>61090.225563909771</c:v>
                </c:pt>
                <c:pt idx="13">
                  <c:v>65789.473684210534</c:v>
                </c:pt>
                <c:pt idx="14">
                  <c:v>70488.721804511282</c:v>
                </c:pt>
                <c:pt idx="15">
                  <c:v>75187.969924812031</c:v>
                </c:pt>
                <c:pt idx="16">
                  <c:v>79887.218045112779</c:v>
                </c:pt>
                <c:pt idx="17">
                  <c:v>84586.466165413527</c:v>
                </c:pt>
                <c:pt idx="18">
                  <c:v>89285.71428571429</c:v>
                </c:pt>
                <c:pt idx="19">
                  <c:v>93984.962406015038</c:v>
                </c:pt>
                <c:pt idx="20">
                  <c:v>98684.210526315786</c:v>
                </c:pt>
                <c:pt idx="21">
                  <c:v>103383.45864661655</c:v>
                </c:pt>
                <c:pt idx="22">
                  <c:v>108082.7067669173</c:v>
                </c:pt>
                <c:pt idx="23">
                  <c:v>112781.95488721805</c:v>
                </c:pt>
                <c:pt idx="24">
                  <c:v>117481.20300751879</c:v>
                </c:pt>
                <c:pt idx="25">
                  <c:v>122180.45112781954</c:v>
                </c:pt>
                <c:pt idx="26">
                  <c:v>126879.69924812031</c:v>
                </c:pt>
                <c:pt idx="27">
                  <c:v>131578.94736842107</c:v>
                </c:pt>
                <c:pt idx="28">
                  <c:v>136278.1954887218</c:v>
                </c:pt>
                <c:pt idx="29">
                  <c:v>140977.44360902256</c:v>
                </c:pt>
                <c:pt idx="30">
                  <c:v>145676.6917293233</c:v>
                </c:pt>
                <c:pt idx="31">
                  <c:v>150375.93984962406</c:v>
                </c:pt>
                <c:pt idx="32">
                  <c:v>155075.18796992482</c:v>
                </c:pt>
                <c:pt idx="33">
                  <c:v>159774.43609022556</c:v>
                </c:pt>
                <c:pt idx="34">
                  <c:v>164473.68421052632</c:v>
                </c:pt>
                <c:pt idx="35">
                  <c:v>169172.93233082705</c:v>
                </c:pt>
                <c:pt idx="36">
                  <c:v>173872.18045112782</c:v>
                </c:pt>
                <c:pt idx="37">
                  <c:v>178571.42857142858</c:v>
                </c:pt>
                <c:pt idx="38">
                  <c:v>183270.67669172931</c:v>
                </c:pt>
                <c:pt idx="39">
                  <c:v>187969.92481203008</c:v>
                </c:pt>
                <c:pt idx="40">
                  <c:v>192669.17293233084</c:v>
                </c:pt>
                <c:pt idx="41">
                  <c:v>197368.42105263157</c:v>
                </c:pt>
                <c:pt idx="42">
                  <c:v>202067.66917293234</c:v>
                </c:pt>
                <c:pt idx="43">
                  <c:v>206766.9172932331</c:v>
                </c:pt>
                <c:pt idx="44">
                  <c:v>211466.16541353383</c:v>
                </c:pt>
                <c:pt idx="45">
                  <c:v>216165.4135338346</c:v>
                </c:pt>
                <c:pt idx="46">
                  <c:v>220864.66165413533</c:v>
                </c:pt>
                <c:pt idx="47">
                  <c:v>225563.90977443609</c:v>
                </c:pt>
                <c:pt idx="48">
                  <c:v>230263.15789473685</c:v>
                </c:pt>
                <c:pt idx="49">
                  <c:v>234962.40601503759</c:v>
                </c:pt>
                <c:pt idx="50">
                  <c:v>239661.65413533835</c:v>
                </c:pt>
                <c:pt idx="51">
                  <c:v>244360.90225563908</c:v>
                </c:pt>
                <c:pt idx="52">
                  <c:v>249060.15037593985</c:v>
                </c:pt>
                <c:pt idx="53">
                  <c:v>253759.39849624061</c:v>
                </c:pt>
                <c:pt idx="54">
                  <c:v>258458.64661654134</c:v>
                </c:pt>
                <c:pt idx="55">
                  <c:v>263157.89473684214</c:v>
                </c:pt>
                <c:pt idx="56">
                  <c:v>267857.14285714284</c:v>
                </c:pt>
                <c:pt idx="57">
                  <c:v>272556.3909774436</c:v>
                </c:pt>
                <c:pt idx="58">
                  <c:v>277255.63909774437</c:v>
                </c:pt>
                <c:pt idx="59">
                  <c:v>281954.88721804513</c:v>
                </c:pt>
                <c:pt idx="60">
                  <c:v>286654.13533834589</c:v>
                </c:pt>
                <c:pt idx="61">
                  <c:v>291353.3834586466</c:v>
                </c:pt>
                <c:pt idx="62">
                  <c:v>296052.63157894736</c:v>
                </c:pt>
                <c:pt idx="63">
                  <c:v>300751.87969924812</c:v>
                </c:pt>
                <c:pt idx="64">
                  <c:v>305451.12781954888</c:v>
                </c:pt>
                <c:pt idx="65">
                  <c:v>310150.37593984965</c:v>
                </c:pt>
                <c:pt idx="66">
                  <c:v>314849.62406015035</c:v>
                </c:pt>
                <c:pt idx="67">
                  <c:v>319548.87218045112</c:v>
                </c:pt>
                <c:pt idx="68">
                  <c:v>324248.12030075188</c:v>
                </c:pt>
                <c:pt idx="69">
                  <c:v>328947.36842105264</c:v>
                </c:pt>
                <c:pt idx="70">
                  <c:v>333646.6165413534</c:v>
                </c:pt>
                <c:pt idx="71">
                  <c:v>338345.86466165411</c:v>
                </c:pt>
                <c:pt idx="72">
                  <c:v>343045.11278195487</c:v>
                </c:pt>
                <c:pt idx="73">
                  <c:v>347744.36090225563</c:v>
                </c:pt>
                <c:pt idx="74">
                  <c:v>352443.6090225564</c:v>
                </c:pt>
                <c:pt idx="75">
                  <c:v>357142.85714285716</c:v>
                </c:pt>
                <c:pt idx="76">
                  <c:v>361842.10526315792</c:v>
                </c:pt>
                <c:pt idx="77">
                  <c:v>366541.35338345863</c:v>
                </c:pt>
                <c:pt idx="78">
                  <c:v>371240.60150375939</c:v>
                </c:pt>
                <c:pt idx="79">
                  <c:v>375939.84962406015</c:v>
                </c:pt>
                <c:pt idx="80">
                  <c:v>380639.09774436092</c:v>
                </c:pt>
                <c:pt idx="81">
                  <c:v>385338.34586466168</c:v>
                </c:pt>
                <c:pt idx="82">
                  <c:v>390037.59398496238</c:v>
                </c:pt>
                <c:pt idx="83">
                  <c:v>394736.84210526315</c:v>
                </c:pt>
                <c:pt idx="84">
                  <c:v>399436.09022556391</c:v>
                </c:pt>
                <c:pt idx="85">
                  <c:v>404135.33834586467</c:v>
                </c:pt>
                <c:pt idx="86">
                  <c:v>408834.58646616543</c:v>
                </c:pt>
                <c:pt idx="87">
                  <c:v>413533.8345864662</c:v>
                </c:pt>
                <c:pt idx="88">
                  <c:v>418233.0827067669</c:v>
                </c:pt>
                <c:pt idx="89">
                  <c:v>422932.33082706766</c:v>
                </c:pt>
                <c:pt idx="90">
                  <c:v>427631.57894736843</c:v>
                </c:pt>
                <c:pt idx="91">
                  <c:v>432330.82706766919</c:v>
                </c:pt>
                <c:pt idx="92">
                  <c:v>437030.07518796995</c:v>
                </c:pt>
                <c:pt idx="93">
                  <c:v>441729.32330827066</c:v>
                </c:pt>
                <c:pt idx="94">
                  <c:v>446428.57142857142</c:v>
                </c:pt>
                <c:pt idx="95">
                  <c:v>451127.81954887218</c:v>
                </c:pt>
                <c:pt idx="96">
                  <c:v>455827.06766917295</c:v>
                </c:pt>
                <c:pt idx="97">
                  <c:v>460526.31578947371</c:v>
                </c:pt>
                <c:pt idx="98">
                  <c:v>465225.56390977441</c:v>
                </c:pt>
                <c:pt idx="99">
                  <c:v>469924.81203007518</c:v>
                </c:pt>
                <c:pt idx="100">
                  <c:v>474624.06015037594</c:v>
                </c:pt>
                <c:pt idx="101">
                  <c:v>479323.3082706767</c:v>
                </c:pt>
                <c:pt idx="102">
                  <c:v>484022.55639097746</c:v>
                </c:pt>
                <c:pt idx="103">
                  <c:v>488721.80451127817</c:v>
                </c:pt>
                <c:pt idx="104">
                  <c:v>493421.05263157893</c:v>
                </c:pt>
                <c:pt idx="105">
                  <c:v>498120.30075187969</c:v>
                </c:pt>
                <c:pt idx="106">
                  <c:v>502819.54887218046</c:v>
                </c:pt>
                <c:pt idx="107">
                  <c:v>507518.79699248122</c:v>
                </c:pt>
                <c:pt idx="108">
                  <c:v>512218.04511278198</c:v>
                </c:pt>
                <c:pt idx="109">
                  <c:v>516917.29323308269</c:v>
                </c:pt>
                <c:pt idx="110">
                  <c:v>521616.54135338345</c:v>
                </c:pt>
                <c:pt idx="111">
                  <c:v>526315.78947368427</c:v>
                </c:pt>
                <c:pt idx="112">
                  <c:v>531015.03759398498</c:v>
                </c:pt>
                <c:pt idx="113">
                  <c:v>535714.28571428568</c:v>
                </c:pt>
                <c:pt idx="114">
                  <c:v>540413.5338345865</c:v>
                </c:pt>
                <c:pt idx="115">
                  <c:v>545112.78195488721</c:v>
                </c:pt>
                <c:pt idx="116">
                  <c:v>549812.03007518803</c:v>
                </c:pt>
                <c:pt idx="117">
                  <c:v>554511.27819548873</c:v>
                </c:pt>
                <c:pt idx="118">
                  <c:v>559210.52631578944</c:v>
                </c:pt>
                <c:pt idx="119">
                  <c:v>563909.77443609026</c:v>
                </c:pt>
                <c:pt idx="120">
                  <c:v>568609.02255639096</c:v>
                </c:pt>
                <c:pt idx="121">
                  <c:v>573308.27067669178</c:v>
                </c:pt>
                <c:pt idx="122">
                  <c:v>578007.51879699249</c:v>
                </c:pt>
                <c:pt idx="123">
                  <c:v>582706.76691729319</c:v>
                </c:pt>
                <c:pt idx="124">
                  <c:v>587406.01503759401</c:v>
                </c:pt>
                <c:pt idx="125">
                  <c:v>592105.26315789472</c:v>
                </c:pt>
                <c:pt idx="126">
                  <c:v>596804.51127819554</c:v>
                </c:pt>
                <c:pt idx="127">
                  <c:v>601503.75939849624</c:v>
                </c:pt>
                <c:pt idx="128">
                  <c:v>606203.00751879695</c:v>
                </c:pt>
                <c:pt idx="129">
                  <c:v>610902.25563909777</c:v>
                </c:pt>
                <c:pt idx="130">
                  <c:v>615601.50375939847</c:v>
                </c:pt>
                <c:pt idx="131">
                  <c:v>620300.7518796993</c:v>
                </c:pt>
                <c:pt idx="132">
                  <c:v>625000</c:v>
                </c:pt>
                <c:pt idx="133">
                  <c:v>629699.2481203007</c:v>
                </c:pt>
                <c:pt idx="134">
                  <c:v>634398.49624060153</c:v>
                </c:pt>
                <c:pt idx="135">
                  <c:v>639097.74436090223</c:v>
                </c:pt>
                <c:pt idx="136">
                  <c:v>643796.99248120305</c:v>
                </c:pt>
                <c:pt idx="137">
                  <c:v>648496.24060150376</c:v>
                </c:pt>
                <c:pt idx="138">
                  <c:v>653195.48872180446</c:v>
                </c:pt>
                <c:pt idx="139">
                  <c:v>657894.73684210528</c:v>
                </c:pt>
                <c:pt idx="140">
                  <c:v>662593.98496240599</c:v>
                </c:pt>
                <c:pt idx="141">
                  <c:v>667293.23308270681</c:v>
                </c:pt>
                <c:pt idx="142">
                  <c:v>671992.48120300751</c:v>
                </c:pt>
                <c:pt idx="143">
                  <c:v>676691.72932330822</c:v>
                </c:pt>
                <c:pt idx="144">
                  <c:v>681390.97744360904</c:v>
                </c:pt>
                <c:pt idx="145">
                  <c:v>686090.22556390974</c:v>
                </c:pt>
                <c:pt idx="146">
                  <c:v>690789.47368421056</c:v>
                </c:pt>
                <c:pt idx="147">
                  <c:v>695488.72180451127</c:v>
                </c:pt>
                <c:pt idx="148">
                  <c:v>700187.96992481209</c:v>
                </c:pt>
                <c:pt idx="149">
                  <c:v>704887.21804511279</c:v>
                </c:pt>
                <c:pt idx="150">
                  <c:v>709586.4661654135</c:v>
                </c:pt>
                <c:pt idx="151">
                  <c:v>714285.71428571432</c:v>
                </c:pt>
                <c:pt idx="152">
                  <c:v>718984.96240601502</c:v>
                </c:pt>
                <c:pt idx="153">
                  <c:v>723684.21052631584</c:v>
                </c:pt>
                <c:pt idx="154">
                  <c:v>728383.45864661655</c:v>
                </c:pt>
                <c:pt idx="155">
                  <c:v>733082.70676691725</c:v>
                </c:pt>
                <c:pt idx="156">
                  <c:v>737781.95488721807</c:v>
                </c:pt>
                <c:pt idx="157">
                  <c:v>742481.20300751878</c:v>
                </c:pt>
                <c:pt idx="158">
                  <c:v>747180.4511278196</c:v>
                </c:pt>
                <c:pt idx="159">
                  <c:v>751879.69924812031</c:v>
                </c:pt>
                <c:pt idx="160">
                  <c:v>756578.94736842101</c:v>
                </c:pt>
                <c:pt idx="161">
                  <c:v>761278.19548872183</c:v>
                </c:pt>
                <c:pt idx="162">
                  <c:v>765977.44360902254</c:v>
                </c:pt>
                <c:pt idx="163">
                  <c:v>770676.69172932336</c:v>
                </c:pt>
                <c:pt idx="164">
                  <c:v>775375.93984962406</c:v>
                </c:pt>
                <c:pt idx="165">
                  <c:v>780075.18796992477</c:v>
                </c:pt>
                <c:pt idx="166">
                  <c:v>784774.43609022559</c:v>
                </c:pt>
                <c:pt idx="167">
                  <c:v>789473.68421052629</c:v>
                </c:pt>
                <c:pt idx="168">
                  <c:v>794172.93233082711</c:v>
                </c:pt>
                <c:pt idx="169">
                  <c:v>798872.18045112782</c:v>
                </c:pt>
                <c:pt idx="170">
                  <c:v>803571.42857142852</c:v>
                </c:pt>
                <c:pt idx="171">
                  <c:v>808270.67669172934</c:v>
                </c:pt>
                <c:pt idx="172">
                  <c:v>812969.92481203005</c:v>
                </c:pt>
                <c:pt idx="173">
                  <c:v>817669.17293233087</c:v>
                </c:pt>
                <c:pt idx="174">
                  <c:v>822368.42105263157</c:v>
                </c:pt>
                <c:pt idx="175">
                  <c:v>827067.66917293239</c:v>
                </c:pt>
                <c:pt idx="176">
                  <c:v>831766.9172932331</c:v>
                </c:pt>
                <c:pt idx="177">
                  <c:v>836466.1654135338</c:v>
                </c:pt>
                <c:pt idx="178">
                  <c:v>841165.41353383462</c:v>
                </c:pt>
                <c:pt idx="179">
                  <c:v>845864.66165413533</c:v>
                </c:pt>
                <c:pt idx="180">
                  <c:v>850563.90977443615</c:v>
                </c:pt>
                <c:pt idx="181">
                  <c:v>855263.15789473685</c:v>
                </c:pt>
                <c:pt idx="182">
                  <c:v>859962.40601503756</c:v>
                </c:pt>
                <c:pt idx="183">
                  <c:v>864661.65413533838</c:v>
                </c:pt>
                <c:pt idx="184">
                  <c:v>869360.90225563908</c:v>
                </c:pt>
                <c:pt idx="185">
                  <c:v>874060.15037593991</c:v>
                </c:pt>
                <c:pt idx="186">
                  <c:v>878759.39849624061</c:v>
                </c:pt>
                <c:pt idx="187">
                  <c:v>883458.64661654131</c:v>
                </c:pt>
                <c:pt idx="188">
                  <c:v>888157.89473684214</c:v>
                </c:pt>
                <c:pt idx="189">
                  <c:v>892857.14285714284</c:v>
                </c:pt>
                <c:pt idx="190">
                  <c:v>897556.39097744366</c:v>
                </c:pt>
                <c:pt idx="191">
                  <c:v>902255.63909774437</c:v>
                </c:pt>
                <c:pt idx="192">
                  <c:v>906954.88721804507</c:v>
                </c:pt>
                <c:pt idx="193">
                  <c:v>911654.13533834589</c:v>
                </c:pt>
                <c:pt idx="194">
                  <c:v>916353.3834586466</c:v>
                </c:pt>
                <c:pt idx="195">
                  <c:v>921052.63157894742</c:v>
                </c:pt>
                <c:pt idx="196">
                  <c:v>925751.87969924812</c:v>
                </c:pt>
                <c:pt idx="197">
                  <c:v>930451.12781954883</c:v>
                </c:pt>
                <c:pt idx="198">
                  <c:v>935150.37593984965</c:v>
                </c:pt>
                <c:pt idx="199">
                  <c:v>939849.62406015035</c:v>
                </c:pt>
                <c:pt idx="200">
                  <c:v>944548.87218045117</c:v>
                </c:pt>
                <c:pt idx="201">
                  <c:v>949248.12030075188</c:v>
                </c:pt>
                <c:pt idx="202">
                  <c:v>953947.36842105258</c:v>
                </c:pt>
                <c:pt idx="203">
                  <c:v>958646.6165413534</c:v>
                </c:pt>
                <c:pt idx="204">
                  <c:v>963345.86466165411</c:v>
                </c:pt>
                <c:pt idx="205">
                  <c:v>968045.11278195493</c:v>
                </c:pt>
                <c:pt idx="206">
                  <c:v>972744.36090225563</c:v>
                </c:pt>
                <c:pt idx="207">
                  <c:v>977443.60902255634</c:v>
                </c:pt>
                <c:pt idx="208">
                  <c:v>982142.85714285716</c:v>
                </c:pt>
                <c:pt idx="209">
                  <c:v>986842.10526315786</c:v>
                </c:pt>
                <c:pt idx="210">
                  <c:v>991541.35338345869</c:v>
                </c:pt>
                <c:pt idx="211">
                  <c:v>996240.60150375939</c:v>
                </c:pt>
                <c:pt idx="212">
                  <c:v>1000939.8496240602</c:v>
                </c:pt>
                <c:pt idx="213">
                  <c:v>1005639.0977443609</c:v>
                </c:pt>
                <c:pt idx="214">
                  <c:v>1010338.3458646616</c:v>
                </c:pt>
                <c:pt idx="215">
                  <c:v>1015037.5939849624</c:v>
                </c:pt>
                <c:pt idx="216">
                  <c:v>1019736.8421052631</c:v>
                </c:pt>
                <c:pt idx="217">
                  <c:v>1024436.090225564</c:v>
                </c:pt>
                <c:pt idx="218">
                  <c:v>1029135.3383458647</c:v>
                </c:pt>
                <c:pt idx="219">
                  <c:v>1033834.5864661654</c:v>
                </c:pt>
                <c:pt idx="220">
                  <c:v>1038533.8345864662</c:v>
                </c:pt>
                <c:pt idx="221">
                  <c:v>1043233.0827067669</c:v>
                </c:pt>
                <c:pt idx="222">
                  <c:v>1047932.3308270677</c:v>
                </c:pt>
                <c:pt idx="223">
                  <c:v>1052631.5789473685</c:v>
                </c:pt>
                <c:pt idx="224">
                  <c:v>1057330.8270676692</c:v>
                </c:pt>
                <c:pt idx="225">
                  <c:v>1062030.07518797</c:v>
                </c:pt>
                <c:pt idx="226">
                  <c:v>1066729.3233082707</c:v>
                </c:pt>
                <c:pt idx="227">
                  <c:v>1071428.5714285714</c:v>
                </c:pt>
                <c:pt idx="228">
                  <c:v>1076127.8195488723</c:v>
                </c:pt>
                <c:pt idx="229">
                  <c:v>1080827.067669173</c:v>
                </c:pt>
                <c:pt idx="230">
                  <c:v>1085526.3157894737</c:v>
                </c:pt>
                <c:pt idx="231">
                  <c:v>1090225.5639097744</c:v>
                </c:pt>
                <c:pt idx="232">
                  <c:v>1094924.8120300751</c:v>
                </c:pt>
                <c:pt idx="233">
                  <c:v>1099624.0601503761</c:v>
                </c:pt>
                <c:pt idx="234">
                  <c:v>1104323.3082706768</c:v>
                </c:pt>
                <c:pt idx="235">
                  <c:v>1109022.5563909775</c:v>
                </c:pt>
                <c:pt idx="236">
                  <c:v>1113721.8045112782</c:v>
                </c:pt>
                <c:pt idx="237">
                  <c:v>1118421.0526315789</c:v>
                </c:pt>
                <c:pt idx="238">
                  <c:v>1123120.3007518798</c:v>
                </c:pt>
                <c:pt idx="239">
                  <c:v>1127819.5488721805</c:v>
                </c:pt>
                <c:pt idx="240">
                  <c:v>1132518.7969924812</c:v>
                </c:pt>
                <c:pt idx="241">
                  <c:v>1137218.0451127819</c:v>
                </c:pt>
                <c:pt idx="242">
                  <c:v>1141917.2932330826</c:v>
                </c:pt>
                <c:pt idx="243">
                  <c:v>1146616.5413533836</c:v>
                </c:pt>
                <c:pt idx="244">
                  <c:v>1151315.7894736843</c:v>
                </c:pt>
                <c:pt idx="245">
                  <c:v>1156015.037593985</c:v>
                </c:pt>
                <c:pt idx="246">
                  <c:v>1160714.2857142857</c:v>
                </c:pt>
                <c:pt idx="247">
                  <c:v>1165413.5338345864</c:v>
                </c:pt>
                <c:pt idx="248">
                  <c:v>1170112.7819548873</c:v>
                </c:pt>
                <c:pt idx="249">
                  <c:v>1174812.030075188</c:v>
                </c:pt>
                <c:pt idx="250">
                  <c:v>1179511.2781954887</c:v>
                </c:pt>
                <c:pt idx="251">
                  <c:v>1184210.5263157894</c:v>
                </c:pt>
                <c:pt idx="252">
                  <c:v>1188909.7744360901</c:v>
                </c:pt>
                <c:pt idx="253">
                  <c:v>1193609.0225563911</c:v>
                </c:pt>
                <c:pt idx="254">
                  <c:v>1198308.2706766918</c:v>
                </c:pt>
                <c:pt idx="255">
                  <c:v>1203007.5187969925</c:v>
                </c:pt>
                <c:pt idx="256">
                  <c:v>1207706.7669172932</c:v>
                </c:pt>
                <c:pt idx="257">
                  <c:v>1212406.0150375939</c:v>
                </c:pt>
                <c:pt idx="258">
                  <c:v>1217105.2631578948</c:v>
                </c:pt>
                <c:pt idx="259">
                  <c:v>1221804.5112781955</c:v>
                </c:pt>
                <c:pt idx="260">
                  <c:v>1226503.7593984962</c:v>
                </c:pt>
                <c:pt idx="261">
                  <c:v>1231203.0075187969</c:v>
                </c:pt>
                <c:pt idx="262">
                  <c:v>1235902.2556390977</c:v>
                </c:pt>
                <c:pt idx="263">
                  <c:v>1240601.5037593986</c:v>
                </c:pt>
                <c:pt idx="264">
                  <c:v>1245300.7518796993</c:v>
                </c:pt>
                <c:pt idx="265">
                  <c:v>1250000</c:v>
                </c:pt>
                <c:pt idx="266">
                  <c:v>1254699.2481203007</c:v>
                </c:pt>
                <c:pt idx="267">
                  <c:v>1259398.4962406014</c:v>
                </c:pt>
                <c:pt idx="268">
                  <c:v>1264097.7443609023</c:v>
                </c:pt>
                <c:pt idx="269">
                  <c:v>1268796.9924812031</c:v>
                </c:pt>
                <c:pt idx="270">
                  <c:v>1273496.2406015038</c:v>
                </c:pt>
                <c:pt idx="271">
                  <c:v>1278195.4887218045</c:v>
                </c:pt>
                <c:pt idx="272">
                  <c:v>1282894.7368421052</c:v>
                </c:pt>
                <c:pt idx="273">
                  <c:v>1287593.9849624061</c:v>
                </c:pt>
                <c:pt idx="274">
                  <c:v>1292293.2330827068</c:v>
                </c:pt>
                <c:pt idx="275">
                  <c:v>1296992.4812030075</c:v>
                </c:pt>
                <c:pt idx="276">
                  <c:v>1301691.7293233082</c:v>
                </c:pt>
                <c:pt idx="277">
                  <c:v>1306390.9774436089</c:v>
                </c:pt>
                <c:pt idx="278">
                  <c:v>1311090.2255639099</c:v>
                </c:pt>
                <c:pt idx="279">
                  <c:v>1315789.4736842106</c:v>
                </c:pt>
                <c:pt idx="280">
                  <c:v>1320488.7218045113</c:v>
                </c:pt>
                <c:pt idx="281">
                  <c:v>1325187.969924812</c:v>
                </c:pt>
                <c:pt idx="282">
                  <c:v>1329887.2180451127</c:v>
                </c:pt>
                <c:pt idx="283">
                  <c:v>1334586.4661654136</c:v>
                </c:pt>
                <c:pt idx="284">
                  <c:v>1339285.7142857143</c:v>
                </c:pt>
                <c:pt idx="285">
                  <c:v>1343984.962406015</c:v>
                </c:pt>
                <c:pt idx="286">
                  <c:v>1348684.2105263157</c:v>
                </c:pt>
                <c:pt idx="287">
                  <c:v>1353383.4586466164</c:v>
                </c:pt>
                <c:pt idx="288">
                  <c:v>1358082.7067669174</c:v>
                </c:pt>
                <c:pt idx="289">
                  <c:v>1362781.9548872181</c:v>
                </c:pt>
                <c:pt idx="290">
                  <c:v>1367481.2030075188</c:v>
                </c:pt>
                <c:pt idx="291">
                  <c:v>1372180.4511278195</c:v>
                </c:pt>
                <c:pt idx="292">
                  <c:v>1376879.6992481204</c:v>
                </c:pt>
                <c:pt idx="293">
                  <c:v>1381578.9473684211</c:v>
                </c:pt>
                <c:pt idx="294">
                  <c:v>1386278.1954887218</c:v>
                </c:pt>
                <c:pt idx="295">
                  <c:v>1390977.4436090225</c:v>
                </c:pt>
                <c:pt idx="296">
                  <c:v>1395676.6917293232</c:v>
                </c:pt>
                <c:pt idx="297">
                  <c:v>1400375.9398496242</c:v>
                </c:pt>
                <c:pt idx="298">
                  <c:v>1405075.1879699249</c:v>
                </c:pt>
                <c:pt idx="299">
                  <c:v>1409774.4360902256</c:v>
                </c:pt>
                <c:pt idx="300">
                  <c:v>1414473.6842105263</c:v>
                </c:pt>
                <c:pt idx="301">
                  <c:v>1419172.932330827</c:v>
                </c:pt>
                <c:pt idx="302">
                  <c:v>1423872.1804511279</c:v>
                </c:pt>
                <c:pt idx="303">
                  <c:v>1428571.4285714286</c:v>
                </c:pt>
                <c:pt idx="304">
                  <c:v>1433270.6766917293</c:v>
                </c:pt>
                <c:pt idx="305">
                  <c:v>1437969.92481203</c:v>
                </c:pt>
                <c:pt idx="306">
                  <c:v>1442669.1729323308</c:v>
                </c:pt>
                <c:pt idx="307">
                  <c:v>1447368.4210526317</c:v>
                </c:pt>
                <c:pt idx="308">
                  <c:v>1452067.6691729324</c:v>
                </c:pt>
                <c:pt idx="309">
                  <c:v>1456766.9172932331</c:v>
                </c:pt>
                <c:pt idx="310">
                  <c:v>1461466.1654135338</c:v>
                </c:pt>
                <c:pt idx="311">
                  <c:v>1466165.4135338345</c:v>
                </c:pt>
                <c:pt idx="312">
                  <c:v>1470864.6616541354</c:v>
                </c:pt>
                <c:pt idx="313">
                  <c:v>1475563.9097744361</c:v>
                </c:pt>
                <c:pt idx="314">
                  <c:v>1480263.1578947369</c:v>
                </c:pt>
                <c:pt idx="315">
                  <c:v>1484962.4060150376</c:v>
                </c:pt>
                <c:pt idx="316">
                  <c:v>1489661.6541353383</c:v>
                </c:pt>
                <c:pt idx="317">
                  <c:v>1494360.9022556392</c:v>
                </c:pt>
                <c:pt idx="318">
                  <c:v>1499060.1503759399</c:v>
                </c:pt>
                <c:pt idx="319">
                  <c:v>1503759.3984962406</c:v>
                </c:pt>
                <c:pt idx="320">
                  <c:v>1508458.6466165413</c:v>
                </c:pt>
                <c:pt idx="321">
                  <c:v>1513157.894736842</c:v>
                </c:pt>
                <c:pt idx="322">
                  <c:v>1517857.142857143</c:v>
                </c:pt>
                <c:pt idx="323">
                  <c:v>1522556.3909774437</c:v>
                </c:pt>
                <c:pt idx="324">
                  <c:v>1527255.6390977444</c:v>
                </c:pt>
                <c:pt idx="325">
                  <c:v>1531954.8872180451</c:v>
                </c:pt>
                <c:pt idx="326">
                  <c:v>1536654.1353383458</c:v>
                </c:pt>
                <c:pt idx="327">
                  <c:v>1541353.3834586467</c:v>
                </c:pt>
                <c:pt idx="328">
                  <c:v>1546052.6315789474</c:v>
                </c:pt>
                <c:pt idx="329">
                  <c:v>1550751.8796992481</c:v>
                </c:pt>
                <c:pt idx="330">
                  <c:v>1555451.1278195488</c:v>
                </c:pt>
                <c:pt idx="331">
                  <c:v>1560150.3759398495</c:v>
                </c:pt>
                <c:pt idx="332">
                  <c:v>1564849.6240601505</c:v>
                </c:pt>
                <c:pt idx="333">
                  <c:v>1569548.8721804512</c:v>
                </c:pt>
                <c:pt idx="334">
                  <c:v>1574248.1203007519</c:v>
                </c:pt>
                <c:pt idx="335">
                  <c:v>1578947.3684210526</c:v>
                </c:pt>
                <c:pt idx="336">
                  <c:v>1583646.6165413533</c:v>
                </c:pt>
                <c:pt idx="337">
                  <c:v>1588345.8646616542</c:v>
                </c:pt>
                <c:pt idx="338">
                  <c:v>1593045.1127819549</c:v>
                </c:pt>
                <c:pt idx="339">
                  <c:v>1597744.3609022556</c:v>
                </c:pt>
                <c:pt idx="340">
                  <c:v>1602443.6090225563</c:v>
                </c:pt>
                <c:pt idx="341">
                  <c:v>1607142.857142857</c:v>
                </c:pt>
                <c:pt idx="342">
                  <c:v>1611842.105263158</c:v>
                </c:pt>
                <c:pt idx="343">
                  <c:v>1616541.3533834587</c:v>
                </c:pt>
                <c:pt idx="344">
                  <c:v>1621240.6015037594</c:v>
                </c:pt>
                <c:pt idx="345">
                  <c:v>1625939.8496240601</c:v>
                </c:pt>
                <c:pt idx="346">
                  <c:v>1630639.0977443608</c:v>
                </c:pt>
                <c:pt idx="347">
                  <c:v>1635338.3458646617</c:v>
                </c:pt>
                <c:pt idx="348">
                  <c:v>1640037.5939849624</c:v>
                </c:pt>
                <c:pt idx="349">
                  <c:v>1644736.8421052631</c:v>
                </c:pt>
                <c:pt idx="350">
                  <c:v>1649436.0902255639</c:v>
                </c:pt>
                <c:pt idx="351">
                  <c:v>1654135.3383458648</c:v>
                </c:pt>
                <c:pt idx="352">
                  <c:v>1658834.5864661655</c:v>
                </c:pt>
                <c:pt idx="353">
                  <c:v>1663533.8345864662</c:v>
                </c:pt>
                <c:pt idx="354">
                  <c:v>1668233.0827067669</c:v>
                </c:pt>
                <c:pt idx="355">
                  <c:v>1672932.3308270676</c:v>
                </c:pt>
                <c:pt idx="356">
                  <c:v>1677631.5789473685</c:v>
                </c:pt>
                <c:pt idx="357">
                  <c:v>1682330.8270676692</c:v>
                </c:pt>
                <c:pt idx="358">
                  <c:v>1687030.07518797</c:v>
                </c:pt>
                <c:pt idx="359">
                  <c:v>1691729.3233082707</c:v>
                </c:pt>
                <c:pt idx="360">
                  <c:v>1696428.5714285714</c:v>
                </c:pt>
                <c:pt idx="361">
                  <c:v>1701127.8195488723</c:v>
                </c:pt>
                <c:pt idx="362">
                  <c:v>1705827.067669173</c:v>
                </c:pt>
                <c:pt idx="363">
                  <c:v>1710526.3157894737</c:v>
                </c:pt>
                <c:pt idx="364">
                  <c:v>1715225.5639097744</c:v>
                </c:pt>
                <c:pt idx="365">
                  <c:v>1719924.8120300751</c:v>
                </c:pt>
                <c:pt idx="366">
                  <c:v>1724624.0601503761</c:v>
                </c:pt>
                <c:pt idx="367">
                  <c:v>1729323.3082706768</c:v>
                </c:pt>
                <c:pt idx="368">
                  <c:v>1734022.5563909775</c:v>
                </c:pt>
                <c:pt idx="369">
                  <c:v>1738721.8045112782</c:v>
                </c:pt>
                <c:pt idx="370">
                  <c:v>1743421.0526315789</c:v>
                </c:pt>
                <c:pt idx="371">
                  <c:v>1748120.3007518798</c:v>
                </c:pt>
                <c:pt idx="372">
                  <c:v>1752819.5488721805</c:v>
                </c:pt>
                <c:pt idx="373">
                  <c:v>1757518.7969924812</c:v>
                </c:pt>
                <c:pt idx="374">
                  <c:v>1762218.0451127819</c:v>
                </c:pt>
                <c:pt idx="375">
                  <c:v>1766917.2932330826</c:v>
                </c:pt>
                <c:pt idx="376">
                  <c:v>1771616.5413533836</c:v>
                </c:pt>
                <c:pt idx="377">
                  <c:v>1776315.7894736843</c:v>
                </c:pt>
                <c:pt idx="378">
                  <c:v>1781015.037593985</c:v>
                </c:pt>
                <c:pt idx="379">
                  <c:v>1785714.2857142857</c:v>
                </c:pt>
                <c:pt idx="380">
                  <c:v>1790413.5338345864</c:v>
                </c:pt>
                <c:pt idx="381">
                  <c:v>1795112.7819548873</c:v>
                </c:pt>
                <c:pt idx="382">
                  <c:v>1799812.030075188</c:v>
                </c:pt>
                <c:pt idx="383">
                  <c:v>1804511.2781954887</c:v>
                </c:pt>
                <c:pt idx="384">
                  <c:v>1809210.5263157894</c:v>
                </c:pt>
                <c:pt idx="385">
                  <c:v>1813909.7744360901</c:v>
                </c:pt>
                <c:pt idx="386">
                  <c:v>1818609.0225563911</c:v>
                </c:pt>
                <c:pt idx="387">
                  <c:v>1823308.2706766918</c:v>
                </c:pt>
                <c:pt idx="388">
                  <c:v>1828007.5187969925</c:v>
                </c:pt>
                <c:pt idx="389">
                  <c:v>1832706.7669172932</c:v>
                </c:pt>
                <c:pt idx="390">
                  <c:v>1837406.0150375939</c:v>
                </c:pt>
                <c:pt idx="391">
                  <c:v>1842105.2631578948</c:v>
                </c:pt>
                <c:pt idx="392">
                  <c:v>1846804.5112781955</c:v>
                </c:pt>
                <c:pt idx="393">
                  <c:v>1851503.7593984962</c:v>
                </c:pt>
                <c:pt idx="394">
                  <c:v>1856203.0075187969</c:v>
                </c:pt>
                <c:pt idx="395">
                  <c:v>1860902.2556390977</c:v>
                </c:pt>
                <c:pt idx="396">
                  <c:v>1865601.5037593986</c:v>
                </c:pt>
                <c:pt idx="397">
                  <c:v>1870300.7518796993</c:v>
                </c:pt>
                <c:pt idx="398">
                  <c:v>1875000</c:v>
                </c:pt>
                <c:pt idx="399">
                  <c:v>1879699.2481203007</c:v>
                </c:pt>
                <c:pt idx="400">
                  <c:v>1884398.4962406014</c:v>
                </c:pt>
                <c:pt idx="401">
                  <c:v>1889097.7443609023</c:v>
                </c:pt>
                <c:pt idx="402">
                  <c:v>1893796.9924812031</c:v>
                </c:pt>
                <c:pt idx="403">
                  <c:v>1898496.2406015038</c:v>
                </c:pt>
                <c:pt idx="404">
                  <c:v>1903195.4887218045</c:v>
                </c:pt>
                <c:pt idx="405">
                  <c:v>1907894.7368421052</c:v>
                </c:pt>
                <c:pt idx="406">
                  <c:v>1912593.9849624061</c:v>
                </c:pt>
                <c:pt idx="407">
                  <c:v>1917293.2330827068</c:v>
                </c:pt>
                <c:pt idx="408">
                  <c:v>1921992.4812030075</c:v>
                </c:pt>
                <c:pt idx="409">
                  <c:v>1926691.7293233082</c:v>
                </c:pt>
                <c:pt idx="410">
                  <c:v>1931390.9774436089</c:v>
                </c:pt>
                <c:pt idx="411">
                  <c:v>1936090.2255639099</c:v>
                </c:pt>
                <c:pt idx="412">
                  <c:v>1940789.4736842106</c:v>
                </c:pt>
                <c:pt idx="413">
                  <c:v>1945488.7218045113</c:v>
                </c:pt>
                <c:pt idx="414">
                  <c:v>1950187.969924812</c:v>
                </c:pt>
                <c:pt idx="415">
                  <c:v>1954887.2180451127</c:v>
                </c:pt>
                <c:pt idx="416">
                  <c:v>1959586.4661654136</c:v>
                </c:pt>
                <c:pt idx="417">
                  <c:v>1964285.7142857143</c:v>
                </c:pt>
                <c:pt idx="418">
                  <c:v>1968984.962406015</c:v>
                </c:pt>
                <c:pt idx="419">
                  <c:v>1973684.2105263157</c:v>
                </c:pt>
                <c:pt idx="420">
                  <c:v>1978383.4586466167</c:v>
                </c:pt>
                <c:pt idx="421">
                  <c:v>1983082.7067669174</c:v>
                </c:pt>
                <c:pt idx="422">
                  <c:v>1987781.9548872181</c:v>
                </c:pt>
                <c:pt idx="423">
                  <c:v>1992481.2030075188</c:v>
                </c:pt>
                <c:pt idx="424">
                  <c:v>1997180.4511278195</c:v>
                </c:pt>
                <c:pt idx="425">
                  <c:v>2001879.6992481204</c:v>
                </c:pt>
                <c:pt idx="426">
                  <c:v>2006578.9473684211</c:v>
                </c:pt>
                <c:pt idx="427">
                  <c:v>2011278.1954887218</c:v>
                </c:pt>
                <c:pt idx="428">
                  <c:v>2015977.4436090225</c:v>
                </c:pt>
                <c:pt idx="429">
                  <c:v>2020676.6917293232</c:v>
                </c:pt>
                <c:pt idx="430">
                  <c:v>2025375.9398496242</c:v>
                </c:pt>
                <c:pt idx="431">
                  <c:v>2030075.1879699249</c:v>
                </c:pt>
                <c:pt idx="432">
                  <c:v>2034774.4360902256</c:v>
                </c:pt>
                <c:pt idx="433">
                  <c:v>2039473.6842105263</c:v>
                </c:pt>
                <c:pt idx="434">
                  <c:v>2044172.932330827</c:v>
                </c:pt>
                <c:pt idx="435">
                  <c:v>2048872.1804511279</c:v>
                </c:pt>
                <c:pt idx="436">
                  <c:v>2053571.4285714286</c:v>
                </c:pt>
                <c:pt idx="437">
                  <c:v>2058270.6766917293</c:v>
                </c:pt>
                <c:pt idx="438">
                  <c:v>2062969.92481203</c:v>
                </c:pt>
                <c:pt idx="439">
                  <c:v>2067669.1729323308</c:v>
                </c:pt>
                <c:pt idx="440">
                  <c:v>2072368.4210526317</c:v>
                </c:pt>
                <c:pt idx="441">
                  <c:v>2077067.6691729324</c:v>
                </c:pt>
                <c:pt idx="442">
                  <c:v>2081766.9172932331</c:v>
                </c:pt>
                <c:pt idx="443">
                  <c:v>2086466.1654135338</c:v>
                </c:pt>
                <c:pt idx="444">
                  <c:v>2091165.4135338345</c:v>
                </c:pt>
                <c:pt idx="445">
                  <c:v>2095864.6616541354</c:v>
                </c:pt>
                <c:pt idx="446">
                  <c:v>2100563.9097744361</c:v>
                </c:pt>
                <c:pt idx="447">
                  <c:v>2105263.1578947371</c:v>
                </c:pt>
                <c:pt idx="448">
                  <c:v>2109962.4060150376</c:v>
                </c:pt>
                <c:pt idx="449">
                  <c:v>2114661.6541353385</c:v>
                </c:pt>
                <c:pt idx="450">
                  <c:v>2119360.902255639</c:v>
                </c:pt>
                <c:pt idx="451">
                  <c:v>2124060.1503759399</c:v>
                </c:pt>
                <c:pt idx="452">
                  <c:v>2128759.3984962408</c:v>
                </c:pt>
                <c:pt idx="453">
                  <c:v>2133458.6466165413</c:v>
                </c:pt>
                <c:pt idx="454">
                  <c:v>2138157.8947368423</c:v>
                </c:pt>
                <c:pt idx="455">
                  <c:v>2142857.1428571427</c:v>
                </c:pt>
                <c:pt idx="456">
                  <c:v>2147556.3909774437</c:v>
                </c:pt>
                <c:pt idx="457">
                  <c:v>2152255.6390977446</c:v>
                </c:pt>
                <c:pt idx="458">
                  <c:v>2156954.8872180451</c:v>
                </c:pt>
                <c:pt idx="459">
                  <c:v>2161654.135338346</c:v>
                </c:pt>
                <c:pt idx="460">
                  <c:v>2166353.3834586465</c:v>
                </c:pt>
                <c:pt idx="461">
                  <c:v>2171052.6315789474</c:v>
                </c:pt>
                <c:pt idx="462">
                  <c:v>2175751.8796992484</c:v>
                </c:pt>
                <c:pt idx="463">
                  <c:v>2180451.1278195488</c:v>
                </c:pt>
                <c:pt idx="464">
                  <c:v>2185150.3759398498</c:v>
                </c:pt>
                <c:pt idx="465">
                  <c:v>2189849.6240601502</c:v>
                </c:pt>
                <c:pt idx="466">
                  <c:v>2194548.8721804512</c:v>
                </c:pt>
                <c:pt idx="467">
                  <c:v>2199248.1203007521</c:v>
                </c:pt>
                <c:pt idx="468">
                  <c:v>2203947.3684210526</c:v>
                </c:pt>
                <c:pt idx="469">
                  <c:v>2208646.6165413535</c:v>
                </c:pt>
                <c:pt idx="470">
                  <c:v>2213345.864661654</c:v>
                </c:pt>
                <c:pt idx="471">
                  <c:v>2218045.1127819549</c:v>
                </c:pt>
                <c:pt idx="472">
                  <c:v>2222744.3609022559</c:v>
                </c:pt>
                <c:pt idx="473">
                  <c:v>2227443.6090225563</c:v>
                </c:pt>
                <c:pt idx="474">
                  <c:v>2232142.8571428573</c:v>
                </c:pt>
                <c:pt idx="475">
                  <c:v>2236842.1052631577</c:v>
                </c:pt>
                <c:pt idx="476">
                  <c:v>2241541.3533834587</c:v>
                </c:pt>
                <c:pt idx="477">
                  <c:v>2246240.6015037596</c:v>
                </c:pt>
                <c:pt idx="478">
                  <c:v>2250939.8496240601</c:v>
                </c:pt>
                <c:pt idx="479">
                  <c:v>2255639.097744361</c:v>
                </c:pt>
                <c:pt idx="480">
                  <c:v>2260338.3458646615</c:v>
                </c:pt>
                <c:pt idx="481">
                  <c:v>2265037.5939849624</c:v>
                </c:pt>
                <c:pt idx="482">
                  <c:v>2269736.8421052634</c:v>
                </c:pt>
                <c:pt idx="483">
                  <c:v>2274436.0902255639</c:v>
                </c:pt>
                <c:pt idx="484">
                  <c:v>2279135.3383458648</c:v>
                </c:pt>
                <c:pt idx="485">
                  <c:v>2283834.5864661653</c:v>
                </c:pt>
                <c:pt idx="486">
                  <c:v>2288533.8345864662</c:v>
                </c:pt>
                <c:pt idx="487">
                  <c:v>2293233.0827067671</c:v>
                </c:pt>
                <c:pt idx="488">
                  <c:v>2297932.3308270676</c:v>
                </c:pt>
                <c:pt idx="489">
                  <c:v>2302631.5789473685</c:v>
                </c:pt>
                <c:pt idx="490">
                  <c:v>2307330.827067669</c:v>
                </c:pt>
                <c:pt idx="491">
                  <c:v>2312030.07518797</c:v>
                </c:pt>
                <c:pt idx="492">
                  <c:v>2316729.3233082709</c:v>
                </c:pt>
                <c:pt idx="493">
                  <c:v>2321428.5714285714</c:v>
                </c:pt>
                <c:pt idx="494">
                  <c:v>2326127.8195488723</c:v>
                </c:pt>
                <c:pt idx="495">
                  <c:v>2330827.0676691728</c:v>
                </c:pt>
                <c:pt idx="496">
                  <c:v>2335526.3157894737</c:v>
                </c:pt>
                <c:pt idx="497">
                  <c:v>2340225.5639097746</c:v>
                </c:pt>
                <c:pt idx="498">
                  <c:v>2344924.8120300751</c:v>
                </c:pt>
                <c:pt idx="499">
                  <c:v>2349624.0601503761</c:v>
                </c:pt>
              </c:numCache>
            </c:numRef>
          </c:val>
          <c:smooth val="0"/>
        </c:ser>
        <c:ser>
          <c:idx val="5"/>
          <c:order val="4"/>
          <c:tx>
            <c:strRef>
              <c:f>'Price of Licenses'!$U$2</c:f>
              <c:strCache>
                <c:ptCount val="1"/>
                <c:pt idx="0">
                  <c:v>Matlab Concurrent</c:v>
                </c:pt>
              </c:strCache>
            </c:strRef>
          </c:tx>
          <c:spPr>
            <a:ln w="28575" cap="rnd">
              <a:solidFill>
                <a:schemeClr val="accent6"/>
              </a:solidFill>
              <a:round/>
            </a:ln>
            <a:effectLst/>
          </c:spPr>
          <c:marker>
            <c:symbol val="none"/>
          </c:marker>
          <c:val>
            <c:numRef>
              <c:f>'Price of Licenses'!$U$3:$U$502</c:f>
              <c:numCache>
                <c:formatCode>_("$"* #,##0.00_);_("$"* \(#,##0.00\);_("$"* "-"??_);_(@_)</c:formatCode>
                <c:ptCount val="500"/>
                <c:pt idx="0">
                  <c:v>18796.992481203008</c:v>
                </c:pt>
                <c:pt idx="1">
                  <c:v>18796.992481203008</c:v>
                </c:pt>
                <c:pt idx="2">
                  <c:v>18796.992481203008</c:v>
                </c:pt>
                <c:pt idx="3">
                  <c:v>18796.992481203008</c:v>
                </c:pt>
                <c:pt idx="4">
                  <c:v>18796.992481203008</c:v>
                </c:pt>
                <c:pt idx="5">
                  <c:v>18796.992481203008</c:v>
                </c:pt>
                <c:pt idx="6">
                  <c:v>18796.992481203008</c:v>
                </c:pt>
                <c:pt idx="7">
                  <c:v>18796.992481203008</c:v>
                </c:pt>
                <c:pt idx="8">
                  <c:v>18796.992481203008</c:v>
                </c:pt>
                <c:pt idx="9">
                  <c:v>18796.992481203008</c:v>
                </c:pt>
                <c:pt idx="10">
                  <c:v>18796.992481203008</c:v>
                </c:pt>
                <c:pt idx="11">
                  <c:v>18796.992481203008</c:v>
                </c:pt>
                <c:pt idx="12">
                  <c:v>18796.992481203008</c:v>
                </c:pt>
                <c:pt idx="13">
                  <c:v>18796.992481203008</c:v>
                </c:pt>
                <c:pt idx="14">
                  <c:v>18796.992481203008</c:v>
                </c:pt>
                <c:pt idx="15">
                  <c:v>18796.992481203008</c:v>
                </c:pt>
                <c:pt idx="16">
                  <c:v>18796.992481203008</c:v>
                </c:pt>
                <c:pt idx="17">
                  <c:v>18796.992481203008</c:v>
                </c:pt>
                <c:pt idx="18">
                  <c:v>18796.992481203008</c:v>
                </c:pt>
                <c:pt idx="19">
                  <c:v>18796.992481203008</c:v>
                </c:pt>
                <c:pt idx="20">
                  <c:v>18796.992481203008</c:v>
                </c:pt>
                <c:pt idx="21">
                  <c:v>18796.992481203008</c:v>
                </c:pt>
                <c:pt idx="22">
                  <c:v>18796.992481203008</c:v>
                </c:pt>
                <c:pt idx="23">
                  <c:v>18796.992481203008</c:v>
                </c:pt>
                <c:pt idx="24">
                  <c:v>18796.992481203008</c:v>
                </c:pt>
                <c:pt idx="25">
                  <c:v>18796.992481203008</c:v>
                </c:pt>
                <c:pt idx="26">
                  <c:v>18796.992481203008</c:v>
                </c:pt>
                <c:pt idx="27">
                  <c:v>18796.992481203008</c:v>
                </c:pt>
                <c:pt idx="28">
                  <c:v>18796.992481203008</c:v>
                </c:pt>
                <c:pt idx="29">
                  <c:v>18796.992481203008</c:v>
                </c:pt>
                <c:pt idx="30">
                  <c:v>18796.992481203008</c:v>
                </c:pt>
                <c:pt idx="31">
                  <c:v>18796.992481203008</c:v>
                </c:pt>
                <c:pt idx="32">
                  <c:v>18796.992481203008</c:v>
                </c:pt>
                <c:pt idx="33">
                  <c:v>18796.992481203008</c:v>
                </c:pt>
                <c:pt idx="34">
                  <c:v>18796.992481203008</c:v>
                </c:pt>
                <c:pt idx="35">
                  <c:v>18796.992481203008</c:v>
                </c:pt>
                <c:pt idx="36">
                  <c:v>18796.992481203008</c:v>
                </c:pt>
                <c:pt idx="37">
                  <c:v>18796.992481203008</c:v>
                </c:pt>
                <c:pt idx="38">
                  <c:v>18796.992481203008</c:v>
                </c:pt>
                <c:pt idx="39">
                  <c:v>18796.992481203008</c:v>
                </c:pt>
                <c:pt idx="40">
                  <c:v>18796.992481203008</c:v>
                </c:pt>
                <c:pt idx="41">
                  <c:v>18796.992481203008</c:v>
                </c:pt>
                <c:pt idx="42">
                  <c:v>18796.992481203008</c:v>
                </c:pt>
                <c:pt idx="43">
                  <c:v>18796.992481203008</c:v>
                </c:pt>
                <c:pt idx="44">
                  <c:v>18796.992481203008</c:v>
                </c:pt>
                <c:pt idx="45">
                  <c:v>18796.992481203008</c:v>
                </c:pt>
                <c:pt idx="46">
                  <c:v>18796.992481203008</c:v>
                </c:pt>
                <c:pt idx="47">
                  <c:v>18796.992481203008</c:v>
                </c:pt>
                <c:pt idx="48">
                  <c:v>18796.992481203008</c:v>
                </c:pt>
                <c:pt idx="49">
                  <c:v>18796.992481203008</c:v>
                </c:pt>
                <c:pt idx="50">
                  <c:v>18796.992481203008</c:v>
                </c:pt>
                <c:pt idx="51">
                  <c:v>18796.992481203008</c:v>
                </c:pt>
                <c:pt idx="52">
                  <c:v>18796.992481203008</c:v>
                </c:pt>
                <c:pt idx="53">
                  <c:v>18796.992481203008</c:v>
                </c:pt>
                <c:pt idx="54">
                  <c:v>18796.992481203008</c:v>
                </c:pt>
                <c:pt idx="55">
                  <c:v>18796.992481203008</c:v>
                </c:pt>
                <c:pt idx="56">
                  <c:v>18796.992481203008</c:v>
                </c:pt>
                <c:pt idx="57">
                  <c:v>18796.992481203008</c:v>
                </c:pt>
                <c:pt idx="58">
                  <c:v>18796.992481203008</c:v>
                </c:pt>
                <c:pt idx="59">
                  <c:v>18796.992481203008</c:v>
                </c:pt>
                <c:pt idx="60">
                  <c:v>18796.992481203008</c:v>
                </c:pt>
                <c:pt idx="61">
                  <c:v>18796.992481203008</c:v>
                </c:pt>
                <c:pt idx="62">
                  <c:v>18796.992481203008</c:v>
                </c:pt>
                <c:pt idx="63">
                  <c:v>18796.992481203008</c:v>
                </c:pt>
                <c:pt idx="64">
                  <c:v>18796.992481203008</c:v>
                </c:pt>
                <c:pt idx="65">
                  <c:v>18796.992481203008</c:v>
                </c:pt>
                <c:pt idx="66">
                  <c:v>18796.992481203008</c:v>
                </c:pt>
                <c:pt idx="67">
                  <c:v>18796.992481203008</c:v>
                </c:pt>
                <c:pt idx="68">
                  <c:v>18796.992481203008</c:v>
                </c:pt>
                <c:pt idx="69">
                  <c:v>18796.992481203008</c:v>
                </c:pt>
                <c:pt idx="70">
                  <c:v>18796.992481203008</c:v>
                </c:pt>
                <c:pt idx="71">
                  <c:v>18796.992481203008</c:v>
                </c:pt>
                <c:pt idx="72">
                  <c:v>18796.992481203008</c:v>
                </c:pt>
                <c:pt idx="73">
                  <c:v>18796.992481203008</c:v>
                </c:pt>
                <c:pt idx="74">
                  <c:v>18796.992481203008</c:v>
                </c:pt>
                <c:pt idx="75">
                  <c:v>18796.992481203008</c:v>
                </c:pt>
                <c:pt idx="76">
                  <c:v>18796.992481203008</c:v>
                </c:pt>
                <c:pt idx="77">
                  <c:v>18796.992481203008</c:v>
                </c:pt>
                <c:pt idx="78">
                  <c:v>18796.992481203008</c:v>
                </c:pt>
                <c:pt idx="79">
                  <c:v>18796.992481203008</c:v>
                </c:pt>
                <c:pt idx="80">
                  <c:v>18796.992481203008</c:v>
                </c:pt>
                <c:pt idx="81">
                  <c:v>18796.992481203008</c:v>
                </c:pt>
                <c:pt idx="82">
                  <c:v>18796.992481203008</c:v>
                </c:pt>
                <c:pt idx="83">
                  <c:v>18796.992481203008</c:v>
                </c:pt>
                <c:pt idx="84">
                  <c:v>18796.992481203008</c:v>
                </c:pt>
                <c:pt idx="85">
                  <c:v>18796.992481203008</c:v>
                </c:pt>
                <c:pt idx="86">
                  <c:v>18796.992481203008</c:v>
                </c:pt>
                <c:pt idx="87">
                  <c:v>18796.992481203008</c:v>
                </c:pt>
                <c:pt idx="88">
                  <c:v>18796.992481203008</c:v>
                </c:pt>
                <c:pt idx="89">
                  <c:v>18796.992481203008</c:v>
                </c:pt>
                <c:pt idx="90">
                  <c:v>18796.992481203008</c:v>
                </c:pt>
                <c:pt idx="91">
                  <c:v>18796.992481203008</c:v>
                </c:pt>
                <c:pt idx="92">
                  <c:v>18796.992481203008</c:v>
                </c:pt>
                <c:pt idx="93">
                  <c:v>18796.992481203008</c:v>
                </c:pt>
                <c:pt idx="94">
                  <c:v>18796.992481203008</c:v>
                </c:pt>
                <c:pt idx="95">
                  <c:v>18796.992481203008</c:v>
                </c:pt>
                <c:pt idx="96">
                  <c:v>18796.992481203008</c:v>
                </c:pt>
                <c:pt idx="97">
                  <c:v>18796.992481203008</c:v>
                </c:pt>
                <c:pt idx="98">
                  <c:v>18796.992481203008</c:v>
                </c:pt>
                <c:pt idx="99">
                  <c:v>18796.992481203008</c:v>
                </c:pt>
                <c:pt idx="100">
                  <c:v>18796.992481203008</c:v>
                </c:pt>
                <c:pt idx="101">
                  <c:v>18796.992481203008</c:v>
                </c:pt>
                <c:pt idx="102">
                  <c:v>18796.992481203008</c:v>
                </c:pt>
                <c:pt idx="103">
                  <c:v>18796.992481203008</c:v>
                </c:pt>
                <c:pt idx="104">
                  <c:v>18796.992481203008</c:v>
                </c:pt>
                <c:pt idx="105">
                  <c:v>18796.992481203008</c:v>
                </c:pt>
                <c:pt idx="106">
                  <c:v>18796.992481203008</c:v>
                </c:pt>
                <c:pt idx="107">
                  <c:v>18796.992481203008</c:v>
                </c:pt>
                <c:pt idx="108">
                  <c:v>18796.992481203008</c:v>
                </c:pt>
                <c:pt idx="109">
                  <c:v>18796.992481203008</c:v>
                </c:pt>
                <c:pt idx="110">
                  <c:v>18796.992481203008</c:v>
                </c:pt>
                <c:pt idx="111">
                  <c:v>18796.992481203008</c:v>
                </c:pt>
                <c:pt idx="112">
                  <c:v>18796.992481203008</c:v>
                </c:pt>
                <c:pt idx="113">
                  <c:v>18796.992481203008</c:v>
                </c:pt>
                <c:pt idx="114">
                  <c:v>18796.992481203008</c:v>
                </c:pt>
                <c:pt idx="115">
                  <c:v>18796.992481203008</c:v>
                </c:pt>
                <c:pt idx="116">
                  <c:v>18796.992481203008</c:v>
                </c:pt>
                <c:pt idx="117">
                  <c:v>18796.992481203008</c:v>
                </c:pt>
                <c:pt idx="118">
                  <c:v>18796.992481203008</c:v>
                </c:pt>
                <c:pt idx="119">
                  <c:v>18796.992481203008</c:v>
                </c:pt>
                <c:pt idx="120">
                  <c:v>18796.992481203008</c:v>
                </c:pt>
                <c:pt idx="121">
                  <c:v>18796.992481203008</c:v>
                </c:pt>
                <c:pt idx="122">
                  <c:v>18796.992481203008</c:v>
                </c:pt>
                <c:pt idx="123">
                  <c:v>18796.992481203008</c:v>
                </c:pt>
                <c:pt idx="124">
                  <c:v>18796.992481203008</c:v>
                </c:pt>
                <c:pt idx="125">
                  <c:v>18796.992481203008</c:v>
                </c:pt>
                <c:pt idx="126">
                  <c:v>18796.992481203008</c:v>
                </c:pt>
                <c:pt idx="127">
                  <c:v>18796.992481203008</c:v>
                </c:pt>
                <c:pt idx="128">
                  <c:v>18796.992481203008</c:v>
                </c:pt>
                <c:pt idx="129">
                  <c:v>18796.992481203008</c:v>
                </c:pt>
                <c:pt idx="130">
                  <c:v>18796.992481203008</c:v>
                </c:pt>
                <c:pt idx="131">
                  <c:v>18796.992481203008</c:v>
                </c:pt>
                <c:pt idx="132">
                  <c:v>18796.992481203008</c:v>
                </c:pt>
                <c:pt idx="133">
                  <c:v>18796.992481203008</c:v>
                </c:pt>
                <c:pt idx="134">
                  <c:v>18796.992481203008</c:v>
                </c:pt>
                <c:pt idx="135">
                  <c:v>18796.992481203008</c:v>
                </c:pt>
                <c:pt idx="136">
                  <c:v>18796.992481203008</c:v>
                </c:pt>
                <c:pt idx="137">
                  <c:v>18796.992481203008</c:v>
                </c:pt>
                <c:pt idx="138">
                  <c:v>18796.992481203008</c:v>
                </c:pt>
                <c:pt idx="139">
                  <c:v>18796.992481203008</c:v>
                </c:pt>
                <c:pt idx="140">
                  <c:v>18796.992481203008</c:v>
                </c:pt>
                <c:pt idx="141">
                  <c:v>18796.992481203008</c:v>
                </c:pt>
                <c:pt idx="142">
                  <c:v>18796.992481203008</c:v>
                </c:pt>
                <c:pt idx="143">
                  <c:v>18796.992481203008</c:v>
                </c:pt>
                <c:pt idx="144">
                  <c:v>18796.992481203008</c:v>
                </c:pt>
                <c:pt idx="145">
                  <c:v>18796.992481203008</c:v>
                </c:pt>
                <c:pt idx="146">
                  <c:v>18796.992481203008</c:v>
                </c:pt>
                <c:pt idx="147">
                  <c:v>18796.992481203008</c:v>
                </c:pt>
                <c:pt idx="148">
                  <c:v>18796.992481203008</c:v>
                </c:pt>
                <c:pt idx="149">
                  <c:v>18796.992481203008</c:v>
                </c:pt>
                <c:pt idx="150">
                  <c:v>18796.992481203008</c:v>
                </c:pt>
                <c:pt idx="151">
                  <c:v>18796.992481203008</c:v>
                </c:pt>
                <c:pt idx="152">
                  <c:v>18796.992481203008</c:v>
                </c:pt>
                <c:pt idx="153">
                  <c:v>18796.992481203008</c:v>
                </c:pt>
                <c:pt idx="154">
                  <c:v>18796.992481203008</c:v>
                </c:pt>
                <c:pt idx="155">
                  <c:v>18796.992481203008</c:v>
                </c:pt>
                <c:pt idx="156">
                  <c:v>18796.992481203008</c:v>
                </c:pt>
                <c:pt idx="157">
                  <c:v>18796.992481203008</c:v>
                </c:pt>
                <c:pt idx="158">
                  <c:v>18796.992481203008</c:v>
                </c:pt>
                <c:pt idx="159">
                  <c:v>18796.992481203008</c:v>
                </c:pt>
                <c:pt idx="160">
                  <c:v>18796.992481203008</c:v>
                </c:pt>
                <c:pt idx="161">
                  <c:v>18796.992481203008</c:v>
                </c:pt>
                <c:pt idx="162">
                  <c:v>18796.992481203008</c:v>
                </c:pt>
                <c:pt idx="163">
                  <c:v>18796.992481203008</c:v>
                </c:pt>
                <c:pt idx="164">
                  <c:v>18796.992481203008</c:v>
                </c:pt>
                <c:pt idx="165">
                  <c:v>18796.992481203008</c:v>
                </c:pt>
                <c:pt idx="166">
                  <c:v>18796.992481203008</c:v>
                </c:pt>
                <c:pt idx="167">
                  <c:v>18796.992481203008</c:v>
                </c:pt>
                <c:pt idx="168">
                  <c:v>18796.992481203008</c:v>
                </c:pt>
                <c:pt idx="169">
                  <c:v>18796.992481203008</c:v>
                </c:pt>
                <c:pt idx="170">
                  <c:v>18796.992481203008</c:v>
                </c:pt>
                <c:pt idx="171">
                  <c:v>18796.992481203008</c:v>
                </c:pt>
                <c:pt idx="172">
                  <c:v>18796.992481203008</c:v>
                </c:pt>
                <c:pt idx="173">
                  <c:v>18796.992481203008</c:v>
                </c:pt>
                <c:pt idx="174">
                  <c:v>18796.992481203008</c:v>
                </c:pt>
                <c:pt idx="175">
                  <c:v>18796.992481203008</c:v>
                </c:pt>
                <c:pt idx="176">
                  <c:v>18796.992481203008</c:v>
                </c:pt>
                <c:pt idx="177">
                  <c:v>18796.992481203008</c:v>
                </c:pt>
                <c:pt idx="178">
                  <c:v>18796.992481203008</c:v>
                </c:pt>
                <c:pt idx="179">
                  <c:v>18796.992481203008</c:v>
                </c:pt>
                <c:pt idx="180">
                  <c:v>18796.992481203008</c:v>
                </c:pt>
                <c:pt idx="181">
                  <c:v>18796.992481203008</c:v>
                </c:pt>
                <c:pt idx="182">
                  <c:v>18796.992481203008</c:v>
                </c:pt>
                <c:pt idx="183">
                  <c:v>18796.992481203008</c:v>
                </c:pt>
                <c:pt idx="184">
                  <c:v>18796.992481203008</c:v>
                </c:pt>
                <c:pt idx="185">
                  <c:v>18796.992481203008</c:v>
                </c:pt>
                <c:pt idx="186">
                  <c:v>18796.992481203008</c:v>
                </c:pt>
                <c:pt idx="187">
                  <c:v>18796.992481203008</c:v>
                </c:pt>
                <c:pt idx="188">
                  <c:v>18796.992481203008</c:v>
                </c:pt>
                <c:pt idx="189">
                  <c:v>18796.992481203008</c:v>
                </c:pt>
                <c:pt idx="190">
                  <c:v>18796.992481203008</c:v>
                </c:pt>
                <c:pt idx="191">
                  <c:v>18796.992481203008</c:v>
                </c:pt>
                <c:pt idx="192">
                  <c:v>18796.992481203008</c:v>
                </c:pt>
                <c:pt idx="193">
                  <c:v>18796.992481203008</c:v>
                </c:pt>
                <c:pt idx="194">
                  <c:v>18796.992481203008</c:v>
                </c:pt>
                <c:pt idx="195">
                  <c:v>18796.992481203008</c:v>
                </c:pt>
                <c:pt idx="196">
                  <c:v>18796.992481203008</c:v>
                </c:pt>
                <c:pt idx="197">
                  <c:v>18796.992481203008</c:v>
                </c:pt>
                <c:pt idx="198">
                  <c:v>18796.992481203008</c:v>
                </c:pt>
                <c:pt idx="199">
                  <c:v>18796.992481203008</c:v>
                </c:pt>
                <c:pt idx="200">
                  <c:v>18796.992481203008</c:v>
                </c:pt>
                <c:pt idx="201">
                  <c:v>18796.992481203008</c:v>
                </c:pt>
                <c:pt idx="202">
                  <c:v>18796.992481203008</c:v>
                </c:pt>
                <c:pt idx="203">
                  <c:v>18796.992481203008</c:v>
                </c:pt>
                <c:pt idx="204">
                  <c:v>18796.992481203008</c:v>
                </c:pt>
                <c:pt idx="205">
                  <c:v>18796.992481203008</c:v>
                </c:pt>
                <c:pt idx="206">
                  <c:v>18796.992481203008</c:v>
                </c:pt>
                <c:pt idx="207">
                  <c:v>18796.992481203008</c:v>
                </c:pt>
                <c:pt idx="208">
                  <c:v>18796.992481203008</c:v>
                </c:pt>
                <c:pt idx="209">
                  <c:v>18796.992481203008</c:v>
                </c:pt>
                <c:pt idx="210">
                  <c:v>18796.992481203008</c:v>
                </c:pt>
                <c:pt idx="211">
                  <c:v>18796.992481203008</c:v>
                </c:pt>
                <c:pt idx="212">
                  <c:v>18796.992481203008</c:v>
                </c:pt>
                <c:pt idx="213">
                  <c:v>18796.992481203008</c:v>
                </c:pt>
                <c:pt idx="214">
                  <c:v>18796.992481203008</c:v>
                </c:pt>
                <c:pt idx="215">
                  <c:v>18796.992481203008</c:v>
                </c:pt>
                <c:pt idx="216">
                  <c:v>18796.992481203008</c:v>
                </c:pt>
                <c:pt idx="217">
                  <c:v>18796.992481203008</c:v>
                </c:pt>
                <c:pt idx="218">
                  <c:v>18796.992481203008</c:v>
                </c:pt>
                <c:pt idx="219">
                  <c:v>18796.992481203008</c:v>
                </c:pt>
                <c:pt idx="220">
                  <c:v>18796.992481203008</c:v>
                </c:pt>
                <c:pt idx="221">
                  <c:v>18796.992481203008</c:v>
                </c:pt>
                <c:pt idx="222">
                  <c:v>18796.992481203008</c:v>
                </c:pt>
                <c:pt idx="223">
                  <c:v>18796.992481203008</c:v>
                </c:pt>
                <c:pt idx="224">
                  <c:v>18796.992481203008</c:v>
                </c:pt>
                <c:pt idx="225">
                  <c:v>18796.992481203008</c:v>
                </c:pt>
                <c:pt idx="226">
                  <c:v>18796.992481203008</c:v>
                </c:pt>
                <c:pt idx="227">
                  <c:v>18796.992481203008</c:v>
                </c:pt>
                <c:pt idx="228">
                  <c:v>18796.992481203008</c:v>
                </c:pt>
                <c:pt idx="229">
                  <c:v>18796.992481203008</c:v>
                </c:pt>
                <c:pt idx="230">
                  <c:v>18796.992481203008</c:v>
                </c:pt>
                <c:pt idx="231">
                  <c:v>18796.992481203008</c:v>
                </c:pt>
                <c:pt idx="232">
                  <c:v>18796.992481203008</c:v>
                </c:pt>
                <c:pt idx="233">
                  <c:v>18796.992481203008</c:v>
                </c:pt>
                <c:pt idx="234">
                  <c:v>18796.992481203008</c:v>
                </c:pt>
                <c:pt idx="235">
                  <c:v>18796.992481203008</c:v>
                </c:pt>
                <c:pt idx="236">
                  <c:v>18796.992481203008</c:v>
                </c:pt>
                <c:pt idx="237">
                  <c:v>18796.992481203008</c:v>
                </c:pt>
                <c:pt idx="238">
                  <c:v>18796.992481203008</c:v>
                </c:pt>
                <c:pt idx="239">
                  <c:v>18796.992481203008</c:v>
                </c:pt>
                <c:pt idx="240">
                  <c:v>18796.992481203008</c:v>
                </c:pt>
                <c:pt idx="241">
                  <c:v>18796.992481203008</c:v>
                </c:pt>
                <c:pt idx="242">
                  <c:v>18796.992481203008</c:v>
                </c:pt>
                <c:pt idx="243">
                  <c:v>18796.992481203008</c:v>
                </c:pt>
                <c:pt idx="244">
                  <c:v>18796.992481203008</c:v>
                </c:pt>
                <c:pt idx="245">
                  <c:v>18796.992481203008</c:v>
                </c:pt>
                <c:pt idx="246">
                  <c:v>18796.992481203008</c:v>
                </c:pt>
                <c:pt idx="247">
                  <c:v>18796.992481203008</c:v>
                </c:pt>
                <c:pt idx="248">
                  <c:v>18796.992481203008</c:v>
                </c:pt>
                <c:pt idx="249">
                  <c:v>18796.992481203008</c:v>
                </c:pt>
                <c:pt idx="250">
                  <c:v>18796.992481203008</c:v>
                </c:pt>
                <c:pt idx="251">
                  <c:v>18796.992481203008</c:v>
                </c:pt>
                <c:pt idx="252">
                  <c:v>18796.992481203008</c:v>
                </c:pt>
                <c:pt idx="253">
                  <c:v>18796.992481203008</c:v>
                </c:pt>
                <c:pt idx="254">
                  <c:v>18796.992481203008</c:v>
                </c:pt>
                <c:pt idx="255">
                  <c:v>18796.992481203008</c:v>
                </c:pt>
                <c:pt idx="256">
                  <c:v>18796.992481203008</c:v>
                </c:pt>
                <c:pt idx="257">
                  <c:v>18796.992481203008</c:v>
                </c:pt>
                <c:pt idx="258">
                  <c:v>18796.992481203008</c:v>
                </c:pt>
                <c:pt idx="259">
                  <c:v>18796.992481203008</c:v>
                </c:pt>
                <c:pt idx="260">
                  <c:v>18796.992481203008</c:v>
                </c:pt>
                <c:pt idx="261">
                  <c:v>18796.992481203008</c:v>
                </c:pt>
                <c:pt idx="262">
                  <c:v>18796.992481203008</c:v>
                </c:pt>
                <c:pt idx="263">
                  <c:v>18796.992481203008</c:v>
                </c:pt>
                <c:pt idx="264">
                  <c:v>18796.992481203008</c:v>
                </c:pt>
                <c:pt idx="265">
                  <c:v>18796.992481203008</c:v>
                </c:pt>
                <c:pt idx="266">
                  <c:v>18796.992481203008</c:v>
                </c:pt>
                <c:pt idx="267">
                  <c:v>18796.992481203008</c:v>
                </c:pt>
                <c:pt idx="268">
                  <c:v>18796.992481203008</c:v>
                </c:pt>
                <c:pt idx="269">
                  <c:v>18796.992481203008</c:v>
                </c:pt>
                <c:pt idx="270">
                  <c:v>18796.992481203008</c:v>
                </c:pt>
                <c:pt idx="271">
                  <c:v>18796.992481203008</c:v>
                </c:pt>
                <c:pt idx="272">
                  <c:v>18796.992481203008</c:v>
                </c:pt>
                <c:pt idx="273">
                  <c:v>18796.992481203008</c:v>
                </c:pt>
                <c:pt idx="274">
                  <c:v>18796.992481203008</c:v>
                </c:pt>
                <c:pt idx="275">
                  <c:v>18796.992481203008</c:v>
                </c:pt>
                <c:pt idx="276">
                  <c:v>18796.992481203008</c:v>
                </c:pt>
                <c:pt idx="277">
                  <c:v>18796.992481203008</c:v>
                </c:pt>
                <c:pt idx="278">
                  <c:v>18796.992481203008</c:v>
                </c:pt>
                <c:pt idx="279">
                  <c:v>18796.992481203008</c:v>
                </c:pt>
                <c:pt idx="280">
                  <c:v>18796.992481203008</c:v>
                </c:pt>
                <c:pt idx="281">
                  <c:v>18796.992481203008</c:v>
                </c:pt>
                <c:pt idx="282">
                  <c:v>18796.992481203008</c:v>
                </c:pt>
                <c:pt idx="283">
                  <c:v>18796.992481203008</c:v>
                </c:pt>
                <c:pt idx="284">
                  <c:v>18796.992481203008</c:v>
                </c:pt>
                <c:pt idx="285">
                  <c:v>18796.992481203008</c:v>
                </c:pt>
                <c:pt idx="286">
                  <c:v>18796.992481203008</c:v>
                </c:pt>
                <c:pt idx="287">
                  <c:v>18796.992481203008</c:v>
                </c:pt>
                <c:pt idx="288">
                  <c:v>18796.992481203008</c:v>
                </c:pt>
                <c:pt idx="289">
                  <c:v>18796.992481203008</c:v>
                </c:pt>
                <c:pt idx="290">
                  <c:v>18796.992481203008</c:v>
                </c:pt>
                <c:pt idx="291">
                  <c:v>18796.992481203008</c:v>
                </c:pt>
                <c:pt idx="292">
                  <c:v>18796.992481203008</c:v>
                </c:pt>
                <c:pt idx="293">
                  <c:v>18796.992481203008</c:v>
                </c:pt>
                <c:pt idx="294">
                  <c:v>18796.992481203008</c:v>
                </c:pt>
                <c:pt idx="295">
                  <c:v>18796.992481203008</c:v>
                </c:pt>
                <c:pt idx="296">
                  <c:v>18796.992481203008</c:v>
                </c:pt>
                <c:pt idx="297">
                  <c:v>18796.992481203008</c:v>
                </c:pt>
                <c:pt idx="298">
                  <c:v>18796.992481203008</c:v>
                </c:pt>
                <c:pt idx="299">
                  <c:v>18796.992481203008</c:v>
                </c:pt>
                <c:pt idx="300">
                  <c:v>18796.992481203008</c:v>
                </c:pt>
                <c:pt idx="301">
                  <c:v>18796.992481203008</c:v>
                </c:pt>
                <c:pt idx="302">
                  <c:v>18796.992481203008</c:v>
                </c:pt>
                <c:pt idx="303">
                  <c:v>18796.992481203008</c:v>
                </c:pt>
                <c:pt idx="304">
                  <c:v>18796.992481203008</c:v>
                </c:pt>
                <c:pt idx="305">
                  <c:v>18796.992481203008</c:v>
                </c:pt>
                <c:pt idx="306">
                  <c:v>18796.992481203008</c:v>
                </c:pt>
                <c:pt idx="307">
                  <c:v>18796.992481203008</c:v>
                </c:pt>
                <c:pt idx="308">
                  <c:v>18796.992481203008</c:v>
                </c:pt>
                <c:pt idx="309">
                  <c:v>18796.992481203008</c:v>
                </c:pt>
                <c:pt idx="310">
                  <c:v>18796.992481203008</c:v>
                </c:pt>
                <c:pt idx="311">
                  <c:v>18796.992481203008</c:v>
                </c:pt>
                <c:pt idx="312">
                  <c:v>18796.992481203008</c:v>
                </c:pt>
                <c:pt idx="313">
                  <c:v>18796.992481203008</c:v>
                </c:pt>
                <c:pt idx="314">
                  <c:v>18796.992481203008</c:v>
                </c:pt>
                <c:pt idx="315">
                  <c:v>18796.992481203008</c:v>
                </c:pt>
                <c:pt idx="316">
                  <c:v>18796.992481203008</c:v>
                </c:pt>
                <c:pt idx="317">
                  <c:v>18796.992481203008</c:v>
                </c:pt>
                <c:pt idx="318">
                  <c:v>18796.992481203008</c:v>
                </c:pt>
                <c:pt idx="319">
                  <c:v>18796.992481203008</c:v>
                </c:pt>
                <c:pt idx="320">
                  <c:v>18796.992481203008</c:v>
                </c:pt>
                <c:pt idx="321">
                  <c:v>18796.992481203008</c:v>
                </c:pt>
                <c:pt idx="322">
                  <c:v>18796.992481203008</c:v>
                </c:pt>
                <c:pt idx="323">
                  <c:v>18796.992481203008</c:v>
                </c:pt>
                <c:pt idx="324">
                  <c:v>18796.992481203008</c:v>
                </c:pt>
                <c:pt idx="325">
                  <c:v>18796.992481203008</c:v>
                </c:pt>
                <c:pt idx="326">
                  <c:v>18796.992481203008</c:v>
                </c:pt>
                <c:pt idx="327">
                  <c:v>18796.992481203008</c:v>
                </c:pt>
                <c:pt idx="328">
                  <c:v>18796.992481203008</c:v>
                </c:pt>
                <c:pt idx="329">
                  <c:v>18796.992481203008</c:v>
                </c:pt>
                <c:pt idx="330">
                  <c:v>18796.992481203008</c:v>
                </c:pt>
                <c:pt idx="331">
                  <c:v>18796.992481203008</c:v>
                </c:pt>
                <c:pt idx="332">
                  <c:v>18796.992481203008</c:v>
                </c:pt>
                <c:pt idx="333">
                  <c:v>18796.992481203008</c:v>
                </c:pt>
                <c:pt idx="334">
                  <c:v>18796.992481203008</c:v>
                </c:pt>
                <c:pt idx="335">
                  <c:v>18796.992481203008</c:v>
                </c:pt>
                <c:pt idx="336">
                  <c:v>18796.992481203008</c:v>
                </c:pt>
                <c:pt idx="337">
                  <c:v>18796.992481203008</c:v>
                </c:pt>
                <c:pt idx="338">
                  <c:v>18796.992481203008</c:v>
                </c:pt>
                <c:pt idx="339">
                  <c:v>18796.992481203008</c:v>
                </c:pt>
                <c:pt idx="340">
                  <c:v>18796.992481203008</c:v>
                </c:pt>
                <c:pt idx="341">
                  <c:v>18796.992481203008</c:v>
                </c:pt>
                <c:pt idx="342">
                  <c:v>18796.992481203008</c:v>
                </c:pt>
                <c:pt idx="343">
                  <c:v>18796.992481203008</c:v>
                </c:pt>
                <c:pt idx="344">
                  <c:v>18796.992481203008</c:v>
                </c:pt>
                <c:pt idx="345">
                  <c:v>18796.992481203008</c:v>
                </c:pt>
                <c:pt idx="346">
                  <c:v>18796.992481203008</c:v>
                </c:pt>
                <c:pt idx="347">
                  <c:v>18796.992481203008</c:v>
                </c:pt>
                <c:pt idx="348">
                  <c:v>18796.992481203008</c:v>
                </c:pt>
                <c:pt idx="349">
                  <c:v>18796.992481203008</c:v>
                </c:pt>
                <c:pt idx="350">
                  <c:v>18796.992481203008</c:v>
                </c:pt>
                <c:pt idx="351">
                  <c:v>18796.992481203008</c:v>
                </c:pt>
                <c:pt idx="352">
                  <c:v>18796.992481203008</c:v>
                </c:pt>
                <c:pt idx="353">
                  <c:v>18796.992481203008</c:v>
                </c:pt>
                <c:pt idx="354">
                  <c:v>18796.992481203008</c:v>
                </c:pt>
                <c:pt idx="355">
                  <c:v>18796.992481203008</c:v>
                </c:pt>
                <c:pt idx="356">
                  <c:v>18796.992481203008</c:v>
                </c:pt>
                <c:pt idx="357">
                  <c:v>18796.992481203008</c:v>
                </c:pt>
                <c:pt idx="358">
                  <c:v>18796.992481203008</c:v>
                </c:pt>
                <c:pt idx="359">
                  <c:v>18796.992481203008</c:v>
                </c:pt>
                <c:pt idx="360">
                  <c:v>18796.992481203008</c:v>
                </c:pt>
                <c:pt idx="361">
                  <c:v>18796.992481203008</c:v>
                </c:pt>
                <c:pt idx="362">
                  <c:v>18796.992481203008</c:v>
                </c:pt>
                <c:pt idx="363">
                  <c:v>18796.992481203008</c:v>
                </c:pt>
                <c:pt idx="364">
                  <c:v>18796.992481203008</c:v>
                </c:pt>
                <c:pt idx="365">
                  <c:v>18796.992481203008</c:v>
                </c:pt>
                <c:pt idx="366">
                  <c:v>18796.992481203008</c:v>
                </c:pt>
                <c:pt idx="367">
                  <c:v>18796.992481203008</c:v>
                </c:pt>
                <c:pt idx="368">
                  <c:v>18796.992481203008</c:v>
                </c:pt>
                <c:pt idx="369">
                  <c:v>18796.992481203008</c:v>
                </c:pt>
                <c:pt idx="370">
                  <c:v>18796.992481203008</c:v>
                </c:pt>
                <c:pt idx="371">
                  <c:v>18796.992481203008</c:v>
                </c:pt>
                <c:pt idx="372">
                  <c:v>18796.992481203008</c:v>
                </c:pt>
                <c:pt idx="373">
                  <c:v>18796.992481203008</c:v>
                </c:pt>
                <c:pt idx="374">
                  <c:v>18796.992481203008</c:v>
                </c:pt>
                <c:pt idx="375">
                  <c:v>18796.992481203008</c:v>
                </c:pt>
                <c:pt idx="376">
                  <c:v>18796.992481203008</c:v>
                </c:pt>
                <c:pt idx="377">
                  <c:v>18796.992481203008</c:v>
                </c:pt>
                <c:pt idx="378">
                  <c:v>18796.992481203008</c:v>
                </c:pt>
                <c:pt idx="379">
                  <c:v>18796.992481203008</c:v>
                </c:pt>
                <c:pt idx="380">
                  <c:v>18796.992481203008</c:v>
                </c:pt>
                <c:pt idx="381">
                  <c:v>18796.992481203008</c:v>
                </c:pt>
                <c:pt idx="382">
                  <c:v>18796.992481203008</c:v>
                </c:pt>
                <c:pt idx="383">
                  <c:v>18796.992481203008</c:v>
                </c:pt>
                <c:pt idx="384">
                  <c:v>18796.992481203008</c:v>
                </c:pt>
                <c:pt idx="385">
                  <c:v>18796.992481203008</c:v>
                </c:pt>
                <c:pt idx="386">
                  <c:v>18796.992481203008</c:v>
                </c:pt>
                <c:pt idx="387">
                  <c:v>18796.992481203008</c:v>
                </c:pt>
                <c:pt idx="388">
                  <c:v>18796.992481203008</c:v>
                </c:pt>
                <c:pt idx="389">
                  <c:v>18796.992481203008</c:v>
                </c:pt>
                <c:pt idx="390">
                  <c:v>18796.992481203008</c:v>
                </c:pt>
                <c:pt idx="391">
                  <c:v>18796.992481203008</c:v>
                </c:pt>
                <c:pt idx="392">
                  <c:v>18796.992481203008</c:v>
                </c:pt>
                <c:pt idx="393">
                  <c:v>18796.992481203008</c:v>
                </c:pt>
                <c:pt idx="394">
                  <c:v>18796.992481203008</c:v>
                </c:pt>
                <c:pt idx="395">
                  <c:v>18796.992481203008</c:v>
                </c:pt>
                <c:pt idx="396">
                  <c:v>18796.992481203008</c:v>
                </c:pt>
                <c:pt idx="397">
                  <c:v>18796.992481203008</c:v>
                </c:pt>
                <c:pt idx="398">
                  <c:v>18796.992481203008</c:v>
                </c:pt>
                <c:pt idx="399">
                  <c:v>18796.992481203008</c:v>
                </c:pt>
                <c:pt idx="400">
                  <c:v>18796.992481203008</c:v>
                </c:pt>
                <c:pt idx="401">
                  <c:v>18796.992481203008</c:v>
                </c:pt>
                <c:pt idx="402">
                  <c:v>18796.992481203008</c:v>
                </c:pt>
                <c:pt idx="403">
                  <c:v>18796.992481203008</c:v>
                </c:pt>
                <c:pt idx="404">
                  <c:v>18796.992481203008</c:v>
                </c:pt>
                <c:pt idx="405">
                  <c:v>18796.992481203008</c:v>
                </c:pt>
                <c:pt idx="406">
                  <c:v>18796.992481203008</c:v>
                </c:pt>
                <c:pt idx="407">
                  <c:v>18796.992481203008</c:v>
                </c:pt>
                <c:pt idx="408">
                  <c:v>18796.992481203008</c:v>
                </c:pt>
                <c:pt idx="409">
                  <c:v>18796.992481203008</c:v>
                </c:pt>
                <c:pt idx="410">
                  <c:v>18796.992481203008</c:v>
                </c:pt>
                <c:pt idx="411">
                  <c:v>18796.992481203008</c:v>
                </c:pt>
                <c:pt idx="412">
                  <c:v>18796.992481203008</c:v>
                </c:pt>
                <c:pt idx="413">
                  <c:v>18796.992481203008</c:v>
                </c:pt>
                <c:pt idx="414">
                  <c:v>18796.992481203008</c:v>
                </c:pt>
                <c:pt idx="415">
                  <c:v>18796.992481203008</c:v>
                </c:pt>
                <c:pt idx="416">
                  <c:v>18796.992481203008</c:v>
                </c:pt>
                <c:pt idx="417">
                  <c:v>18796.992481203008</c:v>
                </c:pt>
                <c:pt idx="418">
                  <c:v>18796.992481203008</c:v>
                </c:pt>
                <c:pt idx="419">
                  <c:v>18796.992481203008</c:v>
                </c:pt>
                <c:pt idx="420">
                  <c:v>18796.992481203008</c:v>
                </c:pt>
                <c:pt idx="421">
                  <c:v>18796.992481203008</c:v>
                </c:pt>
                <c:pt idx="422">
                  <c:v>18796.992481203008</c:v>
                </c:pt>
                <c:pt idx="423">
                  <c:v>18796.992481203008</c:v>
                </c:pt>
                <c:pt idx="424">
                  <c:v>18796.992481203008</c:v>
                </c:pt>
                <c:pt idx="425">
                  <c:v>18796.992481203008</c:v>
                </c:pt>
                <c:pt idx="426">
                  <c:v>18796.992481203008</c:v>
                </c:pt>
                <c:pt idx="427">
                  <c:v>18796.992481203008</c:v>
                </c:pt>
                <c:pt idx="428">
                  <c:v>18796.992481203008</c:v>
                </c:pt>
                <c:pt idx="429">
                  <c:v>18796.992481203008</c:v>
                </c:pt>
                <c:pt idx="430">
                  <c:v>18796.992481203008</c:v>
                </c:pt>
                <c:pt idx="431">
                  <c:v>18796.992481203008</c:v>
                </c:pt>
                <c:pt idx="432">
                  <c:v>18796.992481203008</c:v>
                </c:pt>
                <c:pt idx="433">
                  <c:v>18796.992481203008</c:v>
                </c:pt>
                <c:pt idx="434">
                  <c:v>18796.992481203008</c:v>
                </c:pt>
                <c:pt idx="435">
                  <c:v>18796.992481203008</c:v>
                </c:pt>
                <c:pt idx="436">
                  <c:v>18796.992481203008</c:v>
                </c:pt>
                <c:pt idx="437">
                  <c:v>18796.992481203008</c:v>
                </c:pt>
                <c:pt idx="438">
                  <c:v>18796.992481203008</c:v>
                </c:pt>
                <c:pt idx="439">
                  <c:v>18796.992481203008</c:v>
                </c:pt>
                <c:pt idx="440">
                  <c:v>18796.992481203008</c:v>
                </c:pt>
                <c:pt idx="441">
                  <c:v>18796.992481203008</c:v>
                </c:pt>
                <c:pt idx="442">
                  <c:v>18796.992481203008</c:v>
                </c:pt>
                <c:pt idx="443">
                  <c:v>18796.992481203008</c:v>
                </c:pt>
                <c:pt idx="444">
                  <c:v>18796.992481203008</c:v>
                </c:pt>
                <c:pt idx="445">
                  <c:v>18796.992481203008</c:v>
                </c:pt>
                <c:pt idx="446">
                  <c:v>18796.992481203008</c:v>
                </c:pt>
                <c:pt idx="447">
                  <c:v>18796.992481203008</c:v>
                </c:pt>
                <c:pt idx="448">
                  <c:v>18796.992481203008</c:v>
                </c:pt>
                <c:pt idx="449">
                  <c:v>18796.992481203008</c:v>
                </c:pt>
                <c:pt idx="450">
                  <c:v>18796.992481203008</c:v>
                </c:pt>
                <c:pt idx="451">
                  <c:v>18796.992481203008</c:v>
                </c:pt>
                <c:pt idx="452">
                  <c:v>18796.992481203008</c:v>
                </c:pt>
                <c:pt idx="453">
                  <c:v>18796.992481203008</c:v>
                </c:pt>
                <c:pt idx="454">
                  <c:v>18796.992481203008</c:v>
                </c:pt>
                <c:pt idx="455">
                  <c:v>18796.992481203008</c:v>
                </c:pt>
                <c:pt idx="456">
                  <c:v>18796.992481203008</c:v>
                </c:pt>
                <c:pt idx="457">
                  <c:v>18796.992481203008</c:v>
                </c:pt>
                <c:pt idx="458">
                  <c:v>18796.992481203008</c:v>
                </c:pt>
                <c:pt idx="459">
                  <c:v>18796.992481203008</c:v>
                </c:pt>
                <c:pt idx="460">
                  <c:v>18796.992481203008</c:v>
                </c:pt>
                <c:pt idx="461">
                  <c:v>18796.992481203008</c:v>
                </c:pt>
                <c:pt idx="462">
                  <c:v>18796.992481203008</c:v>
                </c:pt>
                <c:pt idx="463">
                  <c:v>18796.992481203008</c:v>
                </c:pt>
                <c:pt idx="464">
                  <c:v>18796.992481203008</c:v>
                </c:pt>
                <c:pt idx="465">
                  <c:v>18796.992481203008</c:v>
                </c:pt>
                <c:pt idx="466">
                  <c:v>18796.992481203008</c:v>
                </c:pt>
                <c:pt idx="467">
                  <c:v>18796.992481203008</c:v>
                </c:pt>
                <c:pt idx="468">
                  <c:v>18796.992481203008</c:v>
                </c:pt>
                <c:pt idx="469">
                  <c:v>18796.992481203008</c:v>
                </c:pt>
                <c:pt idx="470">
                  <c:v>18796.992481203008</c:v>
                </c:pt>
                <c:pt idx="471">
                  <c:v>18796.992481203008</c:v>
                </c:pt>
                <c:pt idx="472">
                  <c:v>18796.992481203008</c:v>
                </c:pt>
                <c:pt idx="473">
                  <c:v>18796.992481203008</c:v>
                </c:pt>
                <c:pt idx="474">
                  <c:v>18796.992481203008</c:v>
                </c:pt>
                <c:pt idx="475">
                  <c:v>18796.992481203008</c:v>
                </c:pt>
                <c:pt idx="476">
                  <c:v>18796.992481203008</c:v>
                </c:pt>
                <c:pt idx="477">
                  <c:v>18796.992481203008</c:v>
                </c:pt>
                <c:pt idx="478">
                  <c:v>18796.992481203008</c:v>
                </c:pt>
                <c:pt idx="479">
                  <c:v>18796.992481203008</c:v>
                </c:pt>
                <c:pt idx="480">
                  <c:v>18796.992481203008</c:v>
                </c:pt>
                <c:pt idx="481">
                  <c:v>18796.992481203008</c:v>
                </c:pt>
                <c:pt idx="482">
                  <c:v>18796.992481203008</c:v>
                </c:pt>
                <c:pt idx="483">
                  <c:v>18796.992481203008</c:v>
                </c:pt>
                <c:pt idx="484">
                  <c:v>18796.992481203008</c:v>
                </c:pt>
                <c:pt idx="485">
                  <c:v>18796.992481203008</c:v>
                </c:pt>
                <c:pt idx="486">
                  <c:v>18796.992481203008</c:v>
                </c:pt>
                <c:pt idx="487">
                  <c:v>18796.992481203008</c:v>
                </c:pt>
                <c:pt idx="488">
                  <c:v>18796.992481203008</c:v>
                </c:pt>
                <c:pt idx="489">
                  <c:v>18796.992481203008</c:v>
                </c:pt>
                <c:pt idx="490">
                  <c:v>18796.992481203008</c:v>
                </c:pt>
                <c:pt idx="491">
                  <c:v>18796.992481203008</c:v>
                </c:pt>
                <c:pt idx="492">
                  <c:v>18796.992481203008</c:v>
                </c:pt>
                <c:pt idx="493">
                  <c:v>18796.992481203008</c:v>
                </c:pt>
                <c:pt idx="494">
                  <c:v>18796.992481203008</c:v>
                </c:pt>
                <c:pt idx="495">
                  <c:v>18796.992481203008</c:v>
                </c:pt>
                <c:pt idx="496">
                  <c:v>18796.992481203008</c:v>
                </c:pt>
                <c:pt idx="497">
                  <c:v>18796.992481203008</c:v>
                </c:pt>
                <c:pt idx="498">
                  <c:v>18796.992481203008</c:v>
                </c:pt>
                <c:pt idx="499">
                  <c:v>18796.992481203008</c:v>
                </c:pt>
              </c:numCache>
            </c:numRef>
          </c:val>
          <c:smooth val="0"/>
        </c:ser>
        <c:dLbls>
          <c:showLegendKey val="0"/>
          <c:showVal val="0"/>
          <c:showCatName val="0"/>
          <c:showSerName val="0"/>
          <c:showPercent val="0"/>
          <c:showBubbleSize val="0"/>
        </c:dLbls>
        <c:smooth val="0"/>
        <c:axId val="354832448"/>
        <c:axId val="354832840"/>
      </c:lineChart>
      <c:catAx>
        <c:axId val="354832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832840"/>
        <c:crosses val="autoZero"/>
        <c:auto val="1"/>
        <c:lblAlgn val="ctr"/>
        <c:lblOffset val="100"/>
        <c:noMultiLvlLbl val="0"/>
      </c:catAx>
      <c:valAx>
        <c:axId val="354832840"/>
        <c:scaling>
          <c:orientation val="minMax"/>
          <c:max val="100000"/>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83244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xdr:col>
      <xdr:colOff>241300</xdr:colOff>
      <xdr:row>81</xdr:row>
      <xdr:rowOff>25400</xdr:rowOff>
    </xdr:from>
    <xdr:to>
      <xdr:col>3</xdr:col>
      <xdr:colOff>368512</xdr:colOff>
      <xdr:row>85</xdr:row>
      <xdr:rowOff>17780</xdr:rowOff>
    </xdr:to>
    <xdr:sp macro="" textlink="">
      <xdr:nvSpPr>
        <xdr:cNvPr id="2104" name="Text Box 56" hidden="1"/>
        <xdr:cNvSpPr txBox="1">
          <a:spLocks noChangeArrowheads="1"/>
        </xdr:cNvSpPr>
      </xdr:nvSpPr>
      <xdr:spPr bwMode="auto">
        <a:xfrm>
          <a:off x="3771900" y="14889480"/>
          <a:ext cx="13411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152399</xdr:colOff>
      <xdr:row>15</xdr:row>
      <xdr:rowOff>136358</xdr:rowOff>
    </xdr:from>
    <xdr:to>
      <xdr:col>8</xdr:col>
      <xdr:colOff>521369</xdr:colOff>
      <xdr:row>33</xdr:row>
      <xdr:rowOff>120315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stata.com/manuals13/mvcluster.pdf" TargetMode="External"/><Relationship Id="rId299" Type="http://schemas.openxmlformats.org/officeDocument/2006/relationships/hyperlink" Target="https://support.sas.com/documentation/cdl/en/statug/63033/HTML/default/viewer.htm" TargetMode="External"/><Relationship Id="rId21" Type="http://schemas.openxmlformats.org/officeDocument/2006/relationships/hyperlink" Target="http://www.stata.com/manuals13/rttest.pdf" TargetMode="External"/><Relationship Id="rId63" Type="http://schemas.openxmlformats.org/officeDocument/2006/relationships/hyperlink" Target="https://cran.r-project.org/web/packages/plm/plm.pdf" TargetMode="External"/><Relationship Id="rId159" Type="http://schemas.openxmlformats.org/officeDocument/2006/relationships/hyperlink" Target="https://www.ibm.com/support/knowledgecenter/SSLVMB_20.0.0/com.ibm.spss.statistics.help/idh_idd_mi_variables.htm" TargetMode="External"/><Relationship Id="rId324" Type="http://schemas.openxmlformats.org/officeDocument/2006/relationships/hyperlink" Target="https://support.sas.com/documentation/onlinedoc/ets/132/panel.pdf" TargetMode="External"/><Relationship Id="rId366" Type="http://schemas.openxmlformats.org/officeDocument/2006/relationships/hyperlink" Target="http://fmwww.bc.edu/repec/bocode/c/csipolate.html" TargetMode="External"/><Relationship Id="rId170" Type="http://schemas.openxmlformats.org/officeDocument/2006/relationships/hyperlink" Target="http://www.excel-easy.com/examples/anova.html" TargetMode="External"/><Relationship Id="rId226" Type="http://schemas.openxmlformats.org/officeDocument/2006/relationships/hyperlink" Target="http://se.mathworks.com/help/stats/hypothesis-tests-1.html?searchHighlight=nonparametric%20test" TargetMode="External"/><Relationship Id="rId433" Type="http://schemas.openxmlformats.org/officeDocument/2006/relationships/hyperlink" Target="https://www.gnu.org/software/pspp/faq.html" TargetMode="External"/><Relationship Id="rId268" Type="http://schemas.openxmlformats.org/officeDocument/2006/relationships/hyperlink" Target="http://se.mathworks.com/help/stats/manova.html" TargetMode="External"/><Relationship Id="rId475" Type="http://schemas.openxmlformats.org/officeDocument/2006/relationships/hyperlink" Target="https://se.mathworks.com/help/stats/merge-datasets.html" TargetMode="External"/><Relationship Id="rId32" Type="http://schemas.openxmlformats.org/officeDocument/2006/relationships/hyperlink" Target="https://stat.ethz.ch/R-manual/R-devel/library/stats/html/nls.html" TargetMode="External"/><Relationship Id="rId74" Type="http://schemas.openxmlformats.org/officeDocument/2006/relationships/hyperlink" Target="http://www.stata.com/manuals13/rtest.pdf" TargetMode="External"/><Relationship Id="rId128" Type="http://schemas.openxmlformats.org/officeDocument/2006/relationships/hyperlink" Target="http://www.ats.ucla.edu/stat/spss/seminars/SPSSGraphics/spssgraph.htm" TargetMode="External"/><Relationship Id="rId335" Type="http://schemas.openxmlformats.org/officeDocument/2006/relationships/hyperlink" Target="http://www.stata-journal.com/sjpdf.html?articlenum=st0065" TargetMode="External"/><Relationship Id="rId377" Type="http://schemas.openxmlformats.org/officeDocument/2006/relationships/hyperlink" Target="http://www.okstate.edu/sas/v8/saspdf/qc/chap2.pdf" TargetMode="External"/><Relationship Id="rId5" Type="http://schemas.openxmlformats.org/officeDocument/2006/relationships/hyperlink" Target="https://stat.ethz.ch/R-manual/R-devel/library/graphics/html/boxplot.html" TargetMode="External"/><Relationship Id="rId181" Type="http://schemas.openxmlformats.org/officeDocument/2006/relationships/hyperlink" Target="http://www.real-statistics.com/multiple-regression/collinearity/" TargetMode="External"/><Relationship Id="rId237" Type="http://schemas.openxmlformats.org/officeDocument/2006/relationships/hyperlink" Target="https://se.mathworks.com/help/stats/nonlinearmodel.fit.html" TargetMode="External"/><Relationship Id="rId402" Type="http://schemas.openxmlformats.org/officeDocument/2006/relationships/hyperlink" Target="https://se.mathworks.com/help/finance/example-stratified-sampling.html?s_tid=srchtitle" TargetMode="External"/><Relationship Id="rId279" Type="http://schemas.openxmlformats.org/officeDocument/2006/relationships/hyperlink" Target="http://support.sas.com/documentation/cdl/en/procstat/63104/HTML/default/viewer.htm" TargetMode="External"/><Relationship Id="rId444" Type="http://schemas.openxmlformats.org/officeDocument/2006/relationships/hyperlink" Target="http://www.stata.com/manuals13/roprobit.pdf" TargetMode="External"/><Relationship Id="rId43" Type="http://schemas.openxmlformats.org/officeDocument/2006/relationships/hyperlink" Target="https://cran.r-project.org/web/packages/ATE/ATE.pdf" TargetMode="External"/><Relationship Id="rId139" Type="http://schemas.openxmlformats.org/officeDocument/2006/relationships/hyperlink" Target="http://www.ats.ucla.edu/stat/spss/output/SPSS_probit.htm" TargetMode="External"/><Relationship Id="rId290" Type="http://schemas.openxmlformats.org/officeDocument/2006/relationships/hyperlink" Target="http://support.sas.com/kb/22/604.html" TargetMode="External"/><Relationship Id="rId304" Type="http://schemas.openxmlformats.org/officeDocument/2006/relationships/hyperlink" Target="http://support.sas.com/resources/papers/proceedings12/314-2012.pdf" TargetMode="External"/><Relationship Id="rId346" Type="http://schemas.openxmlformats.org/officeDocument/2006/relationships/hyperlink" Target="http://www.stata.com/support/faqs/statistics/random-samples/" TargetMode="External"/><Relationship Id="rId388" Type="http://schemas.openxmlformats.org/officeDocument/2006/relationships/hyperlink" Target="http://www.stata.com/meeting/spain15/abstracts/materials/spain15_mora.pdf" TargetMode="External"/><Relationship Id="rId85" Type="http://schemas.openxmlformats.org/officeDocument/2006/relationships/hyperlink" Target="https://www.stata.com/manuals13/rivregress.pdf" TargetMode="External"/><Relationship Id="rId150" Type="http://schemas.openxmlformats.org/officeDocument/2006/relationships/hyperlink" Target="http://www.sussex.ac.uk/its/pdfs/SPSS_Forecasting_22.pdf" TargetMode="External"/><Relationship Id="rId192" Type="http://schemas.openxmlformats.org/officeDocument/2006/relationships/hyperlink" Target="http://www.real-statistics.com/time-series-analysis/" TargetMode="External"/><Relationship Id="rId206" Type="http://schemas.openxmlformats.org/officeDocument/2006/relationships/hyperlink" Target="https://www.gnu.org/software/pspp/manual/html_node/EXAMINE.html" TargetMode="External"/><Relationship Id="rId413" Type="http://schemas.openxmlformats.org/officeDocument/2006/relationships/hyperlink" Target="https://support.sas.com/rnd/app/stat/procedures/SurvivalAnalysis.html" TargetMode="External"/><Relationship Id="rId248" Type="http://schemas.openxmlformats.org/officeDocument/2006/relationships/hyperlink" Target="http://se.mathworks.com/help/econ/hac.html" TargetMode="External"/><Relationship Id="rId455" Type="http://schemas.openxmlformats.org/officeDocument/2006/relationships/hyperlink" Target="http://www.cob.unt.edu/itds/faculty/evangelopoulos/busi6220/hw3_solutions_fall2012_temp.pdf" TargetMode="External"/><Relationship Id="rId12" Type="http://schemas.openxmlformats.org/officeDocument/2006/relationships/hyperlink" Target="http://www.stata.com/manuals13/rsummarize.pdf" TargetMode="External"/><Relationship Id="rId108" Type="http://schemas.openxmlformats.org/officeDocument/2006/relationships/hyperlink" Target="http://www.stata.com/manuals13/ts.pdf" TargetMode="External"/><Relationship Id="rId315" Type="http://schemas.openxmlformats.org/officeDocument/2006/relationships/hyperlink" Target="http://support.sas.com/documentation/cdl/en/etsug/60372/HTML/default/viewer.htm" TargetMode="External"/><Relationship Id="rId357" Type="http://schemas.openxmlformats.org/officeDocument/2006/relationships/hyperlink" Target="https://support.office.com/en-us/article/Sort-data-in-a-range-or-table-62d0b95d-2a90-4610-a6ae-2e545c4a4654" TargetMode="External"/><Relationship Id="rId54" Type="http://schemas.openxmlformats.org/officeDocument/2006/relationships/hyperlink" Target="https://cran.r-project.org/web/views/TimeSeries.html" TargetMode="External"/><Relationship Id="rId96" Type="http://schemas.openxmlformats.org/officeDocument/2006/relationships/hyperlink" Target="http://www.stata.com/manuals13/rregresspostestimationtimeseries.pdf" TargetMode="External"/><Relationship Id="rId161" Type="http://schemas.openxmlformats.org/officeDocument/2006/relationships/hyperlink" Target="http://www.excel-easy.com/data-analysis/pivot-tables.html" TargetMode="External"/><Relationship Id="rId217" Type="http://schemas.openxmlformats.org/officeDocument/2006/relationships/hyperlink" Target="https://se.mathworks.com/help/stats/descriptive-statistics.html" TargetMode="External"/><Relationship Id="rId399" Type="http://schemas.openxmlformats.org/officeDocument/2006/relationships/hyperlink" Target="http://www.stata.com/meeting/canada09/ca09_pitblado_handout.pdf" TargetMode="External"/><Relationship Id="rId259" Type="http://schemas.openxmlformats.org/officeDocument/2006/relationships/hyperlink" Target="https://se.mathworks.com/help/econ/garch-model.html" TargetMode="External"/><Relationship Id="rId424" Type="http://schemas.openxmlformats.org/officeDocument/2006/relationships/hyperlink" Target="http://fmwww.bc.edu/RePEc/bocode/o/opencagegeo.pdf" TargetMode="External"/><Relationship Id="rId466" Type="http://schemas.openxmlformats.org/officeDocument/2006/relationships/hyperlink" Target="http://www.ats.ucla.edu/stat/spss/modules/merge.htm" TargetMode="External"/><Relationship Id="rId23" Type="http://schemas.openxmlformats.org/officeDocument/2006/relationships/hyperlink" Target="http://www.r-tutor.com/elementary-statistics/simple-linear-regression" TargetMode="External"/><Relationship Id="rId119" Type="http://schemas.openxmlformats.org/officeDocument/2006/relationships/hyperlink" Target="http://www.stata.com/manuals13/rsimulate.pdf" TargetMode="External"/><Relationship Id="rId270" Type="http://schemas.openxmlformats.org/officeDocument/2006/relationships/hyperlink" Target="https://se.mathworks.com/help/robust/monte-carlo-analysis.html" TargetMode="External"/><Relationship Id="rId326" Type="http://schemas.openxmlformats.org/officeDocument/2006/relationships/hyperlink" Target="https://support.sas.com/documentation/cdl/en/statug/63347/HTML/default/viewer.htm" TargetMode="External"/><Relationship Id="rId65" Type="http://schemas.openxmlformats.org/officeDocument/2006/relationships/hyperlink" Target="https://cran.r-project.org/web/packages/HSAUR/vignettes/Ch_principal_components_analysis.pdf" TargetMode="External"/><Relationship Id="rId130" Type="http://schemas.openxmlformats.org/officeDocument/2006/relationships/hyperlink" Target="http://www.ats.ucla.edu/stat/spss/seminars/SPSSGraphics/spssgraph.htm" TargetMode="External"/><Relationship Id="rId368" Type="http://schemas.openxmlformats.org/officeDocument/2006/relationships/hyperlink" Target="https://newtonexcelbach.wordpress.com/2009/07/02/cubic-splines/" TargetMode="External"/><Relationship Id="rId172" Type="http://schemas.openxmlformats.org/officeDocument/2006/relationships/hyperlink" Target="http://cameron.econ.ucdavis.edu/excel/ex61multipleregression.html" TargetMode="External"/><Relationship Id="rId228" Type="http://schemas.openxmlformats.org/officeDocument/2006/relationships/hyperlink" Target="http://se.mathworks.com/help/matlab/data_analysis/linear-regression.html" TargetMode="External"/><Relationship Id="rId435" Type="http://schemas.openxmlformats.org/officeDocument/2006/relationships/hyperlink" Target="https://stat.ethz.ch/R-manual/R-patched/library/graphics/html/pie.html" TargetMode="External"/><Relationship Id="rId477" Type="http://schemas.openxmlformats.org/officeDocument/2006/relationships/hyperlink" Target="https://support.office.com/en-us/article/Consolidate-data-in-multiple-worksheets-007ce8f4-2fae-4fea-9ee5-a0b2c9e36d9b" TargetMode="External"/><Relationship Id="rId281" Type="http://schemas.openxmlformats.org/officeDocument/2006/relationships/hyperlink" Target="http://support.sas.com/documentation/cdl/en/grstatproc/62603/HTML/default/viewer.htm" TargetMode="External"/><Relationship Id="rId337" Type="http://schemas.openxmlformats.org/officeDocument/2006/relationships/hyperlink" Target="http://higheredbcs.wiley.com/legacy/college/hill/0471723606/excel/using_excel_for_principles_of_econometrics3e.pdf" TargetMode="External"/><Relationship Id="rId34" Type="http://schemas.openxmlformats.org/officeDocument/2006/relationships/hyperlink" Target="http://blog.umor.at/uncategorized/marginal-effects-for-truncreg-function-in-r/" TargetMode="External"/><Relationship Id="rId55" Type="http://schemas.openxmlformats.org/officeDocument/2006/relationships/hyperlink" Target="https://cran.r-project.org/web/views/TimeSeries.html" TargetMode="External"/><Relationship Id="rId76" Type="http://schemas.openxmlformats.org/officeDocument/2006/relationships/hyperlink" Target="http://www.stata.com/manuals13/xtxtgls.pdf" TargetMode="External"/><Relationship Id="rId97" Type="http://schemas.openxmlformats.org/officeDocument/2006/relationships/hyperlink" Target="http://www.ats.ucla.edu/stat/stata/webbooks/reg/chapter4/statareg4.htm" TargetMode="External"/><Relationship Id="rId120" Type="http://schemas.openxmlformats.org/officeDocument/2006/relationships/hyperlink" Target="http://www.stata.com/manuals13/rbootstrap.pdf" TargetMode="External"/><Relationship Id="rId141" Type="http://schemas.openxmlformats.org/officeDocument/2006/relationships/hyperlink" Target="http://www.sicotests.com/psyarticle.asp?id=157" TargetMode="External"/><Relationship Id="rId358" Type="http://schemas.openxmlformats.org/officeDocument/2006/relationships/hyperlink" Target="https://www.gnu.org/software/pspp/manual/html_node/SORT-CASES.html" TargetMode="External"/><Relationship Id="rId379" Type="http://schemas.openxmlformats.org/officeDocument/2006/relationships/hyperlink" Target="http://www.stata.com/manuals13/m-5optimize.pdf" TargetMode="External"/><Relationship Id="rId7" Type="http://schemas.openxmlformats.org/officeDocument/2006/relationships/hyperlink" Target="https://stat.ethz.ch/R-manual/R-devel/library/graphics/html/hist.html" TargetMode="External"/><Relationship Id="rId162" Type="http://schemas.openxmlformats.org/officeDocument/2006/relationships/hyperlink" Target="http://www.excel-easy.com/examples/correlation.html" TargetMode="External"/><Relationship Id="rId183" Type="http://schemas.openxmlformats.org/officeDocument/2006/relationships/hyperlink" Target="https://www.spcforexcel.com/knowledge/comparing-processes/bonferronis-method" TargetMode="External"/><Relationship Id="rId218" Type="http://schemas.openxmlformats.org/officeDocument/2006/relationships/hyperlink" Target="https://se.mathworks.com/help/stats/crosstab.html" TargetMode="External"/><Relationship Id="rId239" Type="http://schemas.openxmlformats.org/officeDocument/2006/relationships/hyperlink" Target="https://se.mathworks.com/matlabcentral/fileexchange/27095-tsls--2sls-/content/tsls.m" TargetMode="External"/><Relationship Id="rId390" Type="http://schemas.openxmlformats.org/officeDocument/2006/relationships/hyperlink" Target="https://help.xlstat.com/customer/en/portal/articles/2062258-classification-tree-in-excel-tutorial?b_id=9283" TargetMode="External"/><Relationship Id="rId404" Type="http://schemas.openxmlformats.org/officeDocument/2006/relationships/hyperlink" Target="https://cran.r-project.org/web/views/ExperimentalDesign.html" TargetMode="External"/><Relationship Id="rId425" Type="http://schemas.openxmlformats.org/officeDocument/2006/relationships/hyperlink" Target="https://www.ibm.com/web/wcm/connect/analytics/e3fb6949-74e3-4c5b-bbce-480a77a13e29/Geocoding-SPSSModelerExtension.pdf?MOD=AJPERES&amp;CONVERT_TO=url&amp;CACHEID=e3fb6949-74e3-4c5b-bbce-480a77a13e29" TargetMode="External"/><Relationship Id="rId446" Type="http://schemas.openxmlformats.org/officeDocument/2006/relationships/hyperlink" Target="https://stat.ethz.ch/R-manual/R-devel/library/MASS/html/polr.html" TargetMode="External"/><Relationship Id="rId467" Type="http://schemas.openxmlformats.org/officeDocument/2006/relationships/hyperlink" Target="https://support.office.com/en-us/article/Consolidate-data-in-multiple-worksheets-007ce8f4-2fae-4fea-9ee5-a0b2c9e36d9b" TargetMode="External"/><Relationship Id="rId250" Type="http://schemas.openxmlformats.org/officeDocument/2006/relationships/hyperlink" Target="https://se.mathworks.com/help/econ/introduction-to-cointegration-analysis.html" TargetMode="External"/><Relationship Id="rId271" Type="http://schemas.openxmlformats.org/officeDocument/2006/relationships/hyperlink" Target="http://se.mathworks.com/help/stats/bootstrp.html" TargetMode="External"/><Relationship Id="rId292" Type="http://schemas.openxmlformats.org/officeDocument/2006/relationships/hyperlink" Target="https://support.sas.com/rnd/app/ets/examples/margeff/index.html" TargetMode="External"/><Relationship Id="rId306" Type="http://schemas.openxmlformats.org/officeDocument/2006/relationships/hyperlink" Target="http://support.sas.com/documentation/cdl/en/imlug/59656/HTML/default/viewer.htm" TargetMode="External"/><Relationship Id="rId24" Type="http://schemas.openxmlformats.org/officeDocument/2006/relationships/hyperlink" Target="http://www.r-tutor.com/elementary-statistics/simple-linear-regression/significance-test-linear-regression" TargetMode="External"/><Relationship Id="rId45" Type="http://schemas.openxmlformats.org/officeDocument/2006/relationships/hyperlink" Target="https://cran.r-project.org/web/views/TimeSeries.html" TargetMode="External"/><Relationship Id="rId66" Type="http://schemas.openxmlformats.org/officeDocument/2006/relationships/hyperlink" Target="https://cran.r-project.org/web/packages/sem/sem.pdf" TargetMode="External"/><Relationship Id="rId87" Type="http://schemas.openxmlformats.org/officeDocument/2006/relationships/hyperlink" Target="http://www.stata.com/manuals13/rgmm.pdf" TargetMode="External"/><Relationship Id="rId110" Type="http://schemas.openxmlformats.org/officeDocument/2006/relationships/hyperlink" Target="http://www.stata.com/manuals13/xt.pdf" TargetMode="External"/><Relationship Id="rId131" Type="http://schemas.openxmlformats.org/officeDocument/2006/relationships/hyperlink" Target="http://www.ats.ucla.edu/stat/spss/seminars/SPSSGraphics/spssgraph.htm" TargetMode="External"/><Relationship Id="rId327" Type="http://schemas.openxmlformats.org/officeDocument/2006/relationships/hyperlink" Target="https://support.sas.com/rnd/app/stat/procedures/StructuralEquations.html" TargetMode="External"/><Relationship Id="rId348" Type="http://schemas.openxmlformats.org/officeDocument/2006/relationships/hyperlink" Target="http://www.tqmp.org/RegularArticles/vol12-2/p138/p138.pdf" TargetMode="External"/><Relationship Id="rId369" Type="http://schemas.openxmlformats.org/officeDocument/2006/relationships/hyperlink" Target="https://se.mathworks.com/help/matlab/ref/spline.html" TargetMode="External"/><Relationship Id="rId152" Type="http://schemas.openxmlformats.org/officeDocument/2006/relationships/hyperlink" Target="http://www.spss.ch/upload/1126184451_Linear%20Mixed%20Effects%20Modeling%20in%20SPSS.pdf" TargetMode="External"/><Relationship Id="rId173" Type="http://schemas.openxmlformats.org/officeDocument/2006/relationships/hyperlink" Target="https://help.xlstat.com/customer/en/portal/articles/2062433-breusch-pagan-white-heteroscedasticity-tests-in-excel" TargetMode="External"/><Relationship Id="rId194" Type="http://schemas.openxmlformats.org/officeDocument/2006/relationships/hyperlink" Target="http://www.spiderfinancial.com/support/documentation/numxl/tips-and-tricks/numxl-cookbook-volatility-forecast-with-garch" TargetMode="External"/><Relationship Id="rId208" Type="http://schemas.openxmlformats.org/officeDocument/2006/relationships/hyperlink" Target="https://www.gnu.org/software/pspp/manual/html_node/SCATTERPLOT.html" TargetMode="External"/><Relationship Id="rId229" Type="http://schemas.openxmlformats.org/officeDocument/2006/relationships/hyperlink" Target="http://se.mathworks.com/help/stats/f-statistic-and-t-statistic.html" TargetMode="External"/><Relationship Id="rId380" Type="http://schemas.openxmlformats.org/officeDocument/2006/relationships/hyperlink" Target="ftp://public.dhe.ibm.com/software/analytics/spss/documentation/statistics/20.0/en/client/Manuals/IBM_SPSS_Statistics_Algorithms.pdf" TargetMode="External"/><Relationship Id="rId415" Type="http://schemas.openxmlformats.org/officeDocument/2006/relationships/hyperlink" Target="http://www.stata.com/manuals13/rml.pdf" TargetMode="External"/><Relationship Id="rId436" Type="http://schemas.openxmlformats.org/officeDocument/2006/relationships/hyperlink" Target="http://www.stata.com/manuals13/g-2graphpie.pdf" TargetMode="External"/><Relationship Id="rId457" Type="http://schemas.openxmlformats.org/officeDocument/2006/relationships/hyperlink" Target="http://www.ats.ucla.edu/stat/sas/webbooks/reg/chapter2/sasreg2.htm" TargetMode="External"/><Relationship Id="rId240" Type="http://schemas.openxmlformats.org/officeDocument/2006/relationships/hyperlink" Target="https://se.mathworks.com/matlabcentral/fileexchange/32601-toolkit-on-econometrics-and-economics-teaching/content/EconToolkit/macro/GMMv1/GMM.m" TargetMode="External"/><Relationship Id="rId261" Type="http://schemas.openxmlformats.org/officeDocument/2006/relationships/hyperlink" Target="http://www.uam.es/departamentos/economicas/analecon/especifica/mimeo/wp20135.pdf" TargetMode="External"/><Relationship Id="rId478" Type="http://schemas.openxmlformats.org/officeDocument/2006/relationships/printerSettings" Target="../printerSettings/printerSettings1.bin"/><Relationship Id="rId14" Type="http://schemas.openxmlformats.org/officeDocument/2006/relationships/hyperlink" Target="http://www.stata.com/manuals13/rcorrelate.pdf" TargetMode="External"/><Relationship Id="rId35" Type="http://schemas.openxmlformats.org/officeDocument/2006/relationships/hyperlink" Target="https://cran.r-project.org/web/packages/ivpack/ivpack.pdf" TargetMode="External"/><Relationship Id="rId56" Type="http://schemas.openxmlformats.org/officeDocument/2006/relationships/hyperlink" Target="https://cran.r-project.org/web/views/TimeSeries.html" TargetMode="External"/><Relationship Id="rId77" Type="http://schemas.openxmlformats.org/officeDocument/2006/relationships/hyperlink" Target="http://www.stata.com/manuals13/rlogit.pdf" TargetMode="External"/><Relationship Id="rId100" Type="http://schemas.openxmlformats.org/officeDocument/2006/relationships/hyperlink" Target="http://www.stata.com/manuals13/ts.pdf" TargetMode="External"/><Relationship Id="rId282" Type="http://schemas.openxmlformats.org/officeDocument/2006/relationships/hyperlink" Target="https://support.sas.com/documentation/cdl/en/statug/63033/HTML/default/viewer.htm" TargetMode="External"/><Relationship Id="rId317" Type="http://schemas.openxmlformats.org/officeDocument/2006/relationships/hyperlink" Target="http://support.sas.com/documentation/cdl/en/etsug/60372/HTML/default/viewer.htm" TargetMode="External"/><Relationship Id="rId338" Type="http://schemas.openxmlformats.org/officeDocument/2006/relationships/hyperlink" Target="https://se.mathworks.com/help/econ/examples/time-series-regression-ix-lag-order-selection.html" TargetMode="External"/><Relationship Id="rId359" Type="http://schemas.openxmlformats.org/officeDocument/2006/relationships/hyperlink" Target="https://se.mathworks.com/help/matlab/ref/sort.html" TargetMode="External"/><Relationship Id="rId8" Type="http://schemas.openxmlformats.org/officeDocument/2006/relationships/hyperlink" Target="https://stat.ethz.ch/R-manual/R-patched/library/graphics/html/plot.html" TargetMode="External"/><Relationship Id="rId98" Type="http://schemas.openxmlformats.org/officeDocument/2006/relationships/hyperlink" Target="http://www.stata.com/manuals13/ts.pdf" TargetMode="External"/><Relationship Id="rId121" Type="http://schemas.openxmlformats.org/officeDocument/2006/relationships/hyperlink" Target="http://www.stata.com/features/nonparametric-methods/" TargetMode="External"/><Relationship Id="rId142" Type="http://schemas.openxmlformats.org/officeDocument/2006/relationships/hyperlink" Target="http://www.sicotests.com/psyarticle.asp?id=158" TargetMode="External"/><Relationship Id="rId163" Type="http://schemas.openxmlformats.org/officeDocument/2006/relationships/hyperlink" Target="http://www.excel-easy.com/examples/bar-chart.html" TargetMode="External"/><Relationship Id="rId184" Type="http://schemas.openxmlformats.org/officeDocument/2006/relationships/hyperlink" Target="http://www.real-statistics.com/time-series-analysis/" TargetMode="External"/><Relationship Id="rId219" Type="http://schemas.openxmlformats.org/officeDocument/2006/relationships/hyperlink" Target="https://se.mathworks.com/help/matlab/ref/corrcoef.html" TargetMode="External"/><Relationship Id="rId370" Type="http://schemas.openxmlformats.org/officeDocument/2006/relationships/hyperlink" Target="http://support.sas.com/documentation/cdl/en/graphref/67881/HTML/default/viewer.htm" TargetMode="External"/><Relationship Id="rId391" Type="http://schemas.openxmlformats.org/officeDocument/2006/relationships/hyperlink" Target="https://se.mathworks.com/help/stats/classregtree.html?requestedDomain=www.mathworks.com" TargetMode="External"/><Relationship Id="rId405" Type="http://schemas.openxmlformats.org/officeDocument/2006/relationships/hyperlink" Target="https://www.spcforexcel.com/spc-for-excel/experimental-design" TargetMode="External"/><Relationship Id="rId426" Type="http://schemas.openxmlformats.org/officeDocument/2006/relationships/hyperlink" Target="https://se.mathworks.com/matlabcentral/fileexchange/37860-geocode?requestedDomain=www.mathworks.com" TargetMode="External"/><Relationship Id="rId447" Type="http://schemas.openxmlformats.org/officeDocument/2006/relationships/hyperlink" Target="http://www.ats.ucla.edu/stat/spss/dae/ologit.htm" TargetMode="External"/><Relationship Id="rId230" Type="http://schemas.openxmlformats.org/officeDocument/2006/relationships/hyperlink" Target="http://se.mathworks.com/matlabcentral/fileexchange/24722-heteroskedasticity-test" TargetMode="External"/><Relationship Id="rId251" Type="http://schemas.openxmlformats.org/officeDocument/2006/relationships/hyperlink" Target="https://se.mathworks.com/help/econ/estimate-vec-model-parameters-using-jcitest.html" TargetMode="External"/><Relationship Id="rId468" Type="http://schemas.openxmlformats.org/officeDocument/2006/relationships/hyperlink" Target="https://www.gnu.org/software/pspp/manual/html_node/MATCH-FILES.html" TargetMode="External"/><Relationship Id="rId25" Type="http://schemas.openxmlformats.org/officeDocument/2006/relationships/hyperlink" Target="https://cran.r-project.org/web/packages/het.test/het.test.pdf" TargetMode="External"/><Relationship Id="rId46" Type="http://schemas.openxmlformats.org/officeDocument/2006/relationships/hyperlink" Target="https://cran.r-project.org/web/packages/lmtest/lmtest.pdf" TargetMode="External"/><Relationship Id="rId67" Type="http://schemas.openxmlformats.org/officeDocument/2006/relationships/hyperlink" Target="https://cran.r-project.org/web/packages/cluster/cluster.pdf" TargetMode="External"/><Relationship Id="rId272" Type="http://schemas.openxmlformats.org/officeDocument/2006/relationships/hyperlink" Target="http://se.mathworks.com/help/search.html?submitsearch=&amp;qdoc=nonparametric+test" TargetMode="External"/><Relationship Id="rId293" Type="http://schemas.openxmlformats.org/officeDocument/2006/relationships/hyperlink" Target="https://support.sas.com/rnd/app/stat/procedures/NonlinearRegression.html" TargetMode="External"/><Relationship Id="rId307" Type="http://schemas.openxmlformats.org/officeDocument/2006/relationships/hyperlink" Target="http://support.sas.com/documentation/cdl/en/etsug/60372/HTML/default/viewer.htm" TargetMode="External"/><Relationship Id="rId328" Type="http://schemas.openxmlformats.org/officeDocument/2006/relationships/hyperlink" Target="https://support.sas.com/rnd/app/stat/procedures/ClusterAnalysis.html" TargetMode="External"/><Relationship Id="rId349" Type="http://schemas.openxmlformats.org/officeDocument/2006/relationships/hyperlink" Target="https://www.xlstat.com/en/solutions/features/data-sampling" TargetMode="External"/><Relationship Id="rId88" Type="http://schemas.openxmlformats.org/officeDocument/2006/relationships/hyperlink" Target="http://www.stata.com/manuals13/rstepwise.pdf" TargetMode="External"/><Relationship Id="rId111" Type="http://schemas.openxmlformats.org/officeDocument/2006/relationships/hyperlink" Target="http://www.stata.com/manuals13/xt.pdf" TargetMode="External"/><Relationship Id="rId132" Type="http://schemas.openxmlformats.org/officeDocument/2006/relationships/hyperlink" Target="https://academic.udayton.edu/gregelvers/psy216/spss/ttests.htm" TargetMode="External"/><Relationship Id="rId153" Type="http://schemas.openxmlformats.org/officeDocument/2006/relationships/hyperlink" Target="http://www.spss.ch/upload/1126184451_Linear%20Mixed%20Effects%20Modeling%20in%20SPSS.pdf" TargetMode="External"/><Relationship Id="rId174" Type="http://schemas.openxmlformats.org/officeDocument/2006/relationships/hyperlink" Target="http://www.real-statistics.com/multiple-regression/weighted-linear-regression/" TargetMode="External"/><Relationship Id="rId195" Type="http://schemas.openxmlformats.org/officeDocument/2006/relationships/hyperlink" Target="http://www.real-statistics.com/multivariate-statistics/factor-analysis/principal-component-analysis/" TargetMode="External"/><Relationship Id="rId209" Type="http://schemas.openxmlformats.org/officeDocument/2006/relationships/hyperlink" Target="https://www.gnu.org/software/pspp/manual/html_node/T_002dTEST.html" TargetMode="External"/><Relationship Id="rId360" Type="http://schemas.openxmlformats.org/officeDocument/2006/relationships/hyperlink" Target="https://support.sas.com/documentation/cdl/en/proc/61895/HTML/default/viewer.htm" TargetMode="External"/><Relationship Id="rId381" Type="http://schemas.openxmlformats.org/officeDocument/2006/relationships/hyperlink" Target="http://www.solver.com/optimization-tutorial" TargetMode="External"/><Relationship Id="rId416" Type="http://schemas.openxmlformats.org/officeDocument/2006/relationships/hyperlink" Target="http://www.edupristine.com/5-day-oprisk/maximum-likelihood-estimation" TargetMode="External"/><Relationship Id="rId220" Type="http://schemas.openxmlformats.org/officeDocument/2006/relationships/hyperlink" Target="https://se.mathworks.com/help/matlab/ref/bar.html" TargetMode="External"/><Relationship Id="rId241" Type="http://schemas.openxmlformats.org/officeDocument/2006/relationships/hyperlink" Target="http://se.mathworks.com/help/stats/stepwisefit.html" TargetMode="External"/><Relationship Id="rId437" Type="http://schemas.openxmlformats.org/officeDocument/2006/relationships/hyperlink" Target="http://www.westga.edu/assetsCOE/virtualresearch/Creating_Pie_Charts_in_SPSS_HANDOUT.pdf" TargetMode="External"/><Relationship Id="rId458" Type="http://schemas.openxmlformats.org/officeDocument/2006/relationships/hyperlink" Target="http://www.stata.com/features/overview/excel-import-export/" TargetMode="External"/><Relationship Id="rId479" Type="http://schemas.openxmlformats.org/officeDocument/2006/relationships/drawing" Target="../drawings/drawing1.xml"/><Relationship Id="rId15" Type="http://schemas.openxmlformats.org/officeDocument/2006/relationships/hyperlink" Target="http://www.stata.com/manuals13/g-2graphbar.pdf" TargetMode="External"/><Relationship Id="rId36" Type="http://schemas.openxmlformats.org/officeDocument/2006/relationships/hyperlink" Target="https://cran.r-project.org/web/packages/systemfit/systemfit.pdf" TargetMode="External"/><Relationship Id="rId57" Type="http://schemas.openxmlformats.org/officeDocument/2006/relationships/hyperlink" Target="https://cran.r-project.org/web/views/TimeSeries.html" TargetMode="External"/><Relationship Id="rId262" Type="http://schemas.openxmlformats.org/officeDocument/2006/relationships/hyperlink" Target="http://se.mathworks.com/help/stats/mixed-effects-1.html" TargetMode="External"/><Relationship Id="rId283" Type="http://schemas.openxmlformats.org/officeDocument/2006/relationships/hyperlink" Target="https://support.sas.com/documentation/cdl/en/statug/63033/HTML/default/viewer.htm" TargetMode="External"/><Relationship Id="rId318" Type="http://schemas.openxmlformats.org/officeDocument/2006/relationships/hyperlink" Target="http://support.sas.com/documentation/cdl/en/etsug/63348/HTML/default/viewer.htm" TargetMode="External"/><Relationship Id="rId339" Type="http://schemas.openxmlformats.org/officeDocument/2006/relationships/hyperlink" Target="https://se.mathworks.com/help/econ/examples/time-series-regression-ix-lag-order-selection.html" TargetMode="External"/><Relationship Id="rId78" Type="http://schemas.openxmlformats.org/officeDocument/2006/relationships/hyperlink" Target="http://www.stata.com/manuals13/rprobit.pdf" TargetMode="External"/><Relationship Id="rId99" Type="http://schemas.openxmlformats.org/officeDocument/2006/relationships/hyperlink" Target="http://www.stata.com/manuals13/ts.pdf" TargetMode="External"/><Relationship Id="rId101" Type="http://schemas.openxmlformats.org/officeDocument/2006/relationships/hyperlink" Target="http://www.stata.com/manuals13/ts.pdf" TargetMode="External"/><Relationship Id="rId122" Type="http://schemas.openxmlformats.org/officeDocument/2006/relationships/hyperlink" Target="http://personalpages.manchester.ac.uk/staff/mark.lunt/mi_guide.pdf" TargetMode="External"/><Relationship Id="rId143" Type="http://schemas.openxmlformats.org/officeDocument/2006/relationships/hyperlink" Target="http://www.geog.leeds.ac.uk/courses/other/statistics/spss/stepwise/" TargetMode="External"/><Relationship Id="rId164" Type="http://schemas.openxmlformats.org/officeDocument/2006/relationships/hyperlink" Target="http://www.real-statistics.com/descriptive-statistics/box-plots/" TargetMode="External"/><Relationship Id="rId185" Type="http://schemas.openxmlformats.org/officeDocument/2006/relationships/hyperlink" Target="http://www.real-statistics.com/multiple-regression/autocorrelation/" TargetMode="External"/><Relationship Id="rId350" Type="http://schemas.openxmlformats.org/officeDocument/2006/relationships/hyperlink" Target="https://se.mathworks.com/help/stats/datasample.html" TargetMode="External"/><Relationship Id="rId371" Type="http://schemas.openxmlformats.org/officeDocument/2006/relationships/hyperlink" Target="http://www.stata.com/manuals13/rcumul.pdf" TargetMode="External"/><Relationship Id="rId406" Type="http://schemas.openxmlformats.org/officeDocument/2006/relationships/hyperlink" Target="https://se.mathworks.com/help/stats/design-of-experiments-1.html" TargetMode="External"/><Relationship Id="rId9" Type="http://schemas.openxmlformats.org/officeDocument/2006/relationships/hyperlink" Target="https://stat.ethz.ch/R-manual/R-devel/library/graphics/html/plot.default.html" TargetMode="External"/><Relationship Id="rId210" Type="http://schemas.openxmlformats.org/officeDocument/2006/relationships/hyperlink" Target="https://www.gnu.org/software/pspp/manual/html_node/ONEWAY.html" TargetMode="External"/><Relationship Id="rId392" Type="http://schemas.openxmlformats.org/officeDocument/2006/relationships/hyperlink" Target="http://support.sas.com/documentation/cdl/en/statug/68162/HTML/default/viewer.htm" TargetMode="External"/><Relationship Id="rId427" Type="http://schemas.openxmlformats.org/officeDocument/2006/relationships/hyperlink" Target="http://support.sas.com/resources/papers/proceedings10/332-2010.pdf" TargetMode="External"/><Relationship Id="rId448" Type="http://schemas.openxmlformats.org/officeDocument/2006/relationships/hyperlink" Target="http://www.real-statistics.com/multinomial-ordinal-logistic-regression/ordinal-logistic-regression/" TargetMode="External"/><Relationship Id="rId469" Type="http://schemas.openxmlformats.org/officeDocument/2006/relationships/hyperlink" Target="https://se.mathworks.com/help/stats/merge-datasets.html" TargetMode="External"/><Relationship Id="rId26" Type="http://schemas.openxmlformats.org/officeDocument/2006/relationships/hyperlink" Target="https://stat.ethz.ch/R-manual/R-devel/library/nlme/html/gls.html" TargetMode="External"/><Relationship Id="rId231" Type="http://schemas.openxmlformats.org/officeDocument/2006/relationships/hyperlink" Target="http://se.mathworks.com/help/econ/fgls.html" TargetMode="External"/><Relationship Id="rId252" Type="http://schemas.openxmlformats.org/officeDocument/2006/relationships/hyperlink" Target="https://se.mathworks.com/matlabcentral/fileexchange/25467-granger-causality-test/content/granger_cause.m" TargetMode="External"/><Relationship Id="rId273" Type="http://schemas.openxmlformats.org/officeDocument/2006/relationships/hyperlink" Target="http://support.sas.com/documentation/cdl/en/procstat/63104/HTML/default/viewer.htm" TargetMode="External"/><Relationship Id="rId294" Type="http://schemas.openxmlformats.org/officeDocument/2006/relationships/hyperlink" Target="http://www.ats.ucla.edu/stat/sas/dae/truncreg.htm" TargetMode="External"/><Relationship Id="rId308" Type="http://schemas.openxmlformats.org/officeDocument/2006/relationships/hyperlink" Target="http://support.sas.com/kb/40/098.html" TargetMode="External"/><Relationship Id="rId329" Type="http://schemas.openxmlformats.org/officeDocument/2006/relationships/hyperlink" Target="https://support.sas.com/documentation/cdl/en/statug/63033/HTML/default/viewer.htm" TargetMode="External"/><Relationship Id="rId480" Type="http://schemas.openxmlformats.org/officeDocument/2006/relationships/vmlDrawing" Target="../drawings/vmlDrawing1.vml"/><Relationship Id="rId47" Type="http://schemas.openxmlformats.org/officeDocument/2006/relationships/hyperlink" Target="https://cran.r-project.org/web/packages/sandwich/sandwich.pdf" TargetMode="External"/><Relationship Id="rId68" Type="http://schemas.openxmlformats.org/officeDocument/2006/relationships/hyperlink" Target="https://stat.ethz.ch/R-manual/R-devel/library/stats/html/summary.manova.html" TargetMode="External"/><Relationship Id="rId89" Type="http://schemas.openxmlformats.org/officeDocument/2006/relationships/hyperlink" Target="http://www.stata.com/manuals13/rregresspostestimation.pdf" TargetMode="External"/><Relationship Id="rId112" Type="http://schemas.openxmlformats.org/officeDocument/2006/relationships/hyperlink" Target="http://www.stata.com/manuals13/xt.pdf" TargetMode="External"/><Relationship Id="rId133" Type="http://schemas.openxmlformats.org/officeDocument/2006/relationships/hyperlink" Target="http://www.spss-tutorials.com/anova/" TargetMode="External"/><Relationship Id="rId154" Type="http://schemas.openxmlformats.org/officeDocument/2006/relationships/hyperlink" Target="https://statistics.laerd.com/spss-tutorials/principal-components-analysis-pca-using-spss-statistics.php" TargetMode="External"/><Relationship Id="rId175" Type="http://schemas.openxmlformats.org/officeDocument/2006/relationships/hyperlink" Target="http://www.real-statistics.com/logistic-regression/finding-logistic-regression-coefficients-using-excels-solver/" TargetMode="External"/><Relationship Id="rId340" Type="http://schemas.openxmlformats.org/officeDocument/2006/relationships/hyperlink" Target="https://support.sas.com/documentation/onlinedoc/ets/132/pdlreg.pdf" TargetMode="External"/><Relationship Id="rId361" Type="http://schemas.openxmlformats.org/officeDocument/2006/relationships/hyperlink" Target="http://www.stata.com/manuals13/rjackknife.pdf" TargetMode="External"/><Relationship Id="rId196" Type="http://schemas.openxmlformats.org/officeDocument/2006/relationships/hyperlink" Target="https://www.xlstat.com/en/solutions/features/pls-path-modelling" TargetMode="External"/><Relationship Id="rId200" Type="http://schemas.openxmlformats.org/officeDocument/2006/relationships/hyperlink" Target="https://help.xlstat.com/customer/en/portal/articles/2062299-generating-bootstrap-statistics-using-resampling-with-xlstat?b_id=9283" TargetMode="External"/><Relationship Id="rId382" Type="http://schemas.openxmlformats.org/officeDocument/2006/relationships/hyperlink" Target="https://se.mathworks.com/help/optim/optimization-problem-setup.html?requestedDomain=www.mathworks.com" TargetMode="External"/><Relationship Id="rId417" Type="http://schemas.openxmlformats.org/officeDocument/2006/relationships/hyperlink" Target="https://se.mathworks.com/help/stats/maximum-likelihood-estimation.html" TargetMode="External"/><Relationship Id="rId438" Type="http://schemas.openxmlformats.org/officeDocument/2006/relationships/hyperlink" Target="http://www.excel-easy.com/examples/pie-chart.html" TargetMode="External"/><Relationship Id="rId459" Type="http://schemas.openxmlformats.org/officeDocument/2006/relationships/hyperlink" Target="http://www.unige.ch/ses/sococ/cl/spss/gen/export.html?" TargetMode="External"/><Relationship Id="rId16" Type="http://schemas.openxmlformats.org/officeDocument/2006/relationships/hyperlink" Target="http://www.stata.com/manuals13/g-2graphbox.pdf" TargetMode="External"/><Relationship Id="rId221" Type="http://schemas.openxmlformats.org/officeDocument/2006/relationships/hyperlink" Target="http://se.mathworks.com/help/stats/boxplot.html" TargetMode="External"/><Relationship Id="rId242" Type="http://schemas.openxmlformats.org/officeDocument/2006/relationships/hyperlink" Target="http://se.mathworks.com/help/econ/collintest.html" TargetMode="External"/><Relationship Id="rId263" Type="http://schemas.openxmlformats.org/officeDocument/2006/relationships/hyperlink" Target="http://se.mathworks.com/help/stats/mixed-effects-1.html" TargetMode="External"/><Relationship Id="rId284" Type="http://schemas.openxmlformats.org/officeDocument/2006/relationships/hyperlink" Target="https://support.sas.com/documentation/cdl/en/statug/63033/HTML/default/viewer.htm" TargetMode="External"/><Relationship Id="rId319" Type="http://schemas.openxmlformats.org/officeDocument/2006/relationships/hyperlink" Target="http://support.sas.com/documentation/cdl/en/etsug/63348/HTML/default/viewer.htm" TargetMode="External"/><Relationship Id="rId470" Type="http://schemas.openxmlformats.org/officeDocument/2006/relationships/hyperlink" Target="http://support.sas.com/documentation/cdl/en/lrcon/69852/HTML/default/viewer.htm" TargetMode="External"/><Relationship Id="rId37" Type="http://schemas.openxmlformats.org/officeDocument/2006/relationships/hyperlink" Target="https://cran.r-project.org/web/packages/gmm/gmm.pdf" TargetMode="External"/><Relationship Id="rId58" Type="http://schemas.openxmlformats.org/officeDocument/2006/relationships/hyperlink" Target="https://cran.r-project.org/web/views/TimeSeries.html" TargetMode="External"/><Relationship Id="rId79" Type="http://schemas.openxmlformats.org/officeDocument/2006/relationships/hyperlink" Target="http://www.stata.com/manuals13/rmargins.pdf" TargetMode="External"/><Relationship Id="rId102" Type="http://schemas.openxmlformats.org/officeDocument/2006/relationships/hyperlink" Target="http://www.stata.com/manuals13/ts.pdf" TargetMode="External"/><Relationship Id="rId123" Type="http://schemas.openxmlformats.org/officeDocument/2006/relationships/hyperlink" Target="http://academic.udayton.edu/gregelvers/psy216/spss/descript1.htm" TargetMode="External"/><Relationship Id="rId144" Type="http://schemas.openxmlformats.org/officeDocument/2006/relationships/hyperlink" Target="http://www.spsstests.com/2015/03/multicollinearity-test-example-using.html" TargetMode="External"/><Relationship Id="rId330" Type="http://schemas.openxmlformats.org/officeDocument/2006/relationships/hyperlink" Target="http://support.sas.com/resources/papers/proceedings15/SAS1387-2015.pdf" TargetMode="External"/><Relationship Id="rId90" Type="http://schemas.openxmlformats.org/officeDocument/2006/relationships/hyperlink" Target="http://www.stata.com/manuals13/rregresspostestimation.pdf" TargetMode="External"/><Relationship Id="rId165" Type="http://schemas.openxmlformats.org/officeDocument/2006/relationships/hyperlink" Target="http://www.spiderfinancial.com/support/documentation/numxl/getting-started/module-4-correlogram-analysis" TargetMode="External"/><Relationship Id="rId186" Type="http://schemas.openxmlformats.org/officeDocument/2006/relationships/hyperlink" Target="http://www.real-statistics.com/multiple-regression/robust-standard-errors/" TargetMode="External"/><Relationship Id="rId351" Type="http://schemas.openxmlformats.org/officeDocument/2006/relationships/hyperlink" Target="https://onlinecourses.science.psu.edu/stat482/node/29" TargetMode="External"/><Relationship Id="rId372" Type="http://schemas.openxmlformats.org/officeDocument/2006/relationships/hyperlink" Target="https://stat.ethz.ch/R-manual/R-devel/library/stats/html/ecdf.html" TargetMode="External"/><Relationship Id="rId393" Type="http://schemas.openxmlformats.org/officeDocument/2006/relationships/hyperlink" Target="https://cran.r-project.org/web/packages/randomForest/randomForest.pdf" TargetMode="External"/><Relationship Id="rId407" Type="http://schemas.openxmlformats.org/officeDocument/2006/relationships/hyperlink" Target="https://support.sas.com/rnd/app/qc/qc/qcdesign.html" TargetMode="External"/><Relationship Id="rId428" Type="http://schemas.openxmlformats.org/officeDocument/2006/relationships/hyperlink" Target="https://cran.r-project.org/doc/manuals/R-data.html" TargetMode="External"/><Relationship Id="rId449" Type="http://schemas.openxmlformats.org/officeDocument/2006/relationships/hyperlink" Target="https://se.mathworks.com/help/stats/mnrfit.html?requestedDomain=www.mathworks.com" TargetMode="External"/><Relationship Id="rId211" Type="http://schemas.openxmlformats.org/officeDocument/2006/relationships/hyperlink" Target="https://www.gnu.org/software/pspp/manual/html_node/Linear-Regression.html" TargetMode="External"/><Relationship Id="rId232" Type="http://schemas.openxmlformats.org/officeDocument/2006/relationships/hyperlink" Target="http://se.mathworks.com/help/stats/glmfit.html" TargetMode="External"/><Relationship Id="rId253" Type="http://schemas.openxmlformats.org/officeDocument/2006/relationships/hyperlink" Target="https://se.mathworks.com/help/econ/arima.forecast.html" TargetMode="External"/><Relationship Id="rId274" Type="http://schemas.openxmlformats.org/officeDocument/2006/relationships/hyperlink" Target="http://support.sas.com/documentation/cdl/en/inmsref/67306/HTML/default/viewer.htm" TargetMode="External"/><Relationship Id="rId295" Type="http://schemas.openxmlformats.org/officeDocument/2006/relationships/hyperlink" Target="http://support.sas.com/documentation/cdl/en/etsug/63939/HTML/default/viewer.htm" TargetMode="External"/><Relationship Id="rId309" Type="http://schemas.openxmlformats.org/officeDocument/2006/relationships/hyperlink" Target="http://support.sas.com/documentation/cdl/en/etsug/63348/HTML/default/viewer.htm" TargetMode="External"/><Relationship Id="rId460" Type="http://schemas.openxmlformats.org/officeDocument/2006/relationships/hyperlink" Target="https://support.office.com/en-us/article/Import-or-export-text-txt-or-csv-files-5250ac4c-663c-47ce-937b-339e391393ba" TargetMode="External"/><Relationship Id="rId481" Type="http://schemas.openxmlformats.org/officeDocument/2006/relationships/comments" Target="../comments1.xml"/><Relationship Id="rId27" Type="http://schemas.openxmlformats.org/officeDocument/2006/relationships/hyperlink" Target="http://www.ats.ucla.edu/stat/r/dae/logit.htm" TargetMode="External"/><Relationship Id="rId48" Type="http://schemas.openxmlformats.org/officeDocument/2006/relationships/hyperlink" Target="https://cran.r-project.org/web/views/TimeSeries.html" TargetMode="External"/><Relationship Id="rId69" Type="http://schemas.openxmlformats.org/officeDocument/2006/relationships/hyperlink" Target="https://web.stanford.edu/class/bios221/labs/simulation/Lab_3_simulation.html" TargetMode="External"/><Relationship Id="rId113" Type="http://schemas.openxmlformats.org/officeDocument/2006/relationships/hyperlink" Target="http://www.stata.com/manuals13/xt.pdf" TargetMode="External"/><Relationship Id="rId134" Type="http://schemas.openxmlformats.org/officeDocument/2006/relationships/hyperlink" Target="http://www.spss-tutorials.com/linear-regression-in-spss-example/" TargetMode="External"/><Relationship Id="rId320" Type="http://schemas.openxmlformats.org/officeDocument/2006/relationships/hyperlink" Target="https://support.sas.com/documentation/onlinedoc/ets/132/panel.pdf" TargetMode="External"/><Relationship Id="rId80" Type="http://schemas.openxmlformats.org/officeDocument/2006/relationships/hyperlink" Target="http://www.stata.com/manuals13/rtobit.pdf" TargetMode="External"/><Relationship Id="rId155" Type="http://schemas.openxmlformats.org/officeDocument/2006/relationships/hyperlink" Target="http://www.spss.com.hk/amos/" TargetMode="External"/><Relationship Id="rId176" Type="http://schemas.openxmlformats.org/officeDocument/2006/relationships/hyperlink" Target="https://www.medcalc.org/manual/probitregression.php" TargetMode="External"/><Relationship Id="rId197" Type="http://schemas.openxmlformats.org/officeDocument/2006/relationships/hyperlink" Target="http://www.real-statistics.com/multivariate-statistics/cluster-analysis/" TargetMode="External"/><Relationship Id="rId341" Type="http://schemas.openxmlformats.org/officeDocument/2006/relationships/hyperlink" Target="https://support.sas.com/documentation/onlinedoc/ets/132/pdlreg.pdf" TargetMode="External"/><Relationship Id="rId362" Type="http://schemas.openxmlformats.org/officeDocument/2006/relationships/hyperlink" Target="https://cran.r-project.org/web/packages/bootstrap/bootstrap.pdf" TargetMode="External"/><Relationship Id="rId383" Type="http://schemas.openxmlformats.org/officeDocument/2006/relationships/hyperlink" Target="http://support.sas.com/documentation/cdl/en/ormpug/66851/HTML/default/viewer.htm" TargetMode="External"/><Relationship Id="rId418" Type="http://schemas.openxmlformats.org/officeDocument/2006/relationships/hyperlink" Target="http://blogs.sas.com/content/iml/2011/10/12/maximum-likelihood-estimation-in-sasiml.html" TargetMode="External"/><Relationship Id="rId439" Type="http://schemas.openxmlformats.org/officeDocument/2006/relationships/hyperlink" Target="http://www.gnu.org/software/pspp/manual/html_node/FREQUENCIES.html" TargetMode="External"/><Relationship Id="rId201" Type="http://schemas.openxmlformats.org/officeDocument/2006/relationships/hyperlink" Target="http://www.real-statistics.com/handling-missing-data/traditional-approaches-handling-missing-data/" TargetMode="External"/><Relationship Id="rId222" Type="http://schemas.openxmlformats.org/officeDocument/2006/relationships/hyperlink" Target="https://se.mathworks.com/help/econ/autocorr.html" TargetMode="External"/><Relationship Id="rId243" Type="http://schemas.openxmlformats.org/officeDocument/2006/relationships/hyperlink" Target="https://se.mathworks.com/matlabcentral/fileexchange/32115-quantreg-x-y-tau-order-nboot-" TargetMode="External"/><Relationship Id="rId264" Type="http://schemas.openxmlformats.org/officeDocument/2006/relationships/hyperlink" Target="http://www.uam.es/departamentos/economicas/analecon/especifica/mimeo/wp20135.pdf" TargetMode="External"/><Relationship Id="rId285" Type="http://schemas.openxmlformats.org/officeDocument/2006/relationships/hyperlink" Target="http://www.ats.ucla.edu/stat/sas/faq/compreg3.htm" TargetMode="External"/><Relationship Id="rId450" Type="http://schemas.openxmlformats.org/officeDocument/2006/relationships/hyperlink" Target="https://se.mathworks.com/help/stats/mnrfit.html?requestedDomain=www.mathworks.com" TargetMode="External"/><Relationship Id="rId471" Type="http://schemas.openxmlformats.org/officeDocument/2006/relationships/hyperlink" Target="https://stat.ethz.ch/R-manual/R-devel/library/base/html/files.html" TargetMode="External"/><Relationship Id="rId17" Type="http://schemas.openxmlformats.org/officeDocument/2006/relationships/hyperlink" Target="http://www.stata.com/manuals13/tscorrgram.pdf" TargetMode="External"/><Relationship Id="rId38" Type="http://schemas.openxmlformats.org/officeDocument/2006/relationships/hyperlink" Target="https://stat.ethz.ch/R-manual/R-devel/library/stats/html/step.html" TargetMode="External"/><Relationship Id="rId59" Type="http://schemas.openxmlformats.org/officeDocument/2006/relationships/hyperlink" Target="https://cran.r-project.org/web/packages/plm/plm.pdf" TargetMode="External"/><Relationship Id="rId103" Type="http://schemas.openxmlformats.org/officeDocument/2006/relationships/hyperlink" Target="http://www.stata.com/manuals13/ts.pdf" TargetMode="External"/><Relationship Id="rId124" Type="http://schemas.openxmlformats.org/officeDocument/2006/relationships/hyperlink" Target="http://libguides.library.kent.edu/SPSS/Crosstabs" TargetMode="External"/><Relationship Id="rId310" Type="http://schemas.openxmlformats.org/officeDocument/2006/relationships/hyperlink" Target="http://support.sas.com/documentation/cdl/en/etsug/60372/HTML/default/viewer.htm" TargetMode="External"/><Relationship Id="rId70" Type="http://schemas.openxmlformats.org/officeDocument/2006/relationships/hyperlink" Target="https://cran.r-project.org/web/packages/bootstrap/bootstrap.pdf" TargetMode="External"/><Relationship Id="rId91" Type="http://schemas.openxmlformats.org/officeDocument/2006/relationships/hyperlink" Target="http://www.stata.com/manuals13/rqreg.pdf" TargetMode="External"/><Relationship Id="rId145" Type="http://schemas.openxmlformats.org/officeDocument/2006/relationships/hyperlink" Target="http://www.sussex.ac.uk/its/pdfs/SPSS_Forecasting_22.pdf" TargetMode="External"/><Relationship Id="rId166" Type="http://schemas.openxmlformats.org/officeDocument/2006/relationships/hyperlink" Target="http://www.excel-easy.com/examples/histogram.html" TargetMode="External"/><Relationship Id="rId187" Type="http://schemas.openxmlformats.org/officeDocument/2006/relationships/hyperlink" Target="http://www.real-statistics.com/time-series-analysis/" TargetMode="External"/><Relationship Id="rId331" Type="http://schemas.openxmlformats.org/officeDocument/2006/relationships/hyperlink" Target="http://support.sas.com/kb/24/982.html" TargetMode="External"/><Relationship Id="rId352" Type="http://schemas.openxmlformats.org/officeDocument/2006/relationships/hyperlink" Target="https://www-01.ibm.com/software/analytics/spss/products/statistics/monte-carlo-simulation.html" TargetMode="External"/><Relationship Id="rId373" Type="http://schemas.openxmlformats.org/officeDocument/2006/relationships/hyperlink" Target="http://www.ehow.com/how_8580650_calculate-cumulative-probabilities-spss.html" TargetMode="External"/><Relationship Id="rId394" Type="http://schemas.openxmlformats.org/officeDocument/2006/relationships/hyperlink" Target="http://fmwww.bc.edu/repec/bocode/c/chaidforest.ado" TargetMode="External"/><Relationship Id="rId408" Type="http://schemas.openxmlformats.org/officeDocument/2006/relationships/hyperlink" Target="https://cran.r-project.org/web/packages/survival/survival.pdf" TargetMode="External"/><Relationship Id="rId429" Type="http://schemas.openxmlformats.org/officeDocument/2006/relationships/hyperlink" Target="https://cran.r-project.org/doc/manuals/R-data.html" TargetMode="External"/><Relationship Id="rId1" Type="http://schemas.openxmlformats.org/officeDocument/2006/relationships/hyperlink" Target="https://www.r-bloggers.com/r-tutorial-series-summary-and-descriptive-statistics/" TargetMode="External"/><Relationship Id="rId212" Type="http://schemas.openxmlformats.org/officeDocument/2006/relationships/hyperlink" Target="https://www.gnu.org/software/pspp/manual/html_node/LOGISTIC-REGRESSION.html" TargetMode="External"/><Relationship Id="rId233" Type="http://schemas.openxmlformats.org/officeDocument/2006/relationships/hyperlink" Target="http://se.mathworks.com/help/stats/glmfit.html" TargetMode="External"/><Relationship Id="rId254" Type="http://schemas.openxmlformats.org/officeDocument/2006/relationships/hyperlink" Target="https://se.mathworks.com/help/econ/arima-class.html" TargetMode="External"/><Relationship Id="rId440" Type="http://schemas.openxmlformats.org/officeDocument/2006/relationships/hyperlink" Target="https://se.mathworks.com/help/matlab/ref/pie.html?requestedDomain=www.mathworks.com" TargetMode="External"/><Relationship Id="rId28" Type="http://schemas.openxmlformats.org/officeDocument/2006/relationships/hyperlink" Target="http://www.ats.ucla.edu/stat/r/dae/probit.htm" TargetMode="External"/><Relationship Id="rId49" Type="http://schemas.openxmlformats.org/officeDocument/2006/relationships/hyperlink" Target="https://cran.r-project.org/web/views/TimeSeries.html" TargetMode="External"/><Relationship Id="rId114" Type="http://schemas.openxmlformats.org/officeDocument/2006/relationships/hyperlink" Target="http://www.stata.com/manuals13/xt.pdf" TargetMode="External"/><Relationship Id="rId275" Type="http://schemas.openxmlformats.org/officeDocument/2006/relationships/hyperlink" Target="https://support.sas.com/documentation/cdl/en/procstat/63963/HTML/default/viewer.htm" TargetMode="External"/><Relationship Id="rId296" Type="http://schemas.openxmlformats.org/officeDocument/2006/relationships/hyperlink" Target="http://support.sas.com/documentation/cdl/en/etsug/66840/HTML/default/viewer.htm" TargetMode="External"/><Relationship Id="rId300" Type="http://schemas.openxmlformats.org/officeDocument/2006/relationships/hyperlink" Target="https://support.sas.com/documentation/cdl/en/statug/63033/HTML/default/viewer.htm" TargetMode="External"/><Relationship Id="rId461" Type="http://schemas.openxmlformats.org/officeDocument/2006/relationships/hyperlink" Target="https://lists.gnu.org/archive/html/pspp-users/2011-11/msg00033.html" TargetMode="External"/><Relationship Id="rId60" Type="http://schemas.openxmlformats.org/officeDocument/2006/relationships/hyperlink" Target="https://cran.r-project.org/web/packages/plm/plm.pdf" TargetMode="External"/><Relationship Id="rId81" Type="http://schemas.openxmlformats.org/officeDocument/2006/relationships/hyperlink" Target="http://www.stata.com/manuals13/rtobitpostestimation.pdf" TargetMode="External"/><Relationship Id="rId135" Type="http://schemas.openxmlformats.org/officeDocument/2006/relationships/hyperlink" Target="http://www.ats.ucla.edu/stat/spss/webbooks/reg/chapter1/spssreg1.htm" TargetMode="External"/><Relationship Id="rId156" Type="http://schemas.openxmlformats.org/officeDocument/2006/relationships/hyperlink" Target="http://www.norusis.com/pdf/SPC_v13.pdf" TargetMode="External"/><Relationship Id="rId177" Type="http://schemas.openxmlformats.org/officeDocument/2006/relationships/hyperlink" Target="http://www.excelmasterseries.com/ClickBank/Thank_You_New_Manual_Order/ePUB_Files/Advanced_Regression/Text/Nonlinear_Regression.html" TargetMode="External"/><Relationship Id="rId198" Type="http://schemas.openxmlformats.org/officeDocument/2006/relationships/hyperlink" Target="http://www.real-statistics.com/multivariate-statistics/multivariate-analysis-of-variance-manova/" TargetMode="External"/><Relationship Id="rId321" Type="http://schemas.openxmlformats.org/officeDocument/2006/relationships/hyperlink" Target="https://support.sas.com/documentation/onlinedoc/ets/132/panel.pdf" TargetMode="External"/><Relationship Id="rId342" Type="http://schemas.openxmlformats.org/officeDocument/2006/relationships/hyperlink" Target="https://eeecon.uibk.ac.at/~zeileis/teaching/AER/Ch-LinearRegression.pdf" TargetMode="External"/><Relationship Id="rId363" Type="http://schemas.openxmlformats.org/officeDocument/2006/relationships/hyperlink" Target="http://gjyp.nl/marta/" TargetMode="External"/><Relationship Id="rId384" Type="http://schemas.openxmlformats.org/officeDocument/2006/relationships/hyperlink" Target="https://cran.r-project.org/web/packages/Matching/Matching.pdf" TargetMode="External"/><Relationship Id="rId419" Type="http://schemas.openxmlformats.org/officeDocument/2006/relationships/hyperlink" Target="http://www.meduniwien.ac.at/user/georg.heinze/renal-function-trajectory/Analyses%20in%20SPSS.pdf" TargetMode="External"/><Relationship Id="rId202" Type="http://schemas.openxmlformats.org/officeDocument/2006/relationships/hyperlink" Target="https://www.gnu.org/software/pspp/manual/html_node/CROSSTABS.html" TargetMode="External"/><Relationship Id="rId223" Type="http://schemas.openxmlformats.org/officeDocument/2006/relationships/hyperlink" Target="http://se.mathworks.com/help/matlab/ref/histogram.html" TargetMode="External"/><Relationship Id="rId244" Type="http://schemas.openxmlformats.org/officeDocument/2006/relationships/hyperlink" Target="https://se.mathworks.com/matlabcentral/fileexchange/28303-bonferroni-holm-correction-for-multiple-comparisons/content/bonf_holm.m" TargetMode="External"/><Relationship Id="rId430" Type="http://schemas.openxmlformats.org/officeDocument/2006/relationships/hyperlink" Target="http://www.stata.com/manuals13/u21.pdf" TargetMode="External"/><Relationship Id="rId18" Type="http://schemas.openxmlformats.org/officeDocument/2006/relationships/hyperlink" Target="http://www.stata.com/manuals13/rhistogram.pdf" TargetMode="External"/><Relationship Id="rId39" Type="http://schemas.openxmlformats.org/officeDocument/2006/relationships/hyperlink" Target="https://cran.r-project.org/web/packages/perturb/perturb.pdf" TargetMode="External"/><Relationship Id="rId265" Type="http://schemas.openxmlformats.org/officeDocument/2006/relationships/hyperlink" Target="http://www.uam.es/departamentos/economicas/analecon/especifica/mimeo/wp20135.pdf" TargetMode="External"/><Relationship Id="rId286" Type="http://schemas.openxmlformats.org/officeDocument/2006/relationships/hyperlink" Target="https://support.sas.com/documentation/cdl/en/statug/63033/HTML/default/viewer.htm" TargetMode="External"/><Relationship Id="rId451" Type="http://schemas.openxmlformats.org/officeDocument/2006/relationships/hyperlink" Target="http://support.sas.com/resources/papers/proceedings13/446-2013.pdf" TargetMode="External"/><Relationship Id="rId472" Type="http://schemas.openxmlformats.org/officeDocument/2006/relationships/hyperlink" Target="http://www.stata.com/manuals13/dappend.pdf" TargetMode="External"/><Relationship Id="rId50" Type="http://schemas.openxmlformats.org/officeDocument/2006/relationships/hyperlink" Target="https://cran.r-project.org/web/views/TimeSeries.html" TargetMode="External"/><Relationship Id="rId104" Type="http://schemas.openxmlformats.org/officeDocument/2006/relationships/hyperlink" Target="http://www.stata.com/manuals13/ts.pdf" TargetMode="External"/><Relationship Id="rId125" Type="http://schemas.openxmlformats.org/officeDocument/2006/relationships/hyperlink" Target="http://www.ats.ucla.edu/stat/spss/output/corr.htm" TargetMode="External"/><Relationship Id="rId146" Type="http://schemas.openxmlformats.org/officeDocument/2006/relationships/hyperlink" Target="http://www.ats.ucla.edu/stat/spss/webbooks/reg/chapter2/spssreg2.htm" TargetMode="External"/><Relationship Id="rId167" Type="http://schemas.openxmlformats.org/officeDocument/2006/relationships/hyperlink" Target="http://www.excel-easy.com/examples/line-chart.html" TargetMode="External"/><Relationship Id="rId188" Type="http://schemas.openxmlformats.org/officeDocument/2006/relationships/hyperlink" Target="http://www.real-statistics.com/time-series-analysis/" TargetMode="External"/><Relationship Id="rId311" Type="http://schemas.openxmlformats.org/officeDocument/2006/relationships/hyperlink" Target="http://support.sas.com/documentation/cdl/en/etsug/65545/HTML/default/viewer.htm" TargetMode="External"/><Relationship Id="rId332" Type="http://schemas.openxmlformats.org/officeDocument/2006/relationships/hyperlink" Target="https://support.sas.com/documentation/cdl/en/statug/63033/HTML/default/viewer.htm" TargetMode="External"/><Relationship Id="rId353" Type="http://schemas.openxmlformats.org/officeDocument/2006/relationships/hyperlink" Target="http://home.ubalt.edu/ntsbarsh/stat-data/SPSSSAS.htm" TargetMode="External"/><Relationship Id="rId374" Type="http://schemas.openxmlformats.org/officeDocument/2006/relationships/hyperlink" Target="http://policeanalyst.com/cumulative-distribution-function-charts-in-excel/" TargetMode="External"/><Relationship Id="rId395" Type="http://schemas.openxmlformats.org/officeDocument/2006/relationships/hyperlink" Target="https://www.ibm.com/web/wcm/connect/analytics/5b8df0fc-b43a-4f19-b4cc-c5da71e6b717/ModelRandomForest-SPSSModelerExtension.pdf?MOD=AJPERES&amp;CONVERT_TO=url&amp;CACHEID=5b8df0fc-b43a-4f19-b4cc-c5da71e6b717" TargetMode="External"/><Relationship Id="rId409" Type="http://schemas.openxmlformats.org/officeDocument/2006/relationships/hyperlink" Target="http://www.stata.com/manuals13/st.pdf" TargetMode="External"/><Relationship Id="rId71" Type="http://schemas.openxmlformats.org/officeDocument/2006/relationships/hyperlink" Target="http://www.r-tutor.com/elementary-statistics/non-parametric-methods" TargetMode="External"/><Relationship Id="rId92" Type="http://schemas.openxmlformats.org/officeDocument/2006/relationships/hyperlink" Target="http://www.stata.com/manuals13/rtest.pdf" TargetMode="External"/><Relationship Id="rId213" Type="http://schemas.openxmlformats.org/officeDocument/2006/relationships/hyperlink" Target="https://www.gnu.org/software/pspp/manual/html_node/FACTOR.html" TargetMode="External"/><Relationship Id="rId234" Type="http://schemas.openxmlformats.org/officeDocument/2006/relationships/hyperlink" Target="https://se.mathworks.com/matlabcentral/fileexchange/32601-toolkit-on-econometrics-and-economics-teaching/content/EconToolkit/micro/LogitProbitBasev1/PROBIT.m" TargetMode="External"/><Relationship Id="rId420" Type="http://schemas.openxmlformats.org/officeDocument/2006/relationships/hyperlink" Target="https://support.sas.com/resources/papers/proceedings15/3295-2015.pdf" TargetMode="External"/><Relationship Id="rId2" Type="http://schemas.openxmlformats.org/officeDocument/2006/relationships/hyperlink" Target="https://stat.ethz.ch/R-manual/R-devel/library/base/html/table.html" TargetMode="External"/><Relationship Id="rId29" Type="http://schemas.openxmlformats.org/officeDocument/2006/relationships/hyperlink" Target="https://cran.r-project.org/web/packages/mfx/mfx.pdf" TargetMode="External"/><Relationship Id="rId255" Type="http://schemas.openxmlformats.org/officeDocument/2006/relationships/hyperlink" Target="https://se.mathworks.com/help/econ/arima-class.html" TargetMode="External"/><Relationship Id="rId276" Type="http://schemas.openxmlformats.org/officeDocument/2006/relationships/hyperlink" Target="http://support.sas.com/documentation/cdl/en/graphref/67881/HTML/default/viewer.htm" TargetMode="External"/><Relationship Id="rId297" Type="http://schemas.openxmlformats.org/officeDocument/2006/relationships/hyperlink" Target="http://support.sas.com/documentation/cdl/en/etsug/60372/HTML/default/viewer.htm" TargetMode="External"/><Relationship Id="rId441" Type="http://schemas.openxmlformats.org/officeDocument/2006/relationships/hyperlink" Target="https://support.sas.com/sassamples/graphgallery/PROC_GCHART_Graph_Types_Charts_Pie.html" TargetMode="External"/><Relationship Id="rId462" Type="http://schemas.openxmlformats.org/officeDocument/2006/relationships/hyperlink" Target="https://se.mathworks.com/help/matlab/data-import-and-export.html" TargetMode="External"/><Relationship Id="rId40" Type="http://schemas.openxmlformats.org/officeDocument/2006/relationships/hyperlink" Target="http://math.furman.edu/~dcs/courses/math47/R/library/lmtest/html/resettest.html" TargetMode="External"/><Relationship Id="rId115" Type="http://schemas.openxmlformats.org/officeDocument/2006/relationships/hyperlink" Target="http://www.stata.com/manuals13/mvpca.pdf" TargetMode="External"/><Relationship Id="rId136" Type="http://schemas.openxmlformats.org/officeDocument/2006/relationships/hyperlink" Target="http://www.ats.ucla.edu/stat/sas/webbooks/reg/chapter2/sasreg2.htm" TargetMode="External"/><Relationship Id="rId157" Type="http://schemas.openxmlformats.org/officeDocument/2006/relationships/hyperlink" Target="http://www.ucdenver.edu/academics/colleges/nursing/Documents/PDF/MANOVAHowTo.pdf" TargetMode="External"/><Relationship Id="rId178" Type="http://schemas.openxmlformats.org/officeDocument/2006/relationships/hyperlink" Target="http://higheredbcs.wiley.com/legacy/college/hill/0471723606/excel/using_excel_for_principles_of_econometrics3e.pdf" TargetMode="External"/><Relationship Id="rId301" Type="http://schemas.openxmlformats.org/officeDocument/2006/relationships/hyperlink" Target="http://support.sas.com/documentation/cdl/en/etsug/60372/HTML/default/viewer.htm" TargetMode="External"/><Relationship Id="rId322" Type="http://schemas.openxmlformats.org/officeDocument/2006/relationships/hyperlink" Target="https://support.sas.com/documentation/onlinedoc/ets/132/panel.pdf" TargetMode="External"/><Relationship Id="rId343" Type="http://schemas.openxmlformats.org/officeDocument/2006/relationships/hyperlink" Target="https://support.sas.com/documentation/onlinedoc/ets/132/panel.pdf" TargetMode="External"/><Relationship Id="rId364" Type="http://schemas.openxmlformats.org/officeDocument/2006/relationships/hyperlink" Target="https://se.mathworks.com/help/stats/resampling-statistics.html" TargetMode="External"/><Relationship Id="rId61" Type="http://schemas.openxmlformats.org/officeDocument/2006/relationships/hyperlink" Target="https://cran.r-project.org/web/packages/plm/plm.pdf" TargetMode="External"/><Relationship Id="rId82" Type="http://schemas.openxmlformats.org/officeDocument/2006/relationships/hyperlink" Target="http://www.stata.com/features/overview/nonlinear-regression/" TargetMode="External"/><Relationship Id="rId199" Type="http://schemas.openxmlformats.org/officeDocument/2006/relationships/hyperlink" Target="http://excelmontecarlo.com/" TargetMode="External"/><Relationship Id="rId203" Type="http://schemas.openxmlformats.org/officeDocument/2006/relationships/hyperlink" Target="https://www.gnu.org/software/pspp/manual/html_node/CORRELATIONS.html" TargetMode="External"/><Relationship Id="rId385" Type="http://schemas.openxmlformats.org/officeDocument/2006/relationships/hyperlink" Target="http://www.stata.com/manuals13/teteffectspsmatch.pdf" TargetMode="External"/><Relationship Id="rId19" Type="http://schemas.openxmlformats.org/officeDocument/2006/relationships/hyperlink" Target="http://www.stata.com/manuals13/g-2graphtwowayline.pdf" TargetMode="External"/><Relationship Id="rId224" Type="http://schemas.openxmlformats.org/officeDocument/2006/relationships/hyperlink" Target="https://se.mathworks.com/help/matlab/line-plots.html" TargetMode="External"/><Relationship Id="rId245" Type="http://schemas.openxmlformats.org/officeDocument/2006/relationships/hyperlink" Target="https://se.mathworks.com/help/econ/time-series-regression-models.html" TargetMode="External"/><Relationship Id="rId266" Type="http://schemas.openxmlformats.org/officeDocument/2006/relationships/hyperlink" Target="http://se.mathworks.com/help/stats/princomp.html" TargetMode="External"/><Relationship Id="rId287" Type="http://schemas.openxmlformats.org/officeDocument/2006/relationships/hyperlink" Target="http://support.sas.com/documentation/cdl/en/etsug/60372/HTML/default/viewer.htm" TargetMode="External"/><Relationship Id="rId410" Type="http://schemas.openxmlformats.org/officeDocument/2006/relationships/hyperlink" Target="https://statistics.laerd.com/spss-tutorials/kaplan-meier-using-spss-statistics.php" TargetMode="External"/><Relationship Id="rId431" Type="http://schemas.openxmlformats.org/officeDocument/2006/relationships/hyperlink" Target="http://libguides.library.kent.edu/SPSS/ImportData" TargetMode="External"/><Relationship Id="rId452" Type="http://schemas.openxmlformats.org/officeDocument/2006/relationships/hyperlink" Target="http://support.sas.com/kb/23/073.html" TargetMode="External"/><Relationship Id="rId473" Type="http://schemas.openxmlformats.org/officeDocument/2006/relationships/hyperlink" Target="http://www.ats.ucla.edu/stat/spss/modules/concat.htm" TargetMode="External"/><Relationship Id="rId30" Type="http://schemas.openxmlformats.org/officeDocument/2006/relationships/hyperlink" Target="https://cran.r-project.org/web/packages/censReg/censReg.pdf" TargetMode="External"/><Relationship Id="rId105" Type="http://schemas.openxmlformats.org/officeDocument/2006/relationships/hyperlink" Target="http://www.stata.com/manuals13/ts.pdf" TargetMode="External"/><Relationship Id="rId126" Type="http://schemas.openxmlformats.org/officeDocument/2006/relationships/hyperlink" Target="http://www.ats.ucla.edu/stat/spss/seminars/SPSSGraphics/spssgraph.htm" TargetMode="External"/><Relationship Id="rId147" Type="http://schemas.openxmlformats.org/officeDocument/2006/relationships/hyperlink" Target="http://www.sussex.ac.uk/its/pdfs/SPSS_Forecasting_22.pdf" TargetMode="External"/><Relationship Id="rId168" Type="http://schemas.openxmlformats.org/officeDocument/2006/relationships/hyperlink" Target="http://www.excel-easy.com/examples/scatter-chart.html" TargetMode="External"/><Relationship Id="rId312" Type="http://schemas.openxmlformats.org/officeDocument/2006/relationships/hyperlink" Target="http://support.sas.com/documentation/cdl/en/etsug/60372/HTML/default/viewer.htm" TargetMode="External"/><Relationship Id="rId333" Type="http://schemas.openxmlformats.org/officeDocument/2006/relationships/hyperlink" Target="https://cran.r-project.org/web/packages/dlnm/vignettes/dlnmOverview.pdf" TargetMode="External"/><Relationship Id="rId354" Type="http://schemas.openxmlformats.org/officeDocument/2006/relationships/hyperlink" Target="https://stat.ethz.ch/R-manual/R-devel/library/base/html/sort.html" TargetMode="External"/><Relationship Id="rId51" Type="http://schemas.openxmlformats.org/officeDocument/2006/relationships/hyperlink" Target="https://cran.r-project.org/web/packages/vars/vars.pdf" TargetMode="External"/><Relationship Id="rId72" Type="http://schemas.openxmlformats.org/officeDocument/2006/relationships/hyperlink" Target="https://cran.r-project.org/web/packages/mi/mi.pdf" TargetMode="External"/><Relationship Id="rId93" Type="http://schemas.openxmlformats.org/officeDocument/2006/relationships/hyperlink" Target="http://www.stata.com/manuals13/te.pdf" TargetMode="External"/><Relationship Id="rId189" Type="http://schemas.openxmlformats.org/officeDocument/2006/relationships/hyperlink" Target="http://www.real-statistics.com/time-series-analysis/" TargetMode="External"/><Relationship Id="rId375" Type="http://schemas.openxmlformats.org/officeDocument/2006/relationships/hyperlink" Target="http://www.gnu.org/software/pspp/manual/html_node/Statistical-Distribution-Functions.html" TargetMode="External"/><Relationship Id="rId396" Type="http://schemas.openxmlformats.org/officeDocument/2006/relationships/hyperlink" Target="https://se.mathworks.com/help/stats/treebagger.html" TargetMode="External"/><Relationship Id="rId3" Type="http://schemas.openxmlformats.org/officeDocument/2006/relationships/hyperlink" Target="http://stat.ethz.ch/R-manual/R-devel/library/stats/html/cor.html" TargetMode="External"/><Relationship Id="rId214" Type="http://schemas.openxmlformats.org/officeDocument/2006/relationships/hyperlink" Target="https://www.gnu.org/software/pspp/manual/html_node/QUICK-CLUSTER.html" TargetMode="External"/><Relationship Id="rId235" Type="http://schemas.openxmlformats.org/officeDocument/2006/relationships/hyperlink" Target="http://se.mathworks.com/matlabcentral/fileexchange/32601-toolkit-on-econometrics-and-economics-teaching/content/EconToolkit/micro/Tobitv1/TOBIT.m" TargetMode="External"/><Relationship Id="rId256" Type="http://schemas.openxmlformats.org/officeDocument/2006/relationships/hyperlink" Target="https://se.mathworks.com/help/econ/arima-class.html" TargetMode="External"/><Relationship Id="rId277" Type="http://schemas.openxmlformats.org/officeDocument/2006/relationships/hyperlink" Target="https://support.sas.com/documentation/cdl/en/statug/63347/HTML/default/viewer.htm" TargetMode="External"/><Relationship Id="rId298" Type="http://schemas.openxmlformats.org/officeDocument/2006/relationships/hyperlink" Target="http://support.sas.com/documentation/cdl/en/etsug/60372/HTML/default/viewer.htm" TargetMode="External"/><Relationship Id="rId400" Type="http://schemas.openxmlformats.org/officeDocument/2006/relationships/hyperlink" Target="http://www.sussex.ac.uk/its/pdfs/SPSS_Complex_Samples_22.pdf" TargetMode="External"/><Relationship Id="rId421" Type="http://schemas.openxmlformats.org/officeDocument/2006/relationships/hyperlink" Target="https://se.mathworks.com/help/bioinfo/ref/knnimpute.html" TargetMode="External"/><Relationship Id="rId442" Type="http://schemas.openxmlformats.org/officeDocument/2006/relationships/hyperlink" Target="https://support.sas.com/software/products/university-edition/faq/data_access_import.htm" TargetMode="External"/><Relationship Id="rId463" Type="http://schemas.openxmlformats.org/officeDocument/2006/relationships/hyperlink" Target="http://blogs.sas.com/content/sasdummy/2012/02/11/export-excel-methods/" TargetMode="External"/><Relationship Id="rId116" Type="http://schemas.openxmlformats.org/officeDocument/2006/relationships/hyperlink" Target="http://www.stata.com/features/structural-equation-modeling/" TargetMode="External"/><Relationship Id="rId137" Type="http://schemas.openxmlformats.org/officeDocument/2006/relationships/hyperlink" Target="http://www.ats.ucla.edu/stat/spss/examples/chp/chp7.htm" TargetMode="External"/><Relationship Id="rId158" Type="http://schemas.openxmlformats.org/officeDocument/2006/relationships/hyperlink" Target="http://www.spss-tutorials.com/spss-nonparametric-tests/" TargetMode="External"/><Relationship Id="rId302" Type="http://schemas.openxmlformats.org/officeDocument/2006/relationships/hyperlink" Target="https://support.sas.com/documentation/cdl/en/statug/63033/HTML/default/viewer.htm" TargetMode="External"/><Relationship Id="rId323" Type="http://schemas.openxmlformats.org/officeDocument/2006/relationships/hyperlink" Target="https://support.sas.com/documentation/onlinedoc/ets/132/panel.pdf" TargetMode="External"/><Relationship Id="rId344" Type="http://schemas.openxmlformats.org/officeDocument/2006/relationships/hyperlink" Target="http://www.stata.com/manuals13/xt.pdf" TargetMode="External"/><Relationship Id="rId20" Type="http://schemas.openxmlformats.org/officeDocument/2006/relationships/hyperlink" Target="http://www.stata.com/manuals13/g-2graphtwowayscatter.pdf" TargetMode="External"/><Relationship Id="rId41" Type="http://schemas.openxmlformats.org/officeDocument/2006/relationships/hyperlink" Target="https://cran.r-project.org/web/packages/quantreg/quantreg.pdf" TargetMode="External"/><Relationship Id="rId62" Type="http://schemas.openxmlformats.org/officeDocument/2006/relationships/hyperlink" Target="https://cran.r-project.org/web/packages/plm/plm.pdf" TargetMode="External"/><Relationship Id="rId83" Type="http://schemas.openxmlformats.org/officeDocument/2006/relationships/hyperlink" Target="http://www.stata.com/manuals13/rtruncreg.pdf" TargetMode="External"/><Relationship Id="rId179" Type="http://schemas.openxmlformats.org/officeDocument/2006/relationships/hyperlink" Target="http://higheredbcs.wiley.com/legacy/college/hill/0471723606/excel/using_excel_for_principles_of_econometrics3e.pdf" TargetMode="External"/><Relationship Id="rId365" Type="http://schemas.openxmlformats.org/officeDocument/2006/relationships/hyperlink" Target="http://support.sas.com/kb/24/982.html" TargetMode="External"/><Relationship Id="rId386" Type="http://schemas.openxmlformats.org/officeDocument/2006/relationships/hyperlink" Target="http://support.sas.com/kb/30/971.html" TargetMode="External"/><Relationship Id="rId190" Type="http://schemas.openxmlformats.org/officeDocument/2006/relationships/hyperlink" Target="http://www.real-statistics.com/time-series-analysis/" TargetMode="External"/><Relationship Id="rId204" Type="http://schemas.openxmlformats.org/officeDocument/2006/relationships/hyperlink" Target="https://www.gnu.org/software/pspp/manual/html_node/DESCRIPTIVES.html" TargetMode="External"/><Relationship Id="rId225" Type="http://schemas.openxmlformats.org/officeDocument/2006/relationships/hyperlink" Target="http://se.mathworks.com/help/matlab/ref/scatter.html" TargetMode="External"/><Relationship Id="rId246" Type="http://schemas.openxmlformats.org/officeDocument/2006/relationships/hyperlink" Target="https://se.mathworks.com/help/econ/multivariate-models.html" TargetMode="External"/><Relationship Id="rId267" Type="http://schemas.openxmlformats.org/officeDocument/2006/relationships/hyperlink" Target="http://se.mathworks.com/help/stats/cluster-analysis.html" TargetMode="External"/><Relationship Id="rId288" Type="http://schemas.openxmlformats.org/officeDocument/2006/relationships/hyperlink" Target="https://support.sas.com/documentation/cdl/en/statug/63033/HTML/default/viewer.htm" TargetMode="External"/><Relationship Id="rId411" Type="http://schemas.openxmlformats.org/officeDocument/2006/relationships/hyperlink" Target="http://www.real-statistics.com/survival-analysis/" TargetMode="External"/><Relationship Id="rId432" Type="http://schemas.openxmlformats.org/officeDocument/2006/relationships/hyperlink" Target="https://support.office.com/en-us/article/Import-or-export-text-txt-or-csv-files-5250ac4c-663c-47ce-937b-339e391393ba" TargetMode="External"/><Relationship Id="rId453" Type="http://schemas.openxmlformats.org/officeDocument/2006/relationships/hyperlink" Target="http://www.statmethods.net/stats/rdiagnostics.html" TargetMode="External"/><Relationship Id="rId474" Type="http://schemas.openxmlformats.org/officeDocument/2006/relationships/hyperlink" Target="https://www.gnu.org/software/pspp/manual/html_node/ADD-FILES.html" TargetMode="External"/><Relationship Id="rId106" Type="http://schemas.openxmlformats.org/officeDocument/2006/relationships/hyperlink" Target="http://www.stata.com/manuals13/ts.pdf" TargetMode="External"/><Relationship Id="rId127" Type="http://schemas.openxmlformats.org/officeDocument/2006/relationships/hyperlink" Target="http://www.ats.ucla.edu/stat/spss/seminars/SPSSGraphics/spssgraph.htm" TargetMode="External"/><Relationship Id="rId313" Type="http://schemas.openxmlformats.org/officeDocument/2006/relationships/hyperlink" Target="http://support.sas.com/documentation/cdl/en/etsug/60372/HTML/default/viewer.htm" TargetMode="External"/><Relationship Id="rId10" Type="http://schemas.openxmlformats.org/officeDocument/2006/relationships/hyperlink" Target="http://stat.ethz.ch/R-manual/R-devel/library/stats/html/t.test.html" TargetMode="External"/><Relationship Id="rId31" Type="http://schemas.openxmlformats.org/officeDocument/2006/relationships/hyperlink" Target="https://cran.r-project.org/web/packages/censReg/censReg.pdf" TargetMode="External"/><Relationship Id="rId52" Type="http://schemas.openxmlformats.org/officeDocument/2006/relationships/hyperlink" Target="https://cran.r-project.org/web/views/TimeSeries.html" TargetMode="External"/><Relationship Id="rId73" Type="http://schemas.openxmlformats.org/officeDocument/2006/relationships/hyperlink" Target="http://www.stata.com/manuals13/rregress.pdf" TargetMode="External"/><Relationship Id="rId94" Type="http://schemas.openxmlformats.org/officeDocument/2006/relationships/hyperlink" Target="http://www.stata.com/manuals13/ts.pdf" TargetMode="External"/><Relationship Id="rId148" Type="http://schemas.openxmlformats.org/officeDocument/2006/relationships/hyperlink" Target="http://www.sussex.ac.uk/its/pdfs/SPSS_Forecasting_22.pdf" TargetMode="External"/><Relationship Id="rId169" Type="http://schemas.openxmlformats.org/officeDocument/2006/relationships/hyperlink" Target="http://www.excel-easy.com/examples/t-test.html" TargetMode="External"/><Relationship Id="rId334" Type="http://schemas.openxmlformats.org/officeDocument/2006/relationships/hyperlink" Target="http://www.stata-journal.com/sjpdf.html?articlenum=st0065" TargetMode="External"/><Relationship Id="rId355" Type="http://schemas.openxmlformats.org/officeDocument/2006/relationships/hyperlink" Target="http://www.stata.com/manuals13/dsort.pdf" TargetMode="External"/><Relationship Id="rId376" Type="http://schemas.openxmlformats.org/officeDocument/2006/relationships/hyperlink" Target="https://se.mathworks.com/help/stats/cdfplot.html" TargetMode="External"/><Relationship Id="rId397" Type="http://schemas.openxmlformats.org/officeDocument/2006/relationships/hyperlink" Target="http://support.sas.com/documentation/cdl/en/inmsref/67306/HTML/default/viewer.htm" TargetMode="External"/><Relationship Id="rId4" Type="http://schemas.openxmlformats.org/officeDocument/2006/relationships/hyperlink" Target="https://stat.ethz.ch/R-manual/R-devel/library/graphics/html/barplot.html" TargetMode="External"/><Relationship Id="rId180" Type="http://schemas.openxmlformats.org/officeDocument/2006/relationships/hyperlink" Target="http://www.spiderfinancial.com/support/documentation/numxl/users-guide/factor-analysis/regression-analysis-mlr/stepwise-regression-excel" TargetMode="External"/><Relationship Id="rId215" Type="http://schemas.openxmlformats.org/officeDocument/2006/relationships/hyperlink" Target="https://www.gnu.org/software/pspp/manual/html_node/NPAR-TESTS.html" TargetMode="External"/><Relationship Id="rId236" Type="http://schemas.openxmlformats.org/officeDocument/2006/relationships/hyperlink" Target="http://se.mathworks.com/matlabcentral/fileexchange/32601-toolkit-on-econometrics-and-economics-teaching/content/EconToolkit/micro/Tobitv1/TOBIT.m" TargetMode="External"/><Relationship Id="rId257" Type="http://schemas.openxmlformats.org/officeDocument/2006/relationships/hyperlink" Target="https://se.mathworks.com/help/econ/introduction-to-vector-autoregressive-var-models.html" TargetMode="External"/><Relationship Id="rId278" Type="http://schemas.openxmlformats.org/officeDocument/2006/relationships/hyperlink" Target="http://support.sas.com/documentation/cdl/en/etsug/60372/HTML/default/viewer.htm" TargetMode="External"/><Relationship Id="rId401" Type="http://schemas.openxmlformats.org/officeDocument/2006/relationships/hyperlink" Target="https://help.xlstat.com/customer/en/portal/articles/2062344" TargetMode="External"/><Relationship Id="rId422" Type="http://schemas.openxmlformats.org/officeDocument/2006/relationships/hyperlink" Target="http://www.stata.com/manuals13/rregresspostestimationdiagnosticplots.pdf" TargetMode="External"/><Relationship Id="rId443" Type="http://schemas.openxmlformats.org/officeDocument/2006/relationships/hyperlink" Target="http://www.stata.com/manuals13/rologit.pdf" TargetMode="External"/><Relationship Id="rId464" Type="http://schemas.openxmlformats.org/officeDocument/2006/relationships/hyperlink" Target="https://stat.ethz.ch/R-manual/R-devel/library/base/html/merge.html" TargetMode="External"/><Relationship Id="rId303" Type="http://schemas.openxmlformats.org/officeDocument/2006/relationships/hyperlink" Target="https://support.sas.com/documentation/cdl/en/statug/63347/HTML/default/viewer.htm" TargetMode="External"/><Relationship Id="rId42" Type="http://schemas.openxmlformats.org/officeDocument/2006/relationships/hyperlink" Target="https://stat.ethz.ch/R-manual/R-devel/library/stats/html/p.adjust.html" TargetMode="External"/><Relationship Id="rId84" Type="http://schemas.openxmlformats.org/officeDocument/2006/relationships/hyperlink" Target="http://www.stata.com/manuals14/rtruncregpostestimation.pdf" TargetMode="External"/><Relationship Id="rId138" Type="http://schemas.openxmlformats.org/officeDocument/2006/relationships/hyperlink" Target="http://www.ats.ucla.edu/stat/spss/dae/logit.htm" TargetMode="External"/><Relationship Id="rId345" Type="http://schemas.openxmlformats.org/officeDocument/2006/relationships/hyperlink" Target="https://cran.r-project.org/web/packages/plm/plm.pdf" TargetMode="External"/><Relationship Id="rId387" Type="http://schemas.openxmlformats.org/officeDocument/2006/relationships/hyperlink" Target="https://cran.r-project.org/web/packages/tree/tree.pdf" TargetMode="External"/><Relationship Id="rId191" Type="http://schemas.openxmlformats.org/officeDocument/2006/relationships/hyperlink" Target="http://www.real-statistics.com/time-series-analysis/" TargetMode="External"/><Relationship Id="rId205" Type="http://schemas.openxmlformats.org/officeDocument/2006/relationships/hyperlink" Target="https://www.gnu.org/software/pspp/manual/html_node/BAR-CHART.html" TargetMode="External"/><Relationship Id="rId247" Type="http://schemas.openxmlformats.org/officeDocument/2006/relationships/hyperlink" Target="http://se.mathworks.com/help/econ/test-for-autocorrelation.html" TargetMode="External"/><Relationship Id="rId412" Type="http://schemas.openxmlformats.org/officeDocument/2006/relationships/hyperlink" Target="https://se.mathworks.com/help/stats/analysis-of-lifetime-data-1.html" TargetMode="External"/><Relationship Id="rId107" Type="http://schemas.openxmlformats.org/officeDocument/2006/relationships/hyperlink" Target="http://www.stata.com/manuals13/ts.pdf" TargetMode="External"/><Relationship Id="rId289" Type="http://schemas.openxmlformats.org/officeDocument/2006/relationships/hyperlink" Target="https://support.sas.com/documentation/cdl/en/statug/63033/HTML/default/viewer.htm" TargetMode="External"/><Relationship Id="rId454" Type="http://schemas.openxmlformats.org/officeDocument/2006/relationships/hyperlink" Target="http://www.ats.ucla.edu/stat/spss/seminars/introreg/lesson2/lesson2aq.html" TargetMode="External"/><Relationship Id="rId11" Type="http://schemas.openxmlformats.org/officeDocument/2006/relationships/hyperlink" Target="ftp://cran.r-project.org/pub/R/doc/contrib/Faraway-PRA.pdf" TargetMode="External"/><Relationship Id="rId53" Type="http://schemas.openxmlformats.org/officeDocument/2006/relationships/hyperlink" Target="https://cran.r-project.org/web/views/TimeSeries.html" TargetMode="External"/><Relationship Id="rId149" Type="http://schemas.openxmlformats.org/officeDocument/2006/relationships/hyperlink" Target="http://www.sussex.ac.uk/its/pdfs/SPSS_Forecasting_22.pdf" TargetMode="External"/><Relationship Id="rId314" Type="http://schemas.openxmlformats.org/officeDocument/2006/relationships/hyperlink" Target="http://support.sas.com/documentation/cdl/en/etsug/60372/HTML/default/viewer.htm" TargetMode="External"/><Relationship Id="rId356" Type="http://schemas.openxmlformats.org/officeDocument/2006/relationships/hyperlink" Target="http://libguides.library.kent.edu/SPSS/SortData" TargetMode="External"/><Relationship Id="rId398" Type="http://schemas.openxmlformats.org/officeDocument/2006/relationships/hyperlink" Target="https://cran.r-project.org/web/packages/stratification/stratification.pdf" TargetMode="External"/><Relationship Id="rId95" Type="http://schemas.openxmlformats.org/officeDocument/2006/relationships/hyperlink" Target="http://www.stata.com/manuals13/ts.pdf" TargetMode="External"/><Relationship Id="rId160" Type="http://schemas.openxmlformats.org/officeDocument/2006/relationships/hyperlink" Target="http://www.stat.ncsu.edu/people/reiland/courses/st350/excelprocs1.html" TargetMode="External"/><Relationship Id="rId216" Type="http://schemas.openxmlformats.org/officeDocument/2006/relationships/hyperlink" Target="https://www.gnu.org/software/pspp/manual/html_node/MISSING-VALUES.html" TargetMode="External"/><Relationship Id="rId423" Type="http://schemas.openxmlformats.org/officeDocument/2006/relationships/hyperlink" Target="https://cran.r-project.org/web/packages/ggmap/ggmap.pdf" TargetMode="External"/><Relationship Id="rId258" Type="http://schemas.openxmlformats.org/officeDocument/2006/relationships/hyperlink" Target="https://se.mathworks.com/help/econ/garch-model.html" TargetMode="External"/><Relationship Id="rId465" Type="http://schemas.openxmlformats.org/officeDocument/2006/relationships/hyperlink" Target="http://www.stata.com/manuals13/dmerge.pdf" TargetMode="External"/><Relationship Id="rId22" Type="http://schemas.openxmlformats.org/officeDocument/2006/relationships/hyperlink" Target="http://www.stata.com/manuals13/ranova.pdf" TargetMode="External"/><Relationship Id="rId64" Type="http://schemas.openxmlformats.org/officeDocument/2006/relationships/hyperlink" Target="https://cran.r-project.org/web/packages/plm/plm.pdf" TargetMode="External"/><Relationship Id="rId118" Type="http://schemas.openxmlformats.org/officeDocument/2006/relationships/hyperlink" Target="http://www.stata.com/manuals13/mvmanova.pdf" TargetMode="External"/><Relationship Id="rId325" Type="http://schemas.openxmlformats.org/officeDocument/2006/relationships/hyperlink" Target="https://support.sas.com/documentation/onlinedoc/ets/132/panel.pdf" TargetMode="External"/><Relationship Id="rId367" Type="http://schemas.openxmlformats.org/officeDocument/2006/relationships/hyperlink" Target="https://stat.ethz.ch/R-manual/R-devel/library/stats/html/splinefun.html" TargetMode="External"/><Relationship Id="rId171" Type="http://schemas.openxmlformats.org/officeDocument/2006/relationships/hyperlink" Target="http://www.excel-easy.com/examples/regression.html" TargetMode="External"/><Relationship Id="rId227" Type="http://schemas.openxmlformats.org/officeDocument/2006/relationships/hyperlink" Target="http://se.mathworks.com/help/stats/analysis-of-variance-and-covariance.html" TargetMode="External"/><Relationship Id="rId269" Type="http://schemas.openxmlformats.org/officeDocument/2006/relationships/hyperlink" Target="https://se.mathworks.com/matlabcentral/fileexchange/54147-pls-sem-toolbox" TargetMode="External"/><Relationship Id="rId434" Type="http://schemas.openxmlformats.org/officeDocument/2006/relationships/hyperlink" Target="https://se.mathworks.com/help/matlab/ref/importdata.html" TargetMode="External"/><Relationship Id="rId476" Type="http://schemas.openxmlformats.org/officeDocument/2006/relationships/hyperlink" Target="http://support.sas.com/documentation/cdl/en/basess/68381/HTML/default/viewer.htm" TargetMode="External"/><Relationship Id="rId33" Type="http://schemas.openxmlformats.org/officeDocument/2006/relationships/hyperlink" Target="https://cran.r-project.org/web/packages/truncreg/truncreg.pdf" TargetMode="External"/><Relationship Id="rId129" Type="http://schemas.openxmlformats.org/officeDocument/2006/relationships/hyperlink" Target="http://www.ats.ucla.edu/stat/spss/seminars/SPSSGraphics/spssgraph.htm" TargetMode="External"/><Relationship Id="rId280" Type="http://schemas.openxmlformats.org/officeDocument/2006/relationships/hyperlink" Target="http://support.sas.com/documentation/cdl/en/grstatproc/62603/HTML/default/viewer.htm" TargetMode="External"/><Relationship Id="rId336" Type="http://schemas.openxmlformats.org/officeDocument/2006/relationships/hyperlink" Target="http://higheredbcs.wiley.com/legacy/college/hill/0471723606/excel/using_excel_for_principles_of_econometrics3e.pdf" TargetMode="External"/><Relationship Id="rId75" Type="http://schemas.openxmlformats.org/officeDocument/2006/relationships/hyperlink" Target="http://www.ats.ucla.edu/stat/stata/webbooks/reg/chapter2/statareg_self_assessment_answers2.htm" TargetMode="External"/><Relationship Id="rId140" Type="http://schemas.openxmlformats.org/officeDocument/2006/relationships/hyperlink" Target="http://www.ibm.com/support/knowledgecenter/SSLVMB_20.0.0/com.ibm.spss.statistics.help/syn_nlr.htm" TargetMode="External"/><Relationship Id="rId182" Type="http://schemas.openxmlformats.org/officeDocument/2006/relationships/hyperlink" Target="https://help.xlstat.com/customer/en/portal/articles/2062431-quantile-regression-in-excel-tutorial" TargetMode="External"/><Relationship Id="rId378" Type="http://schemas.openxmlformats.org/officeDocument/2006/relationships/hyperlink" Target="https://cran.r-project.org/web/views/Optimization.html" TargetMode="External"/><Relationship Id="rId403" Type="http://schemas.openxmlformats.org/officeDocument/2006/relationships/hyperlink" Target="https://support.sas.com/documentation/cdl/en/statug/63347/HTML/default/viewer.htm" TargetMode="External"/><Relationship Id="rId6" Type="http://schemas.openxmlformats.org/officeDocument/2006/relationships/hyperlink" Target="https://stat.ethz.ch/R-manual/R-devel/library/graphics/html/boxplot.html" TargetMode="External"/><Relationship Id="rId238" Type="http://schemas.openxmlformats.org/officeDocument/2006/relationships/hyperlink" Target="https://se.mathworks.com/matlabcentral/fileexchange/27095-tsls--2sls-/content/tsls.m" TargetMode="External"/><Relationship Id="rId445" Type="http://schemas.openxmlformats.org/officeDocument/2006/relationships/hyperlink" Target="https://stat.ethz.ch/R-manual/R-devel/library/MASS/html/polr.html" TargetMode="External"/><Relationship Id="rId291" Type="http://schemas.openxmlformats.org/officeDocument/2006/relationships/hyperlink" Target="http://www.ats.ucla.edu/stat/sas/dae/tobit.htm" TargetMode="External"/><Relationship Id="rId305" Type="http://schemas.openxmlformats.org/officeDocument/2006/relationships/hyperlink" Target="http://support.sas.com/documentation/cdl/en/etsug/63939/HTML/default/viewer.htm" TargetMode="External"/><Relationship Id="rId347" Type="http://schemas.openxmlformats.org/officeDocument/2006/relationships/hyperlink" Target="http://artax.karlin.mff.cuni.cz/r-help/library/sperrorest/html/resample.uniform.html" TargetMode="External"/><Relationship Id="rId44" Type="http://schemas.openxmlformats.org/officeDocument/2006/relationships/hyperlink" Target="https://cran.r-project.org/web/views/TimeSeries.html" TargetMode="External"/><Relationship Id="rId86" Type="http://schemas.openxmlformats.org/officeDocument/2006/relationships/hyperlink" Target="https://www.stata.com/manuals13/rivregress.pdf" TargetMode="External"/><Relationship Id="rId151" Type="http://schemas.openxmlformats.org/officeDocument/2006/relationships/hyperlink" Target="http://www.ats.ucla.edu/stat/spss/library/gee.htm" TargetMode="External"/><Relationship Id="rId389" Type="http://schemas.openxmlformats.org/officeDocument/2006/relationships/hyperlink" Target="http://www-03.ibm.com/software/products/da/spss-decision-trees" TargetMode="External"/><Relationship Id="rId193" Type="http://schemas.openxmlformats.org/officeDocument/2006/relationships/hyperlink" Target="http://www.spiderfinancial.com/support/documentation/numxl/tips-and-tricks/numxl-cookbook-volatility-forecast-with-garch" TargetMode="External"/><Relationship Id="rId207" Type="http://schemas.openxmlformats.org/officeDocument/2006/relationships/hyperlink" Target="https://www.gnu.org/software/pspp/manual/html_node/HISTOGRAM.html" TargetMode="External"/><Relationship Id="rId249" Type="http://schemas.openxmlformats.org/officeDocument/2006/relationships/hyperlink" Target="https://se.mathworks.com/help/econ/unit-root-tests.html" TargetMode="External"/><Relationship Id="rId414" Type="http://schemas.openxmlformats.org/officeDocument/2006/relationships/hyperlink" Target="http://stat.ethz.ch/R-manual/R-devel/library/stats4/html/mle.html" TargetMode="External"/><Relationship Id="rId456" Type="http://schemas.openxmlformats.org/officeDocument/2006/relationships/hyperlink" Target="https://se.mathworks.com/help/stats/regstats.html" TargetMode="External"/><Relationship Id="rId13" Type="http://schemas.openxmlformats.org/officeDocument/2006/relationships/hyperlink" Target="http://www.stata.com/manuals13/rtabulatetwoway.pdf" TargetMode="External"/><Relationship Id="rId109" Type="http://schemas.openxmlformats.org/officeDocument/2006/relationships/hyperlink" Target="http://www.stata.com/manuals13/xt.pdf" TargetMode="External"/><Relationship Id="rId260" Type="http://schemas.openxmlformats.org/officeDocument/2006/relationships/hyperlink" Target="http://se.mathworks.com/discovery/panel-data.html" TargetMode="External"/><Relationship Id="rId316" Type="http://schemas.openxmlformats.org/officeDocument/2006/relationships/hyperlink" Target="http://support.sas.com/documentation/cdl/en/etsug/60372/HTML/default/viewer.ht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coursera.org/learn/r-programming" TargetMode="External"/><Relationship Id="rId13" Type="http://schemas.openxmlformats.org/officeDocument/2006/relationships/hyperlink" Target="http://www.ats.ucla.edu/stat/stata/" TargetMode="External"/><Relationship Id="rId18" Type="http://schemas.openxmlformats.org/officeDocument/2006/relationships/hyperlink" Target="https://www.gnu.org/software/pspp/manual/pspp.html" TargetMode="External"/><Relationship Id="rId26" Type="http://schemas.openxmlformats.org/officeDocument/2006/relationships/hyperlink" Target="http://libguides.library.kent.edu/SAS/intro" TargetMode="External"/><Relationship Id="rId3" Type="http://schemas.openxmlformats.org/officeDocument/2006/relationships/hyperlink" Target="http://data.princeton.edu/stata/" TargetMode="External"/><Relationship Id="rId21" Type="http://schemas.openxmlformats.org/officeDocument/2006/relationships/hyperlink" Target="https://ocw.mit.edu/resources/res-18-002-introduction-to-matlab-spring-2008/" TargetMode="External"/><Relationship Id="rId7" Type="http://schemas.openxmlformats.org/officeDocument/2006/relationships/hyperlink" Target="http://tryr.codeschool.com/" TargetMode="External"/><Relationship Id="rId12" Type="http://schemas.openxmlformats.org/officeDocument/2006/relationships/hyperlink" Target="http://www.ats.ucla.edu/stat/spss/" TargetMode="External"/><Relationship Id="rId17" Type="http://schemas.openxmlformats.org/officeDocument/2006/relationships/hyperlink" Target="https://it.chass.ncsu.edu/training/pspp/" TargetMode="External"/><Relationship Id="rId25" Type="http://schemas.openxmlformats.org/officeDocument/2006/relationships/hyperlink" Target="http://www.sascrunchtraining.com/" TargetMode="External"/><Relationship Id="rId2" Type="http://schemas.openxmlformats.org/officeDocument/2006/relationships/hyperlink" Target="https://hackr.io/tutorials/learn-matlab" TargetMode="External"/><Relationship Id="rId16" Type="http://schemas.openxmlformats.org/officeDocument/2006/relationships/hyperlink" Target="http://www.gcflearnfree.org/excel2016/" TargetMode="External"/><Relationship Id="rId20" Type="http://schemas.openxmlformats.org/officeDocument/2006/relationships/hyperlink" Target="https://matlabacademy.mathworks.com/" TargetMode="External"/><Relationship Id="rId29" Type="http://schemas.openxmlformats.org/officeDocument/2006/relationships/hyperlink" Target="http://www.xlfdic.com/" TargetMode="External"/><Relationship Id="rId1" Type="http://schemas.openxmlformats.org/officeDocument/2006/relationships/hyperlink" Target="https://hackr.io/tutorials/learn-r" TargetMode="External"/><Relationship Id="rId6" Type="http://schemas.openxmlformats.org/officeDocument/2006/relationships/hyperlink" Target="http://www.lse.ac.uk/methodology/tutorials/Stata/home.aspx" TargetMode="External"/><Relationship Id="rId11" Type="http://schemas.openxmlformats.org/officeDocument/2006/relationships/hyperlink" Target="http://libguides.library.kent.edu/SPSS" TargetMode="External"/><Relationship Id="rId24" Type="http://schemas.openxmlformats.org/officeDocument/2006/relationships/hyperlink" Target="http://www.ats.ucla.edu/stat/sas/" TargetMode="External"/><Relationship Id="rId32" Type="http://schemas.openxmlformats.org/officeDocument/2006/relationships/hyperlink" Target="https://stat.utexas.edu/training/software-tutorials" TargetMode="External"/><Relationship Id="rId5" Type="http://schemas.openxmlformats.org/officeDocument/2006/relationships/hyperlink" Target="http://www.cpc.unc.edu/research/tools/data_analysis/statatutorial/" TargetMode="External"/><Relationship Id="rId15" Type="http://schemas.openxmlformats.org/officeDocument/2006/relationships/hyperlink" Target="https://excelexposure.com/" TargetMode="External"/><Relationship Id="rId23" Type="http://schemas.openxmlformats.org/officeDocument/2006/relationships/hyperlink" Target="http://support.sas.com/training/tutorial/" TargetMode="External"/><Relationship Id="rId28" Type="http://schemas.openxmlformats.org/officeDocument/2006/relationships/hyperlink" Target="http://www.improveyourexcel.com/" TargetMode="External"/><Relationship Id="rId10" Type="http://schemas.openxmlformats.org/officeDocument/2006/relationships/hyperlink" Target="http://www.lse.ac.uk/methodology/tutorials/SPSS/home.aspx" TargetMode="External"/><Relationship Id="rId19" Type="http://schemas.openxmlformats.org/officeDocument/2006/relationships/hyperlink" Target="https://www.coursera.org/learn/matlab" TargetMode="External"/><Relationship Id="rId31" Type="http://schemas.openxmlformats.org/officeDocument/2006/relationships/hyperlink" Target="http://www.spss-tutorials.com/" TargetMode="External"/><Relationship Id="rId4" Type="http://schemas.openxmlformats.org/officeDocument/2006/relationships/hyperlink" Target="http://www.stata.com/links/video-tutorials/" TargetMode="External"/><Relationship Id="rId9" Type="http://schemas.openxmlformats.org/officeDocument/2006/relationships/hyperlink" Target="https://www.edx.org/course/introduction-r-data-science-microsoft-dat204x-2" TargetMode="External"/><Relationship Id="rId14" Type="http://schemas.openxmlformats.org/officeDocument/2006/relationships/hyperlink" Target="http://calcnet.mth.cmich.edu/org/spss/toc.htm" TargetMode="External"/><Relationship Id="rId22" Type="http://schemas.openxmlformats.org/officeDocument/2006/relationships/hyperlink" Target="https://ocw.mit.edu/courses/mathematics/18-s997-introduction-to-matlab-programming-fall-2011/index.htm" TargetMode="External"/><Relationship Id="rId27" Type="http://schemas.openxmlformats.org/officeDocument/2006/relationships/hyperlink" Target="http://chandoo.org/wp/" TargetMode="External"/><Relationship Id="rId30" Type="http://schemas.openxmlformats.org/officeDocument/2006/relationships/hyperlink" Target="https://www.rstudio.com/online-learning/"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99"/>
  <sheetViews>
    <sheetView zoomScale="90" zoomScaleNormal="90" workbookViewId="0">
      <pane ySplit="1" topLeftCell="A2" activePane="bottomLeft" state="frozen"/>
      <selection pane="bottomLeft" activeCell="L5" sqref="L5"/>
    </sheetView>
  </sheetViews>
  <sheetFormatPr defaultRowHeight="15" x14ac:dyDescent="0.25"/>
  <cols>
    <col min="1" max="1" width="51.42578125" customWidth="1"/>
    <col min="2" max="5" width="8.85546875" customWidth="1"/>
    <col min="6" max="8" width="8.85546875" style="20" customWidth="1"/>
    <col min="9" max="11" width="8.85546875" style="20"/>
  </cols>
  <sheetData>
    <row r="1" spans="1:11" s="20" customFormat="1" ht="15.75" x14ac:dyDescent="0.25">
      <c r="A1" s="38" t="s">
        <v>30</v>
      </c>
      <c r="B1" s="37" t="s">
        <v>8</v>
      </c>
      <c r="C1" s="37" t="s">
        <v>3</v>
      </c>
      <c r="D1" s="37" t="s">
        <v>4</v>
      </c>
      <c r="E1" s="37" t="s">
        <v>10</v>
      </c>
      <c r="F1" s="37" t="s">
        <v>11</v>
      </c>
      <c r="G1" s="37" t="s">
        <v>31</v>
      </c>
      <c r="H1" s="37" t="s">
        <v>7</v>
      </c>
    </row>
    <row r="2" spans="1:11" s="20" customFormat="1" ht="14.45" customHeight="1" x14ac:dyDescent="0.25">
      <c r="A2" s="24" t="s">
        <v>32</v>
      </c>
      <c r="B2" s="29"/>
      <c r="C2" s="29"/>
      <c r="D2" s="29"/>
      <c r="E2" s="29"/>
      <c r="F2" s="29"/>
      <c r="G2" s="29"/>
      <c r="H2" s="29"/>
      <c r="J2" s="11" t="s">
        <v>33</v>
      </c>
    </row>
    <row r="3" spans="1:11" s="20" customFormat="1" ht="14.45" customHeight="1" x14ac:dyDescent="0.25">
      <c r="A3" s="34" t="s">
        <v>124</v>
      </c>
      <c r="B3" s="35" t="s">
        <v>34</v>
      </c>
      <c r="C3" s="35" t="s">
        <v>34</v>
      </c>
      <c r="D3" s="35" t="s">
        <v>34</v>
      </c>
      <c r="E3" s="35" t="s">
        <v>34</v>
      </c>
      <c r="F3" s="36" t="s">
        <v>35</v>
      </c>
      <c r="G3" s="35" t="s">
        <v>34</v>
      </c>
      <c r="H3" s="35" t="s">
        <v>34</v>
      </c>
      <c r="J3" s="12" t="s">
        <v>34</v>
      </c>
    </row>
    <row r="4" spans="1:11" s="20" customFormat="1" ht="14.45" customHeight="1" x14ac:dyDescent="0.25">
      <c r="A4" s="34" t="s">
        <v>42</v>
      </c>
      <c r="B4" s="35" t="s">
        <v>34</v>
      </c>
      <c r="C4" s="35" t="s">
        <v>34</v>
      </c>
      <c r="D4" s="35" t="s">
        <v>34</v>
      </c>
      <c r="E4" s="35" t="s">
        <v>34</v>
      </c>
      <c r="F4" s="35" t="s">
        <v>34</v>
      </c>
      <c r="G4" s="35" t="s">
        <v>34</v>
      </c>
      <c r="H4" s="35" t="s">
        <v>34</v>
      </c>
      <c r="J4" s="13" t="s">
        <v>35</v>
      </c>
    </row>
    <row r="5" spans="1:11" s="20" customFormat="1" ht="14.45" customHeight="1" x14ac:dyDescent="0.25">
      <c r="A5" s="34" t="s">
        <v>43</v>
      </c>
      <c r="B5" s="35" t="s">
        <v>34</v>
      </c>
      <c r="C5" s="35" t="s">
        <v>34</v>
      </c>
      <c r="D5" s="35" t="s">
        <v>34</v>
      </c>
      <c r="E5" s="35" t="s">
        <v>34</v>
      </c>
      <c r="F5" s="35" t="s">
        <v>34</v>
      </c>
      <c r="G5" s="35" t="s">
        <v>34</v>
      </c>
      <c r="H5" s="35" t="s">
        <v>34</v>
      </c>
      <c r="J5" s="14" t="s">
        <v>36</v>
      </c>
    </row>
    <row r="6" spans="1:11" s="20" customFormat="1" ht="14.45" customHeight="1" x14ac:dyDescent="0.25">
      <c r="A6" s="34" t="s">
        <v>44</v>
      </c>
      <c r="B6" s="35" t="s">
        <v>34</v>
      </c>
      <c r="C6" s="35" t="s">
        <v>34</v>
      </c>
      <c r="D6" s="35" t="s">
        <v>34</v>
      </c>
      <c r="E6" s="35" t="s">
        <v>34</v>
      </c>
      <c r="F6" s="35" t="s">
        <v>34</v>
      </c>
      <c r="G6" s="35" t="s">
        <v>34</v>
      </c>
      <c r="H6" s="35" t="s">
        <v>34</v>
      </c>
    </row>
    <row r="7" spans="1:11" s="20" customFormat="1" ht="14.45" customHeight="1" x14ac:dyDescent="0.25">
      <c r="A7" s="34" t="s">
        <v>106</v>
      </c>
      <c r="B7" s="35" t="s">
        <v>34</v>
      </c>
      <c r="C7" s="35" t="s">
        <v>34</v>
      </c>
      <c r="D7" s="35" t="s">
        <v>34</v>
      </c>
      <c r="E7" s="35" t="s">
        <v>34</v>
      </c>
      <c r="F7" s="35" t="s">
        <v>34</v>
      </c>
      <c r="G7" s="35" t="s">
        <v>34</v>
      </c>
      <c r="H7" s="35" t="s">
        <v>34</v>
      </c>
    </row>
    <row r="8" spans="1:11" s="20" customFormat="1" ht="14.45" customHeight="1" x14ac:dyDescent="0.25">
      <c r="A8" s="34" t="s">
        <v>131</v>
      </c>
      <c r="B8" s="35" t="s">
        <v>34</v>
      </c>
      <c r="C8" s="35" t="s">
        <v>34</v>
      </c>
      <c r="D8" s="35" t="s">
        <v>34</v>
      </c>
      <c r="E8" s="35" t="s">
        <v>34</v>
      </c>
      <c r="F8" s="35" t="s">
        <v>34</v>
      </c>
      <c r="G8" s="35" t="s">
        <v>34</v>
      </c>
      <c r="H8" s="35" t="s">
        <v>34</v>
      </c>
    </row>
    <row r="9" spans="1:11" s="20" customFormat="1" ht="14.45" customHeight="1" x14ac:dyDescent="0.25">
      <c r="A9" s="34" t="s">
        <v>46</v>
      </c>
      <c r="B9" s="35" t="s">
        <v>34</v>
      </c>
      <c r="C9" s="35" t="s">
        <v>34</v>
      </c>
      <c r="D9" s="35" t="s">
        <v>34</v>
      </c>
      <c r="E9" s="35" t="s">
        <v>34</v>
      </c>
      <c r="F9" s="35" t="s">
        <v>34</v>
      </c>
      <c r="G9" s="35" t="s">
        <v>34</v>
      </c>
      <c r="H9" s="35" t="s">
        <v>34</v>
      </c>
    </row>
    <row r="10" spans="1:11" s="20" customFormat="1" ht="14.45" customHeight="1" x14ac:dyDescent="0.25">
      <c r="A10" s="34" t="s">
        <v>112</v>
      </c>
      <c r="B10" s="35" t="s">
        <v>34</v>
      </c>
      <c r="C10" s="35" t="s">
        <v>34</v>
      </c>
      <c r="D10" s="35" t="s">
        <v>34</v>
      </c>
      <c r="E10" s="35" t="s">
        <v>34</v>
      </c>
      <c r="F10" s="14" t="s">
        <v>36</v>
      </c>
      <c r="G10" s="35" t="s">
        <v>34</v>
      </c>
      <c r="H10" s="35" t="s">
        <v>34</v>
      </c>
    </row>
    <row r="11" spans="1:11" s="20" customFormat="1" ht="14.45" customHeight="1" x14ac:dyDescent="0.25">
      <c r="A11" s="34" t="s">
        <v>47</v>
      </c>
      <c r="B11" s="35" t="s">
        <v>34</v>
      </c>
      <c r="C11" s="35" t="s">
        <v>34</v>
      </c>
      <c r="D11" s="35" t="s">
        <v>34</v>
      </c>
      <c r="E11" s="35" t="s">
        <v>34</v>
      </c>
      <c r="F11" s="35" t="s">
        <v>34</v>
      </c>
      <c r="G11" s="35" t="s">
        <v>34</v>
      </c>
      <c r="H11" s="35" t="s">
        <v>34</v>
      </c>
    </row>
    <row r="12" spans="1:11" s="4" customFormat="1" x14ac:dyDescent="0.25">
      <c r="A12" s="33" t="s">
        <v>48</v>
      </c>
      <c r="B12" s="35" t="s">
        <v>34</v>
      </c>
      <c r="C12" s="35" t="s">
        <v>34</v>
      </c>
      <c r="D12" s="35" t="s">
        <v>34</v>
      </c>
      <c r="E12" s="35" t="s">
        <v>34</v>
      </c>
      <c r="F12" s="35" t="s">
        <v>34</v>
      </c>
      <c r="G12" s="35" t="s">
        <v>34</v>
      </c>
      <c r="H12" s="35" t="s">
        <v>34</v>
      </c>
      <c r="I12" s="10"/>
      <c r="K12" s="10"/>
    </row>
    <row r="13" spans="1:11" s="4" customFormat="1" x14ac:dyDescent="0.25">
      <c r="A13" s="30" t="s">
        <v>49</v>
      </c>
      <c r="B13" s="35" t="s">
        <v>34</v>
      </c>
      <c r="C13" s="35" t="s">
        <v>34</v>
      </c>
      <c r="D13" s="35" t="s">
        <v>34</v>
      </c>
      <c r="E13" s="35" t="s">
        <v>34</v>
      </c>
      <c r="F13" s="36" t="s">
        <v>35</v>
      </c>
      <c r="G13" s="35" t="s">
        <v>34</v>
      </c>
      <c r="H13" s="35" t="s">
        <v>34</v>
      </c>
      <c r="I13" s="10"/>
      <c r="K13" s="10"/>
    </row>
    <row r="14" spans="1:11" s="4" customFormat="1" x14ac:dyDescent="0.25">
      <c r="A14" s="30" t="s">
        <v>125</v>
      </c>
      <c r="B14" s="35" t="s">
        <v>34</v>
      </c>
      <c r="C14" s="35" t="s">
        <v>34</v>
      </c>
      <c r="D14" s="35" t="s">
        <v>34</v>
      </c>
      <c r="E14" s="35" t="s">
        <v>34</v>
      </c>
      <c r="F14" s="35" t="s">
        <v>34</v>
      </c>
      <c r="G14" s="35" t="s">
        <v>34</v>
      </c>
      <c r="H14" s="35" t="s">
        <v>34</v>
      </c>
      <c r="I14" s="10"/>
      <c r="K14" s="10"/>
    </row>
    <row r="15" spans="1:11" s="4" customFormat="1" x14ac:dyDescent="0.25">
      <c r="A15" s="30" t="s">
        <v>128</v>
      </c>
      <c r="B15" s="35" t="s">
        <v>34</v>
      </c>
      <c r="C15" s="35" t="s">
        <v>34</v>
      </c>
      <c r="D15" s="35" t="s">
        <v>34</v>
      </c>
      <c r="E15" s="35" t="s">
        <v>34</v>
      </c>
      <c r="F15" s="35" t="s">
        <v>34</v>
      </c>
      <c r="G15" s="35" t="s">
        <v>34</v>
      </c>
      <c r="H15" s="35" t="s">
        <v>34</v>
      </c>
      <c r="I15" s="10"/>
      <c r="K15" s="10"/>
    </row>
    <row r="16" spans="1:11" s="4" customFormat="1" ht="14.45" customHeight="1" x14ac:dyDescent="0.25">
      <c r="A16" s="27" t="s">
        <v>104</v>
      </c>
      <c r="B16" s="28"/>
      <c r="C16" s="28"/>
      <c r="D16" s="28"/>
      <c r="E16" s="28"/>
      <c r="F16" s="28"/>
      <c r="G16" s="28"/>
      <c r="H16" s="28"/>
    </row>
    <row r="17" spans="1:11" s="4" customFormat="1" x14ac:dyDescent="0.25">
      <c r="A17" s="30" t="s">
        <v>50</v>
      </c>
      <c r="B17" s="35" t="s">
        <v>34</v>
      </c>
      <c r="C17" s="35" t="s">
        <v>34</v>
      </c>
      <c r="D17" s="35" t="s">
        <v>34</v>
      </c>
      <c r="E17" s="35" t="s">
        <v>34</v>
      </c>
      <c r="F17" s="35" t="s">
        <v>34</v>
      </c>
      <c r="G17" s="35" t="s">
        <v>34</v>
      </c>
      <c r="H17" s="35" t="s">
        <v>34</v>
      </c>
      <c r="I17" s="10"/>
      <c r="K17" s="10"/>
    </row>
    <row r="18" spans="1:11" s="4" customFormat="1" x14ac:dyDescent="0.25">
      <c r="A18" s="30" t="s">
        <v>51</v>
      </c>
      <c r="B18" s="35" t="s">
        <v>34</v>
      </c>
      <c r="C18" s="35" t="s">
        <v>34</v>
      </c>
      <c r="D18" s="35" t="s">
        <v>34</v>
      </c>
      <c r="E18" s="35" t="s">
        <v>34</v>
      </c>
      <c r="F18" s="14" t="s">
        <v>36</v>
      </c>
      <c r="G18" s="35" t="s">
        <v>34</v>
      </c>
      <c r="H18" s="35" t="s">
        <v>34</v>
      </c>
      <c r="I18" s="10"/>
      <c r="K18" s="10"/>
    </row>
    <row r="19" spans="1:11" s="4" customFormat="1" x14ac:dyDescent="0.25">
      <c r="A19" s="30" t="s">
        <v>52</v>
      </c>
      <c r="B19" s="35" t="s">
        <v>34</v>
      </c>
      <c r="C19" s="35" t="s">
        <v>34</v>
      </c>
      <c r="D19" s="36" t="s">
        <v>35</v>
      </c>
      <c r="E19" s="36" t="s">
        <v>35</v>
      </c>
      <c r="F19" s="14" t="s">
        <v>36</v>
      </c>
      <c r="G19" s="36" t="s">
        <v>35</v>
      </c>
      <c r="H19" s="35" t="s">
        <v>34</v>
      </c>
      <c r="I19" s="10"/>
      <c r="K19" s="10"/>
    </row>
    <row r="20" spans="1:11" s="4" customFormat="1" x14ac:dyDescent="0.25">
      <c r="A20" s="30" t="s">
        <v>53</v>
      </c>
      <c r="B20" s="35" t="s">
        <v>34</v>
      </c>
      <c r="C20" s="35" t="s">
        <v>34</v>
      </c>
      <c r="D20" s="36" t="s">
        <v>35</v>
      </c>
      <c r="E20" s="36" t="s">
        <v>35</v>
      </c>
      <c r="F20" s="14" t="s">
        <v>36</v>
      </c>
      <c r="G20" s="35" t="s">
        <v>34</v>
      </c>
      <c r="H20" s="35" t="s">
        <v>34</v>
      </c>
      <c r="I20" s="10"/>
      <c r="J20" s="10"/>
      <c r="K20" s="10"/>
    </row>
    <row r="21" spans="1:11" s="4" customFormat="1" x14ac:dyDescent="0.25">
      <c r="A21" s="30" t="s">
        <v>54</v>
      </c>
      <c r="B21" s="35" t="s">
        <v>34</v>
      </c>
      <c r="C21" s="35" t="s">
        <v>34</v>
      </c>
      <c r="D21" s="35" t="s">
        <v>34</v>
      </c>
      <c r="E21" s="35" t="s">
        <v>34</v>
      </c>
      <c r="F21" s="35" t="s">
        <v>34</v>
      </c>
      <c r="G21" s="35" t="s">
        <v>34</v>
      </c>
      <c r="H21" s="35" t="s">
        <v>34</v>
      </c>
      <c r="I21" s="10"/>
      <c r="J21" s="10"/>
      <c r="K21" s="10"/>
    </row>
    <row r="22" spans="1:11" s="4" customFormat="1" x14ac:dyDescent="0.25">
      <c r="A22" s="30" t="s">
        <v>55</v>
      </c>
      <c r="B22" s="35" t="s">
        <v>34</v>
      </c>
      <c r="C22" s="35" t="s">
        <v>34</v>
      </c>
      <c r="D22" s="35" t="s">
        <v>34</v>
      </c>
      <c r="E22" s="35" t="s">
        <v>34</v>
      </c>
      <c r="F22" s="14" t="s">
        <v>36</v>
      </c>
      <c r="G22" s="35" t="s">
        <v>34</v>
      </c>
      <c r="H22" s="35" t="s">
        <v>34</v>
      </c>
      <c r="I22" s="10"/>
      <c r="J22" s="10"/>
      <c r="K22" s="10"/>
    </row>
    <row r="23" spans="1:11" s="4" customFormat="1" x14ac:dyDescent="0.25">
      <c r="A23" s="30" t="s">
        <v>56</v>
      </c>
      <c r="B23" s="35" t="s">
        <v>34</v>
      </c>
      <c r="C23" s="35" t="s">
        <v>34</v>
      </c>
      <c r="D23" s="14" t="s">
        <v>36</v>
      </c>
      <c r="E23" s="14" t="s">
        <v>36</v>
      </c>
      <c r="F23" s="14" t="s">
        <v>36</v>
      </c>
      <c r="G23" s="36" t="s">
        <v>35</v>
      </c>
      <c r="H23" s="35" t="s">
        <v>34</v>
      </c>
      <c r="I23" s="10"/>
      <c r="J23" s="10"/>
      <c r="K23" s="10"/>
    </row>
    <row r="24" spans="1:11" s="4" customFormat="1" x14ac:dyDescent="0.25">
      <c r="A24" s="30" t="s">
        <v>143</v>
      </c>
      <c r="B24" s="35" t="s">
        <v>34</v>
      </c>
      <c r="C24" s="35" t="s">
        <v>34</v>
      </c>
      <c r="D24" s="35" t="s">
        <v>34</v>
      </c>
      <c r="E24" s="35" t="s">
        <v>34</v>
      </c>
      <c r="F24" s="14" t="s">
        <v>36</v>
      </c>
      <c r="G24" s="35" t="s">
        <v>34</v>
      </c>
      <c r="H24" s="35" t="s">
        <v>34</v>
      </c>
      <c r="I24" s="10"/>
      <c r="J24" s="10"/>
      <c r="K24" s="10"/>
    </row>
    <row r="25" spans="1:11" s="4" customFormat="1" x14ac:dyDescent="0.25">
      <c r="A25" s="30" t="s">
        <v>144</v>
      </c>
      <c r="B25" s="35" t="s">
        <v>34</v>
      </c>
      <c r="C25" s="35" t="s">
        <v>34</v>
      </c>
      <c r="D25" s="14" t="s">
        <v>36</v>
      </c>
      <c r="E25" s="14" t="s">
        <v>36</v>
      </c>
      <c r="F25" s="14" t="s">
        <v>36</v>
      </c>
      <c r="G25" s="35" t="s">
        <v>34</v>
      </c>
      <c r="H25" s="36" t="s">
        <v>35</v>
      </c>
      <c r="I25" s="10"/>
      <c r="J25" s="10"/>
      <c r="K25" s="10"/>
    </row>
    <row r="26" spans="1:11" x14ac:dyDescent="0.25">
      <c r="A26" s="30" t="s">
        <v>57</v>
      </c>
      <c r="B26" s="35" t="s">
        <v>34</v>
      </c>
      <c r="C26" s="35" t="s">
        <v>34</v>
      </c>
      <c r="D26" s="14" t="s">
        <v>36</v>
      </c>
      <c r="E26" s="14" t="s">
        <v>36</v>
      </c>
      <c r="F26" s="14" t="s">
        <v>36</v>
      </c>
      <c r="G26" s="36" t="s">
        <v>35</v>
      </c>
      <c r="H26" s="35" t="s">
        <v>34</v>
      </c>
    </row>
    <row r="27" spans="1:11" x14ac:dyDescent="0.25">
      <c r="A27" s="30" t="s">
        <v>110</v>
      </c>
      <c r="B27" s="35" t="s">
        <v>34</v>
      </c>
      <c r="C27" s="35" t="s">
        <v>34</v>
      </c>
      <c r="D27" s="14" t="s">
        <v>36</v>
      </c>
      <c r="E27" s="14" t="s">
        <v>36</v>
      </c>
      <c r="F27" s="14" t="s">
        <v>36</v>
      </c>
      <c r="G27" s="36" t="s">
        <v>35</v>
      </c>
      <c r="H27" s="35" t="s">
        <v>34</v>
      </c>
    </row>
    <row r="28" spans="1:11" s="4" customFormat="1" x14ac:dyDescent="0.25">
      <c r="A28" s="30" t="s">
        <v>58</v>
      </c>
      <c r="B28" s="35" t="s">
        <v>34</v>
      </c>
      <c r="C28" s="35" t="s">
        <v>34</v>
      </c>
      <c r="D28" s="35" t="s">
        <v>34</v>
      </c>
      <c r="E28" s="35" t="s">
        <v>34</v>
      </c>
      <c r="F28" s="14" t="s">
        <v>36</v>
      </c>
      <c r="G28" s="35" t="s">
        <v>34</v>
      </c>
      <c r="H28" s="35" t="s">
        <v>34</v>
      </c>
      <c r="I28" s="10"/>
      <c r="J28" s="10"/>
      <c r="K28" s="10"/>
    </row>
    <row r="29" spans="1:11" x14ac:dyDescent="0.25">
      <c r="A29" s="30" t="s">
        <v>59</v>
      </c>
      <c r="B29" s="35" t="s">
        <v>34</v>
      </c>
      <c r="C29" s="35" t="s">
        <v>34</v>
      </c>
      <c r="D29" s="14" t="s">
        <v>36</v>
      </c>
      <c r="E29" s="14" t="s">
        <v>36</v>
      </c>
      <c r="F29" s="14" t="s">
        <v>36</v>
      </c>
      <c r="G29" s="14" t="s">
        <v>36</v>
      </c>
      <c r="H29" s="35" t="s">
        <v>34</v>
      </c>
      <c r="I29" s="17"/>
      <c r="J29" s="17"/>
      <c r="K29" s="17"/>
    </row>
    <row r="30" spans="1:11" s="20" customFormat="1" x14ac:dyDescent="0.25">
      <c r="A30" s="30" t="s">
        <v>60</v>
      </c>
      <c r="B30" s="36" t="s">
        <v>35</v>
      </c>
      <c r="C30" s="35" t="s">
        <v>34</v>
      </c>
      <c r="D30" s="14" t="s">
        <v>36</v>
      </c>
      <c r="E30" s="14" t="s">
        <v>36</v>
      </c>
      <c r="F30" s="14" t="s">
        <v>36</v>
      </c>
      <c r="G30" s="14" t="s">
        <v>36</v>
      </c>
      <c r="H30" s="35" t="s">
        <v>34</v>
      </c>
      <c r="I30" s="17"/>
      <c r="J30" s="17"/>
      <c r="K30" s="17"/>
    </row>
    <row r="31" spans="1:11" x14ac:dyDescent="0.25">
      <c r="A31" s="30" t="s">
        <v>109</v>
      </c>
      <c r="B31" s="35" t="s">
        <v>34</v>
      </c>
      <c r="C31" s="35" t="s">
        <v>34</v>
      </c>
      <c r="D31" s="14" t="s">
        <v>36</v>
      </c>
      <c r="E31" s="36" t="s">
        <v>35</v>
      </c>
      <c r="F31" s="14" t="s">
        <v>36</v>
      </c>
      <c r="G31" s="36" t="s">
        <v>35</v>
      </c>
      <c r="H31" s="35" t="s">
        <v>34</v>
      </c>
      <c r="I31" s="21"/>
      <c r="J31" s="21"/>
      <c r="K31" s="21"/>
    </row>
    <row r="32" spans="1:11" x14ac:dyDescent="0.25">
      <c r="A32" s="30" t="s">
        <v>61</v>
      </c>
      <c r="B32" s="35" t="s">
        <v>34</v>
      </c>
      <c r="C32" s="35" t="s">
        <v>34</v>
      </c>
      <c r="D32" s="36" t="s">
        <v>35</v>
      </c>
      <c r="E32" s="36" t="s">
        <v>35</v>
      </c>
      <c r="F32" s="14" t="s">
        <v>36</v>
      </c>
      <c r="G32" s="36" t="s">
        <v>35</v>
      </c>
      <c r="H32" s="35" t="s">
        <v>34</v>
      </c>
    </row>
    <row r="33" spans="1:11" x14ac:dyDescent="0.25">
      <c r="A33" s="30" t="s">
        <v>62</v>
      </c>
      <c r="B33" s="35" t="s">
        <v>34</v>
      </c>
      <c r="C33" s="35" t="s">
        <v>34</v>
      </c>
      <c r="D33" s="35" t="s">
        <v>34</v>
      </c>
      <c r="E33" s="35" t="s">
        <v>34</v>
      </c>
      <c r="F33" s="14" t="s">
        <v>36</v>
      </c>
      <c r="G33" s="36" t="s">
        <v>35</v>
      </c>
      <c r="H33" s="35" t="s">
        <v>34</v>
      </c>
      <c r="I33" s="19"/>
      <c r="J33" s="19"/>
      <c r="K33" s="19"/>
    </row>
    <row r="34" spans="1:11" x14ac:dyDescent="0.25">
      <c r="A34" s="30" t="s">
        <v>63</v>
      </c>
      <c r="B34" s="35" t="s">
        <v>34</v>
      </c>
      <c r="C34" s="35" t="s">
        <v>34</v>
      </c>
      <c r="D34" s="14" t="s">
        <v>36</v>
      </c>
      <c r="E34" s="14" t="s">
        <v>36</v>
      </c>
      <c r="F34" s="14" t="s">
        <v>36</v>
      </c>
      <c r="G34" s="36" t="s">
        <v>35</v>
      </c>
      <c r="H34" s="35" t="s">
        <v>34</v>
      </c>
    </row>
    <row r="35" spans="1:11" ht="16.149999999999999" customHeight="1" x14ac:dyDescent="0.25">
      <c r="A35" s="30" t="s">
        <v>64</v>
      </c>
      <c r="B35" s="35" t="s">
        <v>34</v>
      </c>
      <c r="C35" s="35" t="s">
        <v>34</v>
      </c>
      <c r="D35" s="35" t="s">
        <v>34</v>
      </c>
      <c r="E35" s="35" t="s">
        <v>34</v>
      </c>
      <c r="F35" s="14" t="s">
        <v>36</v>
      </c>
      <c r="G35" s="35" t="s">
        <v>34</v>
      </c>
      <c r="H35" s="35" t="s">
        <v>34</v>
      </c>
      <c r="I35" s="17"/>
      <c r="J35" s="17"/>
      <c r="K35" s="17"/>
    </row>
    <row r="36" spans="1:11" x14ac:dyDescent="0.25">
      <c r="A36" s="30" t="s">
        <v>65</v>
      </c>
      <c r="B36" s="35" t="s">
        <v>34</v>
      </c>
      <c r="C36" s="35" t="s">
        <v>34</v>
      </c>
      <c r="D36" s="35" t="s">
        <v>34</v>
      </c>
      <c r="E36" s="35" t="s">
        <v>34</v>
      </c>
      <c r="F36" s="14" t="s">
        <v>36</v>
      </c>
      <c r="G36" s="35" t="s">
        <v>34</v>
      </c>
      <c r="H36" s="35" t="s">
        <v>34</v>
      </c>
      <c r="I36" s="17"/>
      <c r="J36" s="17"/>
      <c r="K36" s="17"/>
    </row>
    <row r="37" spans="1:11" x14ac:dyDescent="0.25">
      <c r="A37" s="32" t="s">
        <v>66</v>
      </c>
      <c r="B37" s="35" t="s">
        <v>34</v>
      </c>
      <c r="C37" s="35" t="s">
        <v>34</v>
      </c>
      <c r="D37" s="14" t="s">
        <v>36</v>
      </c>
      <c r="E37" s="14" t="s">
        <v>36</v>
      </c>
      <c r="F37" s="14" t="s">
        <v>36</v>
      </c>
      <c r="G37" s="14" t="s">
        <v>36</v>
      </c>
      <c r="H37" s="35" t="s">
        <v>34</v>
      </c>
      <c r="I37" s="17"/>
      <c r="J37" s="17"/>
      <c r="K37" s="17"/>
    </row>
    <row r="38" spans="1:11" x14ac:dyDescent="0.25">
      <c r="A38" s="30" t="s">
        <v>108</v>
      </c>
      <c r="B38" s="35" t="s">
        <v>34</v>
      </c>
      <c r="C38" s="35" t="s">
        <v>34</v>
      </c>
      <c r="D38" s="14" t="s">
        <v>36</v>
      </c>
      <c r="E38" s="36" t="s">
        <v>35</v>
      </c>
      <c r="F38" s="14" t="s">
        <v>36</v>
      </c>
      <c r="G38" s="36" t="s">
        <v>35</v>
      </c>
      <c r="H38" s="35" t="s">
        <v>34</v>
      </c>
    </row>
    <row r="39" spans="1:11" s="20" customFormat="1" x14ac:dyDescent="0.25">
      <c r="A39" s="30" t="s">
        <v>101</v>
      </c>
      <c r="B39" s="35" t="s">
        <v>34</v>
      </c>
      <c r="C39" s="35" t="s">
        <v>34</v>
      </c>
      <c r="D39" s="14" t="s">
        <v>36</v>
      </c>
      <c r="E39" s="14" t="s">
        <v>36</v>
      </c>
      <c r="F39" s="14" t="s">
        <v>36</v>
      </c>
      <c r="G39" s="14" t="s">
        <v>36</v>
      </c>
      <c r="H39" s="36" t="s">
        <v>35</v>
      </c>
    </row>
    <row r="40" spans="1:11" x14ac:dyDescent="0.25">
      <c r="A40" s="30" t="s">
        <v>145</v>
      </c>
      <c r="B40" s="35" t="s">
        <v>34</v>
      </c>
      <c r="C40" s="35" t="s">
        <v>34</v>
      </c>
      <c r="D40" s="35" t="s">
        <v>34</v>
      </c>
      <c r="E40" s="39" t="s">
        <v>35</v>
      </c>
      <c r="F40" s="14" t="s">
        <v>36</v>
      </c>
      <c r="G40" s="40" t="s">
        <v>34</v>
      </c>
      <c r="H40" s="40" t="s">
        <v>34</v>
      </c>
    </row>
    <row r="41" spans="1:11" s="20" customFormat="1" x14ac:dyDescent="0.25">
      <c r="A41" s="25" t="s">
        <v>103</v>
      </c>
      <c r="B41" s="26"/>
      <c r="C41" s="26"/>
      <c r="D41" s="26"/>
      <c r="E41" s="26"/>
      <c r="F41" s="26"/>
      <c r="G41" s="26"/>
      <c r="H41" s="26"/>
    </row>
    <row r="42" spans="1:11" x14ac:dyDescent="0.25">
      <c r="A42" s="30" t="s">
        <v>67</v>
      </c>
      <c r="B42" s="35" t="s">
        <v>34</v>
      </c>
      <c r="C42" s="35" t="s">
        <v>34</v>
      </c>
      <c r="D42" s="36" t="s">
        <v>35</v>
      </c>
      <c r="E42" s="35" t="s">
        <v>34</v>
      </c>
      <c r="F42" s="14" t="s">
        <v>36</v>
      </c>
      <c r="G42" s="35" t="s">
        <v>34</v>
      </c>
      <c r="H42" s="35" t="s">
        <v>34</v>
      </c>
    </row>
    <row r="43" spans="1:11" x14ac:dyDescent="0.25">
      <c r="A43" s="30" t="s">
        <v>68</v>
      </c>
      <c r="B43" s="35" t="s">
        <v>34</v>
      </c>
      <c r="C43" s="35" t="s">
        <v>34</v>
      </c>
      <c r="D43" s="14" t="s">
        <v>36</v>
      </c>
      <c r="E43" s="14" t="s">
        <v>36</v>
      </c>
      <c r="F43" s="14" t="s">
        <v>36</v>
      </c>
      <c r="G43" s="35" t="s">
        <v>34</v>
      </c>
      <c r="H43" s="35" t="s">
        <v>34</v>
      </c>
    </row>
    <row r="44" spans="1:11" s="20" customFormat="1" ht="14.45" customHeight="1" x14ac:dyDescent="0.25">
      <c r="A44" s="34" t="s">
        <v>45</v>
      </c>
      <c r="B44" s="35" t="s">
        <v>34</v>
      </c>
      <c r="C44" s="35" t="s">
        <v>34</v>
      </c>
      <c r="D44" s="35" t="s">
        <v>34</v>
      </c>
      <c r="E44" s="35" t="s">
        <v>34</v>
      </c>
      <c r="F44" s="14" t="s">
        <v>36</v>
      </c>
      <c r="G44" s="35" t="s">
        <v>34</v>
      </c>
      <c r="H44" s="35" t="s">
        <v>34</v>
      </c>
    </row>
    <row r="45" spans="1:11" x14ac:dyDescent="0.25">
      <c r="A45" s="30" t="s">
        <v>69</v>
      </c>
      <c r="B45" s="35" t="s">
        <v>34</v>
      </c>
      <c r="C45" s="35" t="s">
        <v>34</v>
      </c>
      <c r="D45" s="36" t="s">
        <v>35</v>
      </c>
      <c r="E45" s="36" t="s">
        <v>35</v>
      </c>
      <c r="F45" s="14" t="s">
        <v>36</v>
      </c>
      <c r="G45" s="35" t="s">
        <v>34</v>
      </c>
      <c r="H45" s="35" t="s">
        <v>34</v>
      </c>
      <c r="I45" s="10"/>
      <c r="J45" s="10"/>
      <c r="K45" s="10"/>
    </row>
    <row r="46" spans="1:11" x14ac:dyDescent="0.25">
      <c r="A46" s="30" t="s">
        <v>70</v>
      </c>
      <c r="B46" s="35" t="s">
        <v>34</v>
      </c>
      <c r="C46" s="35" t="s">
        <v>34</v>
      </c>
      <c r="D46" s="14" t="s">
        <v>36</v>
      </c>
      <c r="E46" s="36" t="s">
        <v>35</v>
      </c>
      <c r="F46" s="14" t="s">
        <v>36</v>
      </c>
      <c r="G46" s="35" t="s">
        <v>34</v>
      </c>
      <c r="H46" s="36" t="s">
        <v>35</v>
      </c>
      <c r="I46" s="10"/>
      <c r="J46" s="10"/>
      <c r="K46" s="10"/>
    </row>
    <row r="47" spans="1:11" x14ac:dyDescent="0.25">
      <c r="A47" s="30" t="s">
        <v>111</v>
      </c>
      <c r="B47" s="35" t="s">
        <v>34</v>
      </c>
      <c r="C47" s="35" t="s">
        <v>34</v>
      </c>
      <c r="D47" s="14" t="s">
        <v>36</v>
      </c>
      <c r="E47" s="35" t="s">
        <v>34</v>
      </c>
      <c r="F47" s="14" t="s">
        <v>36</v>
      </c>
      <c r="G47" s="35" t="s">
        <v>34</v>
      </c>
      <c r="H47" s="35" t="s">
        <v>34</v>
      </c>
    </row>
    <row r="48" spans="1:11" x14ac:dyDescent="0.25">
      <c r="A48" s="30" t="s">
        <v>71</v>
      </c>
      <c r="B48" s="35" t="s">
        <v>34</v>
      </c>
      <c r="C48" s="35" t="s">
        <v>34</v>
      </c>
      <c r="D48" s="14" t="s">
        <v>36</v>
      </c>
      <c r="E48" s="35" t="s">
        <v>34</v>
      </c>
      <c r="F48" s="14" t="s">
        <v>36</v>
      </c>
      <c r="G48" s="35" t="s">
        <v>34</v>
      </c>
      <c r="H48" s="35" t="s">
        <v>34</v>
      </c>
    </row>
    <row r="49" spans="1:11" x14ac:dyDescent="0.25">
      <c r="A49" s="30" t="s">
        <v>102</v>
      </c>
      <c r="B49" s="35" t="s">
        <v>34</v>
      </c>
      <c r="C49" s="35" t="s">
        <v>34</v>
      </c>
      <c r="D49" s="14" t="s">
        <v>36</v>
      </c>
      <c r="E49" s="14" t="s">
        <v>36</v>
      </c>
      <c r="F49" s="14" t="s">
        <v>36</v>
      </c>
      <c r="G49" s="35" t="s">
        <v>34</v>
      </c>
      <c r="H49" s="35" t="s">
        <v>34</v>
      </c>
    </row>
    <row r="50" spans="1:11" x14ac:dyDescent="0.25">
      <c r="A50" s="30" t="s">
        <v>72</v>
      </c>
      <c r="B50" s="35" t="s">
        <v>34</v>
      </c>
      <c r="C50" s="35" t="s">
        <v>34</v>
      </c>
      <c r="D50" s="14" t="s">
        <v>36</v>
      </c>
      <c r="E50" s="14" t="s">
        <v>36</v>
      </c>
      <c r="F50" s="14" t="s">
        <v>36</v>
      </c>
      <c r="G50" s="36" t="s">
        <v>35</v>
      </c>
      <c r="H50" s="35" t="s">
        <v>34</v>
      </c>
    </row>
    <row r="51" spans="1:11" x14ac:dyDescent="0.25">
      <c r="A51" s="30" t="s">
        <v>73</v>
      </c>
      <c r="B51" s="35" t="s">
        <v>34</v>
      </c>
      <c r="C51" s="35" t="s">
        <v>34</v>
      </c>
      <c r="D51" s="35" t="s">
        <v>34</v>
      </c>
      <c r="E51" s="35" t="s">
        <v>34</v>
      </c>
      <c r="F51" s="14" t="s">
        <v>36</v>
      </c>
      <c r="G51" s="35" t="s">
        <v>34</v>
      </c>
      <c r="H51" s="35" t="s">
        <v>34</v>
      </c>
      <c r="I51" s="22"/>
      <c r="J51" s="22"/>
      <c r="K51" s="22"/>
    </row>
    <row r="52" spans="1:11" s="20" customFormat="1" x14ac:dyDescent="0.25">
      <c r="A52" s="30" t="s">
        <v>74</v>
      </c>
      <c r="B52" s="35" t="s">
        <v>34</v>
      </c>
      <c r="C52" s="35" t="s">
        <v>34</v>
      </c>
      <c r="D52" s="35" t="s">
        <v>34</v>
      </c>
      <c r="E52" s="35" t="s">
        <v>34</v>
      </c>
      <c r="F52" s="14" t="s">
        <v>36</v>
      </c>
      <c r="G52" s="35" t="s">
        <v>34</v>
      </c>
      <c r="H52" s="35" t="s">
        <v>34</v>
      </c>
      <c r="I52" s="22"/>
      <c r="J52" s="22"/>
      <c r="K52" s="22"/>
    </row>
    <row r="53" spans="1:11" s="20" customFormat="1" x14ac:dyDescent="0.25">
      <c r="A53" s="30" t="s">
        <v>75</v>
      </c>
      <c r="B53" s="35" t="s">
        <v>34</v>
      </c>
      <c r="C53" s="35" t="s">
        <v>34</v>
      </c>
      <c r="D53" s="35" t="s">
        <v>34</v>
      </c>
      <c r="E53" s="35" t="s">
        <v>34</v>
      </c>
      <c r="F53" s="14" t="s">
        <v>36</v>
      </c>
      <c r="G53" s="35" t="s">
        <v>34</v>
      </c>
      <c r="H53" s="35" t="s">
        <v>34</v>
      </c>
      <c r="I53" s="22"/>
      <c r="J53" s="22"/>
      <c r="K53" s="22"/>
    </row>
    <row r="54" spans="1:11" s="20" customFormat="1" x14ac:dyDescent="0.25">
      <c r="A54" s="30" t="s">
        <v>115</v>
      </c>
      <c r="B54" s="35" t="s">
        <v>34</v>
      </c>
      <c r="C54" s="35" t="s">
        <v>34</v>
      </c>
      <c r="D54" s="35" t="s">
        <v>34</v>
      </c>
      <c r="E54" s="35" t="s">
        <v>34</v>
      </c>
      <c r="F54" s="14" t="s">
        <v>36</v>
      </c>
      <c r="G54" s="35" t="s">
        <v>34</v>
      </c>
      <c r="H54" s="35" t="s">
        <v>34</v>
      </c>
      <c r="I54" s="22"/>
      <c r="J54" s="22"/>
      <c r="K54" s="22"/>
    </row>
    <row r="55" spans="1:11" s="20" customFormat="1" x14ac:dyDescent="0.25">
      <c r="A55" s="30" t="s">
        <v>116</v>
      </c>
      <c r="B55" s="35" t="s">
        <v>34</v>
      </c>
      <c r="C55" s="35" t="s">
        <v>34</v>
      </c>
      <c r="D55" s="14" t="s">
        <v>36</v>
      </c>
      <c r="E55" s="14" t="s">
        <v>36</v>
      </c>
      <c r="F55" s="14" t="s">
        <v>36</v>
      </c>
      <c r="G55" s="35" t="s">
        <v>34</v>
      </c>
      <c r="H55" s="35" t="s">
        <v>34</v>
      </c>
      <c r="I55" s="22"/>
      <c r="J55" s="22"/>
      <c r="K55" s="22"/>
    </row>
    <row r="56" spans="1:11" s="20" customFormat="1" x14ac:dyDescent="0.25">
      <c r="A56" s="30" t="s">
        <v>117</v>
      </c>
      <c r="B56" s="35" t="s">
        <v>34</v>
      </c>
      <c r="C56" s="36" t="s">
        <v>35</v>
      </c>
      <c r="D56" s="14" t="s">
        <v>36</v>
      </c>
      <c r="E56" s="14" t="s">
        <v>36</v>
      </c>
      <c r="F56" s="36" t="s">
        <v>35</v>
      </c>
      <c r="G56" s="36" t="s">
        <v>35</v>
      </c>
      <c r="H56" s="35" t="s">
        <v>34</v>
      </c>
      <c r="I56" s="22"/>
      <c r="J56" s="22"/>
      <c r="K56" s="22"/>
    </row>
    <row r="57" spans="1:11" s="20" customFormat="1" x14ac:dyDescent="0.25">
      <c r="A57" s="30" t="s">
        <v>118</v>
      </c>
      <c r="B57" s="36" t="s">
        <v>35</v>
      </c>
      <c r="C57" s="36" t="s">
        <v>35</v>
      </c>
      <c r="D57" s="14" t="s">
        <v>36</v>
      </c>
      <c r="E57" s="14" t="s">
        <v>36</v>
      </c>
      <c r="F57" s="36" t="s">
        <v>35</v>
      </c>
      <c r="G57" s="36" t="s">
        <v>35</v>
      </c>
      <c r="H57" s="35" t="s">
        <v>34</v>
      </c>
      <c r="I57" s="22"/>
      <c r="J57" s="22"/>
      <c r="K57" s="22"/>
    </row>
    <row r="58" spans="1:11" s="20" customFormat="1" ht="15" customHeight="1" x14ac:dyDescent="0.25">
      <c r="A58" s="30" t="s">
        <v>113</v>
      </c>
      <c r="B58" s="35" t="s">
        <v>34</v>
      </c>
      <c r="C58" s="35" t="s">
        <v>34</v>
      </c>
      <c r="D58" s="14" t="s">
        <v>36</v>
      </c>
      <c r="E58" s="36" t="s">
        <v>35</v>
      </c>
      <c r="F58" s="14" t="s">
        <v>36</v>
      </c>
      <c r="G58" s="35" t="s">
        <v>34</v>
      </c>
      <c r="H58" s="35" t="s">
        <v>34</v>
      </c>
      <c r="I58" s="22"/>
      <c r="J58" s="22"/>
      <c r="K58" s="22"/>
    </row>
    <row r="59" spans="1:11" s="20" customFormat="1" ht="16.149999999999999" customHeight="1" x14ac:dyDescent="0.25">
      <c r="A59" s="30" t="s">
        <v>114</v>
      </c>
      <c r="B59" s="35" t="s">
        <v>34</v>
      </c>
      <c r="C59" s="35" t="s">
        <v>34</v>
      </c>
      <c r="D59" s="14" t="s">
        <v>36</v>
      </c>
      <c r="E59" s="36" t="s">
        <v>35</v>
      </c>
      <c r="F59" s="14" t="s">
        <v>36</v>
      </c>
      <c r="G59" s="35" t="s">
        <v>34</v>
      </c>
      <c r="H59" s="35" t="s">
        <v>34</v>
      </c>
      <c r="I59" s="22"/>
      <c r="J59" s="22"/>
      <c r="K59" s="22"/>
    </row>
    <row r="60" spans="1:11" s="20" customFormat="1" x14ac:dyDescent="0.25">
      <c r="A60" s="25" t="s">
        <v>105</v>
      </c>
      <c r="B60" s="26"/>
      <c r="C60" s="26"/>
      <c r="D60" s="26"/>
      <c r="E60" s="26"/>
      <c r="F60" s="26"/>
      <c r="G60" s="26"/>
      <c r="H60" s="26"/>
    </row>
    <row r="61" spans="1:11" x14ac:dyDescent="0.25">
      <c r="A61" s="30" t="s">
        <v>119</v>
      </c>
      <c r="B61" s="35" t="s">
        <v>34</v>
      </c>
      <c r="C61" s="35" t="s">
        <v>34</v>
      </c>
      <c r="D61" s="36" t="s">
        <v>35</v>
      </c>
      <c r="E61" s="14" t="s">
        <v>36</v>
      </c>
      <c r="F61" s="14" t="s">
        <v>36</v>
      </c>
      <c r="G61" s="35" t="s">
        <v>34</v>
      </c>
      <c r="H61" s="35" t="s">
        <v>34</v>
      </c>
    </row>
    <row r="62" spans="1:11" s="20" customFormat="1" x14ac:dyDescent="0.25">
      <c r="A62" s="30" t="s">
        <v>120</v>
      </c>
      <c r="B62" s="35" t="s">
        <v>34</v>
      </c>
      <c r="C62" s="35" t="s">
        <v>34</v>
      </c>
      <c r="D62" s="14" t="s">
        <v>36</v>
      </c>
      <c r="E62" s="14" t="s">
        <v>36</v>
      </c>
      <c r="F62" s="14" t="s">
        <v>36</v>
      </c>
      <c r="G62" s="35" t="s">
        <v>34</v>
      </c>
      <c r="H62" s="35" t="s">
        <v>34</v>
      </c>
    </row>
    <row r="63" spans="1:11" s="20" customFormat="1" x14ac:dyDescent="0.25">
      <c r="A63" s="30" t="s">
        <v>121</v>
      </c>
      <c r="B63" s="35" t="s">
        <v>34</v>
      </c>
      <c r="C63" s="35" t="s">
        <v>34</v>
      </c>
      <c r="D63" s="35" t="s">
        <v>34</v>
      </c>
      <c r="E63" s="14" t="s">
        <v>36</v>
      </c>
      <c r="F63" s="14" t="s">
        <v>36</v>
      </c>
      <c r="G63" s="35" t="s">
        <v>34</v>
      </c>
      <c r="H63" s="35" t="s">
        <v>34</v>
      </c>
    </row>
    <row r="64" spans="1:11" s="20" customFormat="1" x14ac:dyDescent="0.25">
      <c r="A64" s="30" t="s">
        <v>122</v>
      </c>
      <c r="B64" s="35" t="s">
        <v>34</v>
      </c>
      <c r="C64" s="35" t="s">
        <v>34</v>
      </c>
      <c r="D64" s="35" t="s">
        <v>34</v>
      </c>
      <c r="E64" s="14" t="s">
        <v>36</v>
      </c>
      <c r="F64" s="14" t="s">
        <v>36</v>
      </c>
      <c r="G64" s="35" t="s">
        <v>34</v>
      </c>
      <c r="H64" s="35" t="s">
        <v>34</v>
      </c>
    </row>
    <row r="65" spans="1:11" s="20" customFormat="1" x14ac:dyDescent="0.25">
      <c r="A65" s="30" t="s">
        <v>76</v>
      </c>
      <c r="B65" s="35" t="s">
        <v>34</v>
      </c>
      <c r="C65" s="35" t="s">
        <v>34</v>
      </c>
      <c r="D65" s="14" t="s">
        <v>36</v>
      </c>
      <c r="E65" s="14" t="s">
        <v>36</v>
      </c>
      <c r="F65" s="14" t="s">
        <v>36</v>
      </c>
      <c r="G65" s="35" t="s">
        <v>34</v>
      </c>
      <c r="H65" s="35" t="s">
        <v>34</v>
      </c>
    </row>
    <row r="66" spans="1:11" s="20" customFormat="1" x14ac:dyDescent="0.25">
      <c r="A66" s="30" t="s">
        <v>78</v>
      </c>
      <c r="B66" s="35" t="s">
        <v>34</v>
      </c>
      <c r="C66" s="35" t="s">
        <v>34</v>
      </c>
      <c r="D66" s="14" t="s">
        <v>36</v>
      </c>
      <c r="E66" s="14" t="s">
        <v>36</v>
      </c>
      <c r="F66" s="14" t="s">
        <v>36</v>
      </c>
      <c r="G66" s="14" t="s">
        <v>36</v>
      </c>
      <c r="H66" s="35" t="s">
        <v>34</v>
      </c>
    </row>
    <row r="67" spans="1:11" s="20" customFormat="1" x14ac:dyDescent="0.25">
      <c r="A67" s="30" t="s">
        <v>77</v>
      </c>
      <c r="B67" s="35" t="s">
        <v>34</v>
      </c>
      <c r="C67" s="35" t="s">
        <v>34</v>
      </c>
      <c r="D67" s="14" t="s">
        <v>36</v>
      </c>
      <c r="E67" s="14" t="s">
        <v>36</v>
      </c>
      <c r="F67" s="14" t="s">
        <v>36</v>
      </c>
      <c r="G67" s="35" t="s">
        <v>34</v>
      </c>
      <c r="H67" s="35" t="s">
        <v>34</v>
      </c>
    </row>
    <row r="68" spans="1:11" s="20" customFormat="1" x14ac:dyDescent="0.25">
      <c r="A68" s="25" t="s">
        <v>37</v>
      </c>
      <c r="B68" s="26"/>
      <c r="C68" s="26"/>
      <c r="D68" s="26"/>
      <c r="E68" s="26"/>
      <c r="F68" s="26"/>
      <c r="G68" s="26"/>
      <c r="H68" s="26"/>
    </row>
    <row r="69" spans="1:11" x14ac:dyDescent="0.25">
      <c r="A69" s="30" t="s">
        <v>79</v>
      </c>
      <c r="B69" s="35" t="s">
        <v>34</v>
      </c>
      <c r="C69" s="35" t="s">
        <v>34</v>
      </c>
      <c r="D69" s="35" t="s">
        <v>34</v>
      </c>
      <c r="E69" s="35" t="s">
        <v>34</v>
      </c>
      <c r="F69" s="35" t="s">
        <v>34</v>
      </c>
      <c r="G69" s="35" t="s">
        <v>34</v>
      </c>
      <c r="H69" s="35" t="s">
        <v>34</v>
      </c>
      <c r="I69" s="10"/>
      <c r="J69" s="10"/>
      <c r="K69" s="10"/>
    </row>
    <row r="70" spans="1:11" x14ac:dyDescent="0.25">
      <c r="A70" s="30" t="s">
        <v>123</v>
      </c>
      <c r="B70" s="35" t="s">
        <v>34</v>
      </c>
      <c r="C70" s="35" t="s">
        <v>34</v>
      </c>
      <c r="D70" s="36" t="s">
        <v>38</v>
      </c>
      <c r="E70" s="36" t="s">
        <v>35</v>
      </c>
      <c r="F70" s="14" t="s">
        <v>36</v>
      </c>
      <c r="G70" s="36" t="s">
        <v>35</v>
      </c>
      <c r="H70" s="35" t="s">
        <v>34</v>
      </c>
    </row>
    <row r="71" spans="1:11" x14ac:dyDescent="0.25">
      <c r="A71" s="30" t="s">
        <v>80</v>
      </c>
      <c r="B71" s="35" t="s">
        <v>34</v>
      </c>
      <c r="C71" s="35" t="s">
        <v>34</v>
      </c>
      <c r="D71" s="35" t="s">
        <v>34</v>
      </c>
      <c r="E71" s="36" t="s">
        <v>35</v>
      </c>
      <c r="F71" s="36" t="s">
        <v>35</v>
      </c>
      <c r="G71" s="35" t="s">
        <v>34</v>
      </c>
      <c r="H71" s="35" t="s">
        <v>34</v>
      </c>
    </row>
    <row r="72" spans="1:11" s="4" customFormat="1" x14ac:dyDescent="0.25">
      <c r="A72" s="30" t="s">
        <v>81</v>
      </c>
      <c r="B72" s="35" t="s">
        <v>34</v>
      </c>
      <c r="C72" s="35" t="s">
        <v>34</v>
      </c>
      <c r="D72" s="35" t="s">
        <v>34</v>
      </c>
      <c r="E72" s="35" t="s">
        <v>34</v>
      </c>
      <c r="F72" s="14" t="s">
        <v>36</v>
      </c>
      <c r="G72" s="35" t="s">
        <v>34</v>
      </c>
      <c r="H72" s="35" t="s">
        <v>34</v>
      </c>
      <c r="I72" s="10"/>
      <c r="K72" s="10"/>
    </row>
    <row r="73" spans="1:11" s="20" customFormat="1" x14ac:dyDescent="0.25">
      <c r="A73" s="25" t="s">
        <v>39</v>
      </c>
      <c r="B73" s="25"/>
      <c r="C73" s="25"/>
      <c r="D73" s="25"/>
      <c r="E73" s="26"/>
      <c r="F73" s="26"/>
      <c r="G73" s="26"/>
      <c r="H73" s="26"/>
    </row>
    <row r="74" spans="1:11" x14ac:dyDescent="0.25">
      <c r="A74" s="30" t="s">
        <v>82</v>
      </c>
      <c r="B74" s="35" t="s">
        <v>34</v>
      </c>
      <c r="C74" s="35" t="s">
        <v>34</v>
      </c>
      <c r="D74" s="36" t="s">
        <v>35</v>
      </c>
      <c r="E74" s="36" t="s">
        <v>35</v>
      </c>
      <c r="F74" s="14" t="s">
        <v>36</v>
      </c>
      <c r="G74" s="36" t="s">
        <v>35</v>
      </c>
      <c r="H74" s="35" t="s">
        <v>34</v>
      </c>
    </row>
    <row r="75" spans="1:11" x14ac:dyDescent="0.25">
      <c r="A75" s="30" t="s">
        <v>83</v>
      </c>
      <c r="B75" s="35" t="s">
        <v>34</v>
      </c>
      <c r="C75" s="35" t="s">
        <v>34</v>
      </c>
      <c r="D75" s="36" t="s">
        <v>35</v>
      </c>
      <c r="E75" s="36" t="s">
        <v>35</v>
      </c>
      <c r="F75" s="14" t="s">
        <v>36</v>
      </c>
      <c r="G75" s="35" t="s">
        <v>34</v>
      </c>
      <c r="H75" s="35" t="s">
        <v>34</v>
      </c>
    </row>
    <row r="76" spans="1:11" s="20" customFormat="1" x14ac:dyDescent="0.25">
      <c r="A76" s="30" t="s">
        <v>126</v>
      </c>
      <c r="B76" s="35" t="s">
        <v>34</v>
      </c>
      <c r="C76" s="35" t="s">
        <v>34</v>
      </c>
      <c r="D76" s="36" t="s">
        <v>35</v>
      </c>
      <c r="E76" s="14" t="s">
        <v>36</v>
      </c>
      <c r="F76" s="14" t="s">
        <v>36</v>
      </c>
      <c r="G76" s="35" t="s">
        <v>34</v>
      </c>
      <c r="H76" s="35" t="s">
        <v>34</v>
      </c>
    </row>
    <row r="77" spans="1:11" x14ac:dyDescent="0.25">
      <c r="A77" s="31" t="s">
        <v>84</v>
      </c>
      <c r="B77" s="35" t="s">
        <v>34</v>
      </c>
      <c r="C77" s="35" t="s">
        <v>34</v>
      </c>
      <c r="D77" s="35" t="s">
        <v>34</v>
      </c>
      <c r="E77" s="36" t="s">
        <v>35</v>
      </c>
      <c r="F77" s="14" t="s">
        <v>36</v>
      </c>
      <c r="G77" s="35" t="s">
        <v>34</v>
      </c>
      <c r="H77" s="35" t="s">
        <v>34</v>
      </c>
    </row>
    <row r="78" spans="1:11" s="20" customFormat="1" x14ac:dyDescent="0.25">
      <c r="A78" s="26" t="s">
        <v>40</v>
      </c>
      <c r="B78" s="26"/>
      <c r="C78" s="26"/>
      <c r="D78" s="26"/>
      <c r="E78" s="26"/>
      <c r="F78" s="26"/>
      <c r="G78" s="26"/>
      <c r="H78" s="26"/>
    </row>
    <row r="79" spans="1:11" x14ac:dyDescent="0.25">
      <c r="A79" s="30" t="s">
        <v>127</v>
      </c>
      <c r="B79" s="35" t="s">
        <v>34</v>
      </c>
      <c r="C79" s="35" t="s">
        <v>34</v>
      </c>
      <c r="D79" s="14" t="s">
        <v>36</v>
      </c>
      <c r="E79" s="39" t="s">
        <v>35</v>
      </c>
      <c r="F79" s="14" t="s">
        <v>36</v>
      </c>
      <c r="G79" s="40" t="s">
        <v>34</v>
      </c>
      <c r="H79" s="40" t="s">
        <v>34</v>
      </c>
    </row>
    <row r="80" spans="1:11" x14ac:dyDescent="0.25">
      <c r="A80" s="30" t="s">
        <v>85</v>
      </c>
      <c r="B80" s="35" t="s">
        <v>34</v>
      </c>
      <c r="C80" s="36" t="s">
        <v>35</v>
      </c>
      <c r="D80" s="36" t="s">
        <v>35</v>
      </c>
      <c r="E80" s="39" t="s">
        <v>35</v>
      </c>
      <c r="F80" s="14" t="s">
        <v>36</v>
      </c>
      <c r="G80" s="40" t="s">
        <v>34</v>
      </c>
      <c r="H80" s="40" t="s">
        <v>34</v>
      </c>
    </row>
    <row r="81" spans="1:11" x14ac:dyDescent="0.25">
      <c r="A81" s="30" t="s">
        <v>86</v>
      </c>
      <c r="B81" s="35" t="s">
        <v>34</v>
      </c>
      <c r="C81" s="36" t="s">
        <v>35</v>
      </c>
      <c r="D81" s="36" t="s">
        <v>35</v>
      </c>
      <c r="E81" s="14" t="s">
        <v>36</v>
      </c>
      <c r="F81" s="14" t="s">
        <v>36</v>
      </c>
      <c r="G81" s="40" t="s">
        <v>34</v>
      </c>
      <c r="H81" s="40" t="s">
        <v>34</v>
      </c>
    </row>
    <row r="82" spans="1:11" x14ac:dyDescent="0.25">
      <c r="A82" s="32" t="s">
        <v>87</v>
      </c>
      <c r="B82" s="35" t="s">
        <v>34</v>
      </c>
      <c r="C82" s="35" t="s">
        <v>34</v>
      </c>
      <c r="D82" s="36" t="s">
        <v>35</v>
      </c>
      <c r="E82" s="42" t="s">
        <v>34</v>
      </c>
      <c r="F82" s="14" t="s">
        <v>36</v>
      </c>
      <c r="G82" s="41" t="s">
        <v>35</v>
      </c>
      <c r="H82" s="35" t="s">
        <v>34</v>
      </c>
      <c r="I82" s="17"/>
      <c r="J82" s="17"/>
      <c r="K82" s="17"/>
    </row>
    <row r="83" spans="1:11" s="4" customFormat="1" x14ac:dyDescent="0.25">
      <c r="A83" s="33" t="s">
        <v>88</v>
      </c>
      <c r="B83" s="35" t="s">
        <v>34</v>
      </c>
      <c r="C83" s="35" t="s">
        <v>34</v>
      </c>
      <c r="D83" s="35" t="s">
        <v>34</v>
      </c>
      <c r="E83" s="14" t="s">
        <v>36</v>
      </c>
      <c r="F83" s="35" t="s">
        <v>34</v>
      </c>
      <c r="G83" s="35" t="s">
        <v>34</v>
      </c>
      <c r="H83" s="35" t="s">
        <v>34</v>
      </c>
      <c r="I83" s="10"/>
      <c r="K83" s="10"/>
    </row>
    <row r="84" spans="1:11" x14ac:dyDescent="0.25">
      <c r="A84" s="30" t="s">
        <v>100</v>
      </c>
      <c r="B84" s="35" t="s">
        <v>34</v>
      </c>
      <c r="C84" s="35" t="s">
        <v>34</v>
      </c>
      <c r="D84" s="14" t="s">
        <v>36</v>
      </c>
      <c r="E84" s="14" t="s">
        <v>36</v>
      </c>
      <c r="F84" s="14" t="s">
        <v>36</v>
      </c>
      <c r="G84" s="14" t="s">
        <v>36</v>
      </c>
      <c r="H84" s="36" t="s">
        <v>35</v>
      </c>
    </row>
    <row r="85" spans="1:11" x14ac:dyDescent="0.25">
      <c r="A85" s="30" t="s">
        <v>133</v>
      </c>
      <c r="B85" s="35" t="s">
        <v>34</v>
      </c>
      <c r="C85" s="35" t="s">
        <v>34</v>
      </c>
      <c r="D85" s="35" t="s">
        <v>34</v>
      </c>
      <c r="E85" s="36" t="s">
        <v>35</v>
      </c>
      <c r="F85" s="14" t="s">
        <v>36</v>
      </c>
      <c r="G85" s="36" t="s">
        <v>35</v>
      </c>
      <c r="H85" s="40" t="s">
        <v>34</v>
      </c>
    </row>
    <row r="86" spans="1:11" x14ac:dyDescent="0.25">
      <c r="A86" s="30" t="s">
        <v>89</v>
      </c>
      <c r="B86" s="35" t="s">
        <v>34</v>
      </c>
      <c r="C86" s="14" t="s">
        <v>36</v>
      </c>
      <c r="D86" s="14" t="s">
        <v>36</v>
      </c>
      <c r="E86" s="36" t="s">
        <v>35</v>
      </c>
      <c r="F86" s="14" t="s">
        <v>36</v>
      </c>
      <c r="G86" s="35" t="s">
        <v>34</v>
      </c>
      <c r="H86" s="35" t="s">
        <v>34</v>
      </c>
    </row>
    <row r="87" spans="1:11" s="20" customFormat="1" x14ac:dyDescent="0.25">
      <c r="A87" s="30" t="s">
        <v>90</v>
      </c>
      <c r="B87" s="35" t="s">
        <v>34</v>
      </c>
      <c r="C87" s="35" t="s">
        <v>34</v>
      </c>
      <c r="D87" s="36" t="s">
        <v>35</v>
      </c>
      <c r="E87" s="35" t="s">
        <v>34</v>
      </c>
      <c r="F87" s="14" t="s">
        <v>36</v>
      </c>
      <c r="G87" s="35" t="s">
        <v>34</v>
      </c>
      <c r="H87" s="35" t="s">
        <v>34</v>
      </c>
    </row>
    <row r="88" spans="1:11" x14ac:dyDescent="0.25">
      <c r="A88" s="30" t="s">
        <v>91</v>
      </c>
      <c r="B88" s="35" t="s">
        <v>34</v>
      </c>
      <c r="C88" s="35" t="s">
        <v>34</v>
      </c>
      <c r="D88" s="35" t="s">
        <v>34</v>
      </c>
      <c r="E88" s="36" t="s">
        <v>35</v>
      </c>
      <c r="F88" s="14" t="s">
        <v>36</v>
      </c>
      <c r="G88" s="35" t="s">
        <v>34</v>
      </c>
      <c r="H88" s="39" t="s">
        <v>35</v>
      </c>
    </row>
    <row r="89" spans="1:11" x14ac:dyDescent="0.25">
      <c r="A89" s="26" t="s">
        <v>41</v>
      </c>
      <c r="B89" s="26"/>
      <c r="C89" s="26"/>
      <c r="D89" s="26"/>
      <c r="E89" s="26"/>
      <c r="F89" s="26"/>
      <c r="G89" s="26"/>
      <c r="H89" s="26"/>
    </row>
    <row r="90" spans="1:11" x14ac:dyDescent="0.25">
      <c r="A90" s="30" t="s">
        <v>92</v>
      </c>
      <c r="B90" s="35" t="s">
        <v>34</v>
      </c>
      <c r="C90" s="35" t="s">
        <v>34</v>
      </c>
      <c r="D90" s="35" t="s">
        <v>34</v>
      </c>
      <c r="E90" s="35" t="s">
        <v>34</v>
      </c>
      <c r="F90" s="36" t="s">
        <v>35</v>
      </c>
      <c r="G90" s="36" t="s">
        <v>35</v>
      </c>
      <c r="H90" s="40" t="s">
        <v>34</v>
      </c>
    </row>
    <row r="91" spans="1:11" x14ac:dyDescent="0.25">
      <c r="A91" s="31" t="s">
        <v>137</v>
      </c>
      <c r="B91" s="35" t="s">
        <v>34</v>
      </c>
      <c r="C91" s="35" t="s">
        <v>34</v>
      </c>
      <c r="D91" s="35" t="s">
        <v>34</v>
      </c>
      <c r="E91" s="14" t="s">
        <v>36</v>
      </c>
      <c r="F91" s="14" t="s">
        <v>36</v>
      </c>
      <c r="G91" s="39" t="s">
        <v>35</v>
      </c>
      <c r="H91" s="40" t="s">
        <v>34</v>
      </c>
    </row>
    <row r="92" spans="1:11" x14ac:dyDescent="0.25">
      <c r="A92" s="31" t="s">
        <v>95</v>
      </c>
      <c r="B92" s="40" t="s">
        <v>34</v>
      </c>
      <c r="C92" s="40" t="s">
        <v>34</v>
      </c>
      <c r="D92" s="40" t="s">
        <v>34</v>
      </c>
      <c r="E92" s="40" t="s">
        <v>34</v>
      </c>
      <c r="F92" s="40" t="s">
        <v>34</v>
      </c>
      <c r="G92" s="40" t="s">
        <v>34</v>
      </c>
      <c r="H92" s="40" t="s">
        <v>34</v>
      </c>
    </row>
    <row r="93" spans="1:11" x14ac:dyDescent="0.25">
      <c r="A93" s="33" t="s">
        <v>96</v>
      </c>
      <c r="B93" s="40" t="s">
        <v>34</v>
      </c>
      <c r="C93" s="40" t="s">
        <v>34</v>
      </c>
      <c r="D93" s="40" t="s">
        <v>34</v>
      </c>
      <c r="E93" s="40" t="s">
        <v>34</v>
      </c>
      <c r="F93" s="40" t="s">
        <v>34</v>
      </c>
      <c r="G93" s="40" t="s">
        <v>34</v>
      </c>
      <c r="H93" s="40" t="s">
        <v>34</v>
      </c>
    </row>
    <row r="94" spans="1:11" x14ac:dyDescent="0.25">
      <c r="A94" s="31" t="s">
        <v>93</v>
      </c>
      <c r="B94" s="40" t="s">
        <v>34</v>
      </c>
      <c r="C94" s="40" t="s">
        <v>34</v>
      </c>
      <c r="D94" s="40" t="s">
        <v>34</v>
      </c>
      <c r="E94" s="40" t="s">
        <v>34</v>
      </c>
      <c r="F94" s="40" t="s">
        <v>34</v>
      </c>
      <c r="G94" s="40" t="s">
        <v>34</v>
      </c>
      <c r="H94" s="40" t="s">
        <v>34</v>
      </c>
    </row>
    <row r="95" spans="1:11" x14ac:dyDescent="0.25">
      <c r="A95" s="31" t="s">
        <v>94</v>
      </c>
      <c r="B95" s="40" t="s">
        <v>34</v>
      </c>
      <c r="C95" s="40" t="s">
        <v>34</v>
      </c>
      <c r="D95" s="40" t="s">
        <v>34</v>
      </c>
      <c r="E95" s="39" t="s">
        <v>35</v>
      </c>
      <c r="F95" s="40" t="s">
        <v>34</v>
      </c>
      <c r="G95" s="40" t="s">
        <v>34</v>
      </c>
      <c r="H95" s="40" t="s">
        <v>34</v>
      </c>
    </row>
    <row r="96" spans="1:11" x14ac:dyDescent="0.25">
      <c r="A96" s="43" t="s">
        <v>129</v>
      </c>
      <c r="B96" s="26"/>
      <c r="C96" s="26"/>
      <c r="D96" s="26"/>
      <c r="E96" s="26"/>
      <c r="F96" s="26"/>
      <c r="G96" s="26"/>
      <c r="H96" s="26"/>
    </row>
    <row r="97" spans="1:8" x14ac:dyDescent="0.25">
      <c r="A97" s="44" t="s">
        <v>34</v>
      </c>
      <c r="B97">
        <f t="shared" ref="B97:H97" si="0">COUNTIF(B3:B95,"*yes*")</f>
        <v>84</v>
      </c>
      <c r="C97" s="20">
        <f t="shared" si="0"/>
        <v>81</v>
      </c>
      <c r="D97" s="20">
        <f t="shared" si="0"/>
        <v>43</v>
      </c>
      <c r="E97" s="20">
        <f t="shared" si="0"/>
        <v>38</v>
      </c>
      <c r="F97" s="20">
        <f t="shared" si="0"/>
        <v>18</v>
      </c>
      <c r="G97" s="20">
        <f t="shared" si="0"/>
        <v>62</v>
      </c>
      <c r="H97" s="20">
        <f t="shared" si="0"/>
        <v>81</v>
      </c>
    </row>
    <row r="98" spans="1:8" x14ac:dyDescent="0.25">
      <c r="A98" s="45" t="s">
        <v>35</v>
      </c>
      <c r="B98" s="20">
        <f t="shared" ref="B98:H98" si="1">COUNTIF(B3:B95,"*limited*")</f>
        <v>2</v>
      </c>
      <c r="C98" s="20">
        <f t="shared" si="1"/>
        <v>4</v>
      </c>
      <c r="D98" s="20">
        <f t="shared" si="1"/>
        <v>13</v>
      </c>
      <c r="E98" s="20">
        <f t="shared" si="1"/>
        <v>21</v>
      </c>
      <c r="F98" s="20">
        <f t="shared" si="1"/>
        <v>6</v>
      </c>
      <c r="G98" s="20">
        <f t="shared" si="1"/>
        <v>18</v>
      </c>
      <c r="H98" s="20">
        <f t="shared" si="1"/>
        <v>5</v>
      </c>
    </row>
    <row r="99" spans="1:8" x14ac:dyDescent="0.25">
      <c r="A99" s="46" t="s">
        <v>36</v>
      </c>
      <c r="B99">
        <f t="shared" ref="B99:H99" si="2">COUNTIF(B3:B95,"*no*")</f>
        <v>0</v>
      </c>
      <c r="C99" s="20">
        <f t="shared" si="2"/>
        <v>1</v>
      </c>
      <c r="D99" s="20">
        <f t="shared" si="2"/>
        <v>29</v>
      </c>
      <c r="E99" s="20">
        <f t="shared" si="2"/>
        <v>27</v>
      </c>
      <c r="F99" s="20">
        <f t="shared" si="2"/>
        <v>62</v>
      </c>
      <c r="G99" s="20">
        <f t="shared" si="2"/>
        <v>6</v>
      </c>
      <c r="H99" s="20">
        <f t="shared" si="2"/>
        <v>0</v>
      </c>
    </row>
  </sheetData>
  <hyperlinks>
    <hyperlink ref="B3" r:id="rId1"/>
    <hyperlink ref="B4" r:id="rId2"/>
    <hyperlink ref="B5" r:id="rId3"/>
    <hyperlink ref="B6" r:id="rId4"/>
    <hyperlink ref="B7" r:id="rId5"/>
    <hyperlink ref="B44" r:id="rId6"/>
    <hyperlink ref="B9" r:id="rId7"/>
    <hyperlink ref="B10" r:id="rId8"/>
    <hyperlink ref="B11" r:id="rId9"/>
    <hyperlink ref="B12" r:id="rId10"/>
    <hyperlink ref="B13" r:id="rId11"/>
    <hyperlink ref="C3" r:id="rId12"/>
    <hyperlink ref="C4" r:id="rId13"/>
    <hyperlink ref="C5" r:id="rId14"/>
    <hyperlink ref="C6" r:id="rId15"/>
    <hyperlink ref="C7" r:id="rId16"/>
    <hyperlink ref="C44" r:id="rId17"/>
    <hyperlink ref="C9" r:id="rId18"/>
    <hyperlink ref="C10" r:id="rId19"/>
    <hyperlink ref="C11" r:id="rId20"/>
    <hyperlink ref="C12" r:id="rId21"/>
    <hyperlink ref="C13" r:id="rId22"/>
    <hyperlink ref="B17" r:id="rId23"/>
    <hyperlink ref="B18" r:id="rId24"/>
    <hyperlink ref="B19" r:id="rId25"/>
    <hyperlink ref="B20" r:id="rId26"/>
    <hyperlink ref="B21" r:id="rId27"/>
    <hyperlink ref="B22" r:id="rId28"/>
    <hyperlink ref="B23" r:id="rId29"/>
    <hyperlink ref="B26" r:id="rId30"/>
    <hyperlink ref="B27" r:id="rId31"/>
    <hyperlink ref="B28" r:id="rId32"/>
    <hyperlink ref="B29" r:id="rId33"/>
    <hyperlink ref="B30" r:id="rId34"/>
    <hyperlink ref="B32" r:id="rId35"/>
    <hyperlink ref="B33" r:id="rId36"/>
    <hyperlink ref="B34" r:id="rId37"/>
    <hyperlink ref="B35" r:id="rId38"/>
    <hyperlink ref="B36" r:id="rId39"/>
    <hyperlink ref="B37" r:id="rId40"/>
    <hyperlink ref="B31" r:id="rId41"/>
    <hyperlink ref="B38" r:id="rId42"/>
    <hyperlink ref="B39" r:id="rId43"/>
    <hyperlink ref="B42" r:id="rId44"/>
    <hyperlink ref="B43" r:id="rId45"/>
    <hyperlink ref="B45" r:id="rId46"/>
    <hyperlink ref="B46" r:id="rId47"/>
    <hyperlink ref="B47" r:id="rId48"/>
    <hyperlink ref="B48" r:id="rId49"/>
    <hyperlink ref="B49" r:id="rId50"/>
    <hyperlink ref="B50" r:id="rId51"/>
    <hyperlink ref="B51" r:id="rId52"/>
    <hyperlink ref="B52" r:id="rId53"/>
    <hyperlink ref="B53" r:id="rId54"/>
    <hyperlink ref="B54" r:id="rId55"/>
    <hyperlink ref="B55" r:id="rId56"/>
    <hyperlink ref="B58" r:id="rId57"/>
    <hyperlink ref="B59" r:id="rId58"/>
    <hyperlink ref="B61" r:id="rId59"/>
    <hyperlink ref="B62" r:id="rId60"/>
    <hyperlink ref="B63" r:id="rId61"/>
    <hyperlink ref="B64" r:id="rId62"/>
    <hyperlink ref="B65" r:id="rId63"/>
    <hyperlink ref="B67" r:id="rId64"/>
    <hyperlink ref="B69" r:id="rId65"/>
    <hyperlink ref="B70" r:id="rId66"/>
    <hyperlink ref="B71" r:id="rId67"/>
    <hyperlink ref="B72" r:id="rId68"/>
    <hyperlink ref="B74" r:id="rId69"/>
    <hyperlink ref="B75" r:id="rId70"/>
    <hyperlink ref="B83" r:id="rId71"/>
    <hyperlink ref="B90" r:id="rId72"/>
    <hyperlink ref="C17" r:id="rId73"/>
    <hyperlink ref="C18" r:id="rId74"/>
    <hyperlink ref="C19" r:id="rId75"/>
    <hyperlink ref="C20" r:id="rId76"/>
    <hyperlink ref="C21" r:id="rId77"/>
    <hyperlink ref="C22" r:id="rId78"/>
    <hyperlink ref="C23" r:id="rId79"/>
    <hyperlink ref="C26" r:id="rId80"/>
    <hyperlink ref="C27" r:id="rId81"/>
    <hyperlink ref="C28" r:id="rId82"/>
    <hyperlink ref="C29" r:id="rId83"/>
    <hyperlink ref="C30" r:id="rId84"/>
    <hyperlink ref="C32" r:id="rId85"/>
    <hyperlink ref="C33" r:id="rId86"/>
    <hyperlink ref="C34" r:id="rId87"/>
    <hyperlink ref="C35" r:id="rId88"/>
    <hyperlink ref="C36" r:id="rId89"/>
    <hyperlink ref="C37" r:id="rId90"/>
    <hyperlink ref="C31" r:id="rId91"/>
    <hyperlink ref="C38" r:id="rId92"/>
    <hyperlink ref="C39" r:id="rId93"/>
    <hyperlink ref="C42" r:id="rId94"/>
    <hyperlink ref="C43" r:id="rId95"/>
    <hyperlink ref="C45" r:id="rId96"/>
    <hyperlink ref="C46" r:id="rId97"/>
    <hyperlink ref="C47" r:id="rId98"/>
    <hyperlink ref="C48" r:id="rId99"/>
    <hyperlink ref="C49" r:id="rId100"/>
    <hyperlink ref="C50" r:id="rId101"/>
    <hyperlink ref="C51" r:id="rId102"/>
    <hyperlink ref="C52" r:id="rId103"/>
    <hyperlink ref="C53" r:id="rId104"/>
    <hyperlink ref="C54" r:id="rId105"/>
    <hyperlink ref="C55" r:id="rId106"/>
    <hyperlink ref="C58" r:id="rId107"/>
    <hyperlink ref="C59" r:id="rId108"/>
    <hyperlink ref="C61" r:id="rId109"/>
    <hyperlink ref="C62" r:id="rId110"/>
    <hyperlink ref="C63" r:id="rId111"/>
    <hyperlink ref="C64" r:id="rId112"/>
    <hyperlink ref="C65" r:id="rId113"/>
    <hyperlink ref="C67" r:id="rId114"/>
    <hyperlink ref="C69" r:id="rId115"/>
    <hyperlink ref="C70" r:id="rId116"/>
    <hyperlink ref="C71" r:id="rId117"/>
    <hyperlink ref="C72" r:id="rId118" location="mvmanova"/>
    <hyperlink ref="C74" r:id="rId119"/>
    <hyperlink ref="C75" r:id="rId120"/>
    <hyperlink ref="C83" r:id="rId121"/>
    <hyperlink ref="C90" r:id="rId122"/>
    <hyperlink ref="D3" r:id="rId123"/>
    <hyperlink ref="D4" r:id="rId124"/>
    <hyperlink ref="D5" r:id="rId125"/>
    <hyperlink ref="D6" r:id="rId126"/>
    <hyperlink ref="D7" r:id="rId127"/>
    <hyperlink ref="D44" r:id="rId128"/>
    <hyperlink ref="D9" r:id="rId129"/>
    <hyperlink ref="D10" r:id="rId130"/>
    <hyperlink ref="D11" r:id="rId131"/>
    <hyperlink ref="D12" r:id="rId132"/>
    <hyperlink ref="D13" r:id="rId133"/>
    <hyperlink ref="D17" r:id="rId134"/>
    <hyperlink ref="D18" r:id="rId135"/>
    <hyperlink ref="D19" r:id="rId136"/>
    <hyperlink ref="D20" r:id="rId137"/>
    <hyperlink ref="D21" r:id="rId138"/>
    <hyperlink ref="D22" r:id="rId139"/>
    <hyperlink ref="D28" r:id="rId140"/>
    <hyperlink ref="D32" r:id="rId141"/>
    <hyperlink ref="D33" r:id="rId142"/>
    <hyperlink ref="D35" r:id="rId143"/>
    <hyperlink ref="D36" r:id="rId144"/>
    <hyperlink ref="D42" r:id="rId145"/>
    <hyperlink ref="D45" r:id="rId146"/>
    <hyperlink ref="D51" r:id="rId147"/>
    <hyperlink ref="D52" r:id="rId148"/>
    <hyperlink ref="D53" r:id="rId149"/>
    <hyperlink ref="D54" r:id="rId150"/>
    <hyperlink ref="D61" r:id="rId151"/>
    <hyperlink ref="D63" r:id="rId152"/>
    <hyperlink ref="D64" r:id="rId153"/>
    <hyperlink ref="D69" r:id="rId154"/>
    <hyperlink ref="D70" r:id="rId155"/>
    <hyperlink ref="D71" r:id="rId156"/>
    <hyperlink ref="D72" r:id="rId157"/>
    <hyperlink ref="D83" r:id="rId158"/>
    <hyperlink ref="D90" r:id="rId159" display="Limited"/>
    <hyperlink ref="E3" r:id="rId160"/>
    <hyperlink ref="E4" r:id="rId161"/>
    <hyperlink ref="E5" r:id="rId162"/>
    <hyperlink ref="E6" r:id="rId163"/>
    <hyperlink ref="E7" r:id="rId164"/>
    <hyperlink ref="E44" r:id="rId165"/>
    <hyperlink ref="E9" r:id="rId166"/>
    <hyperlink ref="E10" r:id="rId167"/>
    <hyperlink ref="E11" r:id="rId168"/>
    <hyperlink ref="E12" r:id="rId169"/>
    <hyperlink ref="E13" r:id="rId170"/>
    <hyperlink ref="E17" r:id="rId171"/>
    <hyperlink ref="E18" r:id="rId172"/>
    <hyperlink ref="E19" r:id="rId173"/>
    <hyperlink ref="E20" r:id="rId174"/>
    <hyperlink ref="E21" r:id="rId175"/>
    <hyperlink ref="E22" r:id="rId176"/>
    <hyperlink ref="E28" r:id="rId177"/>
    <hyperlink ref="E32" r:id="rId178"/>
    <hyperlink ref="E33" r:id="rId179"/>
    <hyperlink ref="E35" r:id="rId180"/>
    <hyperlink ref="E36" r:id="rId181"/>
    <hyperlink ref="E31" r:id="rId182" display="Yes"/>
    <hyperlink ref="E38" r:id="rId183"/>
    <hyperlink ref="E42" r:id="rId184"/>
    <hyperlink ref="E45" r:id="rId185"/>
    <hyperlink ref="E46" r:id="rId186"/>
    <hyperlink ref="E47" r:id="rId187"/>
    <hyperlink ref="E48" r:id="rId188"/>
    <hyperlink ref="E51" r:id="rId189"/>
    <hyperlink ref="E52" r:id="rId190"/>
    <hyperlink ref="E53" r:id="rId191"/>
    <hyperlink ref="E54" r:id="rId192"/>
    <hyperlink ref="E58" r:id="rId193"/>
    <hyperlink ref="E59" r:id="rId194"/>
    <hyperlink ref="E69" r:id="rId195"/>
    <hyperlink ref="E70" r:id="rId196"/>
    <hyperlink ref="E71" r:id="rId197"/>
    <hyperlink ref="E72" r:id="rId198"/>
    <hyperlink ref="E74" r:id="rId199"/>
    <hyperlink ref="E75" r:id="rId200"/>
    <hyperlink ref="E90" r:id="rId201"/>
    <hyperlink ref="F4" r:id="rId202"/>
    <hyperlink ref="F5" r:id="rId203"/>
    <hyperlink ref="F3" r:id="rId204"/>
    <hyperlink ref="F6" r:id="rId205"/>
    <hyperlink ref="F7" r:id="rId206"/>
    <hyperlink ref="F9" r:id="rId207" location="HISTOGRAM"/>
    <hyperlink ref="F11" r:id="rId208" location="SCATTERPLOT"/>
    <hyperlink ref="F12" r:id="rId209"/>
    <hyperlink ref="F13" r:id="rId210"/>
    <hyperlink ref="F17" r:id="rId211"/>
    <hyperlink ref="F21" r:id="rId212"/>
    <hyperlink ref="F69" r:id="rId213"/>
    <hyperlink ref="F71" r:id="rId214"/>
    <hyperlink ref="F83" r:id="rId215"/>
    <hyperlink ref="F90" r:id="rId216" location="MISSING-VALUES"/>
    <hyperlink ref="G3" r:id="rId217"/>
    <hyperlink ref="G4" r:id="rId218"/>
    <hyperlink ref="G5" r:id="rId219"/>
    <hyperlink ref="G6" r:id="rId220"/>
    <hyperlink ref="G7" r:id="rId221"/>
    <hyperlink ref="G44" r:id="rId222"/>
    <hyperlink ref="G9" r:id="rId223"/>
    <hyperlink ref="G10" r:id="rId224"/>
    <hyperlink ref="G11" r:id="rId225"/>
    <hyperlink ref="G12" r:id="rId226"/>
    <hyperlink ref="G13" r:id="rId227"/>
    <hyperlink ref="G17" r:id="rId228"/>
    <hyperlink ref="G18" r:id="rId229"/>
    <hyperlink ref="G19" r:id="rId230"/>
    <hyperlink ref="G20" r:id="rId231"/>
    <hyperlink ref="G21" r:id="rId232"/>
    <hyperlink ref="G22" r:id="rId233"/>
    <hyperlink ref="G23" r:id="rId234"/>
    <hyperlink ref="G26" r:id="rId235"/>
    <hyperlink ref="G27" r:id="rId236"/>
    <hyperlink ref="G28" r:id="rId237"/>
    <hyperlink ref="G32" r:id="rId238"/>
    <hyperlink ref="G33" r:id="rId239"/>
    <hyperlink ref="G34" r:id="rId240"/>
    <hyperlink ref="G35" r:id="rId241"/>
    <hyperlink ref="G36" r:id="rId242"/>
    <hyperlink ref="G31" r:id="rId243"/>
    <hyperlink ref="G38" r:id="rId244"/>
    <hyperlink ref="G42" r:id="rId245"/>
    <hyperlink ref="G43" r:id="rId246"/>
    <hyperlink ref="G45" r:id="rId247"/>
    <hyperlink ref="G46" r:id="rId248"/>
    <hyperlink ref="G47" r:id="rId249"/>
    <hyperlink ref="G48" r:id="rId250" location="btdp660"/>
    <hyperlink ref="G49" r:id="rId251"/>
    <hyperlink ref="G50" r:id="rId252"/>
    <hyperlink ref="G51" r:id="rId253"/>
    <hyperlink ref="G52" r:id="rId254"/>
    <hyperlink ref="G53" r:id="rId255"/>
    <hyperlink ref="G54" r:id="rId256"/>
    <hyperlink ref="G55" r:id="rId257"/>
    <hyperlink ref="G58" r:id="rId258"/>
    <hyperlink ref="G59" r:id="rId259"/>
    <hyperlink ref="G61" r:id="rId260"/>
    <hyperlink ref="G62" r:id="rId261"/>
    <hyperlink ref="G63" r:id="rId262"/>
    <hyperlink ref="G64" r:id="rId263"/>
    <hyperlink ref="G65" r:id="rId264"/>
    <hyperlink ref="G67" r:id="rId265"/>
    <hyperlink ref="G69" r:id="rId266"/>
    <hyperlink ref="G71" r:id="rId267"/>
    <hyperlink ref="G72" r:id="rId268"/>
    <hyperlink ref="G70" r:id="rId269"/>
    <hyperlink ref="G74" r:id="rId270"/>
    <hyperlink ref="G75" r:id="rId271"/>
    <hyperlink ref="G83" r:id="rId272"/>
    <hyperlink ref="H3" r:id="rId273" location="procstat_univariate_sect001.htm"/>
    <hyperlink ref="H4" r:id="rId274" location="p0bdp5qiw9vh7on13g9u2peqjlmm.htm"/>
    <hyperlink ref="H5" r:id="rId275" location="corr_toc.htm"/>
    <hyperlink ref="H6" r:id="rId276" location="n1dvg3qp3e9pann10us1wxo0qe0q.htm"/>
    <hyperlink ref="H7" r:id="rId277" location="boxplot_toc.htm"/>
    <hyperlink ref="H44" r:id="rId278" location="etsug_timeseries_sect007.htm"/>
    <hyperlink ref="H9" r:id="rId279" location="procstat_univariate_sect013.htm"/>
    <hyperlink ref="H10" r:id="rId280" location="vline-stmt.htm"/>
    <hyperlink ref="H11" r:id="rId281" location="scatter-stmt.htm"/>
    <hyperlink ref="H12" r:id="rId282" location="ttest_toc.htm"/>
    <hyperlink ref="H13" r:id="rId283" location="anova_toc.htm"/>
    <hyperlink ref="H17" r:id="rId284" location="statug_reg_sect003.htm"/>
    <hyperlink ref="H18" r:id="rId285"/>
    <hyperlink ref="H19" r:id="rId286" location="statug_reg_sect042.htm"/>
    <hyperlink ref="H20" r:id="rId287" location="etsug_model_sect046.htm"/>
    <hyperlink ref="H21" r:id="rId288" location="logistic_toc.htm"/>
    <hyperlink ref="H22" r:id="rId289" location="statug_probit_sect005.htm"/>
    <hyperlink ref="H23" r:id="rId290"/>
    <hyperlink ref="H26" r:id="rId291"/>
    <hyperlink ref="H27" r:id="rId292"/>
    <hyperlink ref="H28" r:id="rId293"/>
    <hyperlink ref="H29" r:id="rId294"/>
    <hyperlink ref="H30" r:id="rId295" location="etsug_qlim_sect029.htm"/>
    <hyperlink ref="H32" r:id="rId296" location="etsug_qlim_details24.htm"/>
    <hyperlink ref="H33" r:id="rId297" location="etsug_model_sect018.htm"/>
    <hyperlink ref="H34" r:id="rId298" location="etsug_model_sect018.htm"/>
    <hyperlink ref="H35" r:id="rId299" location="statug_reg_sect030.htm"/>
    <hyperlink ref="H36" r:id="rId300" location="statug_reg_sect038.htm"/>
    <hyperlink ref="H37" r:id="rId301" location="etsug_model_sect028.htm"/>
    <hyperlink ref="H31" r:id="rId302" location="statug_qreg_sect003.htm"/>
    <hyperlink ref="H38" r:id="rId303" location="statug_multtest_sect014.htm"/>
    <hyperlink ref="H39" r:id="rId304"/>
    <hyperlink ref="H42" r:id="rId305" location="etsug_timeseries_sect005.htm"/>
    <hyperlink ref="H43" r:id="rId306" location="timeseriesexpls_sect13.htm"/>
    <hyperlink ref="H45" r:id="rId307" location="etsug_autoreg_sect005.htm"/>
    <hyperlink ref="H46" r:id="rId308"/>
    <hyperlink ref="H47" r:id="rId309" location="etsug_autoreg_sect034.htm"/>
    <hyperlink ref="H48" r:id="rId310" location="etsug_varmax_sect034.htm"/>
    <hyperlink ref="H49" r:id="rId311" location="etsug_varmax_gettingstarted04.htm"/>
    <hyperlink ref="H50" r:id="rId312" location="etsug_varmax_sect009.htm"/>
    <hyperlink ref="H51" r:id="rId313" location="etsug_arima_sect024.htm"/>
    <hyperlink ref="H52" r:id="rId314" location="etsug_arima_sect019.htm"/>
    <hyperlink ref="H53" r:id="rId315" location="etsug_arima_sect019.htm"/>
    <hyperlink ref="H54" r:id="rId316" location="etsug_arima_sect019.htm"/>
    <hyperlink ref="H55" r:id="rId317" location="etsug_varmax_sect003.htm"/>
    <hyperlink ref="H58" r:id="rId318" location="etsug_autoreg_sect008.htm"/>
    <hyperlink ref="H59" r:id="rId319" location="etsug_autoreg_sect008.htm"/>
    <hyperlink ref="H61" r:id="rId320"/>
    <hyperlink ref="H62" r:id="rId321"/>
    <hyperlink ref="H63" r:id="rId322"/>
    <hyperlink ref="H64" r:id="rId323"/>
    <hyperlink ref="H65" r:id="rId324"/>
    <hyperlink ref="H67" r:id="rId325"/>
    <hyperlink ref="H69" r:id="rId326" location="statug_factor_sect028.htm"/>
    <hyperlink ref="H70" r:id="rId327"/>
    <hyperlink ref="H71" r:id="rId328"/>
    <hyperlink ref="H72" r:id="rId329" location="statug_glm_sect051.htm"/>
    <hyperlink ref="H74" r:id="rId330"/>
    <hyperlink ref="H75" r:id="rId331"/>
    <hyperlink ref="H83" r:id="rId332" location="intronpar_toc.htm"/>
    <hyperlink ref="B56" r:id="rId333"/>
    <hyperlink ref="C56" r:id="rId334"/>
    <hyperlink ref="C57" r:id="rId335"/>
    <hyperlink ref="F56" r:id="rId336"/>
    <hyperlink ref="F57" r:id="rId337"/>
    <hyperlink ref="G56" r:id="rId338"/>
    <hyperlink ref="G57" r:id="rId339"/>
    <hyperlink ref="H56" r:id="rId340"/>
    <hyperlink ref="H57" r:id="rId341"/>
    <hyperlink ref="B57" r:id="rId342"/>
    <hyperlink ref="H66" r:id="rId343"/>
    <hyperlink ref="C66" r:id="rId344"/>
    <hyperlink ref="B66" r:id="rId345"/>
    <hyperlink ref="C77" r:id="rId346"/>
    <hyperlink ref="B77" r:id="rId347"/>
    <hyperlink ref="D77" r:id="rId348"/>
    <hyperlink ref="E77" r:id="rId349" display="Yes"/>
    <hyperlink ref="G77" r:id="rId350"/>
    <hyperlink ref="H77" r:id="rId351"/>
    <hyperlink ref="D74" r:id="rId352"/>
    <hyperlink ref="D75" r:id="rId353"/>
    <hyperlink ref="B14" r:id="rId354"/>
    <hyperlink ref="C14" r:id="rId355"/>
    <hyperlink ref="D14" r:id="rId356"/>
    <hyperlink ref="E14" r:id="rId357"/>
    <hyperlink ref="F14" r:id="rId358"/>
    <hyperlink ref="G14" r:id="rId359"/>
    <hyperlink ref="H14" r:id="rId360" location="a000057941.htm"/>
    <hyperlink ref="C76" r:id="rId361"/>
    <hyperlink ref="B76" r:id="rId362"/>
    <hyperlink ref="D76" r:id="rId363"/>
    <hyperlink ref="G76" r:id="rId364" location="brjjmlm"/>
    <hyperlink ref="H76" r:id="rId365"/>
    <hyperlink ref="C79" r:id="rId366"/>
    <hyperlink ref="B79" r:id="rId367"/>
    <hyperlink ref="E79" r:id="rId368"/>
    <hyperlink ref="G79" r:id="rId369"/>
    <hyperlink ref="H79" r:id="rId370" location="p021zgvthyd9eqn18ofn4o0qmb6p.htm"/>
    <hyperlink ref="C15" r:id="rId371"/>
    <hyperlink ref="B15" r:id="rId372"/>
    <hyperlink ref="D15" r:id="rId373"/>
    <hyperlink ref="E15" r:id="rId374"/>
    <hyperlink ref="F15" r:id="rId375"/>
    <hyperlink ref="G15" r:id="rId376"/>
    <hyperlink ref="H15" r:id="rId377"/>
    <hyperlink ref="B82" r:id="rId378"/>
    <hyperlink ref="C82" r:id="rId379"/>
    <hyperlink ref="D82" r:id="rId380" display="Yes"/>
    <hyperlink ref="E82" r:id="rId381"/>
    <hyperlink ref="G82" r:id="rId382"/>
    <hyperlink ref="H82" r:id="rId383" location="ormpug_nlpsolver_gettingstarted02.htm"/>
    <hyperlink ref="B84" r:id="rId384"/>
    <hyperlink ref="C84" r:id="rId385"/>
    <hyperlink ref="H84" r:id="rId386"/>
    <hyperlink ref="B80" r:id="rId387"/>
    <hyperlink ref="C80" r:id="rId388"/>
    <hyperlink ref="D80" r:id="rId389"/>
    <hyperlink ref="E80" r:id="rId390" display="Yes"/>
    <hyperlink ref="G80" r:id="rId391"/>
    <hyperlink ref="H80" r:id="rId392" location="statug_hpsplit_details01.htm" display="Limited"/>
    <hyperlink ref="B81" r:id="rId393"/>
    <hyperlink ref="C81" r:id="rId394"/>
    <hyperlink ref="D81" r:id="rId395"/>
    <hyperlink ref="G81" r:id="rId396"/>
    <hyperlink ref="H81" r:id="rId397" location="n06011tv14ohlzn15gehkna99t9i.htm"/>
    <hyperlink ref="B85" r:id="rId398"/>
    <hyperlink ref="C85" r:id="rId399"/>
    <hyperlink ref="D85" r:id="rId400"/>
    <hyperlink ref="E85" r:id="rId401" display="Yes"/>
    <hyperlink ref="G85" r:id="rId402"/>
    <hyperlink ref="H85" r:id="rId403" location="statug_surveyselect_sect004.htm"/>
    <hyperlink ref="B86" r:id="rId404"/>
    <hyperlink ref="E86" r:id="rId405"/>
    <hyperlink ref="G86" r:id="rId406"/>
    <hyperlink ref="H86" r:id="rId407"/>
    <hyperlink ref="B87" r:id="rId408"/>
    <hyperlink ref="C87" r:id="rId409"/>
    <hyperlink ref="D87" r:id="rId410"/>
    <hyperlink ref="E87" r:id="rId411"/>
    <hyperlink ref="G87" r:id="rId412"/>
    <hyperlink ref="H87" r:id="rId413"/>
    <hyperlink ref="B88" r:id="rId414"/>
    <hyperlink ref="C88" r:id="rId415"/>
    <hyperlink ref="E88" r:id="rId416"/>
    <hyperlink ref="G88" r:id="rId417"/>
    <hyperlink ref="H88" r:id="rId418"/>
    <hyperlink ref="D88" r:id="rId419"/>
    <hyperlink ref="H90" r:id="rId420"/>
    <hyperlink ref="G90" r:id="rId421"/>
    <hyperlink ref="C40" r:id="rId422"/>
    <hyperlink ref="B91" r:id="rId423"/>
    <hyperlink ref="C91" r:id="rId424"/>
    <hyperlink ref="D91" r:id="rId425"/>
    <hyperlink ref="G91" r:id="rId426"/>
    <hyperlink ref="H91" r:id="rId427"/>
    <hyperlink ref="B92" r:id="rId428"/>
    <hyperlink ref="B93" r:id="rId429"/>
    <hyperlink ref="C92" r:id="rId430"/>
    <hyperlink ref="D92" r:id="rId431"/>
    <hyperlink ref="E92" r:id="rId432"/>
    <hyperlink ref="F92" r:id="rId433" location="Spreadsheet"/>
    <hyperlink ref="G92" r:id="rId434"/>
    <hyperlink ref="B8" r:id="rId435"/>
    <hyperlink ref="C8" r:id="rId436"/>
    <hyperlink ref="D8" r:id="rId437"/>
    <hyperlink ref="E8" r:id="rId438"/>
    <hyperlink ref="F8" r:id="rId439"/>
    <hyperlink ref="G8" r:id="rId440"/>
    <hyperlink ref="H8" r:id="rId441"/>
    <hyperlink ref="H92" r:id="rId442"/>
    <hyperlink ref="C24" r:id="rId443"/>
    <hyperlink ref="C25" r:id="rId444"/>
    <hyperlink ref="B24" r:id="rId445"/>
    <hyperlink ref="B25" r:id="rId446"/>
    <hyperlink ref="D24" r:id="rId447"/>
    <hyperlink ref="E24" r:id="rId448"/>
    <hyperlink ref="G24" r:id="rId449"/>
    <hyperlink ref="G25" r:id="rId450"/>
    <hyperlink ref="H24" r:id="rId451"/>
    <hyperlink ref="H25" r:id="rId452"/>
    <hyperlink ref="B40" r:id="rId453"/>
    <hyperlink ref="D40" r:id="rId454"/>
    <hyperlink ref="E40" r:id="rId455"/>
    <hyperlink ref="G40" r:id="rId456"/>
    <hyperlink ref="H40" r:id="rId457"/>
    <hyperlink ref="C93" r:id="rId458"/>
    <hyperlink ref="D93" r:id="rId459"/>
    <hyperlink ref="E93" r:id="rId460"/>
    <hyperlink ref="F93" r:id="rId461"/>
    <hyperlink ref="G93" r:id="rId462"/>
    <hyperlink ref="H93" r:id="rId463"/>
    <hyperlink ref="B94" r:id="rId464"/>
    <hyperlink ref="C94" r:id="rId465"/>
    <hyperlink ref="D94" r:id="rId466"/>
    <hyperlink ref="E94" r:id="rId467"/>
    <hyperlink ref="F94" r:id="rId468" location="MATCH-FILES"/>
    <hyperlink ref="G94" r:id="rId469"/>
    <hyperlink ref="H94" r:id="rId470" location="n1tgk0uanvisvon1r26lc036k0w7.htm"/>
    <hyperlink ref="B95" r:id="rId471"/>
    <hyperlink ref="C95" r:id="rId472"/>
    <hyperlink ref="D95" r:id="rId473"/>
    <hyperlink ref="F95" r:id="rId474" location="ADD-FILES"/>
    <hyperlink ref="G95" r:id="rId475"/>
    <hyperlink ref="H95" r:id="rId476" location="p0zo0l1za54nmpn1q379w70ppxkn.htm"/>
    <hyperlink ref="E95" r:id="rId477" display="Yes"/>
  </hyperlinks>
  <pageMargins left="0.7" right="0.7" top="0.75" bottom="0.75" header="0.3" footer="0.3"/>
  <pageSetup orientation="portrait" r:id="rId478"/>
  <drawing r:id="rId479"/>
  <legacyDrawing r:id="rId48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topLeftCell="B1" workbookViewId="0">
      <selection activeCell="J1" sqref="J1:P1048576"/>
    </sheetView>
  </sheetViews>
  <sheetFormatPr defaultRowHeight="15" x14ac:dyDescent="0.25"/>
  <cols>
    <col min="3" max="3" width="14.42578125" customWidth="1"/>
    <col min="4" max="4" width="23.140625" customWidth="1"/>
    <col min="6" max="6" width="17.42578125" customWidth="1"/>
    <col min="7" max="7" width="18.28515625" customWidth="1"/>
  </cols>
  <sheetData>
    <row r="1" spans="1:7" x14ac:dyDescent="0.25">
      <c r="A1" s="59" t="s">
        <v>8</v>
      </c>
      <c r="B1" s="57" t="s">
        <v>3</v>
      </c>
      <c r="C1" s="57" t="s">
        <v>4</v>
      </c>
      <c r="D1" s="57" t="s">
        <v>10</v>
      </c>
      <c r="E1" s="57" t="s">
        <v>11</v>
      </c>
      <c r="F1" s="59" t="s">
        <v>31</v>
      </c>
      <c r="G1" s="57" t="s">
        <v>7</v>
      </c>
    </row>
    <row r="2" spans="1:7" s="20" customFormat="1" x14ac:dyDescent="0.25">
      <c r="A2" s="60"/>
      <c r="B2" s="58"/>
      <c r="C2" s="58"/>
      <c r="D2" s="58"/>
      <c r="E2" s="58"/>
      <c r="F2" s="60"/>
      <c r="G2" s="58"/>
    </row>
    <row r="3" spans="1:7" x14ac:dyDescent="0.25">
      <c r="A3" s="48" t="s">
        <v>132</v>
      </c>
      <c r="B3" s="48" t="s">
        <v>146</v>
      </c>
      <c r="C3" s="48" t="s">
        <v>148</v>
      </c>
      <c r="D3" s="48" t="s">
        <v>154</v>
      </c>
      <c r="E3" s="48" t="s">
        <v>161</v>
      </c>
      <c r="F3" s="48" t="s">
        <v>132</v>
      </c>
      <c r="G3" s="48" t="s">
        <v>7</v>
      </c>
    </row>
    <row r="4" spans="1:7" x14ac:dyDescent="0.25">
      <c r="A4" s="48" t="s">
        <v>149</v>
      </c>
      <c r="B4" s="48" t="s">
        <v>3</v>
      </c>
      <c r="C4" s="48" t="s">
        <v>152</v>
      </c>
      <c r="D4" s="48" t="s">
        <v>155</v>
      </c>
      <c r="E4" s="48" t="s">
        <v>162</v>
      </c>
      <c r="F4" s="48" t="s">
        <v>150</v>
      </c>
      <c r="G4" s="48" t="s">
        <v>166</v>
      </c>
    </row>
    <row r="5" spans="1:7" x14ac:dyDescent="0.25">
      <c r="A5" s="48" t="s">
        <v>150</v>
      </c>
      <c r="B5" s="48" t="s">
        <v>147</v>
      </c>
      <c r="C5" s="48" t="s">
        <v>166</v>
      </c>
      <c r="D5" s="48" t="s">
        <v>168</v>
      </c>
      <c r="F5" s="48" t="s">
        <v>163</v>
      </c>
      <c r="G5" s="48" t="s">
        <v>167</v>
      </c>
    </row>
    <row r="6" spans="1:7" x14ac:dyDescent="0.25">
      <c r="A6" s="48" t="s">
        <v>151</v>
      </c>
      <c r="B6" s="48" t="s">
        <v>148</v>
      </c>
      <c r="C6" s="48" t="s">
        <v>153</v>
      </c>
      <c r="D6" s="48" t="s">
        <v>169</v>
      </c>
      <c r="F6" s="48" t="s">
        <v>164</v>
      </c>
      <c r="G6" s="48" t="s">
        <v>152</v>
      </c>
    </row>
    <row r="7" spans="1:7" x14ac:dyDescent="0.25">
      <c r="A7" s="48" t="s">
        <v>171</v>
      </c>
      <c r="B7" s="48" t="s">
        <v>166</v>
      </c>
      <c r="C7" s="48" t="s">
        <v>172</v>
      </c>
      <c r="D7" s="48" t="s">
        <v>170</v>
      </c>
      <c r="F7" s="48" t="s">
        <v>165</v>
      </c>
      <c r="G7" s="48" t="s">
        <v>173</v>
      </c>
    </row>
  </sheetData>
  <mergeCells count="7">
    <mergeCell ref="G1:G2"/>
    <mergeCell ref="A1:A2"/>
    <mergeCell ref="B1:B2"/>
    <mergeCell ref="C1:C2"/>
    <mergeCell ref="D1:D2"/>
    <mergeCell ref="E1:E2"/>
    <mergeCell ref="F1:F2"/>
  </mergeCells>
  <hyperlinks>
    <hyperlink ref="A3" r:id="rId1"/>
    <hyperlink ref="F3" r:id="rId2"/>
    <hyperlink ref="B3" r:id="rId3"/>
    <hyperlink ref="B4" r:id="rId4"/>
    <hyperlink ref="B5" r:id="rId5"/>
    <hyperlink ref="B6" r:id="rId6"/>
    <hyperlink ref="A4" r:id="rId7"/>
    <hyperlink ref="A5" r:id="rId8"/>
    <hyperlink ref="A6" r:id="rId9" location="!"/>
    <hyperlink ref="C3" r:id="rId10"/>
    <hyperlink ref="C4" r:id="rId11"/>
    <hyperlink ref="C5" r:id="rId12" display="IDRE"/>
    <hyperlink ref="B7" r:id="rId13" display="IDRE"/>
    <hyperlink ref="C6" r:id="rId14"/>
    <hyperlink ref="D3" r:id="rId15"/>
    <hyperlink ref="D4" r:id="rId16"/>
    <hyperlink ref="E3" r:id="rId17"/>
    <hyperlink ref="E4" r:id="rId18"/>
    <hyperlink ref="F4" r:id="rId19"/>
    <hyperlink ref="F5" r:id="rId20"/>
    <hyperlink ref="F6" r:id="rId21"/>
    <hyperlink ref="F7" r:id="rId22" display="MIT - videolectures"/>
    <hyperlink ref="G3" r:id="rId23"/>
    <hyperlink ref="G4" r:id="rId24" display="IDRE"/>
    <hyperlink ref="G5" r:id="rId25" display="SASCRUNNCH TRAINING"/>
    <hyperlink ref="G6" r:id="rId26"/>
    <hyperlink ref="D5" r:id="rId27"/>
    <hyperlink ref="D6" r:id="rId28"/>
    <hyperlink ref="D7" r:id="rId29"/>
    <hyperlink ref="A7" r:id="rId30" location="R"/>
    <hyperlink ref="C7" r:id="rId31"/>
    <hyperlink ref="G7" r:id="rId32" location="sas" display="Utexas"/>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5"/>
  <sheetViews>
    <sheetView workbookViewId="0">
      <selection activeCell="D23" sqref="D23"/>
    </sheetView>
  </sheetViews>
  <sheetFormatPr defaultRowHeight="15" x14ac:dyDescent="0.25"/>
  <cols>
    <col min="1" max="1" width="11.5703125" style="20" customWidth="1"/>
    <col min="2" max="2" width="10" style="20" customWidth="1"/>
    <col min="3" max="3" width="10.7109375" customWidth="1"/>
    <col min="4" max="4" width="18.42578125" style="20" customWidth="1"/>
    <col min="5" max="5" width="30.7109375" customWidth="1"/>
    <col min="6" max="6" width="20" style="20" customWidth="1"/>
    <col min="7" max="7" width="18.42578125" style="20" customWidth="1"/>
    <col min="8" max="8" width="18.85546875" style="20" customWidth="1"/>
    <col min="9" max="9" width="18.42578125" style="20" customWidth="1"/>
    <col min="10" max="10" width="12.85546875" style="20" customWidth="1"/>
    <col min="11" max="11" width="18.7109375" style="20" customWidth="1"/>
    <col min="12" max="12" width="16" customWidth="1"/>
  </cols>
  <sheetData>
    <row r="1" spans="1:13" ht="14.45" customHeight="1" x14ac:dyDescent="0.25">
      <c r="A1" s="61" t="s">
        <v>130</v>
      </c>
      <c r="B1" s="61" t="s">
        <v>97</v>
      </c>
      <c r="C1" s="61" t="s">
        <v>98</v>
      </c>
      <c r="D1" s="63" t="s">
        <v>99</v>
      </c>
      <c r="E1" s="63" t="s">
        <v>107</v>
      </c>
      <c r="F1" s="63" t="s">
        <v>138</v>
      </c>
      <c r="G1" s="63" t="s">
        <v>157</v>
      </c>
      <c r="H1" s="67" t="s">
        <v>156</v>
      </c>
      <c r="I1" s="63" t="s">
        <v>158</v>
      </c>
      <c r="J1" s="63" t="s">
        <v>160</v>
      </c>
      <c r="K1" s="63" t="s">
        <v>159</v>
      </c>
      <c r="L1" s="64" t="s">
        <v>134</v>
      </c>
    </row>
    <row r="2" spans="1:13" s="20" customFormat="1" x14ac:dyDescent="0.25">
      <c r="A2" s="62"/>
      <c r="B2" s="62"/>
      <c r="C2" s="62"/>
      <c r="D2" s="62"/>
      <c r="E2" s="62"/>
      <c r="F2" s="66"/>
      <c r="G2" s="66"/>
      <c r="H2" s="68"/>
      <c r="I2" s="66"/>
      <c r="J2" s="66"/>
      <c r="K2" s="66"/>
      <c r="L2" s="65"/>
    </row>
    <row r="3" spans="1:13" ht="14.45" customHeight="1" x14ac:dyDescent="0.25">
      <c r="A3" s="54" t="s">
        <v>8</v>
      </c>
      <c r="B3" s="51">
        <v>4</v>
      </c>
      <c r="C3" s="51"/>
      <c r="D3" s="51">
        <v>6</v>
      </c>
      <c r="E3" s="51"/>
      <c r="F3" s="51"/>
      <c r="G3" s="51">
        <v>6</v>
      </c>
      <c r="H3" s="56">
        <f t="shared" ref="H3:H9" si="0">SUM(A3:G3)</f>
        <v>16</v>
      </c>
      <c r="I3" s="51">
        <v>1</v>
      </c>
      <c r="J3" s="51">
        <v>1</v>
      </c>
      <c r="K3" s="51">
        <v>1</v>
      </c>
      <c r="L3" s="55">
        <f t="shared" ref="L3:L9" si="1">SUM(B3:G3,I3:K3)</f>
        <v>19</v>
      </c>
    </row>
    <row r="4" spans="1:13" ht="14.45" customHeight="1" x14ac:dyDescent="0.25">
      <c r="A4" s="54" t="s">
        <v>7</v>
      </c>
      <c r="B4" s="51">
        <v>2</v>
      </c>
      <c r="C4" s="51"/>
      <c r="D4" s="51">
        <v>5</v>
      </c>
      <c r="E4" s="51"/>
      <c r="F4" s="51"/>
      <c r="G4" s="51">
        <v>5</v>
      </c>
      <c r="H4" s="56">
        <f t="shared" si="0"/>
        <v>12</v>
      </c>
      <c r="I4" s="51">
        <v>2</v>
      </c>
      <c r="J4" s="51">
        <v>2</v>
      </c>
      <c r="K4" s="51">
        <v>2</v>
      </c>
      <c r="L4" s="55">
        <f t="shared" si="1"/>
        <v>18</v>
      </c>
    </row>
    <row r="5" spans="1:13" ht="14.45" customHeight="1" x14ac:dyDescent="0.25">
      <c r="A5" s="54" t="s">
        <v>3</v>
      </c>
      <c r="B5" s="51">
        <v>1</v>
      </c>
      <c r="C5" s="51"/>
      <c r="D5" s="51">
        <v>4</v>
      </c>
      <c r="E5" s="51"/>
      <c r="F5" s="51"/>
      <c r="G5" s="51">
        <v>4</v>
      </c>
      <c r="H5" s="56">
        <f t="shared" si="0"/>
        <v>9</v>
      </c>
      <c r="I5" s="51">
        <v>3</v>
      </c>
      <c r="J5" s="51">
        <v>3</v>
      </c>
      <c r="K5" s="51">
        <v>3</v>
      </c>
      <c r="L5" s="55">
        <f t="shared" si="1"/>
        <v>18</v>
      </c>
    </row>
    <row r="6" spans="1:13" ht="14.45" customHeight="1" x14ac:dyDescent="0.25">
      <c r="A6" s="54" t="s">
        <v>31</v>
      </c>
      <c r="B6" s="51">
        <v>3</v>
      </c>
      <c r="C6" s="51"/>
      <c r="D6" s="51">
        <v>7</v>
      </c>
      <c r="E6" s="51"/>
      <c r="F6" s="51"/>
      <c r="G6" s="51">
        <v>6</v>
      </c>
      <c r="H6" s="56">
        <f t="shared" si="0"/>
        <v>16</v>
      </c>
      <c r="I6" s="51">
        <v>1</v>
      </c>
      <c r="J6" s="51">
        <v>1</v>
      </c>
      <c r="K6" s="51">
        <v>4</v>
      </c>
      <c r="L6" s="55">
        <f t="shared" si="1"/>
        <v>22</v>
      </c>
    </row>
    <row r="7" spans="1:13" ht="14.45" customHeight="1" x14ac:dyDescent="0.25">
      <c r="A7" s="54" t="s">
        <v>4</v>
      </c>
      <c r="B7" s="51">
        <v>6</v>
      </c>
      <c r="C7" s="51"/>
      <c r="D7" s="51">
        <v>3</v>
      </c>
      <c r="E7" s="51"/>
      <c r="F7" s="51"/>
      <c r="G7" s="51">
        <v>3</v>
      </c>
      <c r="H7" s="56">
        <f t="shared" si="0"/>
        <v>12</v>
      </c>
      <c r="I7" s="51">
        <v>4</v>
      </c>
      <c r="J7" s="51">
        <v>3</v>
      </c>
      <c r="K7" s="51">
        <v>5</v>
      </c>
      <c r="L7" s="55">
        <f t="shared" si="1"/>
        <v>24</v>
      </c>
    </row>
    <row r="8" spans="1:13" ht="14.45" customHeight="1" x14ac:dyDescent="0.25">
      <c r="A8" s="54" t="s">
        <v>10</v>
      </c>
      <c r="B8" s="51">
        <v>5</v>
      </c>
      <c r="C8" s="51"/>
      <c r="D8" s="51">
        <v>1</v>
      </c>
      <c r="E8" s="51"/>
      <c r="F8" s="51"/>
      <c r="G8" s="51">
        <v>1</v>
      </c>
      <c r="H8" s="56">
        <f t="shared" si="0"/>
        <v>7</v>
      </c>
      <c r="I8" s="51">
        <v>5</v>
      </c>
      <c r="J8" s="51">
        <v>4</v>
      </c>
      <c r="K8" s="51">
        <v>6</v>
      </c>
      <c r="L8" s="55">
        <f t="shared" si="1"/>
        <v>22</v>
      </c>
    </row>
    <row r="9" spans="1:13" ht="14.45" customHeight="1" x14ac:dyDescent="0.25">
      <c r="A9" s="54" t="s">
        <v>11</v>
      </c>
      <c r="B9" s="51">
        <v>7</v>
      </c>
      <c r="C9" s="51"/>
      <c r="D9" s="51">
        <v>2</v>
      </c>
      <c r="E9" s="51"/>
      <c r="F9" s="51"/>
      <c r="G9" s="51">
        <v>2</v>
      </c>
      <c r="H9" s="56">
        <f t="shared" si="0"/>
        <v>11</v>
      </c>
      <c r="I9" s="51">
        <v>6</v>
      </c>
      <c r="J9" s="51">
        <v>5</v>
      </c>
      <c r="K9" s="51">
        <v>7</v>
      </c>
      <c r="L9" s="55">
        <f t="shared" si="1"/>
        <v>29</v>
      </c>
    </row>
    <row r="10" spans="1:13" s="20" customFormat="1" ht="14.45" customHeight="1" x14ac:dyDescent="0.3">
      <c r="A10" s="49"/>
      <c r="B10" s="49"/>
      <c r="C10" s="49"/>
      <c r="D10" s="49"/>
      <c r="E10" s="49"/>
      <c r="F10" s="49"/>
      <c r="G10" s="49"/>
      <c r="H10" s="49"/>
      <c r="I10" s="49"/>
      <c r="J10" s="49"/>
      <c r="K10" s="49"/>
      <c r="L10" s="50"/>
    </row>
    <row r="11" spans="1:13" x14ac:dyDescent="0.25">
      <c r="A11" s="47"/>
      <c r="B11" s="47"/>
      <c r="C11" s="47"/>
      <c r="D11" s="47"/>
      <c r="E11" s="47"/>
      <c r="F11" s="47"/>
      <c r="G11" s="47"/>
      <c r="H11" s="47"/>
      <c r="I11" s="47"/>
      <c r="J11" s="47"/>
      <c r="K11" s="47"/>
      <c r="L11" s="47"/>
    </row>
    <row r="12" spans="1:13" s="20" customFormat="1" x14ac:dyDescent="0.25">
      <c r="A12" s="4" t="s">
        <v>138</v>
      </c>
      <c r="B12" s="4"/>
      <c r="C12" s="4"/>
      <c r="D12" s="4"/>
      <c r="E12" s="4"/>
      <c r="F12" s="4"/>
      <c r="G12" s="4"/>
      <c r="H12" s="4"/>
      <c r="I12" s="4"/>
      <c r="J12" s="4"/>
      <c r="K12" s="4"/>
      <c r="L12" s="4"/>
      <c r="M12" s="4"/>
    </row>
    <row r="13" spans="1:13" s="20" customFormat="1" x14ac:dyDescent="0.25">
      <c r="A13" s="33" t="s">
        <v>139</v>
      </c>
      <c r="B13" s="4"/>
      <c r="C13" s="4"/>
      <c r="D13" s="4"/>
      <c r="E13" s="4"/>
      <c r="F13" s="4"/>
      <c r="G13" s="4"/>
      <c r="H13" s="4"/>
      <c r="I13" s="4"/>
      <c r="J13" s="4"/>
      <c r="K13" s="4"/>
      <c r="L13" s="4"/>
      <c r="M13" s="4"/>
    </row>
    <row r="14" spans="1:13" s="20" customFormat="1" x14ac:dyDescent="0.25">
      <c r="A14" s="53" t="s">
        <v>140</v>
      </c>
      <c r="B14" s="4"/>
      <c r="C14" s="4"/>
      <c r="D14" s="4"/>
      <c r="E14" s="4"/>
      <c r="F14" s="4"/>
      <c r="G14" s="4"/>
      <c r="H14" s="4"/>
      <c r="I14" s="4"/>
      <c r="J14" s="4"/>
      <c r="K14" s="4"/>
      <c r="L14" s="4"/>
      <c r="M14" s="4"/>
    </row>
    <row r="15" spans="1:13" s="20" customFormat="1" x14ac:dyDescent="0.25">
      <c r="A15" s="53" t="s">
        <v>141</v>
      </c>
      <c r="B15" s="4"/>
      <c r="C15" s="4"/>
      <c r="D15" s="4"/>
      <c r="E15" s="4"/>
      <c r="F15" s="4"/>
      <c r="G15" s="4"/>
      <c r="H15" s="4"/>
      <c r="I15" s="4"/>
      <c r="J15" s="4"/>
      <c r="K15" s="4"/>
      <c r="L15" s="4"/>
      <c r="M15" s="4"/>
    </row>
  </sheetData>
  <autoFilter ref="A1:L10">
    <sortState ref="A4:L10">
      <sortCondition ref="K1:K10"/>
    </sortState>
  </autoFilter>
  <mergeCells count="12">
    <mergeCell ref="C1:C2"/>
    <mergeCell ref="D1:D2"/>
    <mergeCell ref="E1:E2"/>
    <mergeCell ref="L1:L2"/>
    <mergeCell ref="A1:A2"/>
    <mergeCell ref="B1:B2"/>
    <mergeCell ref="F1:F2"/>
    <mergeCell ref="K1:K2"/>
    <mergeCell ref="H1:H2"/>
    <mergeCell ref="G1:G2"/>
    <mergeCell ref="I1:I2"/>
    <mergeCell ref="J1:J2"/>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510"/>
  <sheetViews>
    <sheetView zoomScale="95" zoomScaleNormal="95" workbookViewId="0">
      <selection activeCell="E3" sqref="E3"/>
    </sheetView>
  </sheetViews>
  <sheetFormatPr defaultRowHeight="15" x14ac:dyDescent="0.25"/>
  <cols>
    <col min="1" max="1" width="19.140625" style="1" customWidth="1"/>
    <col min="2" max="2" width="9.5703125" customWidth="1"/>
    <col min="3" max="3" width="13.28515625" customWidth="1"/>
    <col min="4" max="4" width="32" customWidth="1"/>
    <col min="5" max="5" width="32.5703125" style="20" customWidth="1"/>
    <col min="7" max="7" width="8.85546875" style="20"/>
    <col min="8" max="8" width="14.140625" style="20" customWidth="1"/>
    <col min="9" max="9" width="18" style="20" customWidth="1"/>
    <col min="10" max="10" width="8.85546875" style="20"/>
    <col min="12" max="12" width="15.7109375" customWidth="1"/>
    <col min="13" max="13" width="17.140625" customWidth="1"/>
    <col min="17" max="17" width="18.7109375" customWidth="1"/>
    <col min="18" max="18" width="26.85546875" customWidth="1"/>
    <col min="19" max="19" width="31.5703125" style="20" customWidth="1"/>
    <col min="20" max="20" width="20.140625" customWidth="1"/>
    <col min="21" max="21" width="20.7109375" customWidth="1"/>
    <col min="22" max="22" width="19" customWidth="1"/>
    <col min="23" max="23" width="25.28515625" customWidth="1"/>
    <col min="24" max="24" width="16.5703125" customWidth="1"/>
    <col min="25" max="25" width="17.5703125" style="20" customWidth="1"/>
  </cols>
  <sheetData>
    <row r="1" spans="1:27" s="20" customFormat="1" x14ac:dyDescent="0.25">
      <c r="A1" s="1"/>
      <c r="B1" s="57" t="s">
        <v>0</v>
      </c>
      <c r="C1" s="57"/>
      <c r="D1" s="57"/>
      <c r="E1" s="57"/>
      <c r="F1" s="57"/>
      <c r="G1" s="57"/>
      <c r="H1" s="57"/>
      <c r="I1" s="57"/>
      <c r="J1" s="57"/>
    </row>
    <row r="2" spans="1:27" ht="14.45" customHeight="1" x14ac:dyDescent="0.25">
      <c r="B2" s="57"/>
      <c r="C2" s="57"/>
      <c r="D2" s="57"/>
      <c r="E2" s="57"/>
      <c r="F2" s="57"/>
      <c r="G2" s="57"/>
      <c r="H2" s="57"/>
      <c r="I2" s="57"/>
      <c r="J2" s="57"/>
      <c r="K2" s="20"/>
      <c r="L2" s="70" t="s">
        <v>1</v>
      </c>
      <c r="M2" s="70"/>
      <c r="N2" s="20"/>
      <c r="O2" s="20"/>
      <c r="P2" s="20" t="s">
        <v>2</v>
      </c>
      <c r="Q2" s="20" t="s">
        <v>3</v>
      </c>
      <c r="R2" s="20" t="s">
        <v>135</v>
      </c>
      <c r="S2" s="52" t="s">
        <v>136</v>
      </c>
      <c r="T2" s="20" t="s">
        <v>5</v>
      </c>
      <c r="U2" s="20" t="s">
        <v>6</v>
      </c>
      <c r="Z2" s="20" t="s">
        <v>7</v>
      </c>
      <c r="AA2" s="20"/>
    </row>
    <row r="3" spans="1:27" s="3" customFormat="1" x14ac:dyDescent="0.25">
      <c r="A3" s="2"/>
      <c r="B3" s="5" t="s">
        <v>8</v>
      </c>
      <c r="C3" s="5" t="s">
        <v>9</v>
      </c>
      <c r="D3" s="5" t="s">
        <v>135</v>
      </c>
      <c r="E3" s="5" t="s">
        <v>136</v>
      </c>
      <c r="F3" s="5" t="s">
        <v>10</v>
      </c>
      <c r="G3" s="5" t="s">
        <v>11</v>
      </c>
      <c r="H3" s="5" t="s">
        <v>5</v>
      </c>
      <c r="I3" s="5" t="s">
        <v>6</v>
      </c>
      <c r="J3" s="5" t="s">
        <v>7</v>
      </c>
      <c r="L3" s="5" t="s">
        <v>5</v>
      </c>
      <c r="M3" s="5" t="s">
        <v>6</v>
      </c>
      <c r="P3" s="20">
        <v>1</v>
      </c>
      <c r="Q3" s="6">
        <v>2795</v>
      </c>
      <c r="R3" s="18">
        <f>5930*P3</f>
        <v>5930</v>
      </c>
      <c r="S3" s="6">
        <v>13800</v>
      </c>
      <c r="T3" s="23">
        <f>$H$5*P3</f>
        <v>4699.2481203007519</v>
      </c>
      <c r="U3" s="23">
        <f>I5</f>
        <v>18796.992481203008</v>
      </c>
    </row>
    <row r="4" spans="1:27" s="4" customFormat="1" ht="14.45" customHeight="1" x14ac:dyDescent="0.25">
      <c r="A4" s="19" t="s">
        <v>2</v>
      </c>
      <c r="B4" s="69" t="s">
        <v>12</v>
      </c>
      <c r="C4" s="69"/>
      <c r="D4" s="69"/>
      <c r="E4" s="69"/>
      <c r="F4" s="69"/>
      <c r="G4" s="69"/>
      <c r="H4" s="69"/>
      <c r="I4" s="69"/>
      <c r="J4" s="69"/>
      <c r="L4" s="4">
        <f>15000+7500+8750</f>
        <v>31250</v>
      </c>
      <c r="M4" s="4">
        <f>60000+30000+35000</f>
        <v>125000</v>
      </c>
      <c r="P4" s="20">
        <f>P3+1</f>
        <v>2</v>
      </c>
      <c r="Q4" s="6">
        <v>2795</v>
      </c>
      <c r="R4" s="18">
        <f>5930*P4</f>
        <v>11860</v>
      </c>
      <c r="S4" s="6">
        <v>13800</v>
      </c>
      <c r="T4" s="23">
        <f t="shared" ref="T4:T67" si="0">$H$5*P4</f>
        <v>9398.4962406015038</v>
      </c>
      <c r="U4" s="23">
        <f>U3</f>
        <v>18796.992481203008</v>
      </c>
    </row>
    <row r="5" spans="1:27" s="4" customFormat="1" ht="14.45" customHeight="1" x14ac:dyDescent="0.25">
      <c r="A5" s="8">
        <v>2</v>
      </c>
      <c r="B5" s="6">
        <v>0</v>
      </c>
      <c r="C5" s="6">
        <v>2795</v>
      </c>
      <c r="D5" s="6">
        <v>5930</v>
      </c>
      <c r="E5" s="6">
        <v>13800</v>
      </c>
      <c r="F5" s="6">
        <v>0</v>
      </c>
      <c r="G5" s="6">
        <v>0</v>
      </c>
      <c r="H5" s="6">
        <f>L4/6.65</f>
        <v>4699.2481203007519</v>
      </c>
      <c r="I5" s="6">
        <f>M4/6.65</f>
        <v>18796.992481203008</v>
      </c>
      <c r="J5" s="6"/>
      <c r="P5" s="20">
        <f t="shared" ref="P5:P68" si="1">P4+1</f>
        <v>3</v>
      </c>
      <c r="Q5" s="18">
        <f>Q4+775</f>
        <v>3570</v>
      </c>
      <c r="R5" s="18">
        <f t="shared" ref="R5:R68" si="2">5930*P5</f>
        <v>17790</v>
      </c>
      <c r="S5" s="6">
        <v>13800</v>
      </c>
      <c r="T5" s="23">
        <f t="shared" si="0"/>
        <v>14097.744360902256</v>
      </c>
      <c r="U5" s="23">
        <f t="shared" ref="U5:U27" si="3">U4</f>
        <v>18796.992481203008</v>
      </c>
    </row>
    <row r="6" spans="1:27" s="4" customFormat="1" ht="14.45" customHeight="1" x14ac:dyDescent="0.25">
      <c r="A6" s="9" t="s">
        <v>13</v>
      </c>
      <c r="B6" s="6">
        <v>0</v>
      </c>
      <c r="C6" s="7" t="s">
        <v>14</v>
      </c>
      <c r="D6" s="7" t="s">
        <v>15</v>
      </c>
      <c r="E6" s="6">
        <v>13800</v>
      </c>
      <c r="F6" s="6">
        <v>0</v>
      </c>
      <c r="G6" s="6">
        <v>0</v>
      </c>
      <c r="H6" s="6">
        <f>H5</f>
        <v>4699.2481203007519</v>
      </c>
      <c r="I6" s="6">
        <f>I5</f>
        <v>18796.992481203008</v>
      </c>
      <c r="J6" s="6"/>
      <c r="P6" s="20">
        <f t="shared" si="1"/>
        <v>4</v>
      </c>
      <c r="Q6" s="18">
        <f t="shared" ref="Q6:Q7" si="4">Q5+775</f>
        <v>4345</v>
      </c>
      <c r="R6" s="18">
        <f t="shared" si="2"/>
        <v>23720</v>
      </c>
      <c r="S6" s="6">
        <v>13800</v>
      </c>
      <c r="T6" s="23">
        <f t="shared" si="0"/>
        <v>18796.992481203008</v>
      </c>
      <c r="U6" s="23">
        <f t="shared" si="3"/>
        <v>18796.992481203008</v>
      </c>
    </row>
    <row r="7" spans="1:27" s="4" customFormat="1" ht="14.45" customHeight="1" x14ac:dyDescent="0.25">
      <c r="A7" s="9" t="s">
        <v>16</v>
      </c>
      <c r="B7" s="6">
        <v>0</v>
      </c>
      <c r="C7" s="7" t="s">
        <v>17</v>
      </c>
      <c r="D7" s="7" t="s">
        <v>15</v>
      </c>
      <c r="E7" s="6">
        <v>13800</v>
      </c>
      <c r="F7" s="6">
        <v>0</v>
      </c>
      <c r="G7" s="6">
        <v>0</v>
      </c>
      <c r="H7" s="6">
        <f t="shared" ref="H7:H13" si="5">H6</f>
        <v>4699.2481203007519</v>
      </c>
      <c r="I7" s="6">
        <f t="shared" ref="I7:I13" si="6">I6</f>
        <v>18796.992481203008</v>
      </c>
      <c r="J7" s="6"/>
      <c r="P7" s="20">
        <f t="shared" si="1"/>
        <v>5</v>
      </c>
      <c r="Q7" s="18">
        <f t="shared" si="4"/>
        <v>5120</v>
      </c>
      <c r="R7" s="18">
        <f t="shared" si="2"/>
        <v>29650</v>
      </c>
      <c r="S7" s="6">
        <v>13800</v>
      </c>
      <c r="T7" s="23">
        <f t="shared" si="0"/>
        <v>23496.24060150376</v>
      </c>
      <c r="U7" s="23">
        <f t="shared" si="3"/>
        <v>18796.992481203008</v>
      </c>
    </row>
    <row r="8" spans="1:27" s="4" customFormat="1" ht="14.45" customHeight="1" x14ac:dyDescent="0.25">
      <c r="A8" s="9" t="s">
        <v>18</v>
      </c>
      <c r="B8" s="6">
        <v>0</v>
      </c>
      <c r="C8" s="7" t="s">
        <v>19</v>
      </c>
      <c r="D8" s="7" t="s">
        <v>15</v>
      </c>
      <c r="E8" s="6">
        <v>13800</v>
      </c>
      <c r="F8" s="6">
        <v>0</v>
      </c>
      <c r="G8" s="6">
        <v>0</v>
      </c>
      <c r="H8" s="6">
        <f t="shared" si="5"/>
        <v>4699.2481203007519</v>
      </c>
      <c r="I8" s="6">
        <f t="shared" si="6"/>
        <v>18796.992481203008</v>
      </c>
      <c r="J8" s="6"/>
      <c r="P8" s="20">
        <f t="shared" si="1"/>
        <v>6</v>
      </c>
      <c r="Q8" s="18">
        <f>Q7 + 630</f>
        <v>5750</v>
      </c>
      <c r="R8" s="18">
        <f t="shared" si="2"/>
        <v>35580</v>
      </c>
      <c r="S8" s="6">
        <v>13800</v>
      </c>
      <c r="T8" s="23">
        <f t="shared" si="0"/>
        <v>28195.488721804511</v>
      </c>
      <c r="U8" s="23">
        <f t="shared" si="3"/>
        <v>18796.992481203008</v>
      </c>
    </row>
    <row r="9" spans="1:27" s="4" customFormat="1" ht="14.45" customHeight="1" x14ac:dyDescent="0.25">
      <c r="A9" s="9" t="s">
        <v>20</v>
      </c>
      <c r="B9" s="6">
        <v>0</v>
      </c>
      <c r="C9" s="7" t="s">
        <v>21</v>
      </c>
      <c r="D9" s="7" t="s">
        <v>15</v>
      </c>
      <c r="E9" s="6">
        <v>13800</v>
      </c>
      <c r="F9" s="6">
        <v>0</v>
      </c>
      <c r="G9" s="6">
        <v>0</v>
      </c>
      <c r="H9" s="6">
        <f t="shared" si="5"/>
        <v>4699.2481203007519</v>
      </c>
      <c r="I9" s="6">
        <f t="shared" si="6"/>
        <v>18796.992481203008</v>
      </c>
      <c r="J9" s="6"/>
      <c r="P9" s="20">
        <f t="shared" si="1"/>
        <v>7</v>
      </c>
      <c r="Q9" s="18">
        <f t="shared" ref="Q9:Q12" si="7">Q8 + 630</f>
        <v>6380</v>
      </c>
      <c r="R9" s="18">
        <f t="shared" si="2"/>
        <v>41510</v>
      </c>
      <c r="S9" s="6">
        <v>13800</v>
      </c>
      <c r="T9" s="23">
        <f t="shared" si="0"/>
        <v>32894.736842105267</v>
      </c>
      <c r="U9" s="23">
        <f t="shared" si="3"/>
        <v>18796.992481203008</v>
      </c>
    </row>
    <row r="10" spans="1:27" s="4" customFormat="1" ht="14.45" customHeight="1" x14ac:dyDescent="0.25">
      <c r="A10" s="9" t="s">
        <v>22</v>
      </c>
      <c r="B10" s="6">
        <v>0</v>
      </c>
      <c r="C10" s="6" t="s">
        <v>23</v>
      </c>
      <c r="D10" s="7" t="s">
        <v>15</v>
      </c>
      <c r="E10" s="6">
        <v>13800</v>
      </c>
      <c r="F10" s="6">
        <v>0</v>
      </c>
      <c r="G10" s="6">
        <v>0</v>
      </c>
      <c r="H10" s="6">
        <f t="shared" si="5"/>
        <v>4699.2481203007519</v>
      </c>
      <c r="I10" s="6">
        <f t="shared" si="6"/>
        <v>18796.992481203008</v>
      </c>
      <c r="J10" s="6"/>
      <c r="P10" s="20">
        <f t="shared" si="1"/>
        <v>8</v>
      </c>
      <c r="Q10" s="18">
        <f t="shared" si="7"/>
        <v>7010</v>
      </c>
      <c r="R10" s="18">
        <f t="shared" si="2"/>
        <v>47440</v>
      </c>
      <c r="S10" s="6">
        <v>13800</v>
      </c>
      <c r="T10" s="23">
        <f t="shared" si="0"/>
        <v>37593.984962406015</v>
      </c>
      <c r="U10" s="23">
        <f t="shared" si="3"/>
        <v>18796.992481203008</v>
      </c>
    </row>
    <row r="11" spans="1:27" s="4" customFormat="1" ht="14.45" customHeight="1" x14ac:dyDescent="0.25">
      <c r="A11" s="9" t="s">
        <v>24</v>
      </c>
      <c r="B11" s="6">
        <v>0</v>
      </c>
      <c r="C11" s="6" t="s">
        <v>25</v>
      </c>
      <c r="D11" s="7" t="s">
        <v>15</v>
      </c>
      <c r="E11" s="6">
        <v>13800</v>
      </c>
      <c r="F11" s="6">
        <v>0</v>
      </c>
      <c r="G11" s="6">
        <v>0</v>
      </c>
      <c r="H11" s="6">
        <f t="shared" si="5"/>
        <v>4699.2481203007519</v>
      </c>
      <c r="I11" s="6">
        <f t="shared" si="6"/>
        <v>18796.992481203008</v>
      </c>
      <c r="J11" s="6"/>
      <c r="P11" s="20">
        <f t="shared" si="1"/>
        <v>9</v>
      </c>
      <c r="Q11" s="18">
        <f t="shared" si="7"/>
        <v>7640</v>
      </c>
      <c r="R11" s="18">
        <f t="shared" si="2"/>
        <v>53370</v>
      </c>
      <c r="S11" s="6">
        <v>13800</v>
      </c>
      <c r="T11" s="23">
        <f t="shared" si="0"/>
        <v>42293.233082706764</v>
      </c>
      <c r="U11" s="23">
        <f t="shared" si="3"/>
        <v>18796.992481203008</v>
      </c>
    </row>
    <row r="12" spans="1:27" s="4" customFormat="1" ht="14.45" customHeight="1" x14ac:dyDescent="0.25">
      <c r="A12" s="9" t="s">
        <v>26</v>
      </c>
      <c r="B12" s="6">
        <v>0</v>
      </c>
      <c r="C12" s="6" t="s">
        <v>27</v>
      </c>
      <c r="D12" s="7" t="s">
        <v>15</v>
      </c>
      <c r="E12" s="6">
        <v>13800</v>
      </c>
      <c r="F12" s="6">
        <v>0</v>
      </c>
      <c r="G12" s="6">
        <v>0</v>
      </c>
      <c r="H12" s="6">
        <f t="shared" si="5"/>
        <v>4699.2481203007519</v>
      </c>
      <c r="I12" s="6">
        <f t="shared" si="6"/>
        <v>18796.992481203008</v>
      </c>
      <c r="J12" s="6"/>
      <c r="P12" s="20">
        <f t="shared" si="1"/>
        <v>10</v>
      </c>
      <c r="Q12" s="18">
        <f t="shared" si="7"/>
        <v>8270</v>
      </c>
      <c r="R12" s="18">
        <f t="shared" si="2"/>
        <v>59300</v>
      </c>
      <c r="S12" s="6">
        <v>13800</v>
      </c>
      <c r="T12" s="23">
        <f t="shared" si="0"/>
        <v>46992.481203007519</v>
      </c>
      <c r="U12" s="23">
        <f t="shared" si="3"/>
        <v>18796.992481203008</v>
      </c>
    </row>
    <row r="13" spans="1:27" s="4" customFormat="1" ht="14.45" customHeight="1" x14ac:dyDescent="0.25">
      <c r="A13" s="9" t="s">
        <v>28</v>
      </c>
      <c r="B13" s="6">
        <v>0</v>
      </c>
      <c r="C13" s="6" t="s">
        <v>29</v>
      </c>
      <c r="D13" s="7" t="s">
        <v>15</v>
      </c>
      <c r="E13" s="6">
        <v>13800</v>
      </c>
      <c r="F13" s="6">
        <v>0</v>
      </c>
      <c r="G13" s="6">
        <v>0</v>
      </c>
      <c r="H13" s="6">
        <f t="shared" si="5"/>
        <v>4699.2481203007519</v>
      </c>
      <c r="I13" s="6">
        <f t="shared" si="6"/>
        <v>18796.992481203008</v>
      </c>
      <c r="J13" s="6"/>
      <c r="L13" s="16"/>
      <c r="P13" s="20">
        <f t="shared" si="1"/>
        <v>11</v>
      </c>
      <c r="Q13" s="18">
        <f>Q12 + 495</f>
        <v>8765</v>
      </c>
      <c r="R13" s="18">
        <f t="shared" si="2"/>
        <v>65230</v>
      </c>
      <c r="S13" s="6">
        <v>13800</v>
      </c>
      <c r="T13" s="23">
        <f t="shared" si="0"/>
        <v>51691.729323308275</v>
      </c>
      <c r="U13" s="23">
        <f t="shared" si="3"/>
        <v>18796.992481203008</v>
      </c>
    </row>
    <row r="14" spans="1:27" x14ac:dyDescent="0.25">
      <c r="A14" s="16"/>
      <c r="B14" s="16"/>
      <c r="C14" s="16"/>
      <c r="D14" s="16"/>
      <c r="E14" s="16"/>
      <c r="F14" s="16"/>
      <c r="G14" s="16"/>
      <c r="H14" s="16"/>
      <c r="I14" s="16"/>
      <c r="J14" s="16"/>
      <c r="K14" s="16"/>
      <c r="L14" s="15"/>
      <c r="M14" s="16"/>
      <c r="N14" s="16"/>
      <c r="O14" s="16"/>
      <c r="P14" s="20">
        <f t="shared" si="1"/>
        <v>12</v>
      </c>
      <c r="Q14" s="18">
        <f t="shared" ref="Q14:Q27" si="8">Q13 + 495</f>
        <v>9260</v>
      </c>
      <c r="R14" s="18">
        <f t="shared" si="2"/>
        <v>71160</v>
      </c>
      <c r="S14" s="6">
        <v>13800</v>
      </c>
      <c r="T14" s="23">
        <f t="shared" si="0"/>
        <v>56390.977443609023</v>
      </c>
      <c r="U14" s="23">
        <f t="shared" si="3"/>
        <v>18796.992481203008</v>
      </c>
      <c r="Z14" s="20"/>
      <c r="AA14" s="20"/>
    </row>
    <row r="15" spans="1:27" ht="14.45" customHeight="1" x14ac:dyDescent="0.25">
      <c r="A15" s="15"/>
      <c r="B15" s="15"/>
      <c r="C15" s="15"/>
      <c r="D15" s="15"/>
      <c r="E15" s="15"/>
      <c r="F15" s="15"/>
      <c r="G15" s="15"/>
      <c r="H15" s="15"/>
      <c r="I15" s="15"/>
      <c r="J15" s="15"/>
      <c r="K15" s="15"/>
      <c r="L15" s="15"/>
      <c r="M15" s="15"/>
      <c r="N15" s="15"/>
      <c r="O15" s="15"/>
      <c r="P15" s="20">
        <f t="shared" si="1"/>
        <v>13</v>
      </c>
      <c r="Q15" s="18">
        <f t="shared" si="8"/>
        <v>9755</v>
      </c>
      <c r="R15" s="18">
        <f t="shared" si="2"/>
        <v>77090</v>
      </c>
      <c r="S15" s="6">
        <v>13800</v>
      </c>
      <c r="T15" s="23">
        <f t="shared" si="0"/>
        <v>61090.225563909771</v>
      </c>
      <c r="U15" s="23">
        <f t="shared" si="3"/>
        <v>18796.992481203008</v>
      </c>
      <c r="Z15" s="20"/>
      <c r="AA15" s="20"/>
    </row>
    <row r="16" spans="1:27" x14ac:dyDescent="0.25">
      <c r="A16" s="15"/>
      <c r="B16" s="15"/>
      <c r="C16" s="15"/>
      <c r="D16" s="15"/>
      <c r="E16" s="15"/>
      <c r="F16" s="15"/>
      <c r="G16" s="15"/>
      <c r="H16" s="15"/>
      <c r="I16" s="15"/>
      <c r="J16" s="15"/>
      <c r="K16" s="15"/>
      <c r="L16" s="15"/>
      <c r="M16" s="15"/>
      <c r="N16" s="15"/>
      <c r="O16" s="15"/>
      <c r="P16" s="20">
        <f t="shared" si="1"/>
        <v>14</v>
      </c>
      <c r="Q16" s="18">
        <f t="shared" si="8"/>
        <v>10250</v>
      </c>
      <c r="R16" s="18">
        <f t="shared" si="2"/>
        <v>83020</v>
      </c>
      <c r="S16" s="6">
        <v>13800</v>
      </c>
      <c r="T16" s="23">
        <f t="shared" si="0"/>
        <v>65789.473684210534</v>
      </c>
      <c r="U16" s="23">
        <f t="shared" si="3"/>
        <v>18796.992481203008</v>
      </c>
      <c r="Z16" s="20"/>
      <c r="AA16" s="20"/>
    </row>
    <row r="17" spans="1:27" x14ac:dyDescent="0.25">
      <c r="A17" s="15"/>
      <c r="B17" s="15"/>
      <c r="C17" s="15"/>
      <c r="D17" s="15"/>
      <c r="E17" s="15"/>
      <c r="F17" s="15"/>
      <c r="G17" s="15"/>
      <c r="H17" s="15"/>
      <c r="I17" s="15"/>
      <c r="J17" s="15"/>
      <c r="K17" s="15"/>
      <c r="L17" s="15"/>
      <c r="M17" s="15"/>
      <c r="N17" s="15"/>
      <c r="O17" s="15"/>
      <c r="P17" s="20">
        <f t="shared" si="1"/>
        <v>15</v>
      </c>
      <c r="Q17" s="18">
        <f t="shared" si="8"/>
        <v>10745</v>
      </c>
      <c r="R17" s="18">
        <f t="shared" si="2"/>
        <v>88950</v>
      </c>
      <c r="S17" s="6">
        <v>13800</v>
      </c>
      <c r="T17" s="23">
        <f t="shared" si="0"/>
        <v>70488.721804511282</v>
      </c>
      <c r="U17" s="23">
        <f t="shared" si="3"/>
        <v>18796.992481203008</v>
      </c>
      <c r="Z17" s="20"/>
      <c r="AA17" s="20"/>
    </row>
    <row r="18" spans="1:27" x14ac:dyDescent="0.25">
      <c r="A18" s="15"/>
      <c r="B18" s="15"/>
      <c r="C18" s="15"/>
      <c r="D18" s="15"/>
      <c r="E18" s="15"/>
      <c r="F18" s="15"/>
      <c r="G18" s="15"/>
      <c r="H18" s="15"/>
      <c r="I18" s="15"/>
      <c r="J18" s="15"/>
      <c r="K18" s="15"/>
      <c r="L18" s="15"/>
      <c r="M18" s="15"/>
      <c r="N18" s="15"/>
      <c r="O18" s="15"/>
      <c r="P18" s="20">
        <f t="shared" si="1"/>
        <v>16</v>
      </c>
      <c r="Q18" s="18">
        <f t="shared" si="8"/>
        <v>11240</v>
      </c>
      <c r="R18" s="18">
        <f t="shared" si="2"/>
        <v>94880</v>
      </c>
      <c r="S18" s="6">
        <v>13800</v>
      </c>
      <c r="T18" s="23">
        <f t="shared" si="0"/>
        <v>75187.969924812031</v>
      </c>
      <c r="U18" s="23">
        <f t="shared" si="3"/>
        <v>18796.992481203008</v>
      </c>
      <c r="Z18" s="20"/>
      <c r="AA18" s="20"/>
    </row>
    <row r="19" spans="1:27" x14ac:dyDescent="0.25">
      <c r="A19" s="15"/>
      <c r="B19" s="15"/>
      <c r="C19" s="15"/>
      <c r="D19" s="15"/>
      <c r="E19" s="15"/>
      <c r="F19" s="15"/>
      <c r="G19" s="15"/>
      <c r="H19" s="15"/>
      <c r="I19" s="15"/>
      <c r="J19" s="15"/>
      <c r="K19" s="15"/>
      <c r="L19" s="15"/>
      <c r="M19" s="15"/>
      <c r="N19" s="15"/>
      <c r="O19" s="15"/>
      <c r="P19" s="20">
        <f t="shared" si="1"/>
        <v>17</v>
      </c>
      <c r="Q19" s="18">
        <f t="shared" si="8"/>
        <v>11735</v>
      </c>
      <c r="R19" s="18">
        <f t="shared" si="2"/>
        <v>100810</v>
      </c>
      <c r="S19" s="6">
        <v>13800</v>
      </c>
      <c r="T19" s="23">
        <f t="shared" si="0"/>
        <v>79887.218045112779</v>
      </c>
      <c r="U19" s="23">
        <f t="shared" si="3"/>
        <v>18796.992481203008</v>
      </c>
      <c r="Z19" s="20"/>
      <c r="AA19" s="20"/>
    </row>
    <row r="20" spans="1:27" x14ac:dyDescent="0.25">
      <c r="A20" s="15"/>
      <c r="B20" s="15"/>
      <c r="C20" s="15"/>
      <c r="D20" s="15"/>
      <c r="E20" s="15"/>
      <c r="F20" s="15"/>
      <c r="G20" s="15"/>
      <c r="H20" s="15"/>
      <c r="I20" s="15"/>
      <c r="J20" s="15"/>
      <c r="K20" s="15"/>
      <c r="L20" s="15"/>
      <c r="M20" s="15"/>
      <c r="N20" s="15"/>
      <c r="O20" s="15"/>
      <c r="P20" s="20">
        <f t="shared" si="1"/>
        <v>18</v>
      </c>
      <c r="Q20" s="18">
        <f t="shared" si="8"/>
        <v>12230</v>
      </c>
      <c r="R20" s="18">
        <f t="shared" si="2"/>
        <v>106740</v>
      </c>
      <c r="S20" s="6">
        <v>13800</v>
      </c>
      <c r="T20" s="23">
        <f t="shared" si="0"/>
        <v>84586.466165413527</v>
      </c>
      <c r="U20" s="23">
        <f t="shared" si="3"/>
        <v>18796.992481203008</v>
      </c>
      <c r="Z20" s="20"/>
      <c r="AA20" s="20"/>
    </row>
    <row r="21" spans="1:27" x14ac:dyDescent="0.25">
      <c r="A21" s="15"/>
      <c r="B21" s="15"/>
      <c r="C21" s="15"/>
      <c r="D21" s="15"/>
      <c r="E21" s="15"/>
      <c r="F21" s="15"/>
      <c r="G21" s="15"/>
      <c r="H21" s="15"/>
      <c r="I21" s="15"/>
      <c r="J21" s="15"/>
      <c r="K21" s="15"/>
      <c r="L21" s="15"/>
      <c r="M21" s="15"/>
      <c r="N21" s="15"/>
      <c r="O21" s="15"/>
      <c r="P21" s="20">
        <f t="shared" si="1"/>
        <v>19</v>
      </c>
      <c r="Q21" s="18">
        <f t="shared" si="8"/>
        <v>12725</v>
      </c>
      <c r="R21" s="18">
        <f t="shared" si="2"/>
        <v>112670</v>
      </c>
      <c r="S21" s="6">
        <v>13800</v>
      </c>
      <c r="T21" s="23">
        <f t="shared" si="0"/>
        <v>89285.71428571429</v>
      </c>
      <c r="U21" s="23">
        <f t="shared" si="3"/>
        <v>18796.992481203008</v>
      </c>
      <c r="Z21" s="20"/>
      <c r="AA21" s="20"/>
    </row>
    <row r="22" spans="1:27" x14ac:dyDescent="0.25">
      <c r="A22" s="15"/>
      <c r="B22" s="15"/>
      <c r="C22" s="15"/>
      <c r="D22" s="15"/>
      <c r="E22" s="15"/>
      <c r="F22" s="15"/>
      <c r="G22" s="15"/>
      <c r="H22" s="15"/>
      <c r="I22" s="15"/>
      <c r="J22" s="15"/>
      <c r="K22" s="15"/>
      <c r="L22" s="15"/>
      <c r="M22" s="15"/>
      <c r="N22" s="15"/>
      <c r="O22" s="15"/>
      <c r="P22" s="20">
        <f t="shared" si="1"/>
        <v>20</v>
      </c>
      <c r="Q22" s="18">
        <f t="shared" si="8"/>
        <v>13220</v>
      </c>
      <c r="R22" s="18">
        <f t="shared" si="2"/>
        <v>118600</v>
      </c>
      <c r="S22" s="6">
        <v>13800</v>
      </c>
      <c r="T22" s="23">
        <f t="shared" si="0"/>
        <v>93984.962406015038</v>
      </c>
      <c r="U22" s="23">
        <f t="shared" si="3"/>
        <v>18796.992481203008</v>
      </c>
      <c r="Z22" s="20"/>
      <c r="AA22" s="20"/>
    </row>
    <row r="23" spans="1:27" x14ac:dyDescent="0.25">
      <c r="A23" s="15"/>
      <c r="B23" s="15"/>
      <c r="C23" s="15"/>
      <c r="D23" s="15"/>
      <c r="E23" s="15"/>
      <c r="F23" s="15"/>
      <c r="G23" s="15"/>
      <c r="H23" s="15"/>
      <c r="I23" s="15"/>
      <c r="J23" s="15"/>
      <c r="K23" s="15"/>
      <c r="L23" s="15"/>
      <c r="M23" s="15"/>
      <c r="N23" s="15"/>
      <c r="O23" s="15"/>
      <c r="P23" s="20">
        <f t="shared" si="1"/>
        <v>21</v>
      </c>
      <c r="Q23" s="18">
        <f t="shared" si="8"/>
        <v>13715</v>
      </c>
      <c r="R23" s="18">
        <f t="shared" si="2"/>
        <v>124530</v>
      </c>
      <c r="S23" s="6">
        <v>13800</v>
      </c>
      <c r="T23" s="23">
        <f t="shared" si="0"/>
        <v>98684.210526315786</v>
      </c>
      <c r="U23" s="23">
        <f t="shared" si="3"/>
        <v>18796.992481203008</v>
      </c>
      <c r="Z23" s="20"/>
      <c r="AA23" s="20"/>
    </row>
    <row r="24" spans="1:27" x14ac:dyDescent="0.25">
      <c r="A24" s="15"/>
      <c r="B24" s="15"/>
      <c r="C24" s="15"/>
      <c r="D24" s="15"/>
      <c r="E24" s="15"/>
      <c r="F24" s="15"/>
      <c r="G24" s="15"/>
      <c r="H24" s="15"/>
      <c r="I24" s="15"/>
      <c r="J24" s="15"/>
      <c r="K24" s="15"/>
      <c r="L24" s="20"/>
      <c r="M24" s="15"/>
      <c r="N24" s="15"/>
      <c r="O24" s="15"/>
      <c r="P24" s="20">
        <f t="shared" si="1"/>
        <v>22</v>
      </c>
      <c r="Q24" s="18">
        <f t="shared" si="8"/>
        <v>14210</v>
      </c>
      <c r="R24" s="18">
        <f t="shared" si="2"/>
        <v>130460</v>
      </c>
      <c r="S24" s="6">
        <v>13800</v>
      </c>
      <c r="T24" s="23">
        <f t="shared" si="0"/>
        <v>103383.45864661655</v>
      </c>
      <c r="U24" s="23">
        <f t="shared" si="3"/>
        <v>18796.992481203008</v>
      </c>
      <c r="Z24" s="20"/>
      <c r="AA24" s="20"/>
    </row>
    <row r="25" spans="1:27" ht="14.45" customHeight="1" x14ac:dyDescent="0.25">
      <c r="B25" s="20"/>
      <c r="C25" s="20"/>
      <c r="D25" s="20"/>
      <c r="F25" s="20"/>
      <c r="K25" s="20"/>
      <c r="L25" s="15"/>
      <c r="M25" s="20"/>
      <c r="N25" s="20"/>
      <c r="O25" s="20"/>
      <c r="P25" s="20">
        <f t="shared" si="1"/>
        <v>23</v>
      </c>
      <c r="Q25" s="18">
        <f t="shared" si="8"/>
        <v>14705</v>
      </c>
      <c r="R25" s="18">
        <f t="shared" si="2"/>
        <v>136390</v>
      </c>
      <c r="S25" s="6">
        <v>13800</v>
      </c>
      <c r="T25" s="23">
        <f t="shared" si="0"/>
        <v>108082.7067669173</v>
      </c>
      <c r="U25" s="23">
        <f t="shared" si="3"/>
        <v>18796.992481203008</v>
      </c>
      <c r="Z25" s="20"/>
      <c r="AA25" s="20"/>
    </row>
    <row r="26" spans="1:27" x14ac:dyDescent="0.25">
      <c r="A26" s="15"/>
      <c r="B26" s="15"/>
      <c r="C26" s="15"/>
      <c r="D26" s="15"/>
      <c r="E26" s="15"/>
      <c r="F26" s="15"/>
      <c r="G26" s="15"/>
      <c r="H26" s="15"/>
      <c r="I26" s="15"/>
      <c r="J26" s="15"/>
      <c r="K26" s="15"/>
      <c r="L26" s="15"/>
      <c r="M26" s="15"/>
      <c r="N26" s="15"/>
      <c r="O26" s="15"/>
      <c r="P26" s="20">
        <f t="shared" si="1"/>
        <v>24</v>
      </c>
      <c r="Q26" s="18">
        <f t="shared" si="8"/>
        <v>15200</v>
      </c>
      <c r="R26" s="18">
        <f t="shared" si="2"/>
        <v>142320</v>
      </c>
      <c r="S26" s="6">
        <v>13800</v>
      </c>
      <c r="T26" s="23">
        <f t="shared" si="0"/>
        <v>112781.95488721805</v>
      </c>
      <c r="U26" s="23">
        <f t="shared" si="3"/>
        <v>18796.992481203008</v>
      </c>
      <c r="Z26" s="20"/>
      <c r="AA26" s="20"/>
    </row>
    <row r="27" spans="1:27" x14ac:dyDescent="0.25">
      <c r="A27" s="15"/>
      <c r="B27" s="15"/>
      <c r="C27" s="15"/>
      <c r="D27" s="15"/>
      <c r="E27" s="15"/>
      <c r="F27" s="15"/>
      <c r="G27" s="15"/>
      <c r="H27" s="15"/>
      <c r="I27" s="15"/>
      <c r="J27" s="15"/>
      <c r="K27" s="15"/>
      <c r="L27" s="20"/>
      <c r="M27" s="15"/>
      <c r="N27" s="15"/>
      <c r="O27" s="15"/>
      <c r="P27" s="20">
        <f t="shared" si="1"/>
        <v>25</v>
      </c>
      <c r="Q27" s="18">
        <f t="shared" si="8"/>
        <v>15695</v>
      </c>
      <c r="R27" s="18">
        <f t="shared" si="2"/>
        <v>148250</v>
      </c>
      <c r="S27" s="6">
        <v>13800</v>
      </c>
      <c r="T27" s="23">
        <f t="shared" si="0"/>
        <v>117481.20300751879</v>
      </c>
      <c r="U27" s="23">
        <f t="shared" si="3"/>
        <v>18796.992481203008</v>
      </c>
      <c r="Z27" s="20"/>
      <c r="AA27" s="20"/>
    </row>
    <row r="28" spans="1:27" x14ac:dyDescent="0.25">
      <c r="B28" s="20"/>
      <c r="C28" s="20"/>
      <c r="D28" s="20"/>
      <c r="F28" s="20"/>
      <c r="K28" s="20"/>
      <c r="L28" s="20"/>
      <c r="M28" s="20"/>
      <c r="N28" s="20"/>
      <c r="O28" s="20"/>
      <c r="P28" s="20">
        <f t="shared" si="1"/>
        <v>26</v>
      </c>
      <c r="Q28" s="18">
        <f>Q27 + 450</f>
        <v>16145</v>
      </c>
      <c r="R28" s="18">
        <f t="shared" si="2"/>
        <v>154180</v>
      </c>
      <c r="S28" s="6">
        <v>13800</v>
      </c>
      <c r="T28" s="23">
        <f t="shared" si="0"/>
        <v>122180.45112781954</v>
      </c>
      <c r="U28" s="23">
        <f t="shared" ref="U28:U91" si="9">U27</f>
        <v>18796.992481203008</v>
      </c>
      <c r="Z28" s="20"/>
      <c r="AA28" s="20"/>
    </row>
    <row r="29" spans="1:27" x14ac:dyDescent="0.25">
      <c r="B29" s="20"/>
      <c r="C29" s="20"/>
      <c r="D29" s="20"/>
      <c r="F29" s="20"/>
      <c r="K29" s="20"/>
      <c r="L29" s="20"/>
      <c r="M29" s="20"/>
      <c r="N29" s="20"/>
      <c r="O29" s="20"/>
      <c r="P29" s="20">
        <f t="shared" si="1"/>
        <v>27</v>
      </c>
      <c r="Q29" s="18">
        <f t="shared" ref="Q29:Q52" si="10">Q28 + 450</f>
        <v>16595</v>
      </c>
      <c r="R29" s="18">
        <f t="shared" si="2"/>
        <v>160110</v>
      </c>
      <c r="S29" s="6">
        <v>13800</v>
      </c>
      <c r="T29" s="23">
        <f t="shared" si="0"/>
        <v>126879.69924812031</v>
      </c>
      <c r="U29" s="23">
        <f t="shared" si="9"/>
        <v>18796.992481203008</v>
      </c>
      <c r="Z29" s="20"/>
      <c r="AA29" s="20"/>
    </row>
    <row r="30" spans="1:27" x14ac:dyDescent="0.25">
      <c r="B30" s="20"/>
      <c r="C30" s="20"/>
      <c r="D30" s="20"/>
      <c r="F30" s="20"/>
      <c r="K30" s="20"/>
      <c r="L30" s="20"/>
      <c r="M30" s="20"/>
      <c r="N30" s="20"/>
      <c r="O30" s="20"/>
      <c r="P30" s="20">
        <f t="shared" si="1"/>
        <v>28</v>
      </c>
      <c r="Q30" s="18">
        <f t="shared" si="10"/>
        <v>17045</v>
      </c>
      <c r="R30" s="18">
        <f t="shared" si="2"/>
        <v>166040</v>
      </c>
      <c r="S30" s="6">
        <v>13800</v>
      </c>
      <c r="T30" s="23">
        <f t="shared" si="0"/>
        <v>131578.94736842107</v>
      </c>
      <c r="U30" s="23">
        <f t="shared" si="9"/>
        <v>18796.992481203008</v>
      </c>
      <c r="Z30" s="20"/>
      <c r="AA30" s="20"/>
    </row>
    <row r="31" spans="1:27" x14ac:dyDescent="0.25">
      <c r="B31" s="20"/>
      <c r="C31" s="20"/>
      <c r="D31" s="20"/>
      <c r="F31" s="20"/>
      <c r="K31" s="20"/>
      <c r="L31" s="20"/>
      <c r="M31" s="20"/>
      <c r="N31" s="20"/>
      <c r="O31" s="20"/>
      <c r="P31" s="20">
        <f t="shared" si="1"/>
        <v>29</v>
      </c>
      <c r="Q31" s="18">
        <f t="shared" si="10"/>
        <v>17495</v>
      </c>
      <c r="R31" s="18">
        <f t="shared" si="2"/>
        <v>171970</v>
      </c>
      <c r="S31" s="6">
        <v>13800</v>
      </c>
      <c r="T31" s="23">
        <f t="shared" si="0"/>
        <v>136278.1954887218</v>
      </c>
      <c r="U31" s="23">
        <f t="shared" si="9"/>
        <v>18796.992481203008</v>
      </c>
      <c r="Z31" s="20"/>
      <c r="AA31" s="20"/>
    </row>
    <row r="32" spans="1:27" x14ac:dyDescent="0.25">
      <c r="B32" s="20"/>
      <c r="C32" s="20"/>
      <c r="D32" s="20"/>
      <c r="F32" s="20"/>
      <c r="K32" s="20"/>
      <c r="L32" s="20"/>
      <c r="M32" s="20"/>
      <c r="N32" s="20"/>
      <c r="O32" s="20"/>
      <c r="P32" s="20">
        <f t="shared" si="1"/>
        <v>30</v>
      </c>
      <c r="Q32" s="18">
        <f t="shared" si="10"/>
        <v>17945</v>
      </c>
      <c r="R32" s="18">
        <f t="shared" si="2"/>
        <v>177900</v>
      </c>
      <c r="S32" s="6">
        <v>13800</v>
      </c>
      <c r="T32" s="23">
        <f t="shared" si="0"/>
        <v>140977.44360902256</v>
      </c>
      <c r="U32" s="23">
        <f t="shared" si="9"/>
        <v>18796.992481203008</v>
      </c>
      <c r="Z32" s="20"/>
      <c r="AA32" s="20"/>
    </row>
    <row r="33" spans="2:27" x14ac:dyDescent="0.25">
      <c r="B33" s="20"/>
      <c r="C33" s="20"/>
      <c r="D33" s="20"/>
      <c r="F33" s="20"/>
      <c r="K33" s="20"/>
      <c r="L33" s="20"/>
      <c r="M33" s="20"/>
      <c r="N33" s="20"/>
      <c r="O33" s="20"/>
      <c r="P33" s="20">
        <f t="shared" si="1"/>
        <v>31</v>
      </c>
      <c r="Q33" s="18">
        <f t="shared" si="10"/>
        <v>18395</v>
      </c>
      <c r="R33" s="18">
        <f t="shared" si="2"/>
        <v>183830</v>
      </c>
      <c r="S33" s="6">
        <v>13800</v>
      </c>
      <c r="T33" s="23">
        <f t="shared" si="0"/>
        <v>145676.6917293233</v>
      </c>
      <c r="U33" s="23">
        <f t="shared" si="9"/>
        <v>18796.992481203008</v>
      </c>
      <c r="Z33" s="20"/>
      <c r="AA33" s="20"/>
    </row>
    <row r="34" spans="2:27" x14ac:dyDescent="0.25">
      <c r="B34" s="20"/>
      <c r="C34" s="20"/>
      <c r="D34" s="20"/>
      <c r="F34" s="20"/>
      <c r="K34" s="20"/>
      <c r="L34" s="20"/>
      <c r="M34" s="20"/>
      <c r="N34" s="20"/>
      <c r="O34" s="20"/>
      <c r="P34" s="20">
        <f t="shared" si="1"/>
        <v>32</v>
      </c>
      <c r="Q34" s="18">
        <f t="shared" si="10"/>
        <v>18845</v>
      </c>
      <c r="R34" s="18">
        <f t="shared" si="2"/>
        <v>189760</v>
      </c>
      <c r="S34" s="6">
        <v>13800</v>
      </c>
      <c r="T34" s="23">
        <f t="shared" si="0"/>
        <v>150375.93984962406</v>
      </c>
      <c r="U34" s="23">
        <f t="shared" si="9"/>
        <v>18796.992481203008</v>
      </c>
      <c r="Z34" s="20"/>
      <c r="AA34" s="20"/>
    </row>
    <row r="35" spans="2:27" x14ac:dyDescent="0.25">
      <c r="B35" s="20"/>
      <c r="C35" s="20"/>
      <c r="D35" s="20"/>
      <c r="F35" s="20"/>
      <c r="K35" s="20"/>
      <c r="L35" s="20"/>
      <c r="M35" s="20"/>
      <c r="N35" s="20"/>
      <c r="O35" s="20"/>
      <c r="P35" s="20">
        <f t="shared" si="1"/>
        <v>33</v>
      </c>
      <c r="Q35" s="18">
        <f t="shared" si="10"/>
        <v>19295</v>
      </c>
      <c r="R35" s="18">
        <f t="shared" si="2"/>
        <v>195690</v>
      </c>
      <c r="S35" s="6">
        <v>13800</v>
      </c>
      <c r="T35" s="23">
        <f t="shared" si="0"/>
        <v>155075.18796992482</v>
      </c>
      <c r="U35" s="23">
        <f t="shared" si="9"/>
        <v>18796.992481203008</v>
      </c>
      <c r="Z35" s="20"/>
      <c r="AA35" s="20"/>
    </row>
    <row r="36" spans="2:27" x14ac:dyDescent="0.25">
      <c r="B36" s="20"/>
      <c r="C36" s="20"/>
      <c r="D36" s="20"/>
      <c r="F36" s="20"/>
      <c r="K36" s="20"/>
      <c r="L36" s="20"/>
      <c r="M36" s="20"/>
      <c r="N36" s="20"/>
      <c r="O36" s="20"/>
      <c r="P36" s="20">
        <f t="shared" si="1"/>
        <v>34</v>
      </c>
      <c r="Q36" s="18">
        <f t="shared" si="10"/>
        <v>19745</v>
      </c>
      <c r="R36" s="18">
        <f t="shared" si="2"/>
        <v>201620</v>
      </c>
      <c r="S36" s="6">
        <v>13800</v>
      </c>
      <c r="T36" s="23">
        <f t="shared" si="0"/>
        <v>159774.43609022556</v>
      </c>
      <c r="U36" s="23">
        <f t="shared" si="9"/>
        <v>18796.992481203008</v>
      </c>
      <c r="Z36" s="20"/>
      <c r="AA36" s="20"/>
    </row>
    <row r="37" spans="2:27" x14ac:dyDescent="0.25">
      <c r="B37" s="20"/>
      <c r="C37" s="20"/>
      <c r="D37" s="20"/>
      <c r="F37" s="20"/>
      <c r="K37" s="20"/>
      <c r="L37" s="20"/>
      <c r="M37" s="20"/>
      <c r="N37" s="20"/>
      <c r="O37" s="20"/>
      <c r="P37" s="20">
        <f t="shared" si="1"/>
        <v>35</v>
      </c>
      <c r="Q37" s="18">
        <f t="shared" si="10"/>
        <v>20195</v>
      </c>
      <c r="R37" s="18">
        <f t="shared" si="2"/>
        <v>207550</v>
      </c>
      <c r="S37" s="6">
        <v>13800</v>
      </c>
      <c r="T37" s="23">
        <f t="shared" si="0"/>
        <v>164473.68421052632</v>
      </c>
      <c r="U37" s="23">
        <f t="shared" si="9"/>
        <v>18796.992481203008</v>
      </c>
      <c r="Z37" s="20"/>
      <c r="AA37" s="20"/>
    </row>
    <row r="38" spans="2:27" x14ac:dyDescent="0.25">
      <c r="B38" s="20"/>
      <c r="C38" s="20"/>
      <c r="D38" s="20"/>
      <c r="F38" s="20"/>
      <c r="K38" s="20"/>
      <c r="L38" s="20"/>
      <c r="M38" s="20"/>
      <c r="N38" s="20"/>
      <c r="O38" s="20"/>
      <c r="P38" s="20">
        <f t="shared" si="1"/>
        <v>36</v>
      </c>
      <c r="Q38" s="18">
        <f t="shared" si="10"/>
        <v>20645</v>
      </c>
      <c r="R38" s="18">
        <f t="shared" si="2"/>
        <v>213480</v>
      </c>
      <c r="S38" s="6">
        <v>13800</v>
      </c>
      <c r="T38" s="23">
        <f t="shared" si="0"/>
        <v>169172.93233082705</v>
      </c>
      <c r="U38" s="23">
        <f t="shared" si="9"/>
        <v>18796.992481203008</v>
      </c>
      <c r="Z38" s="20"/>
      <c r="AA38" s="20"/>
    </row>
    <row r="39" spans="2:27" x14ac:dyDescent="0.25">
      <c r="B39" s="20"/>
      <c r="C39" s="20"/>
      <c r="D39" s="20"/>
      <c r="F39" s="20"/>
      <c r="K39" s="20"/>
      <c r="L39" s="20"/>
      <c r="M39" s="20"/>
      <c r="N39" s="20"/>
      <c r="O39" s="20"/>
      <c r="P39" s="20">
        <f t="shared" si="1"/>
        <v>37</v>
      </c>
      <c r="Q39" s="18">
        <f t="shared" si="10"/>
        <v>21095</v>
      </c>
      <c r="R39" s="18">
        <f t="shared" si="2"/>
        <v>219410</v>
      </c>
      <c r="S39" s="6">
        <v>13800</v>
      </c>
      <c r="T39" s="23">
        <f t="shared" si="0"/>
        <v>173872.18045112782</v>
      </c>
      <c r="U39" s="23">
        <f t="shared" si="9"/>
        <v>18796.992481203008</v>
      </c>
      <c r="Z39" s="20"/>
      <c r="AA39" s="20"/>
    </row>
    <row r="40" spans="2:27" x14ac:dyDescent="0.25">
      <c r="B40" s="20"/>
      <c r="C40" s="20"/>
      <c r="D40" s="20"/>
      <c r="F40" s="20"/>
      <c r="K40" s="20"/>
      <c r="L40" s="20"/>
      <c r="M40" s="20"/>
      <c r="N40" s="20"/>
      <c r="O40" s="20"/>
      <c r="P40" s="20">
        <f t="shared" si="1"/>
        <v>38</v>
      </c>
      <c r="Q40" s="18">
        <f t="shared" si="10"/>
        <v>21545</v>
      </c>
      <c r="R40" s="18">
        <f t="shared" si="2"/>
        <v>225340</v>
      </c>
      <c r="S40" s="6">
        <v>13800</v>
      </c>
      <c r="T40" s="23">
        <f t="shared" si="0"/>
        <v>178571.42857142858</v>
      </c>
      <c r="U40" s="23">
        <f t="shared" si="9"/>
        <v>18796.992481203008</v>
      </c>
      <c r="Z40" s="20"/>
      <c r="AA40" s="20"/>
    </row>
    <row r="41" spans="2:27" x14ac:dyDescent="0.25">
      <c r="B41" s="20"/>
      <c r="C41" s="20"/>
      <c r="D41" s="20"/>
      <c r="F41" s="20"/>
      <c r="K41" s="20"/>
      <c r="L41" s="20"/>
      <c r="M41" s="20"/>
      <c r="N41" s="20"/>
      <c r="O41" s="20"/>
      <c r="P41" s="20">
        <f t="shared" si="1"/>
        <v>39</v>
      </c>
      <c r="Q41" s="18">
        <f t="shared" si="10"/>
        <v>21995</v>
      </c>
      <c r="R41" s="18">
        <f t="shared" si="2"/>
        <v>231270</v>
      </c>
      <c r="S41" s="6">
        <v>13800</v>
      </c>
      <c r="T41" s="23">
        <f t="shared" si="0"/>
        <v>183270.67669172931</v>
      </c>
      <c r="U41" s="23">
        <f t="shared" si="9"/>
        <v>18796.992481203008</v>
      </c>
      <c r="Z41" s="20"/>
      <c r="AA41" s="20"/>
    </row>
    <row r="42" spans="2:27" x14ac:dyDescent="0.25">
      <c r="B42" s="20"/>
      <c r="C42" s="20"/>
      <c r="D42" s="20"/>
      <c r="F42" s="20"/>
      <c r="K42" s="20"/>
      <c r="L42" s="20"/>
      <c r="M42" s="20"/>
      <c r="N42" s="20"/>
      <c r="O42" s="20"/>
      <c r="P42" s="20">
        <f t="shared" si="1"/>
        <v>40</v>
      </c>
      <c r="Q42" s="18">
        <f t="shared" si="10"/>
        <v>22445</v>
      </c>
      <c r="R42" s="18">
        <f t="shared" si="2"/>
        <v>237200</v>
      </c>
      <c r="S42" s="6">
        <v>13800</v>
      </c>
      <c r="T42" s="23">
        <f t="shared" si="0"/>
        <v>187969.92481203008</v>
      </c>
      <c r="U42" s="23">
        <f t="shared" si="9"/>
        <v>18796.992481203008</v>
      </c>
      <c r="Z42" s="20"/>
      <c r="AA42" s="20"/>
    </row>
    <row r="43" spans="2:27" x14ac:dyDescent="0.25">
      <c r="B43" s="20"/>
      <c r="C43" s="20"/>
      <c r="D43" s="20"/>
      <c r="F43" s="20"/>
      <c r="K43" s="20"/>
      <c r="L43" s="20"/>
      <c r="M43" s="20"/>
      <c r="N43" s="20"/>
      <c r="O43" s="20"/>
      <c r="P43" s="20">
        <f t="shared" si="1"/>
        <v>41</v>
      </c>
      <c r="Q43" s="18">
        <f t="shared" si="10"/>
        <v>22895</v>
      </c>
      <c r="R43" s="18">
        <f t="shared" si="2"/>
        <v>243130</v>
      </c>
      <c r="S43" s="6">
        <v>13800</v>
      </c>
      <c r="T43" s="23">
        <f t="shared" si="0"/>
        <v>192669.17293233084</v>
      </c>
      <c r="U43" s="23">
        <f t="shared" si="9"/>
        <v>18796.992481203008</v>
      </c>
      <c r="Z43" s="20"/>
      <c r="AA43" s="20"/>
    </row>
    <row r="44" spans="2:27" x14ac:dyDescent="0.25">
      <c r="B44" s="20"/>
      <c r="C44" s="20"/>
      <c r="D44" s="20"/>
      <c r="F44" s="20"/>
      <c r="K44" s="20"/>
      <c r="L44" s="20"/>
      <c r="M44" s="20"/>
      <c r="N44" s="20"/>
      <c r="O44" s="20"/>
      <c r="P44" s="20">
        <f t="shared" si="1"/>
        <v>42</v>
      </c>
      <c r="Q44" s="18">
        <f t="shared" si="10"/>
        <v>23345</v>
      </c>
      <c r="R44" s="18">
        <f t="shared" si="2"/>
        <v>249060</v>
      </c>
      <c r="S44" s="6">
        <v>13800</v>
      </c>
      <c r="T44" s="23">
        <f t="shared" si="0"/>
        <v>197368.42105263157</v>
      </c>
      <c r="U44" s="23">
        <f t="shared" si="9"/>
        <v>18796.992481203008</v>
      </c>
      <c r="Z44" s="20"/>
      <c r="AA44" s="20"/>
    </row>
    <row r="45" spans="2:27" x14ac:dyDescent="0.25">
      <c r="B45" s="20"/>
      <c r="C45" s="20"/>
      <c r="D45" s="20"/>
      <c r="F45" s="20"/>
      <c r="K45" s="20"/>
      <c r="L45" s="20"/>
      <c r="M45" s="20"/>
      <c r="N45" s="20"/>
      <c r="O45" s="20"/>
      <c r="P45" s="20">
        <f t="shared" si="1"/>
        <v>43</v>
      </c>
      <c r="Q45" s="18">
        <f t="shared" si="10"/>
        <v>23795</v>
      </c>
      <c r="R45" s="18">
        <f t="shared" si="2"/>
        <v>254990</v>
      </c>
      <c r="S45" s="6">
        <v>13800</v>
      </c>
      <c r="T45" s="23">
        <f t="shared" si="0"/>
        <v>202067.66917293234</v>
      </c>
      <c r="U45" s="23">
        <f t="shared" si="9"/>
        <v>18796.992481203008</v>
      </c>
      <c r="Z45" s="20"/>
      <c r="AA45" s="20"/>
    </row>
    <row r="46" spans="2:27" x14ac:dyDescent="0.25">
      <c r="B46" s="20"/>
      <c r="C46" s="20"/>
      <c r="D46" s="20"/>
      <c r="F46" s="20"/>
      <c r="K46" s="20"/>
      <c r="L46" s="20"/>
      <c r="M46" s="20"/>
      <c r="N46" s="20"/>
      <c r="O46" s="20"/>
      <c r="P46" s="20">
        <f t="shared" si="1"/>
        <v>44</v>
      </c>
      <c r="Q46" s="18">
        <f t="shared" si="10"/>
        <v>24245</v>
      </c>
      <c r="R46" s="18">
        <f t="shared" si="2"/>
        <v>260920</v>
      </c>
      <c r="S46" s="6">
        <v>13800</v>
      </c>
      <c r="T46" s="23">
        <f t="shared" si="0"/>
        <v>206766.9172932331</v>
      </c>
      <c r="U46" s="23">
        <f t="shared" si="9"/>
        <v>18796.992481203008</v>
      </c>
      <c r="Z46" s="20"/>
      <c r="AA46" s="20"/>
    </row>
    <row r="47" spans="2:27" x14ac:dyDescent="0.25">
      <c r="B47" s="20"/>
      <c r="C47" s="20"/>
      <c r="D47" s="20"/>
      <c r="F47" s="20"/>
      <c r="K47" s="20"/>
      <c r="L47" s="20"/>
      <c r="M47" s="20"/>
      <c r="N47" s="20"/>
      <c r="O47" s="20"/>
      <c r="P47" s="20">
        <f t="shared" si="1"/>
        <v>45</v>
      </c>
      <c r="Q47" s="18">
        <f t="shared" si="10"/>
        <v>24695</v>
      </c>
      <c r="R47" s="18">
        <f t="shared" si="2"/>
        <v>266850</v>
      </c>
      <c r="S47" s="6">
        <v>13800</v>
      </c>
      <c r="T47" s="23">
        <f t="shared" si="0"/>
        <v>211466.16541353383</v>
      </c>
      <c r="U47" s="23">
        <f t="shared" si="9"/>
        <v>18796.992481203008</v>
      </c>
      <c r="Z47" s="20"/>
      <c r="AA47" s="20"/>
    </row>
    <row r="48" spans="2:27" x14ac:dyDescent="0.25">
      <c r="B48" s="20"/>
      <c r="C48" s="20"/>
      <c r="D48" s="20"/>
      <c r="F48" s="20"/>
      <c r="K48" s="20"/>
      <c r="L48" s="20"/>
      <c r="M48" s="20"/>
      <c r="N48" s="20"/>
      <c r="O48" s="20"/>
      <c r="P48" s="20">
        <f t="shared" si="1"/>
        <v>46</v>
      </c>
      <c r="Q48" s="18">
        <f t="shared" si="10"/>
        <v>25145</v>
      </c>
      <c r="R48" s="18">
        <f t="shared" si="2"/>
        <v>272780</v>
      </c>
      <c r="S48" s="6">
        <v>13800</v>
      </c>
      <c r="T48" s="23">
        <f t="shared" si="0"/>
        <v>216165.4135338346</v>
      </c>
      <c r="U48" s="23">
        <f t="shared" si="9"/>
        <v>18796.992481203008</v>
      </c>
      <c r="Z48" s="20"/>
      <c r="AA48" s="20"/>
    </row>
    <row r="49" spans="2:27" x14ac:dyDescent="0.25">
      <c r="B49" s="20"/>
      <c r="C49" s="20"/>
      <c r="D49" s="20"/>
      <c r="F49" s="20"/>
      <c r="K49" s="20"/>
      <c r="L49" s="20"/>
      <c r="M49" s="20"/>
      <c r="N49" s="20"/>
      <c r="O49" s="20"/>
      <c r="P49" s="20">
        <f t="shared" si="1"/>
        <v>47</v>
      </c>
      <c r="Q49" s="18">
        <f t="shared" si="10"/>
        <v>25595</v>
      </c>
      <c r="R49" s="18">
        <f t="shared" si="2"/>
        <v>278710</v>
      </c>
      <c r="S49" s="6">
        <v>13800</v>
      </c>
      <c r="T49" s="23">
        <f t="shared" si="0"/>
        <v>220864.66165413533</v>
      </c>
      <c r="U49" s="23">
        <f t="shared" si="9"/>
        <v>18796.992481203008</v>
      </c>
      <c r="Z49" s="20"/>
      <c r="AA49" s="20"/>
    </row>
    <row r="50" spans="2:27" x14ac:dyDescent="0.25">
      <c r="B50" s="20"/>
      <c r="C50" s="20"/>
      <c r="D50" s="20"/>
      <c r="F50" s="20"/>
      <c r="K50" s="20"/>
      <c r="L50" s="20"/>
      <c r="M50" s="20"/>
      <c r="N50" s="20"/>
      <c r="O50" s="20"/>
      <c r="P50" s="20">
        <f t="shared" si="1"/>
        <v>48</v>
      </c>
      <c r="Q50" s="18">
        <f t="shared" si="10"/>
        <v>26045</v>
      </c>
      <c r="R50" s="18">
        <f t="shared" si="2"/>
        <v>284640</v>
      </c>
      <c r="S50" s="6">
        <v>13800</v>
      </c>
      <c r="T50" s="23">
        <f t="shared" si="0"/>
        <v>225563.90977443609</v>
      </c>
      <c r="U50" s="23">
        <f t="shared" si="9"/>
        <v>18796.992481203008</v>
      </c>
      <c r="Z50" s="20"/>
      <c r="AA50" s="20"/>
    </row>
    <row r="51" spans="2:27" x14ac:dyDescent="0.25">
      <c r="B51" s="20"/>
      <c r="C51" s="20"/>
      <c r="D51" s="20"/>
      <c r="F51" s="20"/>
      <c r="K51" s="20"/>
      <c r="L51" s="20"/>
      <c r="M51" s="20"/>
      <c r="N51" s="20"/>
      <c r="O51" s="20"/>
      <c r="P51" s="20">
        <f t="shared" si="1"/>
        <v>49</v>
      </c>
      <c r="Q51" s="18">
        <f t="shared" si="10"/>
        <v>26495</v>
      </c>
      <c r="R51" s="18">
        <f t="shared" si="2"/>
        <v>290570</v>
      </c>
      <c r="S51" s="6">
        <v>13800</v>
      </c>
      <c r="T51" s="23">
        <f t="shared" si="0"/>
        <v>230263.15789473685</v>
      </c>
      <c r="U51" s="23">
        <f t="shared" si="9"/>
        <v>18796.992481203008</v>
      </c>
      <c r="Z51" s="20"/>
      <c r="AA51" s="20"/>
    </row>
    <row r="52" spans="2:27" x14ac:dyDescent="0.25">
      <c r="B52" s="20"/>
      <c r="C52" s="20"/>
      <c r="D52" s="20"/>
      <c r="F52" s="20"/>
      <c r="K52" s="20"/>
      <c r="L52" s="20"/>
      <c r="M52" s="20"/>
      <c r="N52" s="20"/>
      <c r="O52" s="20"/>
      <c r="P52" s="20">
        <f t="shared" si="1"/>
        <v>50</v>
      </c>
      <c r="Q52" s="18">
        <f t="shared" si="10"/>
        <v>26945</v>
      </c>
      <c r="R52" s="18">
        <f t="shared" si="2"/>
        <v>296500</v>
      </c>
      <c r="S52" s="6">
        <v>13800</v>
      </c>
      <c r="T52" s="23">
        <f t="shared" si="0"/>
        <v>234962.40601503759</v>
      </c>
      <c r="U52" s="23">
        <f t="shared" si="9"/>
        <v>18796.992481203008</v>
      </c>
      <c r="Z52" s="20"/>
      <c r="AA52" s="20"/>
    </row>
    <row r="53" spans="2:27" x14ac:dyDescent="0.25">
      <c r="B53" s="20"/>
      <c r="C53" s="20"/>
      <c r="D53" s="20"/>
      <c r="F53" s="20"/>
      <c r="K53" s="20"/>
      <c r="L53" s="20"/>
      <c r="M53" s="20"/>
      <c r="N53" s="20"/>
      <c r="O53" s="20"/>
      <c r="P53" s="20">
        <f t="shared" si="1"/>
        <v>51</v>
      </c>
      <c r="Q53" s="18">
        <f>Q52 + 360</f>
        <v>27305</v>
      </c>
      <c r="R53" s="18">
        <f t="shared" si="2"/>
        <v>302430</v>
      </c>
      <c r="S53" s="6">
        <v>13800</v>
      </c>
      <c r="T53" s="23">
        <f t="shared" si="0"/>
        <v>239661.65413533835</v>
      </c>
      <c r="U53" s="23">
        <f t="shared" si="9"/>
        <v>18796.992481203008</v>
      </c>
      <c r="Z53" s="20"/>
      <c r="AA53" s="20"/>
    </row>
    <row r="54" spans="2:27" x14ac:dyDescent="0.25">
      <c r="B54" s="20"/>
      <c r="C54" s="20"/>
      <c r="D54" s="20"/>
      <c r="F54" s="20"/>
      <c r="K54" s="20"/>
      <c r="L54" s="20"/>
      <c r="M54" s="20"/>
      <c r="N54" s="20"/>
      <c r="O54" s="20"/>
      <c r="P54" s="20">
        <f t="shared" si="1"/>
        <v>52</v>
      </c>
      <c r="Q54" s="18">
        <f t="shared" ref="Q54:Q102" si="11">Q53 + 360</f>
        <v>27665</v>
      </c>
      <c r="R54" s="18">
        <f t="shared" si="2"/>
        <v>308360</v>
      </c>
      <c r="S54" s="6">
        <v>13800</v>
      </c>
      <c r="T54" s="23">
        <f t="shared" si="0"/>
        <v>244360.90225563908</v>
      </c>
      <c r="U54" s="23">
        <f t="shared" si="9"/>
        <v>18796.992481203008</v>
      </c>
      <c r="Z54" s="20"/>
      <c r="AA54" s="20"/>
    </row>
    <row r="55" spans="2:27" x14ac:dyDescent="0.25">
      <c r="B55" s="20"/>
      <c r="C55" s="20"/>
      <c r="D55" s="20"/>
      <c r="F55" s="20"/>
      <c r="K55" s="20"/>
      <c r="L55" s="20"/>
      <c r="M55" s="20"/>
      <c r="N55" s="20"/>
      <c r="O55" s="20"/>
      <c r="P55" s="20">
        <f t="shared" si="1"/>
        <v>53</v>
      </c>
      <c r="Q55" s="18">
        <f t="shared" si="11"/>
        <v>28025</v>
      </c>
      <c r="R55" s="18">
        <f t="shared" si="2"/>
        <v>314290</v>
      </c>
      <c r="S55" s="6">
        <v>13800</v>
      </c>
      <c r="T55" s="23">
        <f t="shared" si="0"/>
        <v>249060.15037593985</v>
      </c>
      <c r="U55" s="23">
        <f t="shared" si="9"/>
        <v>18796.992481203008</v>
      </c>
      <c r="Z55" s="20"/>
      <c r="AA55" s="20"/>
    </row>
    <row r="56" spans="2:27" x14ac:dyDescent="0.25">
      <c r="B56" s="20"/>
      <c r="C56" s="20"/>
      <c r="D56" s="20"/>
      <c r="F56" s="20"/>
      <c r="K56" s="20"/>
      <c r="L56" s="20"/>
      <c r="M56" s="20"/>
      <c r="N56" s="20"/>
      <c r="O56" s="20"/>
      <c r="P56" s="20">
        <f t="shared" si="1"/>
        <v>54</v>
      </c>
      <c r="Q56" s="18">
        <f t="shared" si="11"/>
        <v>28385</v>
      </c>
      <c r="R56" s="18">
        <f t="shared" si="2"/>
        <v>320220</v>
      </c>
      <c r="S56" s="6">
        <v>13800</v>
      </c>
      <c r="T56" s="23">
        <f t="shared" si="0"/>
        <v>253759.39849624061</v>
      </c>
      <c r="U56" s="23">
        <f t="shared" si="9"/>
        <v>18796.992481203008</v>
      </c>
      <c r="Z56" s="20"/>
      <c r="AA56" s="20"/>
    </row>
    <row r="57" spans="2:27" x14ac:dyDescent="0.25">
      <c r="B57" s="20"/>
      <c r="C57" s="20"/>
      <c r="D57" s="20"/>
      <c r="F57" s="20"/>
      <c r="K57" s="20"/>
      <c r="L57" s="20"/>
      <c r="M57" s="20"/>
      <c r="N57" s="20"/>
      <c r="O57" s="20"/>
      <c r="P57" s="20">
        <f t="shared" si="1"/>
        <v>55</v>
      </c>
      <c r="Q57" s="18">
        <f t="shared" si="11"/>
        <v>28745</v>
      </c>
      <c r="R57" s="18">
        <f t="shared" si="2"/>
        <v>326150</v>
      </c>
      <c r="S57" s="6">
        <v>13800</v>
      </c>
      <c r="T57" s="23">
        <f t="shared" si="0"/>
        <v>258458.64661654134</v>
      </c>
      <c r="U57" s="23">
        <f t="shared" si="9"/>
        <v>18796.992481203008</v>
      </c>
      <c r="Z57" s="20"/>
      <c r="AA57" s="20"/>
    </row>
    <row r="58" spans="2:27" x14ac:dyDescent="0.25">
      <c r="B58" s="20"/>
      <c r="C58" s="20"/>
      <c r="D58" s="20"/>
      <c r="F58" s="20"/>
      <c r="K58" s="20"/>
      <c r="L58" s="20"/>
      <c r="M58" s="20"/>
      <c r="N58" s="20"/>
      <c r="O58" s="20"/>
      <c r="P58" s="20">
        <f t="shared" si="1"/>
        <v>56</v>
      </c>
      <c r="Q58" s="18">
        <f t="shared" si="11"/>
        <v>29105</v>
      </c>
      <c r="R58" s="18">
        <f t="shared" si="2"/>
        <v>332080</v>
      </c>
      <c r="S58" s="6">
        <v>13800</v>
      </c>
      <c r="T58" s="23">
        <f t="shared" si="0"/>
        <v>263157.89473684214</v>
      </c>
      <c r="U58" s="23">
        <f t="shared" si="9"/>
        <v>18796.992481203008</v>
      </c>
      <c r="Z58" s="20"/>
      <c r="AA58" s="20"/>
    </row>
    <row r="59" spans="2:27" x14ac:dyDescent="0.25">
      <c r="B59" s="20"/>
      <c r="C59" s="20"/>
      <c r="D59" s="20"/>
      <c r="F59" s="20"/>
      <c r="K59" s="20"/>
      <c r="L59" s="20"/>
      <c r="M59" s="20"/>
      <c r="N59" s="20"/>
      <c r="O59" s="20"/>
      <c r="P59" s="20">
        <f t="shared" si="1"/>
        <v>57</v>
      </c>
      <c r="Q59" s="18">
        <f t="shared" si="11"/>
        <v>29465</v>
      </c>
      <c r="R59" s="18">
        <f t="shared" si="2"/>
        <v>338010</v>
      </c>
      <c r="S59" s="6">
        <v>13800</v>
      </c>
      <c r="T59" s="23">
        <f t="shared" si="0"/>
        <v>267857.14285714284</v>
      </c>
      <c r="U59" s="23">
        <f t="shared" si="9"/>
        <v>18796.992481203008</v>
      </c>
      <c r="Z59" s="20"/>
      <c r="AA59" s="20"/>
    </row>
    <row r="60" spans="2:27" x14ac:dyDescent="0.25">
      <c r="B60" s="20"/>
      <c r="C60" s="20"/>
      <c r="D60" s="20"/>
      <c r="F60" s="20"/>
      <c r="K60" s="20"/>
      <c r="L60" s="20"/>
      <c r="M60" s="20"/>
      <c r="N60" s="20"/>
      <c r="O60" s="20"/>
      <c r="P60" s="20">
        <f t="shared" si="1"/>
        <v>58</v>
      </c>
      <c r="Q60" s="18">
        <f t="shared" si="11"/>
        <v>29825</v>
      </c>
      <c r="R60" s="18">
        <f t="shared" si="2"/>
        <v>343940</v>
      </c>
      <c r="S60" s="6">
        <v>13800</v>
      </c>
      <c r="T60" s="23">
        <f t="shared" si="0"/>
        <v>272556.3909774436</v>
      </c>
      <c r="U60" s="23">
        <f t="shared" si="9"/>
        <v>18796.992481203008</v>
      </c>
      <c r="Z60" s="20"/>
      <c r="AA60" s="20"/>
    </row>
    <row r="61" spans="2:27" x14ac:dyDescent="0.25">
      <c r="B61" s="20"/>
      <c r="C61" s="20"/>
      <c r="D61" s="20"/>
      <c r="F61" s="20"/>
      <c r="K61" s="20"/>
      <c r="L61" s="20"/>
      <c r="M61" s="20"/>
      <c r="N61" s="20"/>
      <c r="O61" s="20"/>
      <c r="P61" s="20">
        <f t="shared" si="1"/>
        <v>59</v>
      </c>
      <c r="Q61" s="18">
        <f t="shared" si="11"/>
        <v>30185</v>
      </c>
      <c r="R61" s="18">
        <f t="shared" si="2"/>
        <v>349870</v>
      </c>
      <c r="S61" s="6">
        <v>13800</v>
      </c>
      <c r="T61" s="23">
        <f t="shared" si="0"/>
        <v>277255.63909774437</v>
      </c>
      <c r="U61" s="23">
        <f t="shared" si="9"/>
        <v>18796.992481203008</v>
      </c>
      <c r="Z61" s="20"/>
      <c r="AA61" s="20"/>
    </row>
    <row r="62" spans="2:27" x14ac:dyDescent="0.25">
      <c r="B62" s="20"/>
      <c r="C62" s="20"/>
      <c r="D62" s="20"/>
      <c r="F62" s="20"/>
      <c r="K62" s="20"/>
      <c r="L62" s="20"/>
      <c r="M62" s="20"/>
      <c r="N62" s="20"/>
      <c r="O62" s="20"/>
      <c r="P62" s="20">
        <f t="shared" si="1"/>
        <v>60</v>
      </c>
      <c r="Q62" s="18">
        <f t="shared" si="11"/>
        <v>30545</v>
      </c>
      <c r="R62" s="18">
        <f t="shared" si="2"/>
        <v>355800</v>
      </c>
      <c r="S62" s="6">
        <v>13800</v>
      </c>
      <c r="T62" s="23">
        <f t="shared" si="0"/>
        <v>281954.88721804513</v>
      </c>
      <c r="U62" s="23">
        <f t="shared" si="9"/>
        <v>18796.992481203008</v>
      </c>
      <c r="Z62" s="20"/>
      <c r="AA62" s="20"/>
    </row>
    <row r="63" spans="2:27" x14ac:dyDescent="0.25">
      <c r="B63" s="20"/>
      <c r="C63" s="20"/>
      <c r="D63" s="20"/>
      <c r="F63" s="20"/>
      <c r="K63" s="20"/>
      <c r="L63" s="20"/>
      <c r="M63" s="20"/>
      <c r="N63" s="20"/>
      <c r="O63" s="20"/>
      <c r="P63" s="20">
        <f t="shared" si="1"/>
        <v>61</v>
      </c>
      <c r="Q63" s="18">
        <f t="shared" si="11"/>
        <v>30905</v>
      </c>
      <c r="R63" s="18">
        <f t="shared" si="2"/>
        <v>361730</v>
      </c>
      <c r="S63" s="6">
        <v>13800</v>
      </c>
      <c r="T63" s="23">
        <f t="shared" si="0"/>
        <v>286654.13533834589</v>
      </c>
      <c r="U63" s="23">
        <f t="shared" si="9"/>
        <v>18796.992481203008</v>
      </c>
      <c r="Z63" s="20"/>
      <c r="AA63" s="20"/>
    </row>
    <row r="64" spans="2:27" x14ac:dyDescent="0.25">
      <c r="B64" s="20"/>
      <c r="C64" s="20"/>
      <c r="D64" s="20"/>
      <c r="F64" s="20"/>
      <c r="K64" s="20"/>
      <c r="L64" s="20"/>
      <c r="M64" s="20"/>
      <c r="N64" s="20"/>
      <c r="O64" s="20"/>
      <c r="P64" s="20">
        <f t="shared" si="1"/>
        <v>62</v>
      </c>
      <c r="Q64" s="18">
        <f t="shared" si="11"/>
        <v>31265</v>
      </c>
      <c r="R64" s="18">
        <f t="shared" si="2"/>
        <v>367660</v>
      </c>
      <c r="S64" s="6">
        <v>13800</v>
      </c>
      <c r="T64" s="23">
        <f t="shared" si="0"/>
        <v>291353.3834586466</v>
      </c>
      <c r="U64" s="23">
        <f t="shared" si="9"/>
        <v>18796.992481203008</v>
      </c>
      <c r="Z64" s="20"/>
      <c r="AA64" s="20"/>
    </row>
    <row r="65" spans="2:27" x14ac:dyDescent="0.25">
      <c r="B65" s="20"/>
      <c r="C65" s="20"/>
      <c r="D65" s="20"/>
      <c r="F65" s="20"/>
      <c r="K65" s="20"/>
      <c r="L65" s="20"/>
      <c r="M65" s="20"/>
      <c r="N65" s="20"/>
      <c r="O65" s="20"/>
      <c r="P65" s="20">
        <f t="shared" si="1"/>
        <v>63</v>
      </c>
      <c r="Q65" s="18">
        <f t="shared" si="11"/>
        <v>31625</v>
      </c>
      <c r="R65" s="18">
        <f t="shared" si="2"/>
        <v>373590</v>
      </c>
      <c r="S65" s="6">
        <v>13800</v>
      </c>
      <c r="T65" s="23">
        <f t="shared" si="0"/>
        <v>296052.63157894736</v>
      </c>
      <c r="U65" s="23">
        <f t="shared" si="9"/>
        <v>18796.992481203008</v>
      </c>
      <c r="Z65" s="20"/>
      <c r="AA65" s="20"/>
    </row>
    <row r="66" spans="2:27" x14ac:dyDescent="0.25">
      <c r="B66" s="20"/>
      <c r="C66" s="20"/>
      <c r="D66" s="20"/>
      <c r="F66" s="20"/>
      <c r="K66" s="20"/>
      <c r="L66" s="20"/>
      <c r="M66" s="20"/>
      <c r="N66" s="20"/>
      <c r="O66" s="20"/>
      <c r="P66" s="20">
        <f t="shared" si="1"/>
        <v>64</v>
      </c>
      <c r="Q66" s="18">
        <f t="shared" si="11"/>
        <v>31985</v>
      </c>
      <c r="R66" s="18">
        <f t="shared" si="2"/>
        <v>379520</v>
      </c>
      <c r="S66" s="6">
        <v>13800</v>
      </c>
      <c r="T66" s="23">
        <f t="shared" si="0"/>
        <v>300751.87969924812</v>
      </c>
      <c r="U66" s="23">
        <f t="shared" si="9"/>
        <v>18796.992481203008</v>
      </c>
      <c r="Z66" s="20"/>
      <c r="AA66" s="20"/>
    </row>
    <row r="67" spans="2:27" x14ac:dyDescent="0.25">
      <c r="B67" s="20"/>
      <c r="C67" s="20"/>
      <c r="D67" s="20"/>
      <c r="F67" s="20"/>
      <c r="K67" s="20"/>
      <c r="L67" s="20"/>
      <c r="M67" s="20"/>
      <c r="N67" s="20"/>
      <c r="O67" s="20"/>
      <c r="P67" s="20">
        <f t="shared" si="1"/>
        <v>65</v>
      </c>
      <c r="Q67" s="18">
        <f t="shared" si="11"/>
        <v>32345</v>
      </c>
      <c r="R67" s="18">
        <f t="shared" si="2"/>
        <v>385450</v>
      </c>
      <c r="S67" s="6">
        <v>13800</v>
      </c>
      <c r="T67" s="23">
        <f t="shared" si="0"/>
        <v>305451.12781954888</v>
      </c>
      <c r="U67" s="23">
        <f t="shared" si="9"/>
        <v>18796.992481203008</v>
      </c>
      <c r="Z67" s="20"/>
      <c r="AA67" s="20"/>
    </row>
    <row r="68" spans="2:27" x14ac:dyDescent="0.25">
      <c r="B68" s="20"/>
      <c r="C68" s="20"/>
      <c r="D68" s="20"/>
      <c r="F68" s="20"/>
      <c r="K68" s="20"/>
      <c r="L68" s="20"/>
      <c r="M68" s="20"/>
      <c r="N68" s="20"/>
      <c r="O68" s="20"/>
      <c r="P68" s="20">
        <f t="shared" si="1"/>
        <v>66</v>
      </c>
      <c r="Q68" s="18">
        <f t="shared" si="11"/>
        <v>32705</v>
      </c>
      <c r="R68" s="18">
        <f t="shared" si="2"/>
        <v>391380</v>
      </c>
      <c r="S68" s="6">
        <v>13800</v>
      </c>
      <c r="T68" s="23">
        <f t="shared" ref="T68:T131" si="12">$H$5*P68</f>
        <v>310150.37593984965</v>
      </c>
      <c r="U68" s="23">
        <f t="shared" si="9"/>
        <v>18796.992481203008</v>
      </c>
      <c r="Z68" s="20"/>
      <c r="AA68" s="20"/>
    </row>
    <row r="69" spans="2:27" x14ac:dyDescent="0.25">
      <c r="B69" s="20"/>
      <c r="C69" s="20"/>
      <c r="D69" s="20"/>
      <c r="F69" s="20"/>
      <c r="K69" s="20"/>
      <c r="L69" s="20"/>
      <c r="M69" s="20"/>
      <c r="N69" s="20"/>
      <c r="O69" s="20"/>
      <c r="P69" s="20">
        <f t="shared" ref="P69:P132" si="13">P68+1</f>
        <v>67</v>
      </c>
      <c r="Q69" s="18">
        <f t="shared" si="11"/>
        <v>33065</v>
      </c>
      <c r="R69" s="18">
        <f t="shared" ref="R69:R132" si="14">5930*P69</f>
        <v>397310</v>
      </c>
      <c r="S69" s="6">
        <v>13800</v>
      </c>
      <c r="T69" s="23">
        <f t="shared" si="12"/>
        <v>314849.62406015035</v>
      </c>
      <c r="U69" s="23">
        <f t="shared" si="9"/>
        <v>18796.992481203008</v>
      </c>
      <c r="Z69" s="20"/>
      <c r="AA69" s="20"/>
    </row>
    <row r="70" spans="2:27" x14ac:dyDescent="0.25">
      <c r="B70" s="20"/>
      <c r="C70" s="20"/>
      <c r="D70" s="20"/>
      <c r="F70" s="20"/>
      <c r="K70" s="20"/>
      <c r="L70" s="20"/>
      <c r="M70" s="20"/>
      <c r="N70" s="20"/>
      <c r="O70" s="20"/>
      <c r="P70" s="20">
        <f t="shared" si="13"/>
        <v>68</v>
      </c>
      <c r="Q70" s="18">
        <f t="shared" si="11"/>
        <v>33425</v>
      </c>
      <c r="R70" s="18">
        <f t="shared" si="14"/>
        <v>403240</v>
      </c>
      <c r="S70" s="6">
        <v>13800</v>
      </c>
      <c r="T70" s="23">
        <f t="shared" si="12"/>
        <v>319548.87218045112</v>
      </c>
      <c r="U70" s="23">
        <f t="shared" si="9"/>
        <v>18796.992481203008</v>
      </c>
      <c r="Z70" s="20"/>
      <c r="AA70" s="20"/>
    </row>
    <row r="71" spans="2:27" x14ac:dyDescent="0.25">
      <c r="B71" s="20"/>
      <c r="C71" s="20"/>
      <c r="D71" s="20"/>
      <c r="F71" s="20"/>
      <c r="K71" s="20"/>
      <c r="L71" s="20"/>
      <c r="M71" s="20"/>
      <c r="N71" s="20"/>
      <c r="O71" s="20"/>
      <c r="P71" s="20">
        <f t="shared" si="13"/>
        <v>69</v>
      </c>
      <c r="Q71" s="18">
        <f t="shared" si="11"/>
        <v>33785</v>
      </c>
      <c r="R71" s="18">
        <f t="shared" si="14"/>
        <v>409170</v>
      </c>
      <c r="S71" s="6">
        <v>13800</v>
      </c>
      <c r="T71" s="23">
        <f t="shared" si="12"/>
        <v>324248.12030075188</v>
      </c>
      <c r="U71" s="23">
        <f t="shared" si="9"/>
        <v>18796.992481203008</v>
      </c>
      <c r="Z71" s="20"/>
      <c r="AA71" s="20"/>
    </row>
    <row r="72" spans="2:27" x14ac:dyDescent="0.25">
      <c r="B72" s="20"/>
      <c r="C72" s="20"/>
      <c r="D72" s="20"/>
      <c r="F72" s="20"/>
      <c r="K72" s="20"/>
      <c r="L72" s="20"/>
      <c r="M72" s="20"/>
      <c r="N72" s="20"/>
      <c r="O72" s="20"/>
      <c r="P72" s="20">
        <f t="shared" si="13"/>
        <v>70</v>
      </c>
      <c r="Q72" s="18">
        <f t="shared" si="11"/>
        <v>34145</v>
      </c>
      <c r="R72" s="18">
        <f t="shared" si="14"/>
        <v>415100</v>
      </c>
      <c r="S72" s="6">
        <v>13800</v>
      </c>
      <c r="T72" s="23">
        <f t="shared" si="12"/>
        <v>328947.36842105264</v>
      </c>
      <c r="U72" s="23">
        <f t="shared" si="9"/>
        <v>18796.992481203008</v>
      </c>
      <c r="Z72" s="20"/>
      <c r="AA72" s="20"/>
    </row>
    <row r="73" spans="2:27" x14ac:dyDescent="0.25">
      <c r="B73" s="20"/>
      <c r="C73" s="20"/>
      <c r="D73" s="20"/>
      <c r="F73" s="20"/>
      <c r="K73" s="20"/>
      <c r="L73" s="20"/>
      <c r="M73" s="20"/>
      <c r="N73" s="20"/>
      <c r="O73" s="20"/>
      <c r="P73" s="20">
        <f t="shared" si="13"/>
        <v>71</v>
      </c>
      <c r="Q73" s="18">
        <f t="shared" si="11"/>
        <v>34505</v>
      </c>
      <c r="R73" s="18">
        <f t="shared" si="14"/>
        <v>421030</v>
      </c>
      <c r="S73" s="6">
        <v>13800</v>
      </c>
      <c r="T73" s="23">
        <f t="shared" si="12"/>
        <v>333646.6165413534</v>
      </c>
      <c r="U73" s="23">
        <f t="shared" si="9"/>
        <v>18796.992481203008</v>
      </c>
      <c r="Z73" s="20"/>
      <c r="AA73" s="20"/>
    </row>
    <row r="74" spans="2:27" x14ac:dyDescent="0.25">
      <c r="B74" s="20"/>
      <c r="C74" s="20"/>
      <c r="D74" s="20"/>
      <c r="F74" s="20"/>
      <c r="K74" s="20"/>
      <c r="L74" s="20"/>
      <c r="M74" s="20"/>
      <c r="N74" s="20"/>
      <c r="O74" s="20"/>
      <c r="P74" s="20">
        <f t="shared" si="13"/>
        <v>72</v>
      </c>
      <c r="Q74" s="18">
        <f t="shared" si="11"/>
        <v>34865</v>
      </c>
      <c r="R74" s="18">
        <f t="shared" si="14"/>
        <v>426960</v>
      </c>
      <c r="S74" s="6">
        <v>13800</v>
      </c>
      <c r="T74" s="23">
        <f t="shared" si="12"/>
        <v>338345.86466165411</v>
      </c>
      <c r="U74" s="23">
        <f t="shared" si="9"/>
        <v>18796.992481203008</v>
      </c>
      <c r="Z74" s="20"/>
      <c r="AA74" s="20"/>
    </row>
    <row r="75" spans="2:27" x14ac:dyDescent="0.25">
      <c r="B75" s="20"/>
      <c r="C75" s="20"/>
      <c r="D75" s="20"/>
      <c r="F75" s="20"/>
      <c r="K75" s="20"/>
      <c r="L75" s="20"/>
      <c r="M75" s="20"/>
      <c r="N75" s="20"/>
      <c r="O75" s="20"/>
      <c r="P75" s="20">
        <f t="shared" si="13"/>
        <v>73</v>
      </c>
      <c r="Q75" s="18">
        <f t="shared" si="11"/>
        <v>35225</v>
      </c>
      <c r="R75" s="18">
        <f t="shared" si="14"/>
        <v>432890</v>
      </c>
      <c r="S75" s="6">
        <v>13800</v>
      </c>
      <c r="T75" s="23">
        <f t="shared" si="12"/>
        <v>343045.11278195487</v>
      </c>
      <c r="U75" s="23">
        <f t="shared" si="9"/>
        <v>18796.992481203008</v>
      </c>
      <c r="Z75" s="20"/>
      <c r="AA75" s="20"/>
    </row>
    <row r="76" spans="2:27" x14ac:dyDescent="0.25">
      <c r="B76" s="20"/>
      <c r="C76" s="20"/>
      <c r="D76" s="20"/>
      <c r="F76" s="20"/>
      <c r="K76" s="20"/>
      <c r="L76" s="20"/>
      <c r="M76" s="20"/>
      <c r="N76" s="20"/>
      <c r="O76" s="20"/>
      <c r="P76" s="20">
        <f t="shared" si="13"/>
        <v>74</v>
      </c>
      <c r="Q76" s="18">
        <f t="shared" si="11"/>
        <v>35585</v>
      </c>
      <c r="R76" s="18">
        <f t="shared" si="14"/>
        <v>438820</v>
      </c>
      <c r="S76" s="6">
        <v>13800</v>
      </c>
      <c r="T76" s="23">
        <f t="shared" si="12"/>
        <v>347744.36090225563</v>
      </c>
      <c r="U76" s="23">
        <f t="shared" si="9"/>
        <v>18796.992481203008</v>
      </c>
      <c r="Z76" s="20"/>
      <c r="AA76" s="20"/>
    </row>
    <row r="77" spans="2:27" x14ac:dyDescent="0.25">
      <c r="B77" s="20"/>
      <c r="C77" s="20"/>
      <c r="D77" s="20"/>
      <c r="F77" s="20"/>
      <c r="K77" s="20"/>
      <c r="L77" s="20"/>
      <c r="M77" s="20"/>
      <c r="N77" s="20"/>
      <c r="O77" s="20"/>
      <c r="P77" s="20">
        <f t="shared" si="13"/>
        <v>75</v>
      </c>
      <c r="Q77" s="18">
        <f t="shared" si="11"/>
        <v>35945</v>
      </c>
      <c r="R77" s="18">
        <f t="shared" si="14"/>
        <v>444750</v>
      </c>
      <c r="S77" s="6">
        <v>13800</v>
      </c>
      <c r="T77" s="23">
        <f t="shared" si="12"/>
        <v>352443.6090225564</v>
      </c>
      <c r="U77" s="23">
        <f t="shared" si="9"/>
        <v>18796.992481203008</v>
      </c>
      <c r="Z77" s="20"/>
      <c r="AA77" s="20"/>
    </row>
    <row r="78" spans="2:27" x14ac:dyDescent="0.25">
      <c r="B78" s="20"/>
      <c r="C78" s="20"/>
      <c r="D78" s="20"/>
      <c r="F78" s="20"/>
      <c r="K78" s="20"/>
      <c r="L78" s="20"/>
      <c r="M78" s="20"/>
      <c r="N78" s="20"/>
      <c r="O78" s="20"/>
      <c r="P78" s="20">
        <f t="shared" si="13"/>
        <v>76</v>
      </c>
      <c r="Q78" s="18">
        <f t="shared" si="11"/>
        <v>36305</v>
      </c>
      <c r="R78" s="18">
        <f t="shared" si="14"/>
        <v>450680</v>
      </c>
      <c r="S78" s="6">
        <v>13800</v>
      </c>
      <c r="T78" s="23">
        <f t="shared" si="12"/>
        <v>357142.85714285716</v>
      </c>
      <c r="U78" s="23">
        <f t="shared" si="9"/>
        <v>18796.992481203008</v>
      </c>
      <c r="Z78" s="20"/>
      <c r="AA78" s="20"/>
    </row>
    <row r="79" spans="2:27" x14ac:dyDescent="0.25">
      <c r="B79" s="20"/>
      <c r="C79" s="20"/>
      <c r="D79" s="20"/>
      <c r="F79" s="20"/>
      <c r="K79" s="20"/>
      <c r="L79" s="20"/>
      <c r="M79" s="20"/>
      <c r="N79" s="20"/>
      <c r="O79" s="20"/>
      <c r="P79" s="20">
        <f t="shared" si="13"/>
        <v>77</v>
      </c>
      <c r="Q79" s="18">
        <f t="shared" si="11"/>
        <v>36665</v>
      </c>
      <c r="R79" s="18">
        <f t="shared" si="14"/>
        <v>456610</v>
      </c>
      <c r="S79" s="6">
        <v>13800</v>
      </c>
      <c r="T79" s="23">
        <f t="shared" si="12"/>
        <v>361842.10526315792</v>
      </c>
      <c r="U79" s="23">
        <f t="shared" si="9"/>
        <v>18796.992481203008</v>
      </c>
      <c r="Z79" s="20"/>
      <c r="AA79" s="20"/>
    </row>
    <row r="80" spans="2:27" x14ac:dyDescent="0.25">
      <c r="B80" s="20"/>
      <c r="C80" s="20"/>
      <c r="D80" s="20"/>
      <c r="F80" s="20"/>
      <c r="K80" s="20"/>
      <c r="L80" s="20"/>
      <c r="M80" s="20"/>
      <c r="N80" s="20"/>
      <c r="O80" s="20"/>
      <c r="P80" s="20">
        <f t="shared" si="13"/>
        <v>78</v>
      </c>
      <c r="Q80" s="18">
        <f t="shared" si="11"/>
        <v>37025</v>
      </c>
      <c r="R80" s="18">
        <f t="shared" si="14"/>
        <v>462540</v>
      </c>
      <c r="S80" s="6">
        <v>13800</v>
      </c>
      <c r="T80" s="23">
        <f t="shared" si="12"/>
        <v>366541.35338345863</v>
      </c>
      <c r="U80" s="23">
        <f t="shared" si="9"/>
        <v>18796.992481203008</v>
      </c>
      <c r="Z80" s="20"/>
      <c r="AA80" s="20"/>
    </row>
    <row r="81" spans="2:27" x14ac:dyDescent="0.25">
      <c r="B81" s="20"/>
      <c r="C81" s="20"/>
      <c r="D81" s="20"/>
      <c r="F81" s="20"/>
      <c r="K81" s="20"/>
      <c r="L81" s="20"/>
      <c r="M81" s="20"/>
      <c r="N81" s="20"/>
      <c r="O81" s="20"/>
      <c r="P81" s="20">
        <f t="shared" si="13"/>
        <v>79</v>
      </c>
      <c r="Q81" s="18">
        <f t="shared" si="11"/>
        <v>37385</v>
      </c>
      <c r="R81" s="18">
        <f t="shared" si="14"/>
        <v>468470</v>
      </c>
      <c r="S81" s="6">
        <v>13800</v>
      </c>
      <c r="T81" s="23">
        <f t="shared" si="12"/>
        <v>371240.60150375939</v>
      </c>
      <c r="U81" s="23">
        <f t="shared" si="9"/>
        <v>18796.992481203008</v>
      </c>
      <c r="Z81" s="20"/>
      <c r="AA81" s="20"/>
    </row>
    <row r="82" spans="2:27" x14ac:dyDescent="0.25">
      <c r="B82" s="20"/>
      <c r="C82" s="20"/>
      <c r="D82" s="20"/>
      <c r="F82" s="20"/>
      <c r="K82" s="20"/>
      <c r="L82" s="20"/>
      <c r="M82" s="20"/>
      <c r="N82" s="20"/>
      <c r="O82" s="20"/>
      <c r="P82" s="20">
        <f t="shared" si="13"/>
        <v>80</v>
      </c>
      <c r="Q82" s="18">
        <f t="shared" si="11"/>
        <v>37745</v>
      </c>
      <c r="R82" s="18">
        <f t="shared" si="14"/>
        <v>474400</v>
      </c>
      <c r="S82" s="6">
        <v>13800</v>
      </c>
      <c r="T82" s="23">
        <f t="shared" si="12"/>
        <v>375939.84962406015</v>
      </c>
      <c r="U82" s="23">
        <f t="shared" si="9"/>
        <v>18796.992481203008</v>
      </c>
      <c r="Z82" s="20"/>
      <c r="AA82" s="20"/>
    </row>
    <row r="83" spans="2:27" x14ac:dyDescent="0.25">
      <c r="B83" s="20"/>
      <c r="C83" s="20"/>
      <c r="D83" s="20"/>
      <c r="F83" s="20"/>
      <c r="K83" s="20"/>
      <c r="L83" s="20"/>
      <c r="M83" s="20"/>
      <c r="N83" s="20"/>
      <c r="O83" s="20"/>
      <c r="P83" s="20">
        <f t="shared" si="13"/>
        <v>81</v>
      </c>
      <c r="Q83" s="18">
        <f t="shared" si="11"/>
        <v>38105</v>
      </c>
      <c r="R83" s="18">
        <f t="shared" si="14"/>
        <v>480330</v>
      </c>
      <c r="S83" s="6">
        <v>13800</v>
      </c>
      <c r="T83" s="23">
        <f t="shared" si="12"/>
        <v>380639.09774436092</v>
      </c>
      <c r="U83" s="23">
        <f t="shared" si="9"/>
        <v>18796.992481203008</v>
      </c>
      <c r="Z83" s="20"/>
      <c r="AA83" s="20"/>
    </row>
    <row r="84" spans="2:27" x14ac:dyDescent="0.25">
      <c r="B84" s="20"/>
      <c r="C84" s="20"/>
      <c r="D84" s="20"/>
      <c r="F84" s="20"/>
      <c r="K84" s="20"/>
      <c r="L84" s="20"/>
      <c r="M84" s="20"/>
      <c r="N84" s="20"/>
      <c r="O84" s="20"/>
      <c r="P84" s="20">
        <f t="shared" si="13"/>
        <v>82</v>
      </c>
      <c r="Q84" s="18">
        <f t="shared" si="11"/>
        <v>38465</v>
      </c>
      <c r="R84" s="18">
        <f t="shared" si="14"/>
        <v>486260</v>
      </c>
      <c r="S84" s="6">
        <v>13800</v>
      </c>
      <c r="T84" s="23">
        <f t="shared" si="12"/>
        <v>385338.34586466168</v>
      </c>
      <c r="U84" s="23">
        <f t="shared" si="9"/>
        <v>18796.992481203008</v>
      </c>
      <c r="Z84" s="20"/>
      <c r="AA84" s="20"/>
    </row>
    <row r="85" spans="2:27" x14ac:dyDescent="0.25">
      <c r="B85" s="20"/>
      <c r="C85" s="20"/>
      <c r="D85" s="20"/>
      <c r="F85" s="20"/>
      <c r="K85" s="20"/>
      <c r="L85" s="20"/>
      <c r="M85" s="20"/>
      <c r="N85" s="20"/>
      <c r="O85" s="20"/>
      <c r="P85" s="20">
        <f t="shared" si="13"/>
        <v>83</v>
      </c>
      <c r="Q85" s="18">
        <f t="shared" si="11"/>
        <v>38825</v>
      </c>
      <c r="R85" s="18">
        <f t="shared" si="14"/>
        <v>492190</v>
      </c>
      <c r="S85" s="6">
        <v>13800</v>
      </c>
      <c r="T85" s="23">
        <f t="shared" si="12"/>
        <v>390037.59398496238</v>
      </c>
      <c r="U85" s="23">
        <f t="shared" si="9"/>
        <v>18796.992481203008</v>
      </c>
      <c r="Z85" s="20"/>
      <c r="AA85" s="20"/>
    </row>
    <row r="86" spans="2:27" x14ac:dyDescent="0.25">
      <c r="B86" s="20"/>
      <c r="C86" s="20"/>
      <c r="D86" s="20"/>
      <c r="F86" s="20"/>
      <c r="K86" s="20"/>
      <c r="L86" s="20"/>
      <c r="M86" s="20"/>
      <c r="N86" s="20"/>
      <c r="O86" s="20"/>
      <c r="P86" s="20">
        <f t="shared" si="13"/>
        <v>84</v>
      </c>
      <c r="Q86" s="18">
        <f t="shared" si="11"/>
        <v>39185</v>
      </c>
      <c r="R86" s="18">
        <f t="shared" si="14"/>
        <v>498120</v>
      </c>
      <c r="S86" s="6">
        <v>13800</v>
      </c>
      <c r="T86" s="23">
        <f t="shared" si="12"/>
        <v>394736.84210526315</v>
      </c>
      <c r="U86" s="23">
        <f t="shared" si="9"/>
        <v>18796.992481203008</v>
      </c>
      <c r="Z86" s="20"/>
      <c r="AA86" s="20"/>
    </row>
    <row r="87" spans="2:27" x14ac:dyDescent="0.25">
      <c r="B87" s="20"/>
      <c r="C87" s="20"/>
      <c r="D87" s="20"/>
      <c r="F87" s="20"/>
      <c r="K87" s="20"/>
      <c r="L87" s="20"/>
      <c r="M87" s="20"/>
      <c r="N87" s="20"/>
      <c r="O87" s="20"/>
      <c r="P87" s="20">
        <f t="shared" si="13"/>
        <v>85</v>
      </c>
      <c r="Q87" s="18">
        <f t="shared" si="11"/>
        <v>39545</v>
      </c>
      <c r="R87" s="18">
        <f t="shared" si="14"/>
        <v>504050</v>
      </c>
      <c r="S87" s="6">
        <v>13800</v>
      </c>
      <c r="T87" s="23">
        <f t="shared" si="12"/>
        <v>399436.09022556391</v>
      </c>
      <c r="U87" s="23">
        <f t="shared" si="9"/>
        <v>18796.992481203008</v>
      </c>
      <c r="Z87" s="20"/>
      <c r="AA87" s="20"/>
    </row>
    <row r="88" spans="2:27" x14ac:dyDescent="0.25">
      <c r="B88" s="20"/>
      <c r="C88" s="20"/>
      <c r="D88" s="20"/>
      <c r="F88" s="20"/>
      <c r="K88" s="20"/>
      <c r="L88" s="20"/>
      <c r="M88" s="20"/>
      <c r="N88" s="20"/>
      <c r="O88" s="20"/>
      <c r="P88" s="20">
        <f t="shared" si="13"/>
        <v>86</v>
      </c>
      <c r="Q88" s="18">
        <f t="shared" si="11"/>
        <v>39905</v>
      </c>
      <c r="R88" s="18">
        <f t="shared" si="14"/>
        <v>509980</v>
      </c>
      <c r="S88" s="6">
        <v>13800</v>
      </c>
      <c r="T88" s="23">
        <f t="shared" si="12"/>
        <v>404135.33834586467</v>
      </c>
      <c r="U88" s="23">
        <f t="shared" si="9"/>
        <v>18796.992481203008</v>
      </c>
      <c r="Z88" s="20"/>
      <c r="AA88" s="20"/>
    </row>
    <row r="89" spans="2:27" x14ac:dyDescent="0.25">
      <c r="B89" s="20"/>
      <c r="C89" s="20"/>
      <c r="D89" s="20"/>
      <c r="F89" s="20"/>
      <c r="K89" s="20"/>
      <c r="L89" s="20"/>
      <c r="M89" s="20"/>
      <c r="N89" s="20"/>
      <c r="O89" s="20"/>
      <c r="P89" s="20">
        <f t="shared" si="13"/>
        <v>87</v>
      </c>
      <c r="Q89" s="18">
        <f t="shared" si="11"/>
        <v>40265</v>
      </c>
      <c r="R89" s="18">
        <f t="shared" si="14"/>
        <v>515910</v>
      </c>
      <c r="S89" s="6">
        <v>13800</v>
      </c>
      <c r="T89" s="23">
        <f t="shared" si="12"/>
        <v>408834.58646616543</v>
      </c>
      <c r="U89" s="23">
        <f t="shared" si="9"/>
        <v>18796.992481203008</v>
      </c>
      <c r="Z89" s="20"/>
      <c r="AA89" s="20"/>
    </row>
    <row r="90" spans="2:27" x14ac:dyDescent="0.25">
      <c r="B90" s="20"/>
      <c r="C90" s="20"/>
      <c r="D90" s="20"/>
      <c r="F90" s="20"/>
      <c r="K90" s="20"/>
      <c r="L90" s="20"/>
      <c r="M90" s="20"/>
      <c r="N90" s="20"/>
      <c r="O90" s="20"/>
      <c r="P90" s="20">
        <f t="shared" si="13"/>
        <v>88</v>
      </c>
      <c r="Q90" s="18">
        <f t="shared" si="11"/>
        <v>40625</v>
      </c>
      <c r="R90" s="18">
        <f t="shared" si="14"/>
        <v>521840</v>
      </c>
      <c r="S90" s="6">
        <v>13800</v>
      </c>
      <c r="T90" s="23">
        <f t="shared" si="12"/>
        <v>413533.8345864662</v>
      </c>
      <c r="U90" s="23">
        <f t="shared" si="9"/>
        <v>18796.992481203008</v>
      </c>
      <c r="Z90" s="20"/>
      <c r="AA90" s="20"/>
    </row>
    <row r="91" spans="2:27" x14ac:dyDescent="0.25">
      <c r="B91" s="20"/>
      <c r="C91" s="20"/>
      <c r="D91" s="20"/>
      <c r="F91" s="20"/>
      <c r="K91" s="20"/>
      <c r="L91" s="20"/>
      <c r="M91" s="20"/>
      <c r="N91" s="20"/>
      <c r="O91" s="20"/>
      <c r="P91" s="20">
        <f t="shared" si="13"/>
        <v>89</v>
      </c>
      <c r="Q91" s="18">
        <f t="shared" si="11"/>
        <v>40985</v>
      </c>
      <c r="R91" s="18">
        <f t="shared" si="14"/>
        <v>527770</v>
      </c>
      <c r="S91" s="6">
        <v>13800</v>
      </c>
      <c r="T91" s="23">
        <f t="shared" si="12"/>
        <v>418233.0827067669</v>
      </c>
      <c r="U91" s="23">
        <f t="shared" si="9"/>
        <v>18796.992481203008</v>
      </c>
      <c r="Z91" s="20"/>
      <c r="AA91" s="20"/>
    </row>
    <row r="92" spans="2:27" x14ac:dyDescent="0.25">
      <c r="B92" s="20"/>
      <c r="C92" s="20"/>
      <c r="D92" s="20"/>
      <c r="F92" s="20"/>
      <c r="K92" s="20"/>
      <c r="L92" s="20"/>
      <c r="M92" s="20"/>
      <c r="N92" s="20"/>
      <c r="O92" s="20"/>
      <c r="P92" s="20">
        <f t="shared" si="13"/>
        <v>90</v>
      </c>
      <c r="Q92" s="18">
        <f t="shared" si="11"/>
        <v>41345</v>
      </c>
      <c r="R92" s="18">
        <f t="shared" si="14"/>
        <v>533700</v>
      </c>
      <c r="S92" s="6">
        <v>13800</v>
      </c>
      <c r="T92" s="23">
        <f t="shared" si="12"/>
        <v>422932.33082706766</v>
      </c>
      <c r="U92" s="23">
        <f t="shared" ref="U92:U155" si="15">U91</f>
        <v>18796.992481203008</v>
      </c>
      <c r="Z92" s="20"/>
      <c r="AA92" s="20"/>
    </row>
    <row r="93" spans="2:27" x14ac:dyDescent="0.25">
      <c r="B93" s="20"/>
      <c r="C93" s="20"/>
      <c r="D93" s="20"/>
      <c r="F93" s="20"/>
      <c r="K93" s="20"/>
      <c r="L93" s="20"/>
      <c r="M93" s="20"/>
      <c r="N93" s="20"/>
      <c r="O93" s="20"/>
      <c r="P93" s="20">
        <f t="shared" si="13"/>
        <v>91</v>
      </c>
      <c r="Q93" s="18">
        <f t="shared" si="11"/>
        <v>41705</v>
      </c>
      <c r="R93" s="18">
        <f t="shared" si="14"/>
        <v>539630</v>
      </c>
      <c r="S93" s="6">
        <v>13800</v>
      </c>
      <c r="T93" s="23">
        <f t="shared" si="12"/>
        <v>427631.57894736843</v>
      </c>
      <c r="U93" s="23">
        <f t="shared" si="15"/>
        <v>18796.992481203008</v>
      </c>
      <c r="Z93" s="20"/>
      <c r="AA93" s="20"/>
    </row>
    <row r="94" spans="2:27" x14ac:dyDescent="0.25">
      <c r="B94" s="20"/>
      <c r="C94" s="20"/>
      <c r="D94" s="20"/>
      <c r="F94" s="20"/>
      <c r="K94" s="20"/>
      <c r="L94" s="20"/>
      <c r="M94" s="20"/>
      <c r="N94" s="20"/>
      <c r="O94" s="20"/>
      <c r="P94" s="20">
        <f t="shared" si="13"/>
        <v>92</v>
      </c>
      <c r="Q94" s="18">
        <f t="shared" si="11"/>
        <v>42065</v>
      </c>
      <c r="R94" s="18">
        <f t="shared" si="14"/>
        <v>545560</v>
      </c>
      <c r="S94" s="6">
        <v>13800</v>
      </c>
      <c r="T94" s="23">
        <f t="shared" si="12"/>
        <v>432330.82706766919</v>
      </c>
      <c r="U94" s="23">
        <f t="shared" si="15"/>
        <v>18796.992481203008</v>
      </c>
      <c r="Z94" s="20"/>
      <c r="AA94" s="20"/>
    </row>
    <row r="95" spans="2:27" x14ac:dyDescent="0.25">
      <c r="B95" s="20"/>
      <c r="C95" s="20"/>
      <c r="D95" s="20"/>
      <c r="F95" s="20"/>
      <c r="K95" s="20"/>
      <c r="L95" s="20"/>
      <c r="M95" s="20"/>
      <c r="N95" s="20"/>
      <c r="O95" s="20"/>
      <c r="P95" s="20">
        <f t="shared" si="13"/>
        <v>93</v>
      </c>
      <c r="Q95" s="18">
        <f t="shared" si="11"/>
        <v>42425</v>
      </c>
      <c r="R95" s="18">
        <f t="shared" si="14"/>
        <v>551490</v>
      </c>
      <c r="S95" s="6">
        <v>13800</v>
      </c>
      <c r="T95" s="23">
        <f t="shared" si="12"/>
        <v>437030.07518796995</v>
      </c>
      <c r="U95" s="23">
        <f t="shared" si="15"/>
        <v>18796.992481203008</v>
      </c>
      <c r="Z95" s="20"/>
      <c r="AA95" s="20"/>
    </row>
    <row r="96" spans="2:27" x14ac:dyDescent="0.25">
      <c r="B96" s="20"/>
      <c r="C96" s="20"/>
      <c r="D96" s="20"/>
      <c r="F96" s="20"/>
      <c r="K96" s="20"/>
      <c r="L96" s="20"/>
      <c r="M96" s="20"/>
      <c r="N96" s="20"/>
      <c r="O96" s="20"/>
      <c r="P96" s="20">
        <f t="shared" si="13"/>
        <v>94</v>
      </c>
      <c r="Q96" s="18">
        <f t="shared" si="11"/>
        <v>42785</v>
      </c>
      <c r="R96" s="18">
        <f t="shared" si="14"/>
        <v>557420</v>
      </c>
      <c r="S96" s="6">
        <v>13800</v>
      </c>
      <c r="T96" s="23">
        <f t="shared" si="12"/>
        <v>441729.32330827066</v>
      </c>
      <c r="U96" s="23">
        <f t="shared" si="15"/>
        <v>18796.992481203008</v>
      </c>
      <c r="Z96" s="20"/>
      <c r="AA96" s="20"/>
    </row>
    <row r="97" spans="2:27" x14ac:dyDescent="0.25">
      <c r="B97" s="20"/>
      <c r="C97" s="20"/>
      <c r="D97" s="20"/>
      <c r="F97" s="20"/>
      <c r="K97" s="20"/>
      <c r="L97" s="20"/>
      <c r="M97" s="20"/>
      <c r="N97" s="20"/>
      <c r="O97" s="20"/>
      <c r="P97" s="20">
        <f t="shared" si="13"/>
        <v>95</v>
      </c>
      <c r="Q97" s="18">
        <f t="shared" si="11"/>
        <v>43145</v>
      </c>
      <c r="R97" s="18">
        <f t="shared" si="14"/>
        <v>563350</v>
      </c>
      <c r="S97" s="6">
        <v>13800</v>
      </c>
      <c r="T97" s="23">
        <f t="shared" si="12"/>
        <v>446428.57142857142</v>
      </c>
      <c r="U97" s="23">
        <f t="shared" si="15"/>
        <v>18796.992481203008</v>
      </c>
      <c r="Z97" s="20"/>
      <c r="AA97" s="20"/>
    </row>
    <row r="98" spans="2:27" x14ac:dyDescent="0.25">
      <c r="B98" s="20"/>
      <c r="C98" s="20"/>
      <c r="D98" s="20"/>
      <c r="F98" s="20"/>
      <c r="K98" s="20"/>
      <c r="L98" s="20"/>
      <c r="M98" s="20"/>
      <c r="N98" s="20"/>
      <c r="O98" s="20"/>
      <c r="P98" s="20">
        <f t="shared" si="13"/>
        <v>96</v>
      </c>
      <c r="Q98" s="18">
        <f t="shared" si="11"/>
        <v>43505</v>
      </c>
      <c r="R98" s="18">
        <f t="shared" si="14"/>
        <v>569280</v>
      </c>
      <c r="S98" s="6">
        <v>13800</v>
      </c>
      <c r="T98" s="23">
        <f t="shared" si="12"/>
        <v>451127.81954887218</v>
      </c>
      <c r="U98" s="23">
        <f t="shared" si="15"/>
        <v>18796.992481203008</v>
      </c>
      <c r="Z98" s="20"/>
      <c r="AA98" s="20"/>
    </row>
    <row r="99" spans="2:27" x14ac:dyDescent="0.25">
      <c r="B99" s="20"/>
      <c r="C99" s="20"/>
      <c r="D99" s="20"/>
      <c r="F99" s="20"/>
      <c r="K99" s="20"/>
      <c r="L99" s="20"/>
      <c r="M99" s="20"/>
      <c r="N99" s="20"/>
      <c r="O99" s="20"/>
      <c r="P99" s="20">
        <f t="shared" si="13"/>
        <v>97</v>
      </c>
      <c r="Q99" s="18">
        <f t="shared" si="11"/>
        <v>43865</v>
      </c>
      <c r="R99" s="18">
        <f t="shared" si="14"/>
        <v>575210</v>
      </c>
      <c r="S99" s="6">
        <v>13800</v>
      </c>
      <c r="T99" s="23">
        <f t="shared" si="12"/>
        <v>455827.06766917295</v>
      </c>
      <c r="U99" s="23">
        <f t="shared" si="15"/>
        <v>18796.992481203008</v>
      </c>
      <c r="Z99" s="20"/>
      <c r="AA99" s="20"/>
    </row>
    <row r="100" spans="2:27" x14ac:dyDescent="0.25">
      <c r="B100" s="20"/>
      <c r="C100" s="20"/>
      <c r="D100" s="20"/>
      <c r="F100" s="20"/>
      <c r="K100" s="20"/>
      <c r="L100" s="20"/>
      <c r="M100" s="20"/>
      <c r="N100" s="20"/>
      <c r="O100" s="20"/>
      <c r="P100" s="20">
        <f t="shared" si="13"/>
        <v>98</v>
      </c>
      <c r="Q100" s="18">
        <f t="shared" si="11"/>
        <v>44225</v>
      </c>
      <c r="R100" s="18">
        <f t="shared" si="14"/>
        <v>581140</v>
      </c>
      <c r="S100" s="6">
        <v>13800</v>
      </c>
      <c r="T100" s="23">
        <f t="shared" si="12"/>
        <v>460526.31578947371</v>
      </c>
      <c r="U100" s="23">
        <f t="shared" si="15"/>
        <v>18796.992481203008</v>
      </c>
      <c r="Z100" s="20"/>
      <c r="AA100" s="20"/>
    </row>
    <row r="101" spans="2:27" x14ac:dyDescent="0.25">
      <c r="B101" s="20"/>
      <c r="C101" s="20"/>
      <c r="D101" s="20"/>
      <c r="F101" s="20"/>
      <c r="K101" s="20"/>
      <c r="L101" s="20"/>
      <c r="M101" s="20"/>
      <c r="N101" s="20"/>
      <c r="O101" s="20"/>
      <c r="P101" s="20">
        <f t="shared" si="13"/>
        <v>99</v>
      </c>
      <c r="Q101" s="18">
        <f t="shared" si="11"/>
        <v>44585</v>
      </c>
      <c r="R101" s="18">
        <f t="shared" si="14"/>
        <v>587070</v>
      </c>
      <c r="S101" s="6">
        <v>13800</v>
      </c>
      <c r="T101" s="23">
        <f t="shared" si="12"/>
        <v>465225.56390977441</v>
      </c>
      <c r="U101" s="23">
        <f t="shared" si="15"/>
        <v>18796.992481203008</v>
      </c>
      <c r="Z101" s="20"/>
      <c r="AA101" s="20"/>
    </row>
    <row r="102" spans="2:27" x14ac:dyDescent="0.25">
      <c r="B102" s="20"/>
      <c r="C102" s="20"/>
      <c r="D102" s="20"/>
      <c r="F102" s="20"/>
      <c r="K102" s="20"/>
      <c r="L102" s="20"/>
      <c r="M102" s="20"/>
      <c r="N102" s="20"/>
      <c r="O102" s="20"/>
      <c r="P102" s="20">
        <f t="shared" si="13"/>
        <v>100</v>
      </c>
      <c r="Q102" s="18">
        <f t="shared" si="11"/>
        <v>44945</v>
      </c>
      <c r="R102" s="18">
        <f t="shared" si="14"/>
        <v>593000</v>
      </c>
      <c r="S102" s="6">
        <v>13800</v>
      </c>
      <c r="T102" s="23">
        <f t="shared" si="12"/>
        <v>469924.81203007518</v>
      </c>
      <c r="U102" s="23">
        <f t="shared" si="15"/>
        <v>18796.992481203008</v>
      </c>
      <c r="Z102" s="20"/>
      <c r="AA102" s="20"/>
    </row>
    <row r="103" spans="2:27" x14ac:dyDescent="0.25">
      <c r="B103" s="20"/>
      <c r="C103" s="20"/>
      <c r="D103" s="20"/>
      <c r="F103" s="20"/>
      <c r="K103" s="20"/>
      <c r="L103" s="20"/>
      <c r="M103" s="20"/>
      <c r="N103" s="20"/>
      <c r="O103" s="20"/>
      <c r="P103" s="20">
        <f t="shared" si="13"/>
        <v>101</v>
      </c>
      <c r="Q103" s="18">
        <f>Q102 + 275</f>
        <v>45220</v>
      </c>
      <c r="R103" s="18">
        <f t="shared" si="14"/>
        <v>598930</v>
      </c>
      <c r="S103" s="6">
        <v>13800</v>
      </c>
      <c r="T103" s="23">
        <f t="shared" si="12"/>
        <v>474624.06015037594</v>
      </c>
      <c r="U103" s="23">
        <f t="shared" si="15"/>
        <v>18796.992481203008</v>
      </c>
      <c r="Z103" s="20"/>
      <c r="AA103" s="20"/>
    </row>
    <row r="104" spans="2:27" x14ac:dyDescent="0.25">
      <c r="B104" s="20"/>
      <c r="C104" s="20"/>
      <c r="D104" s="20"/>
      <c r="F104" s="20"/>
      <c r="K104" s="20"/>
      <c r="L104" s="20"/>
      <c r="M104" s="20"/>
      <c r="N104" s="20"/>
      <c r="O104" s="20"/>
      <c r="P104" s="20">
        <f t="shared" si="13"/>
        <v>102</v>
      </c>
      <c r="Q104" s="18">
        <f t="shared" ref="Q104:Q167" si="16">Q103 + 275</f>
        <v>45495</v>
      </c>
      <c r="R104" s="18">
        <f t="shared" si="14"/>
        <v>604860</v>
      </c>
      <c r="S104" s="6">
        <v>13800</v>
      </c>
      <c r="T104" s="23">
        <f t="shared" si="12"/>
        <v>479323.3082706767</v>
      </c>
      <c r="U104" s="23">
        <f t="shared" si="15"/>
        <v>18796.992481203008</v>
      </c>
      <c r="Z104" s="20"/>
      <c r="AA104" s="20"/>
    </row>
    <row r="105" spans="2:27" x14ac:dyDescent="0.25">
      <c r="B105" s="20"/>
      <c r="C105" s="20"/>
      <c r="D105" s="20"/>
      <c r="F105" s="20"/>
      <c r="K105" s="20"/>
      <c r="L105" s="20"/>
      <c r="M105" s="20"/>
      <c r="N105" s="20"/>
      <c r="O105" s="20"/>
      <c r="P105" s="20">
        <f t="shared" si="13"/>
        <v>103</v>
      </c>
      <c r="Q105" s="18">
        <f t="shared" si="16"/>
        <v>45770</v>
      </c>
      <c r="R105" s="18">
        <f t="shared" si="14"/>
        <v>610790</v>
      </c>
      <c r="S105" s="6">
        <v>13800</v>
      </c>
      <c r="T105" s="23">
        <f t="shared" si="12"/>
        <v>484022.55639097746</v>
      </c>
      <c r="U105" s="23">
        <f t="shared" si="15"/>
        <v>18796.992481203008</v>
      </c>
      <c r="Z105" s="20"/>
      <c r="AA105" s="20"/>
    </row>
    <row r="106" spans="2:27" x14ac:dyDescent="0.25">
      <c r="B106" s="20"/>
      <c r="C106" s="20"/>
      <c r="D106" s="20"/>
      <c r="F106" s="20"/>
      <c r="K106" s="20"/>
      <c r="L106" s="20"/>
      <c r="M106" s="20"/>
      <c r="N106" s="20"/>
      <c r="O106" s="20"/>
      <c r="P106" s="20">
        <f t="shared" si="13"/>
        <v>104</v>
      </c>
      <c r="Q106" s="18">
        <f t="shared" si="16"/>
        <v>46045</v>
      </c>
      <c r="R106" s="18">
        <f t="shared" si="14"/>
        <v>616720</v>
      </c>
      <c r="S106" s="6">
        <v>13800</v>
      </c>
      <c r="T106" s="23">
        <f t="shared" si="12"/>
        <v>488721.80451127817</v>
      </c>
      <c r="U106" s="23">
        <f t="shared" si="15"/>
        <v>18796.992481203008</v>
      </c>
      <c r="Z106" s="20"/>
      <c r="AA106" s="20"/>
    </row>
    <row r="107" spans="2:27" x14ac:dyDescent="0.25">
      <c r="B107" s="20"/>
      <c r="C107" s="20"/>
      <c r="D107" s="20"/>
      <c r="F107" s="20"/>
      <c r="K107" s="20"/>
      <c r="L107" s="20"/>
      <c r="M107" s="20"/>
      <c r="N107" s="20"/>
      <c r="O107" s="20"/>
      <c r="P107" s="20">
        <f t="shared" si="13"/>
        <v>105</v>
      </c>
      <c r="Q107" s="18">
        <f t="shared" si="16"/>
        <v>46320</v>
      </c>
      <c r="R107" s="18">
        <f t="shared" si="14"/>
        <v>622650</v>
      </c>
      <c r="S107" s="6">
        <v>13800</v>
      </c>
      <c r="T107" s="23">
        <f t="shared" si="12"/>
        <v>493421.05263157893</v>
      </c>
      <c r="U107" s="23">
        <f t="shared" si="15"/>
        <v>18796.992481203008</v>
      </c>
      <c r="Z107" s="20"/>
      <c r="AA107" s="20"/>
    </row>
    <row r="108" spans="2:27" x14ac:dyDescent="0.25">
      <c r="B108" s="20"/>
      <c r="C108" s="20"/>
      <c r="D108" s="20"/>
      <c r="F108" s="20"/>
      <c r="K108" s="20"/>
      <c r="L108" s="20"/>
      <c r="M108" s="20"/>
      <c r="N108" s="20"/>
      <c r="O108" s="20"/>
      <c r="P108" s="20">
        <f t="shared" si="13"/>
        <v>106</v>
      </c>
      <c r="Q108" s="18">
        <f t="shared" si="16"/>
        <v>46595</v>
      </c>
      <c r="R108" s="18">
        <f t="shared" si="14"/>
        <v>628580</v>
      </c>
      <c r="S108" s="6">
        <v>13800</v>
      </c>
      <c r="T108" s="23">
        <f t="shared" si="12"/>
        <v>498120.30075187969</v>
      </c>
      <c r="U108" s="23">
        <f t="shared" si="15"/>
        <v>18796.992481203008</v>
      </c>
      <c r="Z108" s="20"/>
      <c r="AA108" s="20"/>
    </row>
    <row r="109" spans="2:27" x14ac:dyDescent="0.25">
      <c r="B109" s="20"/>
      <c r="C109" s="20"/>
      <c r="D109" s="20"/>
      <c r="F109" s="20"/>
      <c r="K109" s="20"/>
      <c r="L109" s="20"/>
      <c r="M109" s="20"/>
      <c r="N109" s="20"/>
      <c r="O109" s="20"/>
      <c r="P109" s="20">
        <f t="shared" si="13"/>
        <v>107</v>
      </c>
      <c r="Q109" s="18">
        <f t="shared" si="16"/>
        <v>46870</v>
      </c>
      <c r="R109" s="18">
        <f t="shared" si="14"/>
        <v>634510</v>
      </c>
      <c r="S109" s="6">
        <v>13800</v>
      </c>
      <c r="T109" s="23">
        <f t="shared" si="12"/>
        <v>502819.54887218046</v>
      </c>
      <c r="U109" s="23">
        <f t="shared" si="15"/>
        <v>18796.992481203008</v>
      </c>
      <c r="Z109" s="20"/>
      <c r="AA109" s="20"/>
    </row>
    <row r="110" spans="2:27" x14ac:dyDescent="0.25">
      <c r="B110" s="20"/>
      <c r="C110" s="20"/>
      <c r="D110" s="20"/>
      <c r="F110" s="20"/>
      <c r="K110" s="20"/>
      <c r="L110" s="20"/>
      <c r="M110" s="20"/>
      <c r="N110" s="20"/>
      <c r="O110" s="20"/>
      <c r="P110" s="20">
        <f t="shared" si="13"/>
        <v>108</v>
      </c>
      <c r="Q110" s="18">
        <f t="shared" si="16"/>
        <v>47145</v>
      </c>
      <c r="R110" s="18">
        <f t="shared" si="14"/>
        <v>640440</v>
      </c>
      <c r="S110" s="6">
        <v>13800</v>
      </c>
      <c r="T110" s="23">
        <f t="shared" si="12"/>
        <v>507518.79699248122</v>
      </c>
      <c r="U110" s="23">
        <f t="shared" si="15"/>
        <v>18796.992481203008</v>
      </c>
      <c r="Z110" s="20"/>
      <c r="AA110" s="20"/>
    </row>
    <row r="111" spans="2:27" x14ac:dyDescent="0.25">
      <c r="B111" s="20"/>
      <c r="C111" s="20"/>
      <c r="D111" s="20"/>
      <c r="F111" s="20"/>
      <c r="K111" s="20"/>
      <c r="L111" s="20"/>
      <c r="M111" s="20"/>
      <c r="N111" s="20"/>
      <c r="O111" s="20"/>
      <c r="P111" s="20">
        <f t="shared" si="13"/>
        <v>109</v>
      </c>
      <c r="Q111" s="18">
        <f t="shared" si="16"/>
        <v>47420</v>
      </c>
      <c r="R111" s="18">
        <f t="shared" si="14"/>
        <v>646370</v>
      </c>
      <c r="S111" s="6">
        <v>13800</v>
      </c>
      <c r="T111" s="23">
        <f t="shared" si="12"/>
        <v>512218.04511278198</v>
      </c>
      <c r="U111" s="23">
        <f t="shared" si="15"/>
        <v>18796.992481203008</v>
      </c>
      <c r="Z111" s="20"/>
      <c r="AA111" s="20"/>
    </row>
    <row r="112" spans="2:27" x14ac:dyDescent="0.25">
      <c r="B112" s="20"/>
      <c r="C112" s="20"/>
      <c r="D112" s="20"/>
      <c r="F112" s="20"/>
      <c r="K112" s="20"/>
      <c r="L112" s="20"/>
      <c r="M112" s="20"/>
      <c r="N112" s="20"/>
      <c r="O112" s="20"/>
      <c r="P112" s="20">
        <f t="shared" si="13"/>
        <v>110</v>
      </c>
      <c r="Q112" s="18">
        <f t="shared" si="16"/>
        <v>47695</v>
      </c>
      <c r="R112" s="18">
        <f t="shared" si="14"/>
        <v>652300</v>
      </c>
      <c r="S112" s="6">
        <v>13800</v>
      </c>
      <c r="T112" s="23">
        <f t="shared" si="12"/>
        <v>516917.29323308269</v>
      </c>
      <c r="U112" s="23">
        <f t="shared" si="15"/>
        <v>18796.992481203008</v>
      </c>
      <c r="Z112" s="20"/>
      <c r="AA112" s="20"/>
    </row>
    <row r="113" spans="2:27" x14ac:dyDescent="0.25">
      <c r="B113" s="20"/>
      <c r="C113" s="20"/>
      <c r="D113" s="20"/>
      <c r="F113" s="20"/>
      <c r="K113" s="20"/>
      <c r="L113" s="20"/>
      <c r="M113" s="20"/>
      <c r="N113" s="20"/>
      <c r="O113" s="20"/>
      <c r="P113" s="20">
        <f t="shared" si="13"/>
        <v>111</v>
      </c>
      <c r="Q113" s="18">
        <f t="shared" si="16"/>
        <v>47970</v>
      </c>
      <c r="R113" s="18">
        <f t="shared" si="14"/>
        <v>658230</v>
      </c>
      <c r="S113" s="6">
        <v>13800</v>
      </c>
      <c r="T113" s="23">
        <f t="shared" si="12"/>
        <v>521616.54135338345</v>
      </c>
      <c r="U113" s="23">
        <f t="shared" si="15"/>
        <v>18796.992481203008</v>
      </c>
      <c r="Z113" s="20"/>
      <c r="AA113" s="20"/>
    </row>
    <row r="114" spans="2:27" x14ac:dyDescent="0.25">
      <c r="B114" s="20"/>
      <c r="C114" s="20"/>
      <c r="D114" s="20"/>
      <c r="F114" s="20"/>
      <c r="K114" s="20"/>
      <c r="L114" s="20"/>
      <c r="M114" s="20"/>
      <c r="N114" s="20"/>
      <c r="O114" s="20"/>
      <c r="P114" s="20">
        <f t="shared" si="13"/>
        <v>112</v>
      </c>
      <c r="Q114" s="18">
        <f t="shared" si="16"/>
        <v>48245</v>
      </c>
      <c r="R114" s="18">
        <f t="shared" si="14"/>
        <v>664160</v>
      </c>
      <c r="S114" s="6">
        <v>13800</v>
      </c>
      <c r="T114" s="23">
        <f t="shared" si="12"/>
        <v>526315.78947368427</v>
      </c>
      <c r="U114" s="23">
        <f t="shared" si="15"/>
        <v>18796.992481203008</v>
      </c>
      <c r="Z114" s="20"/>
      <c r="AA114" s="20"/>
    </row>
    <row r="115" spans="2:27" x14ac:dyDescent="0.25">
      <c r="B115" s="20"/>
      <c r="C115" s="20"/>
      <c r="D115" s="20"/>
      <c r="F115" s="20"/>
      <c r="K115" s="20"/>
      <c r="L115" s="20"/>
      <c r="M115" s="20"/>
      <c r="N115" s="20"/>
      <c r="O115" s="20"/>
      <c r="P115" s="20">
        <f t="shared" si="13"/>
        <v>113</v>
      </c>
      <c r="Q115" s="18">
        <f t="shared" si="16"/>
        <v>48520</v>
      </c>
      <c r="R115" s="18">
        <f t="shared" si="14"/>
        <v>670090</v>
      </c>
      <c r="S115" s="6">
        <v>13800</v>
      </c>
      <c r="T115" s="23">
        <f t="shared" si="12"/>
        <v>531015.03759398498</v>
      </c>
      <c r="U115" s="23">
        <f t="shared" si="15"/>
        <v>18796.992481203008</v>
      </c>
      <c r="Z115" s="20"/>
      <c r="AA115" s="20"/>
    </row>
    <row r="116" spans="2:27" x14ac:dyDescent="0.25">
      <c r="B116" s="20"/>
      <c r="C116" s="20"/>
      <c r="D116" s="20"/>
      <c r="F116" s="20"/>
      <c r="K116" s="20"/>
      <c r="L116" s="20"/>
      <c r="M116" s="20"/>
      <c r="N116" s="20"/>
      <c r="O116" s="20"/>
      <c r="P116" s="20">
        <f t="shared" si="13"/>
        <v>114</v>
      </c>
      <c r="Q116" s="18">
        <f t="shared" si="16"/>
        <v>48795</v>
      </c>
      <c r="R116" s="18">
        <f t="shared" si="14"/>
        <v>676020</v>
      </c>
      <c r="S116" s="6">
        <v>13800</v>
      </c>
      <c r="T116" s="23">
        <f t="shared" si="12"/>
        <v>535714.28571428568</v>
      </c>
      <c r="U116" s="23">
        <f t="shared" si="15"/>
        <v>18796.992481203008</v>
      </c>
      <c r="Z116" s="20"/>
      <c r="AA116" s="20"/>
    </row>
    <row r="117" spans="2:27" x14ac:dyDescent="0.25">
      <c r="B117" s="20"/>
      <c r="C117" s="20"/>
      <c r="D117" s="20"/>
      <c r="F117" s="20"/>
      <c r="K117" s="20"/>
      <c r="L117" s="20"/>
      <c r="M117" s="20"/>
      <c r="N117" s="20"/>
      <c r="O117" s="20"/>
      <c r="P117" s="20">
        <f t="shared" si="13"/>
        <v>115</v>
      </c>
      <c r="Q117" s="18">
        <f t="shared" si="16"/>
        <v>49070</v>
      </c>
      <c r="R117" s="18">
        <f t="shared" si="14"/>
        <v>681950</v>
      </c>
      <c r="S117" s="6">
        <v>13800</v>
      </c>
      <c r="T117" s="23">
        <f t="shared" si="12"/>
        <v>540413.5338345865</v>
      </c>
      <c r="U117" s="23">
        <f t="shared" si="15"/>
        <v>18796.992481203008</v>
      </c>
      <c r="Z117" s="20"/>
      <c r="AA117" s="20"/>
    </row>
    <row r="118" spans="2:27" x14ac:dyDescent="0.25">
      <c r="B118" s="20"/>
      <c r="C118" s="20"/>
      <c r="D118" s="20"/>
      <c r="F118" s="20"/>
      <c r="K118" s="20"/>
      <c r="L118" s="20"/>
      <c r="M118" s="20"/>
      <c r="N118" s="20"/>
      <c r="O118" s="20"/>
      <c r="P118" s="20">
        <f t="shared" si="13"/>
        <v>116</v>
      </c>
      <c r="Q118" s="18">
        <f t="shared" si="16"/>
        <v>49345</v>
      </c>
      <c r="R118" s="18">
        <f t="shared" si="14"/>
        <v>687880</v>
      </c>
      <c r="S118" s="6">
        <v>13800</v>
      </c>
      <c r="T118" s="23">
        <f t="shared" si="12"/>
        <v>545112.78195488721</v>
      </c>
      <c r="U118" s="23">
        <f t="shared" si="15"/>
        <v>18796.992481203008</v>
      </c>
      <c r="Z118" s="20"/>
      <c r="AA118" s="20"/>
    </row>
    <row r="119" spans="2:27" x14ac:dyDescent="0.25">
      <c r="B119" s="20"/>
      <c r="C119" s="20"/>
      <c r="D119" s="20"/>
      <c r="F119" s="20"/>
      <c r="K119" s="20"/>
      <c r="L119" s="20"/>
      <c r="M119" s="20"/>
      <c r="N119" s="20"/>
      <c r="O119" s="20"/>
      <c r="P119" s="20">
        <f t="shared" si="13"/>
        <v>117</v>
      </c>
      <c r="Q119" s="18">
        <f t="shared" si="16"/>
        <v>49620</v>
      </c>
      <c r="R119" s="18">
        <f t="shared" si="14"/>
        <v>693810</v>
      </c>
      <c r="S119" s="6">
        <v>13800</v>
      </c>
      <c r="T119" s="23">
        <f t="shared" si="12"/>
        <v>549812.03007518803</v>
      </c>
      <c r="U119" s="23">
        <f t="shared" si="15"/>
        <v>18796.992481203008</v>
      </c>
      <c r="Z119" s="20"/>
      <c r="AA119" s="20"/>
    </row>
    <row r="120" spans="2:27" x14ac:dyDescent="0.25">
      <c r="B120" s="20"/>
      <c r="C120" s="20"/>
      <c r="D120" s="20"/>
      <c r="F120" s="20"/>
      <c r="K120" s="20"/>
      <c r="L120" s="20"/>
      <c r="M120" s="20"/>
      <c r="N120" s="20"/>
      <c r="O120" s="20"/>
      <c r="P120" s="20">
        <f t="shared" si="13"/>
        <v>118</v>
      </c>
      <c r="Q120" s="18">
        <f t="shared" si="16"/>
        <v>49895</v>
      </c>
      <c r="R120" s="18">
        <f t="shared" si="14"/>
        <v>699740</v>
      </c>
      <c r="S120" s="6">
        <v>13800</v>
      </c>
      <c r="T120" s="23">
        <f t="shared" si="12"/>
        <v>554511.27819548873</v>
      </c>
      <c r="U120" s="23">
        <f t="shared" si="15"/>
        <v>18796.992481203008</v>
      </c>
      <c r="Z120" s="20"/>
      <c r="AA120" s="20"/>
    </row>
    <row r="121" spans="2:27" x14ac:dyDescent="0.25">
      <c r="B121" s="20"/>
      <c r="C121" s="20"/>
      <c r="D121" s="20"/>
      <c r="F121" s="20"/>
      <c r="K121" s="20"/>
      <c r="L121" s="20"/>
      <c r="M121" s="20"/>
      <c r="N121" s="20"/>
      <c r="O121" s="20"/>
      <c r="P121" s="20">
        <f t="shared" si="13"/>
        <v>119</v>
      </c>
      <c r="Q121" s="18">
        <f t="shared" si="16"/>
        <v>50170</v>
      </c>
      <c r="R121" s="18">
        <f t="shared" si="14"/>
        <v>705670</v>
      </c>
      <c r="S121" s="6">
        <v>13800</v>
      </c>
      <c r="T121" s="23">
        <f t="shared" si="12"/>
        <v>559210.52631578944</v>
      </c>
      <c r="U121" s="23">
        <f t="shared" si="15"/>
        <v>18796.992481203008</v>
      </c>
      <c r="Z121" s="20"/>
      <c r="AA121" s="20"/>
    </row>
    <row r="122" spans="2:27" x14ac:dyDescent="0.25">
      <c r="B122" s="20"/>
      <c r="C122" s="20"/>
      <c r="D122" s="20"/>
      <c r="F122" s="20"/>
      <c r="K122" s="20"/>
      <c r="L122" s="20"/>
      <c r="M122" s="20"/>
      <c r="N122" s="20"/>
      <c r="O122" s="20"/>
      <c r="P122" s="20">
        <f t="shared" si="13"/>
        <v>120</v>
      </c>
      <c r="Q122" s="18">
        <f t="shared" si="16"/>
        <v>50445</v>
      </c>
      <c r="R122" s="18">
        <f t="shared" si="14"/>
        <v>711600</v>
      </c>
      <c r="S122" s="6">
        <v>13800</v>
      </c>
      <c r="T122" s="23">
        <f t="shared" si="12"/>
        <v>563909.77443609026</v>
      </c>
      <c r="U122" s="23">
        <f t="shared" si="15"/>
        <v>18796.992481203008</v>
      </c>
      <c r="Z122" s="20"/>
      <c r="AA122" s="20"/>
    </row>
    <row r="123" spans="2:27" x14ac:dyDescent="0.25">
      <c r="B123" s="20"/>
      <c r="C123" s="20"/>
      <c r="D123" s="20"/>
      <c r="F123" s="20"/>
      <c r="K123" s="20"/>
      <c r="L123" s="20"/>
      <c r="M123" s="20"/>
      <c r="N123" s="20"/>
      <c r="O123" s="20"/>
      <c r="P123" s="20">
        <f t="shared" si="13"/>
        <v>121</v>
      </c>
      <c r="Q123" s="18">
        <f t="shared" si="16"/>
        <v>50720</v>
      </c>
      <c r="R123" s="18">
        <f t="shared" si="14"/>
        <v>717530</v>
      </c>
      <c r="S123" s="6">
        <v>13800</v>
      </c>
      <c r="T123" s="23">
        <f t="shared" si="12"/>
        <v>568609.02255639096</v>
      </c>
      <c r="U123" s="23">
        <f t="shared" si="15"/>
        <v>18796.992481203008</v>
      </c>
      <c r="Z123" s="20"/>
      <c r="AA123" s="20"/>
    </row>
    <row r="124" spans="2:27" x14ac:dyDescent="0.25">
      <c r="B124" s="20"/>
      <c r="C124" s="20"/>
      <c r="D124" s="20"/>
      <c r="F124" s="20"/>
      <c r="K124" s="20"/>
      <c r="L124" s="20"/>
      <c r="M124" s="20"/>
      <c r="N124" s="20"/>
      <c r="O124" s="20"/>
      <c r="P124" s="20">
        <f t="shared" si="13"/>
        <v>122</v>
      </c>
      <c r="Q124" s="18">
        <f t="shared" si="16"/>
        <v>50995</v>
      </c>
      <c r="R124" s="18">
        <f t="shared" si="14"/>
        <v>723460</v>
      </c>
      <c r="S124" s="6">
        <v>13800</v>
      </c>
      <c r="T124" s="23">
        <f t="shared" si="12"/>
        <v>573308.27067669178</v>
      </c>
      <c r="U124" s="23">
        <f t="shared" si="15"/>
        <v>18796.992481203008</v>
      </c>
      <c r="Z124" s="20"/>
      <c r="AA124" s="20"/>
    </row>
    <row r="125" spans="2:27" x14ac:dyDescent="0.25">
      <c r="B125" s="20"/>
      <c r="C125" s="20"/>
      <c r="D125" s="20"/>
      <c r="F125" s="20"/>
      <c r="K125" s="20"/>
      <c r="L125" s="20"/>
      <c r="M125" s="20"/>
      <c r="N125" s="20"/>
      <c r="O125" s="20"/>
      <c r="P125" s="20">
        <f t="shared" si="13"/>
        <v>123</v>
      </c>
      <c r="Q125" s="18">
        <f t="shared" si="16"/>
        <v>51270</v>
      </c>
      <c r="R125" s="18">
        <f t="shared" si="14"/>
        <v>729390</v>
      </c>
      <c r="S125" s="6">
        <v>13800</v>
      </c>
      <c r="T125" s="23">
        <f t="shared" si="12"/>
        <v>578007.51879699249</v>
      </c>
      <c r="U125" s="23">
        <f t="shared" si="15"/>
        <v>18796.992481203008</v>
      </c>
      <c r="Z125" s="20"/>
      <c r="AA125" s="20"/>
    </row>
    <row r="126" spans="2:27" x14ac:dyDescent="0.25">
      <c r="B126" s="20"/>
      <c r="C126" s="20"/>
      <c r="D126" s="20"/>
      <c r="F126" s="20"/>
      <c r="K126" s="20"/>
      <c r="L126" s="20"/>
      <c r="M126" s="20"/>
      <c r="N126" s="20"/>
      <c r="O126" s="20"/>
      <c r="P126" s="20">
        <f t="shared" si="13"/>
        <v>124</v>
      </c>
      <c r="Q126" s="18">
        <f t="shared" si="16"/>
        <v>51545</v>
      </c>
      <c r="R126" s="18">
        <f t="shared" si="14"/>
        <v>735320</v>
      </c>
      <c r="S126" s="6">
        <v>13800</v>
      </c>
      <c r="T126" s="23">
        <f t="shared" si="12"/>
        <v>582706.76691729319</v>
      </c>
      <c r="U126" s="23">
        <f t="shared" si="15"/>
        <v>18796.992481203008</v>
      </c>
      <c r="Z126" s="20"/>
      <c r="AA126" s="20"/>
    </row>
    <row r="127" spans="2:27" x14ac:dyDescent="0.25">
      <c r="B127" s="20"/>
      <c r="C127" s="20"/>
      <c r="D127" s="20"/>
      <c r="F127" s="20"/>
      <c r="K127" s="20"/>
      <c r="L127" s="20"/>
      <c r="M127" s="20"/>
      <c r="N127" s="20"/>
      <c r="O127" s="20"/>
      <c r="P127" s="20">
        <f t="shared" si="13"/>
        <v>125</v>
      </c>
      <c r="Q127" s="18">
        <f t="shared" si="16"/>
        <v>51820</v>
      </c>
      <c r="R127" s="18">
        <f t="shared" si="14"/>
        <v>741250</v>
      </c>
      <c r="S127" s="6">
        <v>13800</v>
      </c>
      <c r="T127" s="23">
        <f t="shared" si="12"/>
        <v>587406.01503759401</v>
      </c>
      <c r="U127" s="23">
        <f t="shared" si="15"/>
        <v>18796.992481203008</v>
      </c>
      <c r="Z127" s="20"/>
      <c r="AA127" s="20"/>
    </row>
    <row r="128" spans="2:27" x14ac:dyDescent="0.25">
      <c r="B128" s="20"/>
      <c r="C128" s="20"/>
      <c r="D128" s="20"/>
      <c r="F128" s="20"/>
      <c r="K128" s="20"/>
      <c r="L128" s="20"/>
      <c r="M128" s="20"/>
      <c r="N128" s="20"/>
      <c r="O128" s="20"/>
      <c r="P128" s="20">
        <f t="shared" si="13"/>
        <v>126</v>
      </c>
      <c r="Q128" s="18">
        <f t="shared" si="16"/>
        <v>52095</v>
      </c>
      <c r="R128" s="18">
        <f t="shared" si="14"/>
        <v>747180</v>
      </c>
      <c r="S128" s="6">
        <v>13800</v>
      </c>
      <c r="T128" s="23">
        <f t="shared" si="12"/>
        <v>592105.26315789472</v>
      </c>
      <c r="U128" s="23">
        <f t="shared" si="15"/>
        <v>18796.992481203008</v>
      </c>
      <c r="Z128" s="20"/>
      <c r="AA128" s="20"/>
    </row>
    <row r="129" spans="2:27" x14ac:dyDescent="0.25">
      <c r="B129" s="20"/>
      <c r="C129" s="20"/>
      <c r="D129" s="20"/>
      <c r="F129" s="20"/>
      <c r="K129" s="20"/>
      <c r="L129" s="20"/>
      <c r="M129" s="20"/>
      <c r="N129" s="20"/>
      <c r="O129" s="20"/>
      <c r="P129" s="20">
        <f t="shared" si="13"/>
        <v>127</v>
      </c>
      <c r="Q129" s="18">
        <f t="shared" si="16"/>
        <v>52370</v>
      </c>
      <c r="R129" s="18">
        <f t="shared" si="14"/>
        <v>753110</v>
      </c>
      <c r="S129" s="6">
        <v>13800</v>
      </c>
      <c r="T129" s="23">
        <f t="shared" si="12"/>
        <v>596804.51127819554</v>
      </c>
      <c r="U129" s="23">
        <f t="shared" si="15"/>
        <v>18796.992481203008</v>
      </c>
      <c r="Z129" s="20"/>
      <c r="AA129" s="20"/>
    </row>
    <row r="130" spans="2:27" x14ac:dyDescent="0.25">
      <c r="B130" s="20"/>
      <c r="C130" s="20"/>
      <c r="D130" s="20"/>
      <c r="F130" s="20"/>
      <c r="K130" s="20"/>
      <c r="L130" s="20"/>
      <c r="M130" s="20"/>
      <c r="N130" s="20"/>
      <c r="O130" s="20"/>
      <c r="P130" s="20">
        <f t="shared" si="13"/>
        <v>128</v>
      </c>
      <c r="Q130" s="18">
        <f t="shared" si="16"/>
        <v>52645</v>
      </c>
      <c r="R130" s="18">
        <f t="shared" si="14"/>
        <v>759040</v>
      </c>
      <c r="S130" s="6">
        <v>13800</v>
      </c>
      <c r="T130" s="23">
        <f t="shared" si="12"/>
        <v>601503.75939849624</v>
      </c>
      <c r="U130" s="23">
        <f t="shared" si="15"/>
        <v>18796.992481203008</v>
      </c>
      <c r="Z130" s="20"/>
      <c r="AA130" s="20"/>
    </row>
    <row r="131" spans="2:27" x14ac:dyDescent="0.25">
      <c r="B131" s="20"/>
      <c r="C131" s="20"/>
      <c r="D131" s="20"/>
      <c r="F131" s="20"/>
      <c r="K131" s="20"/>
      <c r="L131" s="20"/>
      <c r="M131" s="20"/>
      <c r="N131" s="20"/>
      <c r="O131" s="20"/>
      <c r="P131" s="20">
        <f t="shared" si="13"/>
        <v>129</v>
      </c>
      <c r="Q131" s="18">
        <f t="shared" si="16"/>
        <v>52920</v>
      </c>
      <c r="R131" s="18">
        <f t="shared" si="14"/>
        <v>764970</v>
      </c>
      <c r="S131" s="6">
        <v>13800</v>
      </c>
      <c r="T131" s="23">
        <f t="shared" si="12"/>
        <v>606203.00751879695</v>
      </c>
      <c r="U131" s="23">
        <f t="shared" si="15"/>
        <v>18796.992481203008</v>
      </c>
      <c r="Z131" s="20"/>
      <c r="AA131" s="20"/>
    </row>
    <row r="132" spans="2:27" x14ac:dyDescent="0.25">
      <c r="B132" s="20"/>
      <c r="C132" s="20"/>
      <c r="D132" s="20"/>
      <c r="F132" s="20"/>
      <c r="K132" s="20"/>
      <c r="L132" s="20"/>
      <c r="M132" s="20"/>
      <c r="N132" s="20"/>
      <c r="O132" s="20"/>
      <c r="P132" s="20">
        <f t="shared" si="13"/>
        <v>130</v>
      </c>
      <c r="Q132" s="18">
        <f t="shared" si="16"/>
        <v>53195</v>
      </c>
      <c r="R132" s="18">
        <f t="shared" si="14"/>
        <v>770900</v>
      </c>
      <c r="S132" s="6">
        <v>13800</v>
      </c>
      <c r="T132" s="23">
        <f t="shared" ref="T132:T195" si="17">$H$5*P132</f>
        <v>610902.25563909777</v>
      </c>
      <c r="U132" s="23">
        <f t="shared" si="15"/>
        <v>18796.992481203008</v>
      </c>
      <c r="Z132" s="20"/>
      <c r="AA132" s="20"/>
    </row>
    <row r="133" spans="2:27" x14ac:dyDescent="0.25">
      <c r="B133" s="20"/>
      <c r="C133" s="20"/>
      <c r="D133" s="20"/>
      <c r="F133" s="20"/>
      <c r="K133" s="20"/>
      <c r="L133" s="20"/>
      <c r="M133" s="20"/>
      <c r="N133" s="20"/>
      <c r="O133" s="20"/>
      <c r="P133" s="20">
        <f t="shared" ref="P133:P196" si="18">P132+1</f>
        <v>131</v>
      </c>
      <c r="Q133" s="18">
        <f t="shared" si="16"/>
        <v>53470</v>
      </c>
      <c r="R133" s="18">
        <f t="shared" ref="R133:R196" si="19">5930*P133</f>
        <v>776830</v>
      </c>
      <c r="S133" s="6">
        <v>13800</v>
      </c>
      <c r="T133" s="23">
        <f t="shared" si="17"/>
        <v>615601.50375939847</v>
      </c>
      <c r="U133" s="23">
        <f t="shared" si="15"/>
        <v>18796.992481203008</v>
      </c>
      <c r="Z133" s="20"/>
      <c r="AA133" s="20"/>
    </row>
    <row r="134" spans="2:27" x14ac:dyDescent="0.25">
      <c r="B134" s="20"/>
      <c r="C134" s="20"/>
      <c r="D134" s="20"/>
      <c r="F134" s="20"/>
      <c r="K134" s="20"/>
      <c r="L134" s="20"/>
      <c r="M134" s="20"/>
      <c r="N134" s="20"/>
      <c r="O134" s="20"/>
      <c r="P134" s="20">
        <f t="shared" si="18"/>
        <v>132</v>
      </c>
      <c r="Q134" s="18">
        <f t="shared" si="16"/>
        <v>53745</v>
      </c>
      <c r="R134" s="18">
        <f t="shared" si="19"/>
        <v>782760</v>
      </c>
      <c r="S134" s="6">
        <v>13800</v>
      </c>
      <c r="T134" s="23">
        <f t="shared" si="17"/>
        <v>620300.7518796993</v>
      </c>
      <c r="U134" s="23">
        <f t="shared" si="15"/>
        <v>18796.992481203008</v>
      </c>
      <c r="Z134" s="20"/>
      <c r="AA134" s="20"/>
    </row>
    <row r="135" spans="2:27" x14ac:dyDescent="0.25">
      <c r="B135" s="20"/>
      <c r="C135" s="20"/>
      <c r="D135" s="20"/>
      <c r="F135" s="20"/>
      <c r="K135" s="20"/>
      <c r="L135" s="20"/>
      <c r="M135" s="20"/>
      <c r="N135" s="20"/>
      <c r="O135" s="20"/>
      <c r="P135" s="20">
        <f t="shared" si="18"/>
        <v>133</v>
      </c>
      <c r="Q135" s="18">
        <f t="shared" si="16"/>
        <v>54020</v>
      </c>
      <c r="R135" s="18">
        <f t="shared" si="19"/>
        <v>788690</v>
      </c>
      <c r="S135" s="6">
        <v>13800</v>
      </c>
      <c r="T135" s="23">
        <f t="shared" si="17"/>
        <v>625000</v>
      </c>
      <c r="U135" s="23">
        <f t="shared" si="15"/>
        <v>18796.992481203008</v>
      </c>
      <c r="Z135" s="20"/>
      <c r="AA135" s="20"/>
    </row>
    <row r="136" spans="2:27" x14ac:dyDescent="0.25">
      <c r="B136" s="20"/>
      <c r="C136" s="20"/>
      <c r="D136" s="20"/>
      <c r="F136" s="20"/>
      <c r="K136" s="20"/>
      <c r="L136" s="20"/>
      <c r="M136" s="20"/>
      <c r="N136" s="20"/>
      <c r="O136" s="20"/>
      <c r="P136" s="20">
        <f t="shared" si="18"/>
        <v>134</v>
      </c>
      <c r="Q136" s="18">
        <f t="shared" si="16"/>
        <v>54295</v>
      </c>
      <c r="R136" s="18">
        <f t="shared" si="19"/>
        <v>794620</v>
      </c>
      <c r="S136" s="6">
        <v>13800</v>
      </c>
      <c r="T136" s="23">
        <f t="shared" si="17"/>
        <v>629699.2481203007</v>
      </c>
      <c r="U136" s="23">
        <f t="shared" si="15"/>
        <v>18796.992481203008</v>
      </c>
      <c r="Z136" s="20"/>
      <c r="AA136" s="20"/>
    </row>
    <row r="137" spans="2:27" x14ac:dyDescent="0.25">
      <c r="B137" s="20"/>
      <c r="C137" s="20"/>
      <c r="D137" s="20"/>
      <c r="F137" s="20"/>
      <c r="K137" s="20"/>
      <c r="L137" s="20"/>
      <c r="M137" s="20"/>
      <c r="N137" s="20"/>
      <c r="O137" s="20"/>
      <c r="P137" s="20">
        <f t="shared" si="18"/>
        <v>135</v>
      </c>
      <c r="Q137" s="18">
        <f t="shared" si="16"/>
        <v>54570</v>
      </c>
      <c r="R137" s="18">
        <f t="shared" si="19"/>
        <v>800550</v>
      </c>
      <c r="S137" s="6">
        <v>13800</v>
      </c>
      <c r="T137" s="23">
        <f t="shared" si="17"/>
        <v>634398.49624060153</v>
      </c>
      <c r="U137" s="23">
        <f t="shared" si="15"/>
        <v>18796.992481203008</v>
      </c>
      <c r="Z137" s="20"/>
      <c r="AA137" s="20"/>
    </row>
    <row r="138" spans="2:27" x14ac:dyDescent="0.25">
      <c r="B138" s="20"/>
      <c r="C138" s="20"/>
      <c r="D138" s="20"/>
      <c r="F138" s="20"/>
      <c r="K138" s="20"/>
      <c r="L138" s="20"/>
      <c r="M138" s="20"/>
      <c r="N138" s="20"/>
      <c r="O138" s="20"/>
      <c r="P138" s="20">
        <f t="shared" si="18"/>
        <v>136</v>
      </c>
      <c r="Q138" s="18">
        <f t="shared" si="16"/>
        <v>54845</v>
      </c>
      <c r="R138" s="18">
        <f t="shared" si="19"/>
        <v>806480</v>
      </c>
      <c r="S138" s="6">
        <v>13800</v>
      </c>
      <c r="T138" s="23">
        <f t="shared" si="17"/>
        <v>639097.74436090223</v>
      </c>
      <c r="U138" s="23">
        <f t="shared" si="15"/>
        <v>18796.992481203008</v>
      </c>
      <c r="Z138" s="20"/>
      <c r="AA138" s="20"/>
    </row>
    <row r="139" spans="2:27" x14ac:dyDescent="0.25">
      <c r="B139" s="20"/>
      <c r="C139" s="20"/>
      <c r="D139" s="20"/>
      <c r="F139" s="20"/>
      <c r="K139" s="20"/>
      <c r="L139" s="20"/>
      <c r="M139" s="20"/>
      <c r="N139" s="20"/>
      <c r="O139" s="20"/>
      <c r="P139" s="20">
        <f t="shared" si="18"/>
        <v>137</v>
      </c>
      <c r="Q139" s="18">
        <f t="shared" si="16"/>
        <v>55120</v>
      </c>
      <c r="R139" s="18">
        <f t="shared" si="19"/>
        <v>812410</v>
      </c>
      <c r="S139" s="6">
        <v>13800</v>
      </c>
      <c r="T139" s="23">
        <f t="shared" si="17"/>
        <v>643796.99248120305</v>
      </c>
      <c r="U139" s="23">
        <f t="shared" si="15"/>
        <v>18796.992481203008</v>
      </c>
      <c r="Z139" s="20"/>
      <c r="AA139" s="20"/>
    </row>
    <row r="140" spans="2:27" x14ac:dyDescent="0.25">
      <c r="B140" s="20"/>
      <c r="C140" s="20"/>
      <c r="D140" s="20"/>
      <c r="F140" s="20"/>
      <c r="K140" s="20"/>
      <c r="L140" s="20"/>
      <c r="M140" s="20"/>
      <c r="N140" s="20"/>
      <c r="O140" s="20"/>
      <c r="P140" s="20">
        <f t="shared" si="18"/>
        <v>138</v>
      </c>
      <c r="Q140" s="18">
        <f t="shared" si="16"/>
        <v>55395</v>
      </c>
      <c r="R140" s="18">
        <f t="shared" si="19"/>
        <v>818340</v>
      </c>
      <c r="S140" s="6">
        <v>13800</v>
      </c>
      <c r="T140" s="23">
        <f t="shared" si="17"/>
        <v>648496.24060150376</v>
      </c>
      <c r="U140" s="23">
        <f t="shared" si="15"/>
        <v>18796.992481203008</v>
      </c>
      <c r="Z140" s="20"/>
      <c r="AA140" s="20"/>
    </row>
    <row r="141" spans="2:27" x14ac:dyDescent="0.25">
      <c r="B141" s="20"/>
      <c r="C141" s="20"/>
      <c r="D141" s="20"/>
      <c r="F141" s="20"/>
      <c r="K141" s="20"/>
      <c r="L141" s="20"/>
      <c r="M141" s="20"/>
      <c r="N141" s="20"/>
      <c r="O141" s="20"/>
      <c r="P141" s="20">
        <f t="shared" si="18"/>
        <v>139</v>
      </c>
      <c r="Q141" s="18">
        <f t="shared" si="16"/>
        <v>55670</v>
      </c>
      <c r="R141" s="18">
        <f t="shared" si="19"/>
        <v>824270</v>
      </c>
      <c r="S141" s="6">
        <v>13800</v>
      </c>
      <c r="T141" s="23">
        <f t="shared" si="17"/>
        <v>653195.48872180446</v>
      </c>
      <c r="U141" s="23">
        <f t="shared" si="15"/>
        <v>18796.992481203008</v>
      </c>
      <c r="Z141" s="20"/>
      <c r="AA141" s="20"/>
    </row>
    <row r="142" spans="2:27" x14ac:dyDescent="0.25">
      <c r="B142" s="20"/>
      <c r="C142" s="20"/>
      <c r="D142" s="20"/>
      <c r="F142" s="20"/>
      <c r="K142" s="20"/>
      <c r="L142" s="20"/>
      <c r="M142" s="20"/>
      <c r="N142" s="20"/>
      <c r="O142" s="20"/>
      <c r="P142" s="20">
        <f t="shared" si="18"/>
        <v>140</v>
      </c>
      <c r="Q142" s="18">
        <f t="shared" si="16"/>
        <v>55945</v>
      </c>
      <c r="R142" s="18">
        <f t="shared" si="19"/>
        <v>830200</v>
      </c>
      <c r="S142" s="6">
        <v>13800</v>
      </c>
      <c r="T142" s="23">
        <f t="shared" si="17"/>
        <v>657894.73684210528</v>
      </c>
      <c r="U142" s="23">
        <f t="shared" si="15"/>
        <v>18796.992481203008</v>
      </c>
      <c r="Z142" s="20"/>
      <c r="AA142" s="20"/>
    </row>
    <row r="143" spans="2:27" x14ac:dyDescent="0.25">
      <c r="B143" s="20"/>
      <c r="C143" s="20"/>
      <c r="D143" s="20"/>
      <c r="F143" s="20"/>
      <c r="K143" s="20"/>
      <c r="L143" s="20"/>
      <c r="M143" s="20"/>
      <c r="N143" s="20"/>
      <c r="O143" s="20"/>
      <c r="P143" s="20">
        <f t="shared" si="18"/>
        <v>141</v>
      </c>
      <c r="Q143" s="18">
        <f t="shared" si="16"/>
        <v>56220</v>
      </c>
      <c r="R143" s="18">
        <f t="shared" si="19"/>
        <v>836130</v>
      </c>
      <c r="S143" s="6">
        <v>13800</v>
      </c>
      <c r="T143" s="23">
        <f t="shared" si="17"/>
        <v>662593.98496240599</v>
      </c>
      <c r="U143" s="23">
        <f t="shared" si="15"/>
        <v>18796.992481203008</v>
      </c>
      <c r="Z143" s="20"/>
      <c r="AA143" s="20"/>
    </row>
    <row r="144" spans="2:27" x14ac:dyDescent="0.25">
      <c r="B144" s="20"/>
      <c r="C144" s="20"/>
      <c r="D144" s="20"/>
      <c r="F144" s="20"/>
      <c r="K144" s="20"/>
      <c r="L144" s="20"/>
      <c r="M144" s="20"/>
      <c r="N144" s="20"/>
      <c r="O144" s="20"/>
      <c r="P144" s="20">
        <f t="shared" si="18"/>
        <v>142</v>
      </c>
      <c r="Q144" s="18">
        <f t="shared" si="16"/>
        <v>56495</v>
      </c>
      <c r="R144" s="18">
        <f t="shared" si="19"/>
        <v>842060</v>
      </c>
      <c r="S144" s="6">
        <v>13800</v>
      </c>
      <c r="T144" s="23">
        <f t="shared" si="17"/>
        <v>667293.23308270681</v>
      </c>
      <c r="U144" s="23">
        <f t="shared" si="15"/>
        <v>18796.992481203008</v>
      </c>
      <c r="Z144" s="20"/>
      <c r="AA144" s="20"/>
    </row>
    <row r="145" spans="2:27" x14ac:dyDescent="0.25">
      <c r="B145" s="20"/>
      <c r="C145" s="20"/>
      <c r="D145" s="20"/>
      <c r="F145" s="20"/>
      <c r="K145" s="20"/>
      <c r="L145" s="20"/>
      <c r="M145" s="20"/>
      <c r="N145" s="20"/>
      <c r="O145" s="20"/>
      <c r="P145" s="20">
        <f t="shared" si="18"/>
        <v>143</v>
      </c>
      <c r="Q145" s="18">
        <f t="shared" si="16"/>
        <v>56770</v>
      </c>
      <c r="R145" s="18">
        <f t="shared" si="19"/>
        <v>847990</v>
      </c>
      <c r="S145" s="6">
        <v>13800</v>
      </c>
      <c r="T145" s="23">
        <f t="shared" si="17"/>
        <v>671992.48120300751</v>
      </c>
      <c r="U145" s="23">
        <f t="shared" si="15"/>
        <v>18796.992481203008</v>
      </c>
      <c r="Z145" s="20"/>
      <c r="AA145" s="20"/>
    </row>
    <row r="146" spans="2:27" x14ac:dyDescent="0.25">
      <c r="B146" s="20"/>
      <c r="C146" s="20"/>
      <c r="D146" s="20"/>
      <c r="F146" s="20"/>
      <c r="K146" s="20"/>
      <c r="L146" s="20"/>
      <c r="M146" s="20"/>
      <c r="N146" s="20"/>
      <c r="O146" s="20"/>
      <c r="P146" s="20">
        <f t="shared" si="18"/>
        <v>144</v>
      </c>
      <c r="Q146" s="18">
        <f t="shared" si="16"/>
        <v>57045</v>
      </c>
      <c r="R146" s="18">
        <f t="shared" si="19"/>
        <v>853920</v>
      </c>
      <c r="S146" s="6">
        <v>13800</v>
      </c>
      <c r="T146" s="23">
        <f t="shared" si="17"/>
        <v>676691.72932330822</v>
      </c>
      <c r="U146" s="23">
        <f t="shared" si="15"/>
        <v>18796.992481203008</v>
      </c>
      <c r="Z146" s="20"/>
      <c r="AA146" s="20"/>
    </row>
    <row r="147" spans="2:27" x14ac:dyDescent="0.25">
      <c r="B147" s="20"/>
      <c r="C147" s="20"/>
      <c r="D147" s="20"/>
      <c r="F147" s="20"/>
      <c r="K147" s="20"/>
      <c r="L147" s="20"/>
      <c r="M147" s="20"/>
      <c r="N147" s="20"/>
      <c r="O147" s="20"/>
      <c r="P147" s="20">
        <f t="shared" si="18"/>
        <v>145</v>
      </c>
      <c r="Q147" s="18">
        <f t="shared" si="16"/>
        <v>57320</v>
      </c>
      <c r="R147" s="18">
        <f t="shared" si="19"/>
        <v>859850</v>
      </c>
      <c r="S147" s="6">
        <v>13800</v>
      </c>
      <c r="T147" s="23">
        <f t="shared" si="17"/>
        <v>681390.97744360904</v>
      </c>
      <c r="U147" s="23">
        <f t="shared" si="15"/>
        <v>18796.992481203008</v>
      </c>
      <c r="Z147" s="20"/>
      <c r="AA147" s="20"/>
    </row>
    <row r="148" spans="2:27" x14ac:dyDescent="0.25">
      <c r="B148" s="20"/>
      <c r="C148" s="20"/>
      <c r="D148" s="20"/>
      <c r="F148" s="20"/>
      <c r="K148" s="20"/>
      <c r="L148" s="20"/>
      <c r="M148" s="20"/>
      <c r="N148" s="20"/>
      <c r="O148" s="20"/>
      <c r="P148" s="20">
        <f t="shared" si="18"/>
        <v>146</v>
      </c>
      <c r="Q148" s="18">
        <f t="shared" si="16"/>
        <v>57595</v>
      </c>
      <c r="R148" s="18">
        <f t="shared" si="19"/>
        <v>865780</v>
      </c>
      <c r="S148" s="6">
        <v>13800</v>
      </c>
      <c r="T148" s="23">
        <f t="shared" si="17"/>
        <v>686090.22556390974</v>
      </c>
      <c r="U148" s="23">
        <f t="shared" si="15"/>
        <v>18796.992481203008</v>
      </c>
      <c r="Z148" s="20"/>
      <c r="AA148" s="20"/>
    </row>
    <row r="149" spans="2:27" x14ac:dyDescent="0.25">
      <c r="B149" s="20"/>
      <c r="C149" s="20"/>
      <c r="D149" s="20"/>
      <c r="F149" s="20"/>
      <c r="K149" s="20"/>
      <c r="L149" s="20"/>
      <c r="M149" s="20"/>
      <c r="N149" s="20"/>
      <c r="O149" s="20"/>
      <c r="P149" s="20">
        <f t="shared" si="18"/>
        <v>147</v>
      </c>
      <c r="Q149" s="18">
        <f t="shared" si="16"/>
        <v>57870</v>
      </c>
      <c r="R149" s="18">
        <f t="shared" si="19"/>
        <v>871710</v>
      </c>
      <c r="S149" s="6">
        <v>13800</v>
      </c>
      <c r="T149" s="23">
        <f t="shared" si="17"/>
        <v>690789.47368421056</v>
      </c>
      <c r="U149" s="23">
        <f t="shared" si="15"/>
        <v>18796.992481203008</v>
      </c>
      <c r="Z149" s="20"/>
      <c r="AA149" s="20"/>
    </row>
    <row r="150" spans="2:27" x14ac:dyDescent="0.25">
      <c r="B150" s="20"/>
      <c r="C150" s="20"/>
      <c r="D150" s="20"/>
      <c r="F150" s="20"/>
      <c r="K150" s="20"/>
      <c r="L150" s="20"/>
      <c r="M150" s="20"/>
      <c r="N150" s="20"/>
      <c r="O150" s="20"/>
      <c r="P150" s="20">
        <f t="shared" si="18"/>
        <v>148</v>
      </c>
      <c r="Q150" s="18">
        <f t="shared" si="16"/>
        <v>58145</v>
      </c>
      <c r="R150" s="18">
        <f t="shared" si="19"/>
        <v>877640</v>
      </c>
      <c r="S150" s="6">
        <v>13800</v>
      </c>
      <c r="T150" s="23">
        <f t="shared" si="17"/>
        <v>695488.72180451127</v>
      </c>
      <c r="U150" s="23">
        <f t="shared" si="15"/>
        <v>18796.992481203008</v>
      </c>
      <c r="Z150" s="20"/>
      <c r="AA150" s="20"/>
    </row>
    <row r="151" spans="2:27" x14ac:dyDescent="0.25">
      <c r="B151" s="20"/>
      <c r="C151" s="20"/>
      <c r="D151" s="20"/>
      <c r="F151" s="20"/>
      <c r="K151" s="20"/>
      <c r="L151" s="20"/>
      <c r="M151" s="20"/>
      <c r="N151" s="20"/>
      <c r="O151" s="20"/>
      <c r="P151" s="20">
        <f t="shared" si="18"/>
        <v>149</v>
      </c>
      <c r="Q151" s="18">
        <f t="shared" si="16"/>
        <v>58420</v>
      </c>
      <c r="R151" s="18">
        <f t="shared" si="19"/>
        <v>883570</v>
      </c>
      <c r="S151" s="6">
        <v>13800</v>
      </c>
      <c r="T151" s="23">
        <f t="shared" si="17"/>
        <v>700187.96992481209</v>
      </c>
      <c r="U151" s="23">
        <f t="shared" si="15"/>
        <v>18796.992481203008</v>
      </c>
      <c r="Z151" s="20"/>
      <c r="AA151" s="20"/>
    </row>
    <row r="152" spans="2:27" x14ac:dyDescent="0.25">
      <c r="B152" s="20"/>
      <c r="C152" s="20"/>
      <c r="D152" s="20"/>
      <c r="F152" s="20"/>
      <c r="K152" s="20"/>
      <c r="L152" s="20"/>
      <c r="M152" s="20"/>
      <c r="N152" s="20"/>
      <c r="O152" s="20"/>
      <c r="P152" s="20">
        <f t="shared" si="18"/>
        <v>150</v>
      </c>
      <c r="Q152" s="18">
        <f t="shared" si="16"/>
        <v>58695</v>
      </c>
      <c r="R152" s="18">
        <f t="shared" si="19"/>
        <v>889500</v>
      </c>
      <c r="S152" s="6">
        <v>13800</v>
      </c>
      <c r="T152" s="23">
        <f t="shared" si="17"/>
        <v>704887.21804511279</v>
      </c>
      <c r="U152" s="23">
        <f t="shared" si="15"/>
        <v>18796.992481203008</v>
      </c>
      <c r="Z152" s="20"/>
      <c r="AA152" s="20"/>
    </row>
    <row r="153" spans="2:27" x14ac:dyDescent="0.25">
      <c r="B153" s="20"/>
      <c r="C153" s="20"/>
      <c r="D153" s="20"/>
      <c r="F153" s="20"/>
      <c r="K153" s="20"/>
      <c r="L153" s="20"/>
      <c r="M153" s="20"/>
      <c r="N153" s="20"/>
      <c r="O153" s="20"/>
      <c r="P153" s="20">
        <f t="shared" si="18"/>
        <v>151</v>
      </c>
      <c r="Q153" s="18">
        <f t="shared" si="16"/>
        <v>58970</v>
      </c>
      <c r="R153" s="18">
        <f t="shared" si="19"/>
        <v>895430</v>
      </c>
      <c r="S153" s="6">
        <v>13800</v>
      </c>
      <c r="T153" s="23">
        <f t="shared" si="17"/>
        <v>709586.4661654135</v>
      </c>
      <c r="U153" s="23">
        <f t="shared" si="15"/>
        <v>18796.992481203008</v>
      </c>
      <c r="Z153" s="20"/>
      <c r="AA153" s="20"/>
    </row>
    <row r="154" spans="2:27" x14ac:dyDescent="0.25">
      <c r="B154" s="20"/>
      <c r="C154" s="20"/>
      <c r="D154" s="20"/>
      <c r="F154" s="20"/>
      <c r="K154" s="20"/>
      <c r="L154" s="20"/>
      <c r="M154" s="20"/>
      <c r="N154" s="20"/>
      <c r="O154" s="20"/>
      <c r="P154" s="20">
        <f t="shared" si="18"/>
        <v>152</v>
      </c>
      <c r="Q154" s="18">
        <f t="shared" si="16"/>
        <v>59245</v>
      </c>
      <c r="R154" s="18">
        <f t="shared" si="19"/>
        <v>901360</v>
      </c>
      <c r="S154" s="6">
        <v>13800</v>
      </c>
      <c r="T154" s="23">
        <f t="shared" si="17"/>
        <v>714285.71428571432</v>
      </c>
      <c r="U154" s="23">
        <f t="shared" si="15"/>
        <v>18796.992481203008</v>
      </c>
      <c r="Z154" s="20"/>
      <c r="AA154" s="20"/>
    </row>
    <row r="155" spans="2:27" x14ac:dyDescent="0.25">
      <c r="B155" s="20"/>
      <c r="C155" s="20"/>
      <c r="D155" s="20"/>
      <c r="F155" s="20"/>
      <c r="K155" s="20"/>
      <c r="L155" s="20"/>
      <c r="M155" s="20"/>
      <c r="N155" s="20"/>
      <c r="O155" s="20"/>
      <c r="P155" s="20">
        <f t="shared" si="18"/>
        <v>153</v>
      </c>
      <c r="Q155" s="18">
        <f t="shared" si="16"/>
        <v>59520</v>
      </c>
      <c r="R155" s="18">
        <f t="shared" si="19"/>
        <v>907290</v>
      </c>
      <c r="S155" s="6">
        <v>13800</v>
      </c>
      <c r="T155" s="23">
        <f t="shared" si="17"/>
        <v>718984.96240601502</v>
      </c>
      <c r="U155" s="23">
        <f t="shared" si="15"/>
        <v>18796.992481203008</v>
      </c>
      <c r="Z155" s="20"/>
      <c r="AA155" s="20"/>
    </row>
    <row r="156" spans="2:27" x14ac:dyDescent="0.25">
      <c r="B156" s="20"/>
      <c r="C156" s="20"/>
      <c r="D156" s="20"/>
      <c r="F156" s="20"/>
      <c r="K156" s="20"/>
      <c r="L156" s="20"/>
      <c r="M156" s="20"/>
      <c r="N156" s="20"/>
      <c r="O156" s="20"/>
      <c r="P156" s="20">
        <f t="shared" si="18"/>
        <v>154</v>
      </c>
      <c r="Q156" s="18">
        <f t="shared" si="16"/>
        <v>59795</v>
      </c>
      <c r="R156" s="18">
        <f t="shared" si="19"/>
        <v>913220</v>
      </c>
      <c r="S156" s="6">
        <v>13800</v>
      </c>
      <c r="T156" s="23">
        <f t="shared" si="17"/>
        <v>723684.21052631584</v>
      </c>
      <c r="U156" s="23">
        <f t="shared" ref="U156:U219" si="20">U155</f>
        <v>18796.992481203008</v>
      </c>
      <c r="Z156" s="20"/>
      <c r="AA156" s="20"/>
    </row>
    <row r="157" spans="2:27" x14ac:dyDescent="0.25">
      <c r="B157" s="20"/>
      <c r="C157" s="20"/>
      <c r="D157" s="20"/>
      <c r="F157" s="20"/>
      <c r="K157" s="20"/>
      <c r="L157" s="20"/>
      <c r="M157" s="20"/>
      <c r="N157" s="20"/>
      <c r="O157" s="20"/>
      <c r="P157" s="20">
        <f t="shared" si="18"/>
        <v>155</v>
      </c>
      <c r="Q157" s="18">
        <f t="shared" si="16"/>
        <v>60070</v>
      </c>
      <c r="R157" s="18">
        <f t="shared" si="19"/>
        <v>919150</v>
      </c>
      <c r="S157" s="6">
        <v>13800</v>
      </c>
      <c r="T157" s="23">
        <f t="shared" si="17"/>
        <v>728383.45864661655</v>
      </c>
      <c r="U157" s="23">
        <f t="shared" si="20"/>
        <v>18796.992481203008</v>
      </c>
      <c r="Z157" s="20"/>
      <c r="AA157" s="20"/>
    </row>
    <row r="158" spans="2:27" x14ac:dyDescent="0.25">
      <c r="B158" s="20"/>
      <c r="C158" s="20"/>
      <c r="D158" s="20"/>
      <c r="F158" s="20"/>
      <c r="K158" s="20"/>
      <c r="L158" s="20"/>
      <c r="M158" s="20"/>
      <c r="N158" s="20"/>
      <c r="O158" s="20"/>
      <c r="P158" s="20">
        <f t="shared" si="18"/>
        <v>156</v>
      </c>
      <c r="Q158" s="18">
        <f t="shared" si="16"/>
        <v>60345</v>
      </c>
      <c r="R158" s="18">
        <f t="shared" si="19"/>
        <v>925080</v>
      </c>
      <c r="S158" s="6">
        <v>13800</v>
      </c>
      <c r="T158" s="23">
        <f t="shared" si="17"/>
        <v>733082.70676691725</v>
      </c>
      <c r="U158" s="23">
        <f t="shared" si="20"/>
        <v>18796.992481203008</v>
      </c>
      <c r="Z158" s="20"/>
      <c r="AA158" s="20"/>
    </row>
    <row r="159" spans="2:27" x14ac:dyDescent="0.25">
      <c r="B159" s="20"/>
      <c r="C159" s="20"/>
      <c r="D159" s="20"/>
      <c r="F159" s="20"/>
      <c r="K159" s="20"/>
      <c r="L159" s="20"/>
      <c r="M159" s="20"/>
      <c r="N159" s="20"/>
      <c r="O159" s="20"/>
      <c r="P159" s="20">
        <f t="shared" si="18"/>
        <v>157</v>
      </c>
      <c r="Q159" s="18">
        <f t="shared" si="16"/>
        <v>60620</v>
      </c>
      <c r="R159" s="18">
        <f t="shared" si="19"/>
        <v>931010</v>
      </c>
      <c r="S159" s="6">
        <v>13800</v>
      </c>
      <c r="T159" s="23">
        <f t="shared" si="17"/>
        <v>737781.95488721807</v>
      </c>
      <c r="U159" s="23">
        <f t="shared" si="20"/>
        <v>18796.992481203008</v>
      </c>
      <c r="Z159" s="20"/>
      <c r="AA159" s="20"/>
    </row>
    <row r="160" spans="2:27" x14ac:dyDescent="0.25">
      <c r="B160" s="20"/>
      <c r="C160" s="20"/>
      <c r="D160" s="20"/>
      <c r="F160" s="20"/>
      <c r="K160" s="20"/>
      <c r="L160" s="20"/>
      <c r="M160" s="20"/>
      <c r="N160" s="20"/>
      <c r="O160" s="20"/>
      <c r="P160" s="20">
        <f t="shared" si="18"/>
        <v>158</v>
      </c>
      <c r="Q160" s="18">
        <f t="shared" si="16"/>
        <v>60895</v>
      </c>
      <c r="R160" s="18">
        <f t="shared" si="19"/>
        <v>936940</v>
      </c>
      <c r="S160" s="6">
        <v>13800</v>
      </c>
      <c r="T160" s="23">
        <f t="shared" si="17"/>
        <v>742481.20300751878</v>
      </c>
      <c r="U160" s="23">
        <f t="shared" si="20"/>
        <v>18796.992481203008</v>
      </c>
      <c r="Z160" s="20"/>
      <c r="AA160" s="20"/>
    </row>
    <row r="161" spans="2:27" x14ac:dyDescent="0.25">
      <c r="B161" s="20"/>
      <c r="C161" s="20"/>
      <c r="D161" s="20"/>
      <c r="F161" s="20"/>
      <c r="K161" s="20"/>
      <c r="L161" s="20"/>
      <c r="M161" s="20"/>
      <c r="N161" s="20"/>
      <c r="O161" s="20"/>
      <c r="P161" s="20">
        <f t="shared" si="18"/>
        <v>159</v>
      </c>
      <c r="Q161" s="18">
        <f t="shared" si="16"/>
        <v>61170</v>
      </c>
      <c r="R161" s="18">
        <f t="shared" si="19"/>
        <v>942870</v>
      </c>
      <c r="S161" s="6">
        <v>13800</v>
      </c>
      <c r="T161" s="23">
        <f t="shared" si="17"/>
        <v>747180.4511278196</v>
      </c>
      <c r="U161" s="23">
        <f t="shared" si="20"/>
        <v>18796.992481203008</v>
      </c>
      <c r="Z161" s="20"/>
      <c r="AA161" s="20"/>
    </row>
    <row r="162" spans="2:27" x14ac:dyDescent="0.25">
      <c r="B162" s="20"/>
      <c r="C162" s="20"/>
      <c r="D162" s="20"/>
      <c r="F162" s="20"/>
      <c r="K162" s="20"/>
      <c r="L162" s="20"/>
      <c r="M162" s="20"/>
      <c r="N162" s="20"/>
      <c r="O162" s="20"/>
      <c r="P162" s="20">
        <f t="shared" si="18"/>
        <v>160</v>
      </c>
      <c r="Q162" s="18">
        <f t="shared" si="16"/>
        <v>61445</v>
      </c>
      <c r="R162" s="18">
        <f t="shared" si="19"/>
        <v>948800</v>
      </c>
      <c r="S162" s="6">
        <v>13800</v>
      </c>
      <c r="T162" s="23">
        <f t="shared" si="17"/>
        <v>751879.69924812031</v>
      </c>
      <c r="U162" s="23">
        <f t="shared" si="20"/>
        <v>18796.992481203008</v>
      </c>
      <c r="Z162" s="20"/>
      <c r="AA162" s="20"/>
    </row>
    <row r="163" spans="2:27" x14ac:dyDescent="0.25">
      <c r="B163" s="20"/>
      <c r="C163" s="20"/>
      <c r="D163" s="20"/>
      <c r="F163" s="20"/>
      <c r="K163" s="20"/>
      <c r="L163" s="20"/>
      <c r="M163" s="20"/>
      <c r="N163" s="20"/>
      <c r="O163" s="20"/>
      <c r="P163" s="20">
        <f t="shared" si="18"/>
        <v>161</v>
      </c>
      <c r="Q163" s="18">
        <f t="shared" si="16"/>
        <v>61720</v>
      </c>
      <c r="R163" s="18">
        <f t="shared" si="19"/>
        <v>954730</v>
      </c>
      <c r="S163" s="6">
        <v>13800</v>
      </c>
      <c r="T163" s="23">
        <f t="shared" si="17"/>
        <v>756578.94736842101</v>
      </c>
      <c r="U163" s="23">
        <f t="shared" si="20"/>
        <v>18796.992481203008</v>
      </c>
      <c r="Z163" s="20"/>
      <c r="AA163" s="20"/>
    </row>
    <row r="164" spans="2:27" x14ac:dyDescent="0.25">
      <c r="B164" s="20"/>
      <c r="C164" s="20"/>
      <c r="D164" s="20"/>
      <c r="F164" s="20"/>
      <c r="K164" s="20"/>
      <c r="L164" s="20"/>
      <c r="M164" s="20"/>
      <c r="N164" s="20"/>
      <c r="O164" s="20"/>
      <c r="P164" s="20">
        <f t="shared" si="18"/>
        <v>162</v>
      </c>
      <c r="Q164" s="18">
        <f t="shared" si="16"/>
        <v>61995</v>
      </c>
      <c r="R164" s="18">
        <f t="shared" si="19"/>
        <v>960660</v>
      </c>
      <c r="S164" s="6">
        <v>13800</v>
      </c>
      <c r="T164" s="23">
        <f t="shared" si="17"/>
        <v>761278.19548872183</v>
      </c>
      <c r="U164" s="23">
        <f t="shared" si="20"/>
        <v>18796.992481203008</v>
      </c>
      <c r="Z164" s="20"/>
      <c r="AA164" s="20"/>
    </row>
    <row r="165" spans="2:27" x14ac:dyDescent="0.25">
      <c r="B165" s="20"/>
      <c r="C165" s="20"/>
      <c r="D165" s="20"/>
      <c r="F165" s="20"/>
      <c r="K165" s="20"/>
      <c r="L165" s="20"/>
      <c r="M165" s="20"/>
      <c r="N165" s="20"/>
      <c r="O165" s="20"/>
      <c r="P165" s="20">
        <f t="shared" si="18"/>
        <v>163</v>
      </c>
      <c r="Q165" s="18">
        <f t="shared" si="16"/>
        <v>62270</v>
      </c>
      <c r="R165" s="18">
        <f t="shared" si="19"/>
        <v>966590</v>
      </c>
      <c r="S165" s="6">
        <v>13800</v>
      </c>
      <c r="T165" s="23">
        <f t="shared" si="17"/>
        <v>765977.44360902254</v>
      </c>
      <c r="U165" s="23">
        <f t="shared" si="20"/>
        <v>18796.992481203008</v>
      </c>
      <c r="Z165" s="20"/>
      <c r="AA165" s="20"/>
    </row>
    <row r="166" spans="2:27" x14ac:dyDescent="0.25">
      <c r="B166" s="20"/>
      <c r="C166" s="20"/>
      <c r="D166" s="20"/>
      <c r="F166" s="20"/>
      <c r="K166" s="20"/>
      <c r="L166" s="20"/>
      <c r="M166" s="20"/>
      <c r="N166" s="20"/>
      <c r="O166" s="20"/>
      <c r="P166" s="20">
        <f t="shared" si="18"/>
        <v>164</v>
      </c>
      <c r="Q166" s="18">
        <f t="shared" si="16"/>
        <v>62545</v>
      </c>
      <c r="R166" s="18">
        <f t="shared" si="19"/>
        <v>972520</v>
      </c>
      <c r="S166" s="6">
        <v>13800</v>
      </c>
      <c r="T166" s="23">
        <f t="shared" si="17"/>
        <v>770676.69172932336</v>
      </c>
      <c r="U166" s="23">
        <f t="shared" si="20"/>
        <v>18796.992481203008</v>
      </c>
      <c r="Z166" s="20"/>
      <c r="AA166" s="20"/>
    </row>
    <row r="167" spans="2:27" x14ac:dyDescent="0.25">
      <c r="B167" s="20"/>
      <c r="C167" s="20"/>
      <c r="D167" s="20"/>
      <c r="F167" s="20"/>
      <c r="K167" s="20"/>
      <c r="L167" s="20"/>
      <c r="M167" s="20"/>
      <c r="N167" s="20"/>
      <c r="O167" s="20"/>
      <c r="P167" s="20">
        <f t="shared" si="18"/>
        <v>165</v>
      </c>
      <c r="Q167" s="18">
        <f t="shared" si="16"/>
        <v>62820</v>
      </c>
      <c r="R167" s="18">
        <f t="shared" si="19"/>
        <v>978450</v>
      </c>
      <c r="S167" s="6">
        <v>13800</v>
      </c>
      <c r="T167" s="23">
        <f t="shared" si="17"/>
        <v>775375.93984962406</v>
      </c>
      <c r="U167" s="23">
        <f t="shared" si="20"/>
        <v>18796.992481203008</v>
      </c>
      <c r="Z167" s="20"/>
      <c r="AA167" s="20"/>
    </row>
    <row r="168" spans="2:27" x14ac:dyDescent="0.25">
      <c r="B168" s="20"/>
      <c r="C168" s="20"/>
      <c r="D168" s="20"/>
      <c r="F168" s="20"/>
      <c r="K168" s="20"/>
      <c r="L168" s="20"/>
      <c r="M168" s="20"/>
      <c r="N168" s="20"/>
      <c r="O168" s="20"/>
      <c r="P168" s="20">
        <f t="shared" si="18"/>
        <v>166</v>
      </c>
      <c r="Q168" s="18">
        <f t="shared" ref="Q168:Q202" si="21">Q167 + 275</f>
        <v>63095</v>
      </c>
      <c r="R168" s="18">
        <f t="shared" si="19"/>
        <v>984380</v>
      </c>
      <c r="S168" s="6">
        <v>13800</v>
      </c>
      <c r="T168" s="23">
        <f t="shared" si="17"/>
        <v>780075.18796992477</v>
      </c>
      <c r="U168" s="23">
        <f t="shared" si="20"/>
        <v>18796.992481203008</v>
      </c>
      <c r="Z168" s="20"/>
      <c r="AA168" s="20"/>
    </row>
    <row r="169" spans="2:27" x14ac:dyDescent="0.25">
      <c r="B169" s="20"/>
      <c r="C169" s="20"/>
      <c r="D169" s="20"/>
      <c r="F169" s="20"/>
      <c r="K169" s="20"/>
      <c r="L169" s="20"/>
      <c r="M169" s="20"/>
      <c r="N169" s="20"/>
      <c r="O169" s="20"/>
      <c r="P169" s="20">
        <f t="shared" si="18"/>
        <v>167</v>
      </c>
      <c r="Q169" s="18">
        <f t="shared" si="21"/>
        <v>63370</v>
      </c>
      <c r="R169" s="18">
        <f t="shared" si="19"/>
        <v>990310</v>
      </c>
      <c r="S169" s="6">
        <v>13800</v>
      </c>
      <c r="T169" s="23">
        <f t="shared" si="17"/>
        <v>784774.43609022559</v>
      </c>
      <c r="U169" s="23">
        <f t="shared" si="20"/>
        <v>18796.992481203008</v>
      </c>
      <c r="Z169" s="20"/>
      <c r="AA169" s="20"/>
    </row>
    <row r="170" spans="2:27" x14ac:dyDescent="0.25">
      <c r="B170" s="20"/>
      <c r="C170" s="20"/>
      <c r="D170" s="20"/>
      <c r="F170" s="20"/>
      <c r="K170" s="20"/>
      <c r="L170" s="20"/>
      <c r="M170" s="20"/>
      <c r="N170" s="20"/>
      <c r="O170" s="20"/>
      <c r="P170" s="20">
        <f t="shared" si="18"/>
        <v>168</v>
      </c>
      <c r="Q170" s="18">
        <f t="shared" si="21"/>
        <v>63645</v>
      </c>
      <c r="R170" s="18">
        <f t="shared" si="19"/>
        <v>996240</v>
      </c>
      <c r="S170" s="6">
        <v>13800</v>
      </c>
      <c r="T170" s="23">
        <f t="shared" si="17"/>
        <v>789473.68421052629</v>
      </c>
      <c r="U170" s="23">
        <f t="shared" si="20"/>
        <v>18796.992481203008</v>
      </c>
      <c r="Z170" s="20"/>
      <c r="AA170" s="20"/>
    </row>
    <row r="171" spans="2:27" x14ac:dyDescent="0.25">
      <c r="B171" s="20"/>
      <c r="C171" s="20"/>
      <c r="D171" s="20"/>
      <c r="F171" s="20"/>
      <c r="K171" s="20"/>
      <c r="L171" s="20"/>
      <c r="M171" s="20"/>
      <c r="N171" s="20"/>
      <c r="O171" s="20"/>
      <c r="P171" s="20">
        <f t="shared" si="18"/>
        <v>169</v>
      </c>
      <c r="Q171" s="18">
        <f t="shared" si="21"/>
        <v>63920</v>
      </c>
      <c r="R171" s="18">
        <f t="shared" si="19"/>
        <v>1002170</v>
      </c>
      <c r="S171" s="6">
        <v>13800</v>
      </c>
      <c r="T171" s="23">
        <f t="shared" si="17"/>
        <v>794172.93233082711</v>
      </c>
      <c r="U171" s="23">
        <f t="shared" si="20"/>
        <v>18796.992481203008</v>
      </c>
      <c r="Z171" s="20"/>
      <c r="AA171" s="20"/>
    </row>
    <row r="172" spans="2:27" x14ac:dyDescent="0.25">
      <c r="B172" s="20"/>
      <c r="C172" s="20"/>
      <c r="D172" s="20"/>
      <c r="F172" s="20"/>
      <c r="K172" s="20"/>
      <c r="L172" s="20"/>
      <c r="M172" s="20"/>
      <c r="N172" s="20"/>
      <c r="O172" s="20"/>
      <c r="P172" s="20">
        <f t="shared" si="18"/>
        <v>170</v>
      </c>
      <c r="Q172" s="18">
        <f t="shared" si="21"/>
        <v>64195</v>
      </c>
      <c r="R172" s="18">
        <f t="shared" si="19"/>
        <v>1008100</v>
      </c>
      <c r="S172" s="6">
        <v>13800</v>
      </c>
      <c r="T172" s="23">
        <f t="shared" si="17"/>
        <v>798872.18045112782</v>
      </c>
      <c r="U172" s="23">
        <f t="shared" si="20"/>
        <v>18796.992481203008</v>
      </c>
      <c r="Z172" s="20"/>
      <c r="AA172" s="20"/>
    </row>
    <row r="173" spans="2:27" x14ac:dyDescent="0.25">
      <c r="B173" s="20"/>
      <c r="C173" s="20"/>
      <c r="D173" s="20"/>
      <c r="F173" s="20"/>
      <c r="K173" s="20"/>
      <c r="L173" s="20"/>
      <c r="M173" s="20"/>
      <c r="N173" s="20"/>
      <c r="O173" s="20"/>
      <c r="P173" s="20">
        <f t="shared" si="18"/>
        <v>171</v>
      </c>
      <c r="Q173" s="18">
        <f t="shared" si="21"/>
        <v>64470</v>
      </c>
      <c r="R173" s="18">
        <f t="shared" si="19"/>
        <v>1014030</v>
      </c>
      <c r="S173" s="6">
        <v>13800</v>
      </c>
      <c r="T173" s="23">
        <f t="shared" si="17"/>
        <v>803571.42857142852</v>
      </c>
      <c r="U173" s="23">
        <f t="shared" si="20"/>
        <v>18796.992481203008</v>
      </c>
      <c r="Z173" s="20"/>
      <c r="AA173" s="20"/>
    </row>
    <row r="174" spans="2:27" x14ac:dyDescent="0.25">
      <c r="B174" s="20"/>
      <c r="C174" s="20"/>
      <c r="D174" s="20"/>
      <c r="F174" s="20"/>
      <c r="K174" s="20"/>
      <c r="L174" s="20"/>
      <c r="M174" s="20"/>
      <c r="N174" s="20"/>
      <c r="O174" s="20"/>
      <c r="P174" s="20">
        <f t="shared" si="18"/>
        <v>172</v>
      </c>
      <c r="Q174" s="18">
        <f t="shared" si="21"/>
        <v>64745</v>
      </c>
      <c r="R174" s="18">
        <f t="shared" si="19"/>
        <v>1019960</v>
      </c>
      <c r="S174" s="6">
        <v>13800</v>
      </c>
      <c r="T174" s="23">
        <f t="shared" si="17"/>
        <v>808270.67669172934</v>
      </c>
      <c r="U174" s="23">
        <f t="shared" si="20"/>
        <v>18796.992481203008</v>
      </c>
      <c r="Z174" s="20"/>
      <c r="AA174" s="20"/>
    </row>
    <row r="175" spans="2:27" x14ac:dyDescent="0.25">
      <c r="B175" s="20"/>
      <c r="C175" s="20"/>
      <c r="D175" s="20"/>
      <c r="F175" s="20"/>
      <c r="K175" s="20"/>
      <c r="L175" s="20"/>
      <c r="M175" s="20"/>
      <c r="N175" s="20"/>
      <c r="O175" s="20"/>
      <c r="P175" s="20">
        <f t="shared" si="18"/>
        <v>173</v>
      </c>
      <c r="Q175" s="18">
        <f t="shared" si="21"/>
        <v>65020</v>
      </c>
      <c r="R175" s="18">
        <f t="shared" si="19"/>
        <v>1025890</v>
      </c>
      <c r="S175" s="6">
        <v>13800</v>
      </c>
      <c r="T175" s="23">
        <f t="shared" si="17"/>
        <v>812969.92481203005</v>
      </c>
      <c r="U175" s="23">
        <f t="shared" si="20"/>
        <v>18796.992481203008</v>
      </c>
      <c r="Z175" s="20"/>
      <c r="AA175" s="20"/>
    </row>
    <row r="176" spans="2:27" x14ac:dyDescent="0.25">
      <c r="B176" s="20"/>
      <c r="C176" s="20"/>
      <c r="D176" s="20"/>
      <c r="F176" s="20"/>
      <c r="K176" s="20"/>
      <c r="L176" s="20"/>
      <c r="M176" s="20"/>
      <c r="N176" s="20"/>
      <c r="O176" s="20"/>
      <c r="P176" s="20">
        <f t="shared" si="18"/>
        <v>174</v>
      </c>
      <c r="Q176" s="18">
        <f t="shared" si="21"/>
        <v>65295</v>
      </c>
      <c r="R176" s="18">
        <f t="shared" si="19"/>
        <v>1031820</v>
      </c>
      <c r="S176" s="6">
        <v>13800</v>
      </c>
      <c r="T176" s="23">
        <f t="shared" si="17"/>
        <v>817669.17293233087</v>
      </c>
      <c r="U176" s="23">
        <f t="shared" si="20"/>
        <v>18796.992481203008</v>
      </c>
      <c r="Z176" s="20"/>
      <c r="AA176" s="20"/>
    </row>
    <row r="177" spans="2:27" x14ac:dyDescent="0.25">
      <c r="B177" s="20"/>
      <c r="C177" s="20"/>
      <c r="D177" s="20"/>
      <c r="F177" s="20"/>
      <c r="K177" s="20"/>
      <c r="L177" s="20"/>
      <c r="M177" s="20"/>
      <c r="N177" s="20"/>
      <c r="O177" s="20"/>
      <c r="P177" s="20">
        <f t="shared" si="18"/>
        <v>175</v>
      </c>
      <c r="Q177" s="18">
        <f t="shared" si="21"/>
        <v>65570</v>
      </c>
      <c r="R177" s="18">
        <f t="shared" si="19"/>
        <v>1037750</v>
      </c>
      <c r="S177" s="6">
        <v>13800</v>
      </c>
      <c r="T177" s="23">
        <f t="shared" si="17"/>
        <v>822368.42105263157</v>
      </c>
      <c r="U177" s="23">
        <f t="shared" si="20"/>
        <v>18796.992481203008</v>
      </c>
      <c r="Z177" s="20"/>
      <c r="AA177" s="20"/>
    </row>
    <row r="178" spans="2:27" x14ac:dyDescent="0.25">
      <c r="B178" s="20"/>
      <c r="C178" s="20"/>
      <c r="D178" s="20"/>
      <c r="F178" s="20"/>
      <c r="K178" s="20"/>
      <c r="L178" s="20"/>
      <c r="M178" s="20"/>
      <c r="N178" s="20"/>
      <c r="O178" s="20"/>
      <c r="P178" s="20">
        <f t="shared" si="18"/>
        <v>176</v>
      </c>
      <c r="Q178" s="18">
        <f t="shared" si="21"/>
        <v>65845</v>
      </c>
      <c r="R178" s="18">
        <f t="shared" si="19"/>
        <v>1043680</v>
      </c>
      <c r="S178" s="6">
        <v>13800</v>
      </c>
      <c r="T178" s="23">
        <f t="shared" si="17"/>
        <v>827067.66917293239</v>
      </c>
      <c r="U178" s="23">
        <f t="shared" si="20"/>
        <v>18796.992481203008</v>
      </c>
      <c r="Z178" s="20"/>
      <c r="AA178" s="20"/>
    </row>
    <row r="179" spans="2:27" x14ac:dyDescent="0.25">
      <c r="B179" s="20"/>
      <c r="C179" s="20"/>
      <c r="D179" s="20"/>
      <c r="F179" s="20"/>
      <c r="K179" s="20"/>
      <c r="L179" s="20"/>
      <c r="M179" s="20"/>
      <c r="N179" s="20"/>
      <c r="O179" s="20"/>
      <c r="P179" s="20">
        <f t="shared" si="18"/>
        <v>177</v>
      </c>
      <c r="Q179" s="18">
        <f t="shared" si="21"/>
        <v>66120</v>
      </c>
      <c r="R179" s="18">
        <f t="shared" si="19"/>
        <v>1049610</v>
      </c>
      <c r="S179" s="6">
        <v>13800</v>
      </c>
      <c r="T179" s="23">
        <f t="shared" si="17"/>
        <v>831766.9172932331</v>
      </c>
      <c r="U179" s="23">
        <f t="shared" si="20"/>
        <v>18796.992481203008</v>
      </c>
      <c r="Z179" s="20"/>
      <c r="AA179" s="20"/>
    </row>
    <row r="180" spans="2:27" x14ac:dyDescent="0.25">
      <c r="B180" s="20"/>
      <c r="C180" s="20"/>
      <c r="D180" s="20"/>
      <c r="F180" s="20"/>
      <c r="K180" s="20"/>
      <c r="L180" s="20"/>
      <c r="M180" s="20"/>
      <c r="N180" s="20"/>
      <c r="O180" s="20"/>
      <c r="P180" s="20">
        <f t="shared" si="18"/>
        <v>178</v>
      </c>
      <c r="Q180" s="18">
        <f t="shared" si="21"/>
        <v>66395</v>
      </c>
      <c r="R180" s="18">
        <f t="shared" si="19"/>
        <v>1055540</v>
      </c>
      <c r="S180" s="6">
        <v>13800</v>
      </c>
      <c r="T180" s="23">
        <f t="shared" si="17"/>
        <v>836466.1654135338</v>
      </c>
      <c r="U180" s="23">
        <f t="shared" si="20"/>
        <v>18796.992481203008</v>
      </c>
      <c r="Z180" s="20"/>
      <c r="AA180" s="20"/>
    </row>
    <row r="181" spans="2:27" x14ac:dyDescent="0.25">
      <c r="B181" s="20"/>
      <c r="C181" s="20"/>
      <c r="D181" s="20"/>
      <c r="F181" s="20"/>
      <c r="K181" s="20"/>
      <c r="L181" s="20"/>
      <c r="M181" s="20"/>
      <c r="N181" s="20"/>
      <c r="O181" s="20"/>
      <c r="P181" s="20">
        <f t="shared" si="18"/>
        <v>179</v>
      </c>
      <c r="Q181" s="18">
        <f t="shared" si="21"/>
        <v>66670</v>
      </c>
      <c r="R181" s="18">
        <f t="shared" si="19"/>
        <v>1061470</v>
      </c>
      <c r="S181" s="6">
        <v>13800</v>
      </c>
      <c r="T181" s="23">
        <f t="shared" si="17"/>
        <v>841165.41353383462</v>
      </c>
      <c r="U181" s="23">
        <f t="shared" si="20"/>
        <v>18796.992481203008</v>
      </c>
      <c r="Z181" s="20"/>
      <c r="AA181" s="20"/>
    </row>
    <row r="182" spans="2:27" x14ac:dyDescent="0.25">
      <c r="B182" s="20"/>
      <c r="C182" s="20"/>
      <c r="D182" s="20"/>
      <c r="F182" s="20"/>
      <c r="K182" s="20"/>
      <c r="L182" s="20"/>
      <c r="M182" s="20"/>
      <c r="N182" s="20"/>
      <c r="O182" s="20"/>
      <c r="P182" s="20">
        <f t="shared" si="18"/>
        <v>180</v>
      </c>
      <c r="Q182" s="18">
        <f t="shared" si="21"/>
        <v>66945</v>
      </c>
      <c r="R182" s="18">
        <f t="shared" si="19"/>
        <v>1067400</v>
      </c>
      <c r="S182" s="6">
        <v>13800</v>
      </c>
      <c r="T182" s="23">
        <f t="shared" si="17"/>
        <v>845864.66165413533</v>
      </c>
      <c r="U182" s="23">
        <f t="shared" si="20"/>
        <v>18796.992481203008</v>
      </c>
      <c r="Z182" s="20"/>
      <c r="AA182" s="20"/>
    </row>
    <row r="183" spans="2:27" x14ac:dyDescent="0.25">
      <c r="B183" s="20"/>
      <c r="C183" s="20"/>
      <c r="D183" s="20"/>
      <c r="F183" s="20"/>
      <c r="K183" s="20"/>
      <c r="L183" s="20"/>
      <c r="M183" s="20"/>
      <c r="N183" s="20"/>
      <c r="O183" s="20"/>
      <c r="P183" s="20">
        <f t="shared" si="18"/>
        <v>181</v>
      </c>
      <c r="Q183" s="18">
        <f t="shared" si="21"/>
        <v>67220</v>
      </c>
      <c r="R183" s="18">
        <f t="shared" si="19"/>
        <v>1073330</v>
      </c>
      <c r="S183" s="6">
        <v>13800</v>
      </c>
      <c r="T183" s="23">
        <f t="shared" si="17"/>
        <v>850563.90977443615</v>
      </c>
      <c r="U183" s="23">
        <f t="shared" si="20"/>
        <v>18796.992481203008</v>
      </c>
      <c r="Z183" s="20"/>
      <c r="AA183" s="20"/>
    </row>
    <row r="184" spans="2:27" x14ac:dyDescent="0.25">
      <c r="B184" s="20"/>
      <c r="C184" s="20"/>
      <c r="D184" s="20"/>
      <c r="F184" s="20"/>
      <c r="K184" s="20"/>
      <c r="L184" s="20"/>
      <c r="M184" s="20"/>
      <c r="N184" s="20"/>
      <c r="O184" s="20"/>
      <c r="P184" s="20">
        <f t="shared" si="18"/>
        <v>182</v>
      </c>
      <c r="Q184" s="18">
        <f t="shared" si="21"/>
        <v>67495</v>
      </c>
      <c r="R184" s="18">
        <f t="shared" si="19"/>
        <v>1079260</v>
      </c>
      <c r="S184" s="6">
        <v>13800</v>
      </c>
      <c r="T184" s="23">
        <f t="shared" si="17"/>
        <v>855263.15789473685</v>
      </c>
      <c r="U184" s="23">
        <f t="shared" si="20"/>
        <v>18796.992481203008</v>
      </c>
      <c r="Z184" s="20"/>
      <c r="AA184" s="20"/>
    </row>
    <row r="185" spans="2:27" x14ac:dyDescent="0.25">
      <c r="B185" s="20"/>
      <c r="C185" s="20"/>
      <c r="D185" s="20"/>
      <c r="F185" s="20"/>
      <c r="K185" s="20"/>
      <c r="L185" s="20"/>
      <c r="M185" s="20"/>
      <c r="N185" s="20"/>
      <c r="O185" s="20"/>
      <c r="P185" s="20">
        <f t="shared" si="18"/>
        <v>183</v>
      </c>
      <c r="Q185" s="18">
        <f t="shared" si="21"/>
        <v>67770</v>
      </c>
      <c r="R185" s="18">
        <f t="shared" si="19"/>
        <v>1085190</v>
      </c>
      <c r="S185" s="6">
        <v>13800</v>
      </c>
      <c r="T185" s="23">
        <f t="shared" si="17"/>
        <v>859962.40601503756</v>
      </c>
      <c r="U185" s="23">
        <f t="shared" si="20"/>
        <v>18796.992481203008</v>
      </c>
      <c r="Z185" s="20"/>
      <c r="AA185" s="20"/>
    </row>
    <row r="186" spans="2:27" x14ac:dyDescent="0.25">
      <c r="B186" s="20"/>
      <c r="C186" s="20"/>
      <c r="D186" s="20"/>
      <c r="F186" s="20"/>
      <c r="K186" s="20"/>
      <c r="L186" s="20"/>
      <c r="M186" s="20"/>
      <c r="N186" s="20"/>
      <c r="O186" s="20"/>
      <c r="P186" s="20">
        <f t="shared" si="18"/>
        <v>184</v>
      </c>
      <c r="Q186" s="18">
        <f t="shared" si="21"/>
        <v>68045</v>
      </c>
      <c r="R186" s="18">
        <f t="shared" si="19"/>
        <v>1091120</v>
      </c>
      <c r="S186" s="6">
        <v>13800</v>
      </c>
      <c r="T186" s="23">
        <f t="shared" si="17"/>
        <v>864661.65413533838</v>
      </c>
      <c r="U186" s="23">
        <f t="shared" si="20"/>
        <v>18796.992481203008</v>
      </c>
      <c r="Z186" s="20"/>
      <c r="AA186" s="20"/>
    </row>
    <row r="187" spans="2:27" x14ac:dyDescent="0.25">
      <c r="B187" s="20"/>
      <c r="C187" s="20"/>
      <c r="D187" s="20"/>
      <c r="F187" s="20"/>
      <c r="K187" s="20"/>
      <c r="L187" s="20"/>
      <c r="M187" s="20"/>
      <c r="N187" s="20"/>
      <c r="O187" s="20"/>
      <c r="P187" s="20">
        <f t="shared" si="18"/>
        <v>185</v>
      </c>
      <c r="Q187" s="18">
        <f t="shared" si="21"/>
        <v>68320</v>
      </c>
      <c r="R187" s="18">
        <f t="shared" si="19"/>
        <v>1097050</v>
      </c>
      <c r="S187" s="6">
        <v>13800</v>
      </c>
      <c r="T187" s="23">
        <f t="shared" si="17"/>
        <v>869360.90225563908</v>
      </c>
      <c r="U187" s="23">
        <f t="shared" si="20"/>
        <v>18796.992481203008</v>
      </c>
      <c r="Z187" s="20"/>
      <c r="AA187" s="20"/>
    </row>
    <row r="188" spans="2:27" x14ac:dyDescent="0.25">
      <c r="B188" s="20"/>
      <c r="C188" s="20"/>
      <c r="D188" s="20"/>
      <c r="F188" s="20"/>
      <c r="K188" s="20"/>
      <c r="L188" s="20"/>
      <c r="M188" s="20"/>
      <c r="N188" s="20"/>
      <c r="O188" s="20"/>
      <c r="P188" s="20">
        <f t="shared" si="18"/>
        <v>186</v>
      </c>
      <c r="Q188" s="18">
        <f t="shared" si="21"/>
        <v>68595</v>
      </c>
      <c r="R188" s="18">
        <f t="shared" si="19"/>
        <v>1102980</v>
      </c>
      <c r="S188" s="6">
        <v>13800</v>
      </c>
      <c r="T188" s="23">
        <f t="shared" si="17"/>
        <v>874060.15037593991</v>
      </c>
      <c r="U188" s="23">
        <f t="shared" si="20"/>
        <v>18796.992481203008</v>
      </c>
      <c r="Z188" s="20"/>
      <c r="AA188" s="20"/>
    </row>
    <row r="189" spans="2:27" x14ac:dyDescent="0.25">
      <c r="B189" s="20"/>
      <c r="C189" s="20"/>
      <c r="D189" s="20"/>
      <c r="F189" s="20"/>
      <c r="K189" s="20"/>
      <c r="L189" s="20"/>
      <c r="M189" s="20"/>
      <c r="N189" s="20"/>
      <c r="O189" s="20"/>
      <c r="P189" s="20">
        <f t="shared" si="18"/>
        <v>187</v>
      </c>
      <c r="Q189" s="18">
        <f t="shared" si="21"/>
        <v>68870</v>
      </c>
      <c r="R189" s="18">
        <f t="shared" si="19"/>
        <v>1108910</v>
      </c>
      <c r="S189" s="6">
        <v>13800</v>
      </c>
      <c r="T189" s="23">
        <f t="shared" si="17"/>
        <v>878759.39849624061</v>
      </c>
      <c r="U189" s="23">
        <f t="shared" si="20"/>
        <v>18796.992481203008</v>
      </c>
      <c r="Z189" s="20"/>
      <c r="AA189" s="20"/>
    </row>
    <row r="190" spans="2:27" x14ac:dyDescent="0.25">
      <c r="B190" s="20"/>
      <c r="C190" s="20"/>
      <c r="D190" s="20"/>
      <c r="F190" s="20"/>
      <c r="K190" s="20"/>
      <c r="L190" s="20"/>
      <c r="M190" s="20"/>
      <c r="N190" s="20"/>
      <c r="O190" s="20"/>
      <c r="P190" s="20">
        <f t="shared" si="18"/>
        <v>188</v>
      </c>
      <c r="Q190" s="18">
        <f t="shared" si="21"/>
        <v>69145</v>
      </c>
      <c r="R190" s="18">
        <f t="shared" si="19"/>
        <v>1114840</v>
      </c>
      <c r="S190" s="6">
        <v>13800</v>
      </c>
      <c r="T190" s="23">
        <f t="shared" si="17"/>
        <v>883458.64661654131</v>
      </c>
      <c r="U190" s="23">
        <f t="shared" si="20"/>
        <v>18796.992481203008</v>
      </c>
      <c r="Z190" s="20"/>
      <c r="AA190" s="20"/>
    </row>
    <row r="191" spans="2:27" x14ac:dyDescent="0.25">
      <c r="B191" s="20"/>
      <c r="C191" s="20"/>
      <c r="D191" s="20"/>
      <c r="F191" s="20"/>
      <c r="K191" s="20"/>
      <c r="L191" s="20"/>
      <c r="M191" s="20"/>
      <c r="N191" s="20"/>
      <c r="O191" s="20"/>
      <c r="P191" s="20">
        <f t="shared" si="18"/>
        <v>189</v>
      </c>
      <c r="Q191" s="18">
        <f t="shared" si="21"/>
        <v>69420</v>
      </c>
      <c r="R191" s="18">
        <f t="shared" si="19"/>
        <v>1120770</v>
      </c>
      <c r="S191" s="6">
        <v>13800</v>
      </c>
      <c r="T191" s="23">
        <f t="shared" si="17"/>
        <v>888157.89473684214</v>
      </c>
      <c r="U191" s="23">
        <f t="shared" si="20"/>
        <v>18796.992481203008</v>
      </c>
      <c r="Z191" s="20"/>
      <c r="AA191" s="20"/>
    </row>
    <row r="192" spans="2:27" x14ac:dyDescent="0.25">
      <c r="B192" s="20"/>
      <c r="C192" s="20"/>
      <c r="D192" s="20"/>
      <c r="F192" s="20"/>
      <c r="K192" s="20"/>
      <c r="L192" s="20"/>
      <c r="M192" s="20"/>
      <c r="N192" s="20"/>
      <c r="O192" s="20"/>
      <c r="P192" s="20">
        <f t="shared" si="18"/>
        <v>190</v>
      </c>
      <c r="Q192" s="18">
        <f t="shared" si="21"/>
        <v>69695</v>
      </c>
      <c r="R192" s="18">
        <f t="shared" si="19"/>
        <v>1126700</v>
      </c>
      <c r="S192" s="6">
        <v>13800</v>
      </c>
      <c r="T192" s="23">
        <f t="shared" si="17"/>
        <v>892857.14285714284</v>
      </c>
      <c r="U192" s="23">
        <f t="shared" si="20"/>
        <v>18796.992481203008</v>
      </c>
      <c r="Z192" s="20"/>
      <c r="AA192" s="20"/>
    </row>
    <row r="193" spans="2:27" x14ac:dyDescent="0.25">
      <c r="B193" s="20"/>
      <c r="C193" s="20"/>
      <c r="D193" s="20"/>
      <c r="F193" s="20"/>
      <c r="K193" s="20"/>
      <c r="L193" s="20"/>
      <c r="M193" s="20"/>
      <c r="N193" s="20"/>
      <c r="O193" s="20"/>
      <c r="P193" s="20">
        <f t="shared" si="18"/>
        <v>191</v>
      </c>
      <c r="Q193" s="18">
        <f t="shared" si="21"/>
        <v>69970</v>
      </c>
      <c r="R193" s="18">
        <f t="shared" si="19"/>
        <v>1132630</v>
      </c>
      <c r="S193" s="6">
        <v>13800</v>
      </c>
      <c r="T193" s="23">
        <f t="shared" si="17"/>
        <v>897556.39097744366</v>
      </c>
      <c r="U193" s="23">
        <f t="shared" si="20"/>
        <v>18796.992481203008</v>
      </c>
      <c r="Z193" s="20"/>
      <c r="AA193" s="20"/>
    </row>
    <row r="194" spans="2:27" x14ac:dyDescent="0.25">
      <c r="B194" s="20"/>
      <c r="C194" s="20"/>
      <c r="D194" s="20"/>
      <c r="F194" s="20"/>
      <c r="K194" s="20"/>
      <c r="L194" s="20"/>
      <c r="M194" s="20"/>
      <c r="N194" s="20"/>
      <c r="O194" s="20"/>
      <c r="P194" s="20">
        <f t="shared" si="18"/>
        <v>192</v>
      </c>
      <c r="Q194" s="18">
        <f t="shared" si="21"/>
        <v>70245</v>
      </c>
      <c r="R194" s="18">
        <f t="shared" si="19"/>
        <v>1138560</v>
      </c>
      <c r="S194" s="6">
        <v>13800</v>
      </c>
      <c r="T194" s="23">
        <f t="shared" si="17"/>
        <v>902255.63909774437</v>
      </c>
      <c r="U194" s="23">
        <f t="shared" si="20"/>
        <v>18796.992481203008</v>
      </c>
      <c r="Z194" s="20"/>
      <c r="AA194" s="20"/>
    </row>
    <row r="195" spans="2:27" x14ac:dyDescent="0.25">
      <c r="B195" s="20"/>
      <c r="C195" s="20"/>
      <c r="D195" s="20"/>
      <c r="F195" s="20"/>
      <c r="K195" s="20"/>
      <c r="L195" s="20"/>
      <c r="M195" s="20"/>
      <c r="N195" s="20"/>
      <c r="O195" s="20"/>
      <c r="P195" s="20">
        <f t="shared" si="18"/>
        <v>193</v>
      </c>
      <c r="Q195" s="18">
        <f t="shared" si="21"/>
        <v>70520</v>
      </c>
      <c r="R195" s="18">
        <f t="shared" si="19"/>
        <v>1144490</v>
      </c>
      <c r="S195" s="6">
        <v>13800</v>
      </c>
      <c r="T195" s="23">
        <f t="shared" si="17"/>
        <v>906954.88721804507</v>
      </c>
      <c r="U195" s="23">
        <f t="shared" si="20"/>
        <v>18796.992481203008</v>
      </c>
      <c r="Z195" s="20"/>
      <c r="AA195" s="20"/>
    </row>
    <row r="196" spans="2:27" x14ac:dyDescent="0.25">
      <c r="B196" s="20"/>
      <c r="C196" s="20"/>
      <c r="D196" s="20"/>
      <c r="F196" s="20"/>
      <c r="K196" s="20"/>
      <c r="L196" s="20"/>
      <c r="M196" s="20"/>
      <c r="N196" s="20"/>
      <c r="O196" s="20"/>
      <c r="P196" s="20">
        <f t="shared" si="18"/>
        <v>194</v>
      </c>
      <c r="Q196" s="18">
        <f t="shared" si="21"/>
        <v>70795</v>
      </c>
      <c r="R196" s="18">
        <f t="shared" si="19"/>
        <v>1150420</v>
      </c>
      <c r="S196" s="6">
        <v>13800</v>
      </c>
      <c r="T196" s="23">
        <f t="shared" ref="T196:T259" si="22">$H$5*P196</f>
        <v>911654.13533834589</v>
      </c>
      <c r="U196" s="23">
        <f t="shared" si="20"/>
        <v>18796.992481203008</v>
      </c>
      <c r="Z196" s="20"/>
      <c r="AA196" s="20"/>
    </row>
    <row r="197" spans="2:27" x14ac:dyDescent="0.25">
      <c r="B197" s="20"/>
      <c r="C197" s="20"/>
      <c r="D197" s="20"/>
      <c r="F197" s="20"/>
      <c r="K197" s="20"/>
      <c r="L197" s="20"/>
      <c r="M197" s="20"/>
      <c r="N197" s="20"/>
      <c r="O197" s="20"/>
      <c r="P197" s="20">
        <f t="shared" ref="P197:P260" si="23">P196+1</f>
        <v>195</v>
      </c>
      <c r="Q197" s="18">
        <f t="shared" si="21"/>
        <v>71070</v>
      </c>
      <c r="R197" s="18">
        <f t="shared" ref="R197:R260" si="24">5930*P197</f>
        <v>1156350</v>
      </c>
      <c r="S197" s="6">
        <v>13800</v>
      </c>
      <c r="T197" s="23">
        <f t="shared" si="22"/>
        <v>916353.3834586466</v>
      </c>
      <c r="U197" s="23">
        <f t="shared" si="20"/>
        <v>18796.992481203008</v>
      </c>
      <c r="Z197" s="20"/>
      <c r="AA197" s="20"/>
    </row>
    <row r="198" spans="2:27" x14ac:dyDescent="0.25">
      <c r="B198" s="20"/>
      <c r="C198" s="20"/>
      <c r="D198" s="20"/>
      <c r="F198" s="20"/>
      <c r="K198" s="20"/>
      <c r="L198" s="20"/>
      <c r="M198" s="20"/>
      <c r="N198" s="20"/>
      <c r="O198" s="20"/>
      <c r="P198" s="20">
        <f t="shared" si="23"/>
        <v>196</v>
      </c>
      <c r="Q198" s="18">
        <f t="shared" si="21"/>
        <v>71345</v>
      </c>
      <c r="R198" s="18">
        <f t="shared" si="24"/>
        <v>1162280</v>
      </c>
      <c r="S198" s="6">
        <v>13800</v>
      </c>
      <c r="T198" s="23">
        <f t="shared" si="22"/>
        <v>921052.63157894742</v>
      </c>
      <c r="U198" s="23">
        <f t="shared" si="20"/>
        <v>18796.992481203008</v>
      </c>
      <c r="Z198" s="20"/>
      <c r="AA198" s="20"/>
    </row>
    <row r="199" spans="2:27" x14ac:dyDescent="0.25">
      <c r="B199" s="20"/>
      <c r="C199" s="20"/>
      <c r="D199" s="20"/>
      <c r="F199" s="20"/>
      <c r="K199" s="20"/>
      <c r="L199" s="20"/>
      <c r="M199" s="20"/>
      <c r="N199" s="20"/>
      <c r="O199" s="20"/>
      <c r="P199" s="20">
        <f t="shared" si="23"/>
        <v>197</v>
      </c>
      <c r="Q199" s="18">
        <f t="shared" si="21"/>
        <v>71620</v>
      </c>
      <c r="R199" s="18">
        <f t="shared" si="24"/>
        <v>1168210</v>
      </c>
      <c r="S199" s="6">
        <v>13800</v>
      </c>
      <c r="T199" s="23">
        <f t="shared" si="22"/>
        <v>925751.87969924812</v>
      </c>
      <c r="U199" s="23">
        <f t="shared" si="20"/>
        <v>18796.992481203008</v>
      </c>
      <c r="Z199" s="20"/>
      <c r="AA199" s="20"/>
    </row>
    <row r="200" spans="2:27" x14ac:dyDescent="0.25">
      <c r="B200" s="20"/>
      <c r="C200" s="20"/>
      <c r="D200" s="20"/>
      <c r="F200" s="20"/>
      <c r="K200" s="20"/>
      <c r="L200" s="20"/>
      <c r="M200" s="20"/>
      <c r="N200" s="20"/>
      <c r="O200" s="20"/>
      <c r="P200" s="20">
        <f t="shared" si="23"/>
        <v>198</v>
      </c>
      <c r="Q200" s="18">
        <f t="shared" si="21"/>
        <v>71895</v>
      </c>
      <c r="R200" s="18">
        <f t="shared" si="24"/>
        <v>1174140</v>
      </c>
      <c r="S200" s="6">
        <v>13800</v>
      </c>
      <c r="T200" s="23">
        <f t="shared" si="22"/>
        <v>930451.12781954883</v>
      </c>
      <c r="U200" s="23">
        <f t="shared" si="20"/>
        <v>18796.992481203008</v>
      </c>
      <c r="Z200" s="20"/>
      <c r="AA200" s="20"/>
    </row>
    <row r="201" spans="2:27" x14ac:dyDescent="0.25">
      <c r="B201" s="20"/>
      <c r="C201" s="20"/>
      <c r="D201" s="20"/>
      <c r="F201" s="20"/>
      <c r="K201" s="20"/>
      <c r="L201" s="20"/>
      <c r="M201" s="20"/>
      <c r="N201" s="20"/>
      <c r="O201" s="20"/>
      <c r="P201" s="20">
        <f t="shared" si="23"/>
        <v>199</v>
      </c>
      <c r="Q201" s="18">
        <f t="shared" si="21"/>
        <v>72170</v>
      </c>
      <c r="R201" s="18">
        <f t="shared" si="24"/>
        <v>1180070</v>
      </c>
      <c r="S201" s="6">
        <v>13800</v>
      </c>
      <c r="T201" s="23">
        <f t="shared" si="22"/>
        <v>935150.37593984965</v>
      </c>
      <c r="U201" s="23">
        <f t="shared" si="20"/>
        <v>18796.992481203008</v>
      </c>
      <c r="Z201" s="20"/>
      <c r="AA201" s="20"/>
    </row>
    <row r="202" spans="2:27" x14ac:dyDescent="0.25">
      <c r="B202" s="20"/>
      <c r="C202" s="20"/>
      <c r="D202" s="20"/>
      <c r="F202" s="20"/>
      <c r="K202" s="20"/>
      <c r="L202" s="20"/>
      <c r="M202" s="20"/>
      <c r="N202" s="20"/>
      <c r="O202" s="20"/>
      <c r="P202" s="20">
        <f t="shared" si="23"/>
        <v>200</v>
      </c>
      <c r="Q202" s="18">
        <f t="shared" si="21"/>
        <v>72445</v>
      </c>
      <c r="R202" s="18">
        <f t="shared" si="24"/>
        <v>1186000</v>
      </c>
      <c r="S202" s="6">
        <v>13800</v>
      </c>
      <c r="T202" s="23">
        <f t="shared" si="22"/>
        <v>939849.62406015035</v>
      </c>
      <c r="U202" s="23">
        <f t="shared" si="20"/>
        <v>18796.992481203008</v>
      </c>
      <c r="Z202" s="20"/>
      <c r="AA202" s="20"/>
    </row>
    <row r="203" spans="2:27" x14ac:dyDescent="0.25">
      <c r="B203" s="20"/>
      <c r="C203" s="20"/>
      <c r="D203" s="20"/>
      <c r="F203" s="20"/>
      <c r="K203" s="20"/>
      <c r="L203" s="20"/>
      <c r="M203" s="20"/>
      <c r="N203" s="20"/>
      <c r="O203" s="20"/>
      <c r="P203" s="20">
        <f t="shared" si="23"/>
        <v>201</v>
      </c>
      <c r="Q203" s="18">
        <f>Q202 + 140</f>
        <v>72585</v>
      </c>
      <c r="R203" s="18">
        <f t="shared" si="24"/>
        <v>1191930</v>
      </c>
      <c r="S203" s="6">
        <v>13800</v>
      </c>
      <c r="T203" s="23">
        <f t="shared" si="22"/>
        <v>944548.87218045117</v>
      </c>
      <c r="U203" s="23">
        <f t="shared" si="20"/>
        <v>18796.992481203008</v>
      </c>
      <c r="Z203" s="20"/>
      <c r="AA203" s="20"/>
    </row>
    <row r="204" spans="2:27" x14ac:dyDescent="0.25">
      <c r="B204" s="20"/>
      <c r="C204" s="20"/>
      <c r="D204" s="20"/>
      <c r="F204" s="20"/>
      <c r="K204" s="20"/>
      <c r="L204" s="20"/>
      <c r="M204" s="20"/>
      <c r="N204" s="20"/>
      <c r="O204" s="20"/>
      <c r="P204" s="20">
        <f t="shared" si="23"/>
        <v>202</v>
      </c>
      <c r="Q204" s="18">
        <f t="shared" ref="Q204:Q267" si="25">Q203 + 140</f>
        <v>72725</v>
      </c>
      <c r="R204" s="18">
        <f t="shared" si="24"/>
        <v>1197860</v>
      </c>
      <c r="S204" s="6">
        <v>13800</v>
      </c>
      <c r="T204" s="23">
        <f t="shared" si="22"/>
        <v>949248.12030075188</v>
      </c>
      <c r="U204" s="23">
        <f t="shared" si="20"/>
        <v>18796.992481203008</v>
      </c>
      <c r="Z204" s="20"/>
      <c r="AA204" s="20"/>
    </row>
    <row r="205" spans="2:27" x14ac:dyDescent="0.25">
      <c r="B205" s="20"/>
      <c r="C205" s="20"/>
      <c r="D205" s="20"/>
      <c r="F205" s="20"/>
      <c r="K205" s="20"/>
      <c r="L205" s="20"/>
      <c r="M205" s="20"/>
      <c r="N205" s="20"/>
      <c r="O205" s="20"/>
      <c r="P205" s="20">
        <f t="shared" si="23"/>
        <v>203</v>
      </c>
      <c r="Q205" s="18">
        <f t="shared" si="25"/>
        <v>72865</v>
      </c>
      <c r="R205" s="18">
        <f t="shared" si="24"/>
        <v>1203790</v>
      </c>
      <c r="S205" s="6">
        <v>13800</v>
      </c>
      <c r="T205" s="23">
        <f t="shared" si="22"/>
        <v>953947.36842105258</v>
      </c>
      <c r="U205" s="23">
        <f t="shared" si="20"/>
        <v>18796.992481203008</v>
      </c>
      <c r="Z205" s="20"/>
      <c r="AA205" s="20"/>
    </row>
    <row r="206" spans="2:27" x14ac:dyDescent="0.25">
      <c r="B206" s="20"/>
      <c r="C206" s="20"/>
      <c r="D206" s="20"/>
      <c r="F206" s="20"/>
      <c r="K206" s="20"/>
      <c r="L206" s="20"/>
      <c r="M206" s="20"/>
      <c r="N206" s="20"/>
      <c r="O206" s="20"/>
      <c r="P206" s="20">
        <f t="shared" si="23"/>
        <v>204</v>
      </c>
      <c r="Q206" s="18">
        <f t="shared" si="25"/>
        <v>73005</v>
      </c>
      <c r="R206" s="18">
        <f t="shared" si="24"/>
        <v>1209720</v>
      </c>
      <c r="S206" s="6">
        <v>13800</v>
      </c>
      <c r="T206" s="23">
        <f t="shared" si="22"/>
        <v>958646.6165413534</v>
      </c>
      <c r="U206" s="23">
        <f t="shared" si="20"/>
        <v>18796.992481203008</v>
      </c>
      <c r="Z206" s="20"/>
      <c r="AA206" s="20"/>
    </row>
    <row r="207" spans="2:27" x14ac:dyDescent="0.25">
      <c r="B207" s="20"/>
      <c r="C207" s="20"/>
      <c r="D207" s="20"/>
      <c r="F207" s="20"/>
      <c r="K207" s="20"/>
      <c r="L207" s="20"/>
      <c r="M207" s="20"/>
      <c r="N207" s="20"/>
      <c r="O207" s="20"/>
      <c r="P207" s="20">
        <f t="shared" si="23"/>
        <v>205</v>
      </c>
      <c r="Q207" s="18">
        <f t="shared" si="25"/>
        <v>73145</v>
      </c>
      <c r="R207" s="18">
        <f t="shared" si="24"/>
        <v>1215650</v>
      </c>
      <c r="S207" s="6">
        <v>13800</v>
      </c>
      <c r="T207" s="23">
        <f t="shared" si="22"/>
        <v>963345.86466165411</v>
      </c>
      <c r="U207" s="23">
        <f t="shared" si="20"/>
        <v>18796.992481203008</v>
      </c>
      <c r="Z207" s="20"/>
      <c r="AA207" s="20"/>
    </row>
    <row r="208" spans="2:27" x14ac:dyDescent="0.25">
      <c r="B208" s="20"/>
      <c r="C208" s="20"/>
      <c r="D208" s="20"/>
      <c r="F208" s="20"/>
      <c r="K208" s="20"/>
      <c r="L208" s="20"/>
      <c r="M208" s="20"/>
      <c r="N208" s="20"/>
      <c r="O208" s="20"/>
      <c r="P208" s="20">
        <f t="shared" si="23"/>
        <v>206</v>
      </c>
      <c r="Q208" s="18">
        <f t="shared" si="25"/>
        <v>73285</v>
      </c>
      <c r="R208" s="18">
        <f t="shared" si="24"/>
        <v>1221580</v>
      </c>
      <c r="S208" s="6">
        <v>13800</v>
      </c>
      <c r="T208" s="23">
        <f t="shared" si="22"/>
        <v>968045.11278195493</v>
      </c>
      <c r="U208" s="23">
        <f t="shared" si="20"/>
        <v>18796.992481203008</v>
      </c>
      <c r="Z208" s="20"/>
      <c r="AA208" s="20"/>
    </row>
    <row r="209" spans="2:27" x14ac:dyDescent="0.25">
      <c r="B209" s="20"/>
      <c r="C209" s="20"/>
      <c r="D209" s="20"/>
      <c r="F209" s="20"/>
      <c r="K209" s="20"/>
      <c r="L209" s="20"/>
      <c r="M209" s="20"/>
      <c r="N209" s="20"/>
      <c r="O209" s="20"/>
      <c r="P209" s="20">
        <f t="shared" si="23"/>
        <v>207</v>
      </c>
      <c r="Q209" s="18">
        <f t="shared" si="25"/>
        <v>73425</v>
      </c>
      <c r="R209" s="18">
        <f t="shared" si="24"/>
        <v>1227510</v>
      </c>
      <c r="S209" s="6">
        <v>13800</v>
      </c>
      <c r="T209" s="23">
        <f t="shared" si="22"/>
        <v>972744.36090225563</v>
      </c>
      <c r="U209" s="23">
        <f t="shared" si="20"/>
        <v>18796.992481203008</v>
      </c>
      <c r="Z209" s="20"/>
      <c r="AA209" s="20"/>
    </row>
    <row r="210" spans="2:27" x14ac:dyDescent="0.25">
      <c r="B210" s="20"/>
      <c r="C210" s="20"/>
      <c r="D210" s="20"/>
      <c r="F210" s="20"/>
      <c r="K210" s="20"/>
      <c r="L210" s="20"/>
      <c r="M210" s="20"/>
      <c r="N210" s="20"/>
      <c r="O210" s="20"/>
      <c r="P210" s="20">
        <f t="shared" si="23"/>
        <v>208</v>
      </c>
      <c r="Q210" s="18">
        <f t="shared" si="25"/>
        <v>73565</v>
      </c>
      <c r="R210" s="18">
        <f t="shared" si="24"/>
        <v>1233440</v>
      </c>
      <c r="S210" s="6">
        <v>13800</v>
      </c>
      <c r="T210" s="23">
        <f t="shared" si="22"/>
        <v>977443.60902255634</v>
      </c>
      <c r="U210" s="23">
        <f t="shared" si="20"/>
        <v>18796.992481203008</v>
      </c>
      <c r="Z210" s="20"/>
      <c r="AA210" s="20"/>
    </row>
    <row r="211" spans="2:27" x14ac:dyDescent="0.25">
      <c r="B211" s="20"/>
      <c r="C211" s="20"/>
      <c r="D211" s="20"/>
      <c r="F211" s="20"/>
      <c r="K211" s="20"/>
      <c r="L211" s="20"/>
      <c r="M211" s="20"/>
      <c r="N211" s="20"/>
      <c r="O211" s="20"/>
      <c r="P211" s="20">
        <f t="shared" si="23"/>
        <v>209</v>
      </c>
      <c r="Q211" s="18">
        <f t="shared" si="25"/>
        <v>73705</v>
      </c>
      <c r="R211" s="18">
        <f t="shared" si="24"/>
        <v>1239370</v>
      </c>
      <c r="S211" s="6">
        <v>13800</v>
      </c>
      <c r="T211" s="23">
        <f t="shared" si="22"/>
        <v>982142.85714285716</v>
      </c>
      <c r="U211" s="23">
        <f t="shared" si="20"/>
        <v>18796.992481203008</v>
      </c>
      <c r="Z211" s="20"/>
      <c r="AA211" s="20"/>
    </row>
    <row r="212" spans="2:27" x14ac:dyDescent="0.25">
      <c r="B212" s="20"/>
      <c r="C212" s="20"/>
      <c r="D212" s="20"/>
      <c r="F212" s="20"/>
      <c r="K212" s="20"/>
      <c r="L212" s="20"/>
      <c r="M212" s="20"/>
      <c r="N212" s="20"/>
      <c r="O212" s="20"/>
      <c r="P212" s="20">
        <f t="shared" si="23"/>
        <v>210</v>
      </c>
      <c r="Q212" s="18">
        <f t="shared" si="25"/>
        <v>73845</v>
      </c>
      <c r="R212" s="18">
        <f t="shared" si="24"/>
        <v>1245300</v>
      </c>
      <c r="S212" s="6">
        <v>13800</v>
      </c>
      <c r="T212" s="23">
        <f t="shared" si="22"/>
        <v>986842.10526315786</v>
      </c>
      <c r="U212" s="23">
        <f t="shared" si="20"/>
        <v>18796.992481203008</v>
      </c>
      <c r="Z212" s="20"/>
      <c r="AA212" s="20"/>
    </row>
    <row r="213" spans="2:27" x14ac:dyDescent="0.25">
      <c r="B213" s="20"/>
      <c r="C213" s="20"/>
      <c r="D213" s="20"/>
      <c r="F213" s="20"/>
      <c r="K213" s="20"/>
      <c r="L213" s="20"/>
      <c r="M213" s="20"/>
      <c r="N213" s="20"/>
      <c r="O213" s="20"/>
      <c r="P213" s="20">
        <f t="shared" si="23"/>
        <v>211</v>
      </c>
      <c r="Q213" s="18">
        <f t="shared" si="25"/>
        <v>73985</v>
      </c>
      <c r="R213" s="18">
        <f t="shared" si="24"/>
        <v>1251230</v>
      </c>
      <c r="S213" s="6">
        <v>13800</v>
      </c>
      <c r="T213" s="23">
        <f t="shared" si="22"/>
        <v>991541.35338345869</v>
      </c>
      <c r="U213" s="23">
        <f t="shared" si="20"/>
        <v>18796.992481203008</v>
      </c>
      <c r="Z213" s="20"/>
      <c r="AA213" s="20"/>
    </row>
    <row r="214" spans="2:27" x14ac:dyDescent="0.25">
      <c r="B214" s="20"/>
      <c r="C214" s="20"/>
      <c r="D214" s="20"/>
      <c r="F214" s="20"/>
      <c r="K214" s="20"/>
      <c r="L214" s="20"/>
      <c r="M214" s="20"/>
      <c r="N214" s="20"/>
      <c r="O214" s="20"/>
      <c r="P214" s="20">
        <f t="shared" si="23"/>
        <v>212</v>
      </c>
      <c r="Q214" s="18">
        <f t="shared" si="25"/>
        <v>74125</v>
      </c>
      <c r="R214" s="18">
        <f t="shared" si="24"/>
        <v>1257160</v>
      </c>
      <c r="S214" s="6">
        <v>13800</v>
      </c>
      <c r="T214" s="23">
        <f t="shared" si="22"/>
        <v>996240.60150375939</v>
      </c>
      <c r="U214" s="23">
        <f t="shared" si="20"/>
        <v>18796.992481203008</v>
      </c>
      <c r="Z214" s="20"/>
      <c r="AA214" s="20"/>
    </row>
    <row r="215" spans="2:27" x14ac:dyDescent="0.25">
      <c r="B215" s="20"/>
      <c r="C215" s="20"/>
      <c r="D215" s="20"/>
      <c r="F215" s="20"/>
      <c r="K215" s="20"/>
      <c r="L215" s="20"/>
      <c r="M215" s="20"/>
      <c r="N215" s="20"/>
      <c r="O215" s="20"/>
      <c r="P215" s="20">
        <f t="shared" si="23"/>
        <v>213</v>
      </c>
      <c r="Q215" s="18">
        <f t="shared" si="25"/>
        <v>74265</v>
      </c>
      <c r="R215" s="18">
        <f t="shared" si="24"/>
        <v>1263090</v>
      </c>
      <c r="S215" s="6">
        <v>13800</v>
      </c>
      <c r="T215" s="23">
        <f t="shared" si="22"/>
        <v>1000939.8496240602</v>
      </c>
      <c r="U215" s="23">
        <f t="shared" si="20"/>
        <v>18796.992481203008</v>
      </c>
      <c r="Z215" s="20"/>
      <c r="AA215" s="20"/>
    </row>
    <row r="216" spans="2:27" x14ac:dyDescent="0.25">
      <c r="B216" s="20"/>
      <c r="C216" s="20"/>
      <c r="D216" s="20"/>
      <c r="F216" s="20"/>
      <c r="K216" s="20"/>
      <c r="L216" s="20"/>
      <c r="M216" s="20"/>
      <c r="N216" s="20"/>
      <c r="O216" s="20"/>
      <c r="P216" s="20">
        <f t="shared" si="23"/>
        <v>214</v>
      </c>
      <c r="Q216" s="18">
        <f t="shared" si="25"/>
        <v>74405</v>
      </c>
      <c r="R216" s="18">
        <f t="shared" si="24"/>
        <v>1269020</v>
      </c>
      <c r="S216" s="6">
        <v>13800</v>
      </c>
      <c r="T216" s="23">
        <f t="shared" si="22"/>
        <v>1005639.0977443609</v>
      </c>
      <c r="U216" s="23">
        <f t="shared" si="20"/>
        <v>18796.992481203008</v>
      </c>
      <c r="Z216" s="20"/>
      <c r="AA216" s="20"/>
    </row>
    <row r="217" spans="2:27" x14ac:dyDescent="0.25">
      <c r="B217" s="20"/>
      <c r="C217" s="20"/>
      <c r="D217" s="20"/>
      <c r="F217" s="20"/>
      <c r="K217" s="20"/>
      <c r="L217" s="20"/>
      <c r="M217" s="20"/>
      <c r="N217" s="20"/>
      <c r="O217" s="20"/>
      <c r="P217" s="20">
        <f t="shared" si="23"/>
        <v>215</v>
      </c>
      <c r="Q217" s="18">
        <f t="shared" si="25"/>
        <v>74545</v>
      </c>
      <c r="R217" s="18">
        <f t="shared" si="24"/>
        <v>1274950</v>
      </c>
      <c r="S217" s="6">
        <v>13800</v>
      </c>
      <c r="T217" s="23">
        <f t="shared" si="22"/>
        <v>1010338.3458646616</v>
      </c>
      <c r="U217" s="23">
        <f t="shared" si="20"/>
        <v>18796.992481203008</v>
      </c>
      <c r="Z217" s="20"/>
      <c r="AA217" s="20"/>
    </row>
    <row r="218" spans="2:27" x14ac:dyDescent="0.25">
      <c r="B218" s="20"/>
      <c r="C218" s="20"/>
      <c r="D218" s="20"/>
      <c r="F218" s="20"/>
      <c r="K218" s="20"/>
      <c r="L218" s="20"/>
      <c r="M218" s="20"/>
      <c r="N218" s="20"/>
      <c r="O218" s="20"/>
      <c r="P218" s="20">
        <f t="shared" si="23"/>
        <v>216</v>
      </c>
      <c r="Q218" s="18">
        <f t="shared" si="25"/>
        <v>74685</v>
      </c>
      <c r="R218" s="18">
        <f t="shared" si="24"/>
        <v>1280880</v>
      </c>
      <c r="S218" s="6">
        <v>13800</v>
      </c>
      <c r="T218" s="23">
        <f t="shared" si="22"/>
        <v>1015037.5939849624</v>
      </c>
      <c r="U218" s="23">
        <f t="shared" si="20"/>
        <v>18796.992481203008</v>
      </c>
      <c r="Z218" s="20"/>
      <c r="AA218" s="20"/>
    </row>
    <row r="219" spans="2:27" x14ac:dyDescent="0.25">
      <c r="B219" s="20"/>
      <c r="C219" s="20"/>
      <c r="D219" s="20"/>
      <c r="F219" s="20"/>
      <c r="K219" s="20"/>
      <c r="L219" s="20"/>
      <c r="M219" s="20"/>
      <c r="N219" s="20"/>
      <c r="O219" s="20"/>
      <c r="P219" s="20">
        <f t="shared" si="23"/>
        <v>217</v>
      </c>
      <c r="Q219" s="18">
        <f t="shared" si="25"/>
        <v>74825</v>
      </c>
      <c r="R219" s="18">
        <f t="shared" si="24"/>
        <v>1286810</v>
      </c>
      <c r="S219" s="6">
        <v>13800</v>
      </c>
      <c r="T219" s="23">
        <f t="shared" si="22"/>
        <v>1019736.8421052631</v>
      </c>
      <c r="U219" s="23">
        <f t="shared" si="20"/>
        <v>18796.992481203008</v>
      </c>
      <c r="Z219" s="20"/>
      <c r="AA219" s="20"/>
    </row>
    <row r="220" spans="2:27" x14ac:dyDescent="0.25">
      <c r="B220" s="20"/>
      <c r="C220" s="20"/>
      <c r="D220" s="20"/>
      <c r="F220" s="20"/>
      <c r="K220" s="20"/>
      <c r="L220" s="20"/>
      <c r="M220" s="20"/>
      <c r="N220" s="20"/>
      <c r="O220" s="20"/>
      <c r="P220" s="20">
        <f t="shared" si="23"/>
        <v>218</v>
      </c>
      <c r="Q220" s="18">
        <f t="shared" si="25"/>
        <v>74965</v>
      </c>
      <c r="R220" s="18">
        <f t="shared" si="24"/>
        <v>1292740</v>
      </c>
      <c r="S220" s="6">
        <v>13800</v>
      </c>
      <c r="T220" s="23">
        <f t="shared" si="22"/>
        <v>1024436.090225564</v>
      </c>
      <c r="U220" s="23">
        <f t="shared" ref="U220:U283" si="26">U219</f>
        <v>18796.992481203008</v>
      </c>
      <c r="Z220" s="20"/>
      <c r="AA220" s="20"/>
    </row>
    <row r="221" spans="2:27" x14ac:dyDescent="0.25">
      <c r="B221" s="20"/>
      <c r="C221" s="20"/>
      <c r="D221" s="20"/>
      <c r="F221" s="20"/>
      <c r="K221" s="20"/>
      <c r="L221" s="20"/>
      <c r="M221" s="20"/>
      <c r="N221" s="20"/>
      <c r="O221" s="20"/>
      <c r="P221" s="20">
        <f t="shared" si="23"/>
        <v>219</v>
      </c>
      <c r="Q221" s="18">
        <f t="shared" si="25"/>
        <v>75105</v>
      </c>
      <c r="R221" s="18">
        <f t="shared" si="24"/>
        <v>1298670</v>
      </c>
      <c r="S221" s="6">
        <v>13800</v>
      </c>
      <c r="T221" s="23">
        <f t="shared" si="22"/>
        <v>1029135.3383458647</v>
      </c>
      <c r="U221" s="23">
        <f t="shared" si="26"/>
        <v>18796.992481203008</v>
      </c>
      <c r="Z221" s="20"/>
      <c r="AA221" s="20"/>
    </row>
    <row r="222" spans="2:27" x14ac:dyDescent="0.25">
      <c r="B222" s="20"/>
      <c r="C222" s="20"/>
      <c r="D222" s="20"/>
      <c r="F222" s="20"/>
      <c r="K222" s="20"/>
      <c r="L222" s="20"/>
      <c r="M222" s="20"/>
      <c r="N222" s="20"/>
      <c r="O222" s="20"/>
      <c r="P222" s="20">
        <f t="shared" si="23"/>
        <v>220</v>
      </c>
      <c r="Q222" s="18">
        <f t="shared" si="25"/>
        <v>75245</v>
      </c>
      <c r="R222" s="18">
        <f t="shared" si="24"/>
        <v>1304600</v>
      </c>
      <c r="S222" s="6">
        <v>13800</v>
      </c>
      <c r="T222" s="23">
        <f t="shared" si="22"/>
        <v>1033834.5864661654</v>
      </c>
      <c r="U222" s="23">
        <f t="shared" si="26"/>
        <v>18796.992481203008</v>
      </c>
      <c r="Z222" s="20"/>
      <c r="AA222" s="20"/>
    </row>
    <row r="223" spans="2:27" x14ac:dyDescent="0.25">
      <c r="B223" s="20"/>
      <c r="C223" s="20"/>
      <c r="D223" s="20"/>
      <c r="F223" s="20"/>
      <c r="K223" s="20"/>
      <c r="L223" s="20"/>
      <c r="M223" s="20"/>
      <c r="N223" s="20"/>
      <c r="O223" s="20"/>
      <c r="P223" s="20">
        <f t="shared" si="23"/>
        <v>221</v>
      </c>
      <c r="Q223" s="18">
        <f t="shared" si="25"/>
        <v>75385</v>
      </c>
      <c r="R223" s="18">
        <f t="shared" si="24"/>
        <v>1310530</v>
      </c>
      <c r="S223" s="6">
        <v>13800</v>
      </c>
      <c r="T223" s="23">
        <f t="shared" si="22"/>
        <v>1038533.8345864662</v>
      </c>
      <c r="U223" s="23">
        <f t="shared" si="26"/>
        <v>18796.992481203008</v>
      </c>
      <c r="Z223" s="20"/>
      <c r="AA223" s="20"/>
    </row>
    <row r="224" spans="2:27" x14ac:dyDescent="0.25">
      <c r="B224" s="20"/>
      <c r="C224" s="20"/>
      <c r="D224" s="20"/>
      <c r="F224" s="20"/>
      <c r="K224" s="20"/>
      <c r="L224" s="20"/>
      <c r="M224" s="20"/>
      <c r="N224" s="20"/>
      <c r="O224" s="20"/>
      <c r="P224" s="20">
        <f t="shared" si="23"/>
        <v>222</v>
      </c>
      <c r="Q224" s="18">
        <f t="shared" si="25"/>
        <v>75525</v>
      </c>
      <c r="R224" s="18">
        <f t="shared" si="24"/>
        <v>1316460</v>
      </c>
      <c r="S224" s="6">
        <v>13800</v>
      </c>
      <c r="T224" s="23">
        <f t="shared" si="22"/>
        <v>1043233.0827067669</v>
      </c>
      <c r="U224" s="23">
        <f t="shared" si="26"/>
        <v>18796.992481203008</v>
      </c>
      <c r="Z224" s="20"/>
      <c r="AA224" s="20"/>
    </row>
    <row r="225" spans="2:27" x14ac:dyDescent="0.25">
      <c r="B225" s="20"/>
      <c r="C225" s="20"/>
      <c r="D225" s="20"/>
      <c r="F225" s="20"/>
      <c r="K225" s="20"/>
      <c r="L225" s="20"/>
      <c r="M225" s="20"/>
      <c r="N225" s="20"/>
      <c r="O225" s="20"/>
      <c r="P225" s="20">
        <f t="shared" si="23"/>
        <v>223</v>
      </c>
      <c r="Q225" s="18">
        <f t="shared" si="25"/>
        <v>75665</v>
      </c>
      <c r="R225" s="18">
        <f t="shared" si="24"/>
        <v>1322390</v>
      </c>
      <c r="S225" s="6">
        <v>13800</v>
      </c>
      <c r="T225" s="23">
        <f t="shared" si="22"/>
        <v>1047932.3308270677</v>
      </c>
      <c r="U225" s="23">
        <f t="shared" si="26"/>
        <v>18796.992481203008</v>
      </c>
      <c r="Z225" s="20"/>
      <c r="AA225" s="20"/>
    </row>
    <row r="226" spans="2:27" x14ac:dyDescent="0.25">
      <c r="B226" s="20"/>
      <c r="C226" s="20"/>
      <c r="D226" s="20"/>
      <c r="F226" s="20"/>
      <c r="K226" s="20"/>
      <c r="L226" s="20"/>
      <c r="M226" s="20"/>
      <c r="N226" s="20"/>
      <c r="O226" s="20"/>
      <c r="P226" s="20">
        <f t="shared" si="23"/>
        <v>224</v>
      </c>
      <c r="Q226" s="18">
        <f t="shared" si="25"/>
        <v>75805</v>
      </c>
      <c r="R226" s="18">
        <f t="shared" si="24"/>
        <v>1328320</v>
      </c>
      <c r="S226" s="6">
        <v>13800</v>
      </c>
      <c r="T226" s="23">
        <f t="shared" si="22"/>
        <v>1052631.5789473685</v>
      </c>
      <c r="U226" s="23">
        <f t="shared" si="26"/>
        <v>18796.992481203008</v>
      </c>
      <c r="Z226" s="20"/>
      <c r="AA226" s="20"/>
    </row>
    <row r="227" spans="2:27" x14ac:dyDescent="0.25">
      <c r="B227" s="20"/>
      <c r="C227" s="20"/>
      <c r="D227" s="20"/>
      <c r="F227" s="20"/>
      <c r="K227" s="20"/>
      <c r="L227" s="20"/>
      <c r="M227" s="20"/>
      <c r="N227" s="20"/>
      <c r="O227" s="20"/>
      <c r="P227" s="20">
        <f t="shared" si="23"/>
        <v>225</v>
      </c>
      <c r="Q227" s="18">
        <f t="shared" si="25"/>
        <v>75945</v>
      </c>
      <c r="R227" s="18">
        <f t="shared" si="24"/>
        <v>1334250</v>
      </c>
      <c r="S227" s="6">
        <v>13800</v>
      </c>
      <c r="T227" s="23">
        <f t="shared" si="22"/>
        <v>1057330.8270676692</v>
      </c>
      <c r="U227" s="23">
        <f t="shared" si="26"/>
        <v>18796.992481203008</v>
      </c>
      <c r="Z227" s="20"/>
      <c r="AA227" s="20"/>
    </row>
    <row r="228" spans="2:27" x14ac:dyDescent="0.25">
      <c r="B228" s="20"/>
      <c r="C228" s="20"/>
      <c r="D228" s="20"/>
      <c r="F228" s="20"/>
      <c r="K228" s="20"/>
      <c r="L228" s="20"/>
      <c r="M228" s="20"/>
      <c r="N228" s="20"/>
      <c r="O228" s="20"/>
      <c r="P228" s="20">
        <f t="shared" si="23"/>
        <v>226</v>
      </c>
      <c r="Q228" s="18">
        <f t="shared" si="25"/>
        <v>76085</v>
      </c>
      <c r="R228" s="18">
        <f t="shared" si="24"/>
        <v>1340180</v>
      </c>
      <c r="S228" s="6">
        <v>13800</v>
      </c>
      <c r="T228" s="23">
        <f t="shared" si="22"/>
        <v>1062030.07518797</v>
      </c>
      <c r="U228" s="23">
        <f t="shared" si="26"/>
        <v>18796.992481203008</v>
      </c>
      <c r="Z228" s="20"/>
      <c r="AA228" s="20"/>
    </row>
    <row r="229" spans="2:27" x14ac:dyDescent="0.25">
      <c r="B229" s="20"/>
      <c r="C229" s="20"/>
      <c r="D229" s="20"/>
      <c r="F229" s="20"/>
      <c r="K229" s="20"/>
      <c r="L229" s="20"/>
      <c r="M229" s="20"/>
      <c r="N229" s="20"/>
      <c r="O229" s="20"/>
      <c r="P229" s="20">
        <f t="shared" si="23"/>
        <v>227</v>
      </c>
      <c r="Q229" s="18">
        <f t="shared" si="25"/>
        <v>76225</v>
      </c>
      <c r="R229" s="18">
        <f t="shared" si="24"/>
        <v>1346110</v>
      </c>
      <c r="S229" s="6">
        <v>13800</v>
      </c>
      <c r="T229" s="23">
        <f t="shared" si="22"/>
        <v>1066729.3233082707</v>
      </c>
      <c r="U229" s="23">
        <f t="shared" si="26"/>
        <v>18796.992481203008</v>
      </c>
      <c r="Z229" s="20"/>
      <c r="AA229" s="20"/>
    </row>
    <row r="230" spans="2:27" x14ac:dyDescent="0.25">
      <c r="B230" s="20"/>
      <c r="C230" s="20"/>
      <c r="D230" s="20"/>
      <c r="F230" s="20"/>
      <c r="K230" s="20"/>
      <c r="L230" s="20"/>
      <c r="M230" s="20"/>
      <c r="N230" s="20"/>
      <c r="O230" s="20"/>
      <c r="P230" s="20">
        <f t="shared" si="23"/>
        <v>228</v>
      </c>
      <c r="Q230" s="18">
        <f t="shared" si="25"/>
        <v>76365</v>
      </c>
      <c r="R230" s="18">
        <f t="shared" si="24"/>
        <v>1352040</v>
      </c>
      <c r="S230" s="6">
        <v>13800</v>
      </c>
      <c r="T230" s="23">
        <f t="shared" si="22"/>
        <v>1071428.5714285714</v>
      </c>
      <c r="U230" s="23">
        <f t="shared" si="26"/>
        <v>18796.992481203008</v>
      </c>
      <c r="Z230" s="20"/>
      <c r="AA230" s="20"/>
    </row>
    <row r="231" spans="2:27" x14ac:dyDescent="0.25">
      <c r="B231" s="20"/>
      <c r="C231" s="20"/>
      <c r="D231" s="20"/>
      <c r="F231" s="20"/>
      <c r="K231" s="20"/>
      <c r="L231" s="20"/>
      <c r="M231" s="20"/>
      <c r="N231" s="20"/>
      <c r="O231" s="20"/>
      <c r="P231" s="20">
        <f t="shared" si="23"/>
        <v>229</v>
      </c>
      <c r="Q231" s="18">
        <f t="shared" si="25"/>
        <v>76505</v>
      </c>
      <c r="R231" s="18">
        <f t="shared" si="24"/>
        <v>1357970</v>
      </c>
      <c r="S231" s="6">
        <v>13800</v>
      </c>
      <c r="T231" s="23">
        <f t="shared" si="22"/>
        <v>1076127.8195488723</v>
      </c>
      <c r="U231" s="23">
        <f t="shared" si="26"/>
        <v>18796.992481203008</v>
      </c>
      <c r="Z231" s="20"/>
      <c r="AA231" s="20"/>
    </row>
    <row r="232" spans="2:27" x14ac:dyDescent="0.25">
      <c r="B232" s="20"/>
      <c r="C232" s="20"/>
      <c r="D232" s="20"/>
      <c r="F232" s="20"/>
      <c r="K232" s="20"/>
      <c r="L232" s="20"/>
      <c r="M232" s="20"/>
      <c r="N232" s="20"/>
      <c r="O232" s="20"/>
      <c r="P232" s="20">
        <f t="shared" si="23"/>
        <v>230</v>
      </c>
      <c r="Q232" s="18">
        <f t="shared" si="25"/>
        <v>76645</v>
      </c>
      <c r="R232" s="18">
        <f t="shared" si="24"/>
        <v>1363900</v>
      </c>
      <c r="S232" s="6">
        <v>13800</v>
      </c>
      <c r="T232" s="23">
        <f t="shared" si="22"/>
        <v>1080827.067669173</v>
      </c>
      <c r="U232" s="23">
        <f t="shared" si="26"/>
        <v>18796.992481203008</v>
      </c>
      <c r="Z232" s="20"/>
      <c r="AA232" s="20"/>
    </row>
    <row r="233" spans="2:27" x14ac:dyDescent="0.25">
      <c r="B233" s="20"/>
      <c r="C233" s="20"/>
      <c r="D233" s="20"/>
      <c r="F233" s="20"/>
      <c r="K233" s="20"/>
      <c r="L233" s="20"/>
      <c r="M233" s="20"/>
      <c r="N233" s="20"/>
      <c r="O233" s="20"/>
      <c r="P233" s="20">
        <f t="shared" si="23"/>
        <v>231</v>
      </c>
      <c r="Q233" s="18">
        <f t="shared" si="25"/>
        <v>76785</v>
      </c>
      <c r="R233" s="18">
        <f t="shared" si="24"/>
        <v>1369830</v>
      </c>
      <c r="S233" s="6">
        <v>13800</v>
      </c>
      <c r="T233" s="23">
        <f t="shared" si="22"/>
        <v>1085526.3157894737</v>
      </c>
      <c r="U233" s="23">
        <f t="shared" si="26"/>
        <v>18796.992481203008</v>
      </c>
      <c r="Z233" s="20"/>
      <c r="AA233" s="20"/>
    </row>
    <row r="234" spans="2:27" x14ac:dyDescent="0.25">
      <c r="B234" s="20"/>
      <c r="C234" s="20"/>
      <c r="D234" s="20"/>
      <c r="F234" s="20"/>
      <c r="K234" s="20"/>
      <c r="L234" s="20"/>
      <c r="M234" s="20"/>
      <c r="N234" s="20"/>
      <c r="O234" s="20"/>
      <c r="P234" s="20">
        <f t="shared" si="23"/>
        <v>232</v>
      </c>
      <c r="Q234" s="18">
        <f t="shared" si="25"/>
        <v>76925</v>
      </c>
      <c r="R234" s="18">
        <f t="shared" si="24"/>
        <v>1375760</v>
      </c>
      <c r="S234" s="6">
        <v>13800</v>
      </c>
      <c r="T234" s="23">
        <f t="shared" si="22"/>
        <v>1090225.5639097744</v>
      </c>
      <c r="U234" s="23">
        <f t="shared" si="26"/>
        <v>18796.992481203008</v>
      </c>
      <c r="Z234" s="20"/>
      <c r="AA234" s="20"/>
    </row>
    <row r="235" spans="2:27" x14ac:dyDescent="0.25">
      <c r="B235" s="20"/>
      <c r="C235" s="20"/>
      <c r="D235" s="20"/>
      <c r="F235" s="20"/>
      <c r="K235" s="20"/>
      <c r="L235" s="20"/>
      <c r="M235" s="20"/>
      <c r="N235" s="20"/>
      <c r="O235" s="20"/>
      <c r="P235" s="20">
        <f t="shared" si="23"/>
        <v>233</v>
      </c>
      <c r="Q235" s="18">
        <f t="shared" si="25"/>
        <v>77065</v>
      </c>
      <c r="R235" s="18">
        <f t="shared" si="24"/>
        <v>1381690</v>
      </c>
      <c r="S235" s="6">
        <v>13800</v>
      </c>
      <c r="T235" s="23">
        <f t="shared" si="22"/>
        <v>1094924.8120300751</v>
      </c>
      <c r="U235" s="23">
        <f t="shared" si="26"/>
        <v>18796.992481203008</v>
      </c>
      <c r="Z235" s="20"/>
      <c r="AA235" s="20"/>
    </row>
    <row r="236" spans="2:27" x14ac:dyDescent="0.25">
      <c r="B236" s="20"/>
      <c r="C236" s="20"/>
      <c r="D236" s="20"/>
      <c r="F236" s="20"/>
      <c r="K236" s="20"/>
      <c r="L236" s="20"/>
      <c r="M236" s="20"/>
      <c r="N236" s="20"/>
      <c r="O236" s="20"/>
      <c r="P236" s="20">
        <f t="shared" si="23"/>
        <v>234</v>
      </c>
      <c r="Q236" s="18">
        <f t="shared" si="25"/>
        <v>77205</v>
      </c>
      <c r="R236" s="18">
        <f t="shared" si="24"/>
        <v>1387620</v>
      </c>
      <c r="S236" s="6">
        <v>13800</v>
      </c>
      <c r="T236" s="23">
        <f t="shared" si="22"/>
        <v>1099624.0601503761</v>
      </c>
      <c r="U236" s="23">
        <f t="shared" si="26"/>
        <v>18796.992481203008</v>
      </c>
      <c r="Z236" s="20"/>
      <c r="AA236" s="20"/>
    </row>
    <row r="237" spans="2:27" x14ac:dyDescent="0.25">
      <c r="B237" s="20"/>
      <c r="C237" s="20"/>
      <c r="D237" s="20"/>
      <c r="F237" s="20"/>
      <c r="K237" s="20"/>
      <c r="L237" s="20"/>
      <c r="M237" s="20"/>
      <c r="N237" s="20"/>
      <c r="O237" s="20"/>
      <c r="P237" s="20">
        <f t="shared" si="23"/>
        <v>235</v>
      </c>
      <c r="Q237" s="18">
        <f t="shared" si="25"/>
        <v>77345</v>
      </c>
      <c r="R237" s="18">
        <f t="shared" si="24"/>
        <v>1393550</v>
      </c>
      <c r="S237" s="6">
        <v>13800</v>
      </c>
      <c r="T237" s="23">
        <f t="shared" si="22"/>
        <v>1104323.3082706768</v>
      </c>
      <c r="U237" s="23">
        <f t="shared" si="26"/>
        <v>18796.992481203008</v>
      </c>
      <c r="Z237" s="20"/>
      <c r="AA237" s="20"/>
    </row>
    <row r="238" spans="2:27" x14ac:dyDescent="0.25">
      <c r="B238" s="20"/>
      <c r="C238" s="20"/>
      <c r="D238" s="20"/>
      <c r="F238" s="20"/>
      <c r="K238" s="20"/>
      <c r="L238" s="20"/>
      <c r="M238" s="20"/>
      <c r="N238" s="20"/>
      <c r="O238" s="20"/>
      <c r="P238" s="20">
        <f t="shared" si="23"/>
        <v>236</v>
      </c>
      <c r="Q238" s="18">
        <f t="shared" si="25"/>
        <v>77485</v>
      </c>
      <c r="R238" s="18">
        <f t="shared" si="24"/>
        <v>1399480</v>
      </c>
      <c r="S238" s="6">
        <v>13800</v>
      </c>
      <c r="T238" s="23">
        <f t="shared" si="22"/>
        <v>1109022.5563909775</v>
      </c>
      <c r="U238" s="23">
        <f t="shared" si="26"/>
        <v>18796.992481203008</v>
      </c>
      <c r="Z238" s="20"/>
      <c r="AA238" s="20"/>
    </row>
    <row r="239" spans="2:27" x14ac:dyDescent="0.25">
      <c r="B239" s="20"/>
      <c r="C239" s="20"/>
      <c r="D239" s="20"/>
      <c r="F239" s="20"/>
      <c r="K239" s="20"/>
      <c r="L239" s="20"/>
      <c r="M239" s="20"/>
      <c r="N239" s="20"/>
      <c r="O239" s="20"/>
      <c r="P239" s="20">
        <f t="shared" si="23"/>
        <v>237</v>
      </c>
      <c r="Q239" s="18">
        <f t="shared" si="25"/>
        <v>77625</v>
      </c>
      <c r="R239" s="18">
        <f t="shared" si="24"/>
        <v>1405410</v>
      </c>
      <c r="S239" s="6">
        <v>13800</v>
      </c>
      <c r="T239" s="23">
        <f t="shared" si="22"/>
        <v>1113721.8045112782</v>
      </c>
      <c r="U239" s="23">
        <f t="shared" si="26"/>
        <v>18796.992481203008</v>
      </c>
      <c r="Z239" s="20"/>
      <c r="AA239" s="20"/>
    </row>
    <row r="240" spans="2:27" x14ac:dyDescent="0.25">
      <c r="B240" s="20"/>
      <c r="C240" s="20"/>
      <c r="D240" s="20"/>
      <c r="F240" s="20"/>
      <c r="K240" s="20"/>
      <c r="L240" s="20"/>
      <c r="M240" s="20"/>
      <c r="N240" s="20"/>
      <c r="O240" s="20"/>
      <c r="P240" s="20">
        <f t="shared" si="23"/>
        <v>238</v>
      </c>
      <c r="Q240" s="18">
        <f t="shared" si="25"/>
        <v>77765</v>
      </c>
      <c r="R240" s="18">
        <f t="shared" si="24"/>
        <v>1411340</v>
      </c>
      <c r="S240" s="6">
        <v>13800</v>
      </c>
      <c r="T240" s="23">
        <f t="shared" si="22"/>
        <v>1118421.0526315789</v>
      </c>
      <c r="U240" s="23">
        <f t="shared" si="26"/>
        <v>18796.992481203008</v>
      </c>
      <c r="Z240" s="20"/>
      <c r="AA240" s="20"/>
    </row>
    <row r="241" spans="2:27" x14ac:dyDescent="0.25">
      <c r="B241" s="20"/>
      <c r="C241" s="20"/>
      <c r="D241" s="20"/>
      <c r="F241" s="20"/>
      <c r="K241" s="20"/>
      <c r="L241" s="20"/>
      <c r="M241" s="20"/>
      <c r="N241" s="20"/>
      <c r="O241" s="20"/>
      <c r="P241" s="20">
        <f t="shared" si="23"/>
        <v>239</v>
      </c>
      <c r="Q241" s="18">
        <f t="shared" si="25"/>
        <v>77905</v>
      </c>
      <c r="R241" s="18">
        <f t="shared" si="24"/>
        <v>1417270</v>
      </c>
      <c r="S241" s="6">
        <v>13800</v>
      </c>
      <c r="T241" s="23">
        <f t="shared" si="22"/>
        <v>1123120.3007518798</v>
      </c>
      <c r="U241" s="23">
        <f t="shared" si="26"/>
        <v>18796.992481203008</v>
      </c>
      <c r="Z241" s="20"/>
      <c r="AA241" s="20"/>
    </row>
    <row r="242" spans="2:27" x14ac:dyDescent="0.25">
      <c r="B242" s="20"/>
      <c r="C242" s="20"/>
      <c r="D242" s="20"/>
      <c r="F242" s="20"/>
      <c r="K242" s="20"/>
      <c r="L242" s="20"/>
      <c r="M242" s="20"/>
      <c r="N242" s="20"/>
      <c r="O242" s="20"/>
      <c r="P242" s="20">
        <f t="shared" si="23"/>
        <v>240</v>
      </c>
      <c r="Q242" s="18">
        <f t="shared" si="25"/>
        <v>78045</v>
      </c>
      <c r="R242" s="18">
        <f t="shared" si="24"/>
        <v>1423200</v>
      </c>
      <c r="S242" s="6">
        <v>13800</v>
      </c>
      <c r="T242" s="23">
        <f t="shared" si="22"/>
        <v>1127819.5488721805</v>
      </c>
      <c r="U242" s="23">
        <f t="shared" si="26"/>
        <v>18796.992481203008</v>
      </c>
      <c r="Z242" s="20"/>
      <c r="AA242" s="20"/>
    </row>
    <row r="243" spans="2:27" x14ac:dyDescent="0.25">
      <c r="B243" s="20"/>
      <c r="C243" s="20"/>
      <c r="D243" s="20"/>
      <c r="F243" s="20"/>
      <c r="K243" s="20"/>
      <c r="L243" s="20"/>
      <c r="M243" s="20"/>
      <c r="N243" s="20"/>
      <c r="O243" s="20"/>
      <c r="P243" s="20">
        <f t="shared" si="23"/>
        <v>241</v>
      </c>
      <c r="Q243" s="18">
        <f t="shared" si="25"/>
        <v>78185</v>
      </c>
      <c r="R243" s="18">
        <f t="shared" si="24"/>
        <v>1429130</v>
      </c>
      <c r="S243" s="6">
        <v>13800</v>
      </c>
      <c r="T243" s="23">
        <f t="shared" si="22"/>
        <v>1132518.7969924812</v>
      </c>
      <c r="U243" s="23">
        <f t="shared" si="26"/>
        <v>18796.992481203008</v>
      </c>
      <c r="Z243" s="20"/>
      <c r="AA243" s="20"/>
    </row>
    <row r="244" spans="2:27" x14ac:dyDescent="0.25">
      <c r="B244" s="20"/>
      <c r="C244" s="20"/>
      <c r="D244" s="20"/>
      <c r="F244" s="20"/>
      <c r="K244" s="20"/>
      <c r="L244" s="20"/>
      <c r="M244" s="20"/>
      <c r="N244" s="20"/>
      <c r="O244" s="20"/>
      <c r="P244" s="20">
        <f t="shared" si="23"/>
        <v>242</v>
      </c>
      <c r="Q244" s="18">
        <f t="shared" si="25"/>
        <v>78325</v>
      </c>
      <c r="R244" s="18">
        <f t="shared" si="24"/>
        <v>1435060</v>
      </c>
      <c r="S244" s="6">
        <v>13800</v>
      </c>
      <c r="T244" s="23">
        <f t="shared" si="22"/>
        <v>1137218.0451127819</v>
      </c>
      <c r="U244" s="23">
        <f t="shared" si="26"/>
        <v>18796.992481203008</v>
      </c>
      <c r="Z244" s="20"/>
      <c r="AA244" s="20"/>
    </row>
    <row r="245" spans="2:27" x14ac:dyDescent="0.25">
      <c r="B245" s="20"/>
      <c r="C245" s="20"/>
      <c r="D245" s="20"/>
      <c r="F245" s="20"/>
      <c r="K245" s="20"/>
      <c r="L245" s="20"/>
      <c r="M245" s="20"/>
      <c r="N245" s="20"/>
      <c r="O245" s="20"/>
      <c r="P245" s="20">
        <f t="shared" si="23"/>
        <v>243</v>
      </c>
      <c r="Q245" s="18">
        <f t="shared" si="25"/>
        <v>78465</v>
      </c>
      <c r="R245" s="18">
        <f t="shared" si="24"/>
        <v>1440990</v>
      </c>
      <c r="S245" s="6">
        <v>13800</v>
      </c>
      <c r="T245" s="23">
        <f t="shared" si="22"/>
        <v>1141917.2932330826</v>
      </c>
      <c r="U245" s="23">
        <f t="shared" si="26"/>
        <v>18796.992481203008</v>
      </c>
      <c r="Z245" s="20"/>
      <c r="AA245" s="20"/>
    </row>
    <row r="246" spans="2:27" x14ac:dyDescent="0.25">
      <c r="B246" s="20"/>
      <c r="C246" s="20"/>
      <c r="D246" s="20"/>
      <c r="F246" s="20"/>
      <c r="K246" s="20"/>
      <c r="L246" s="20"/>
      <c r="M246" s="20"/>
      <c r="N246" s="20"/>
      <c r="O246" s="20"/>
      <c r="P246" s="20">
        <f t="shared" si="23"/>
        <v>244</v>
      </c>
      <c r="Q246" s="18">
        <f t="shared" si="25"/>
        <v>78605</v>
      </c>
      <c r="R246" s="18">
        <f t="shared" si="24"/>
        <v>1446920</v>
      </c>
      <c r="S246" s="6">
        <v>13800</v>
      </c>
      <c r="T246" s="23">
        <f t="shared" si="22"/>
        <v>1146616.5413533836</v>
      </c>
      <c r="U246" s="23">
        <f t="shared" si="26"/>
        <v>18796.992481203008</v>
      </c>
      <c r="Z246" s="20"/>
      <c r="AA246" s="20"/>
    </row>
    <row r="247" spans="2:27" x14ac:dyDescent="0.25">
      <c r="B247" s="20"/>
      <c r="C247" s="20"/>
      <c r="D247" s="20"/>
      <c r="F247" s="20"/>
      <c r="K247" s="20"/>
      <c r="L247" s="20"/>
      <c r="M247" s="20"/>
      <c r="N247" s="20"/>
      <c r="O247" s="20"/>
      <c r="P247" s="20">
        <f t="shared" si="23"/>
        <v>245</v>
      </c>
      <c r="Q247" s="18">
        <f t="shared" si="25"/>
        <v>78745</v>
      </c>
      <c r="R247" s="18">
        <f t="shared" si="24"/>
        <v>1452850</v>
      </c>
      <c r="S247" s="6">
        <v>13800</v>
      </c>
      <c r="T247" s="23">
        <f t="shared" si="22"/>
        <v>1151315.7894736843</v>
      </c>
      <c r="U247" s="23">
        <f t="shared" si="26"/>
        <v>18796.992481203008</v>
      </c>
      <c r="Z247" s="20"/>
      <c r="AA247" s="20"/>
    </row>
    <row r="248" spans="2:27" x14ac:dyDescent="0.25">
      <c r="B248" s="20"/>
      <c r="C248" s="20"/>
      <c r="D248" s="20"/>
      <c r="F248" s="20"/>
      <c r="K248" s="20"/>
      <c r="L248" s="20"/>
      <c r="M248" s="20"/>
      <c r="N248" s="20"/>
      <c r="O248" s="20"/>
      <c r="P248" s="20">
        <f t="shared" si="23"/>
        <v>246</v>
      </c>
      <c r="Q248" s="18">
        <f t="shared" si="25"/>
        <v>78885</v>
      </c>
      <c r="R248" s="18">
        <f t="shared" si="24"/>
        <v>1458780</v>
      </c>
      <c r="S248" s="6">
        <v>13800</v>
      </c>
      <c r="T248" s="23">
        <f t="shared" si="22"/>
        <v>1156015.037593985</v>
      </c>
      <c r="U248" s="23">
        <f t="shared" si="26"/>
        <v>18796.992481203008</v>
      </c>
      <c r="Z248" s="20"/>
      <c r="AA248" s="20"/>
    </row>
    <row r="249" spans="2:27" x14ac:dyDescent="0.25">
      <c r="B249" s="20"/>
      <c r="C249" s="20"/>
      <c r="D249" s="20"/>
      <c r="F249" s="20"/>
      <c r="K249" s="20"/>
      <c r="L249" s="20"/>
      <c r="M249" s="20"/>
      <c r="N249" s="20"/>
      <c r="O249" s="20"/>
      <c r="P249" s="20">
        <f t="shared" si="23"/>
        <v>247</v>
      </c>
      <c r="Q249" s="18">
        <f t="shared" si="25"/>
        <v>79025</v>
      </c>
      <c r="R249" s="18">
        <f t="shared" si="24"/>
        <v>1464710</v>
      </c>
      <c r="S249" s="6">
        <v>13800</v>
      </c>
      <c r="T249" s="23">
        <f t="shared" si="22"/>
        <v>1160714.2857142857</v>
      </c>
      <c r="U249" s="23">
        <f t="shared" si="26"/>
        <v>18796.992481203008</v>
      </c>
      <c r="Z249" s="20"/>
      <c r="AA249" s="20"/>
    </row>
    <row r="250" spans="2:27" x14ac:dyDescent="0.25">
      <c r="B250" s="20"/>
      <c r="C250" s="20"/>
      <c r="D250" s="20"/>
      <c r="F250" s="20"/>
      <c r="K250" s="20"/>
      <c r="L250" s="20"/>
      <c r="M250" s="20"/>
      <c r="N250" s="20"/>
      <c r="O250" s="20"/>
      <c r="P250" s="20">
        <f t="shared" si="23"/>
        <v>248</v>
      </c>
      <c r="Q250" s="18">
        <f t="shared" si="25"/>
        <v>79165</v>
      </c>
      <c r="R250" s="18">
        <f t="shared" si="24"/>
        <v>1470640</v>
      </c>
      <c r="S250" s="6">
        <v>13800</v>
      </c>
      <c r="T250" s="23">
        <f t="shared" si="22"/>
        <v>1165413.5338345864</v>
      </c>
      <c r="U250" s="23">
        <f t="shared" si="26"/>
        <v>18796.992481203008</v>
      </c>
      <c r="Z250" s="20"/>
      <c r="AA250" s="20"/>
    </row>
    <row r="251" spans="2:27" x14ac:dyDescent="0.25">
      <c r="B251" s="20"/>
      <c r="C251" s="20"/>
      <c r="D251" s="20"/>
      <c r="F251" s="20"/>
      <c r="K251" s="20"/>
      <c r="L251" s="20"/>
      <c r="M251" s="20"/>
      <c r="N251" s="20"/>
      <c r="O251" s="20"/>
      <c r="P251" s="20">
        <f t="shared" si="23"/>
        <v>249</v>
      </c>
      <c r="Q251" s="18">
        <f t="shared" si="25"/>
        <v>79305</v>
      </c>
      <c r="R251" s="18">
        <f t="shared" si="24"/>
        <v>1476570</v>
      </c>
      <c r="S251" s="6">
        <v>13800</v>
      </c>
      <c r="T251" s="23">
        <f t="shared" si="22"/>
        <v>1170112.7819548873</v>
      </c>
      <c r="U251" s="23">
        <f t="shared" si="26"/>
        <v>18796.992481203008</v>
      </c>
      <c r="Z251" s="20"/>
      <c r="AA251" s="20"/>
    </row>
    <row r="252" spans="2:27" x14ac:dyDescent="0.25">
      <c r="B252" s="20"/>
      <c r="C252" s="20"/>
      <c r="D252" s="20"/>
      <c r="F252" s="20"/>
      <c r="K252" s="20"/>
      <c r="L252" s="20"/>
      <c r="M252" s="20"/>
      <c r="N252" s="20"/>
      <c r="O252" s="20"/>
      <c r="P252" s="20">
        <f t="shared" si="23"/>
        <v>250</v>
      </c>
      <c r="Q252" s="18">
        <f t="shared" si="25"/>
        <v>79445</v>
      </c>
      <c r="R252" s="18">
        <f t="shared" si="24"/>
        <v>1482500</v>
      </c>
      <c r="S252" s="6">
        <v>13800</v>
      </c>
      <c r="T252" s="23">
        <f t="shared" si="22"/>
        <v>1174812.030075188</v>
      </c>
      <c r="U252" s="23">
        <f t="shared" si="26"/>
        <v>18796.992481203008</v>
      </c>
      <c r="Z252" s="20"/>
      <c r="AA252" s="20"/>
    </row>
    <row r="253" spans="2:27" x14ac:dyDescent="0.25">
      <c r="B253" s="20"/>
      <c r="C253" s="20"/>
      <c r="D253" s="20"/>
      <c r="F253" s="20"/>
      <c r="K253" s="20"/>
      <c r="L253" s="20"/>
      <c r="M253" s="20"/>
      <c r="N253" s="20"/>
      <c r="O253" s="20"/>
      <c r="P253" s="20">
        <f t="shared" si="23"/>
        <v>251</v>
      </c>
      <c r="Q253" s="18">
        <f t="shared" si="25"/>
        <v>79585</v>
      </c>
      <c r="R253" s="18">
        <f t="shared" si="24"/>
        <v>1488430</v>
      </c>
      <c r="S253" s="6">
        <v>13800</v>
      </c>
      <c r="T253" s="23">
        <f t="shared" si="22"/>
        <v>1179511.2781954887</v>
      </c>
      <c r="U253" s="23">
        <f t="shared" si="26"/>
        <v>18796.992481203008</v>
      </c>
      <c r="Z253" s="20"/>
      <c r="AA253" s="20"/>
    </row>
    <row r="254" spans="2:27" x14ac:dyDescent="0.25">
      <c r="B254" s="20"/>
      <c r="C254" s="20"/>
      <c r="D254" s="20"/>
      <c r="F254" s="20"/>
      <c r="K254" s="20"/>
      <c r="L254" s="20"/>
      <c r="M254" s="20"/>
      <c r="N254" s="20"/>
      <c r="O254" s="20"/>
      <c r="P254" s="20">
        <f t="shared" si="23"/>
        <v>252</v>
      </c>
      <c r="Q254" s="18">
        <f t="shared" si="25"/>
        <v>79725</v>
      </c>
      <c r="R254" s="18">
        <f t="shared" si="24"/>
        <v>1494360</v>
      </c>
      <c r="S254" s="6">
        <v>13800</v>
      </c>
      <c r="T254" s="23">
        <f t="shared" si="22"/>
        <v>1184210.5263157894</v>
      </c>
      <c r="U254" s="23">
        <f t="shared" si="26"/>
        <v>18796.992481203008</v>
      </c>
      <c r="Z254" s="20"/>
      <c r="AA254" s="20"/>
    </row>
    <row r="255" spans="2:27" x14ac:dyDescent="0.25">
      <c r="B255" s="20"/>
      <c r="C255" s="20"/>
      <c r="D255" s="20"/>
      <c r="F255" s="20"/>
      <c r="K255" s="20"/>
      <c r="L255" s="20"/>
      <c r="M255" s="20"/>
      <c r="N255" s="20"/>
      <c r="O255" s="20"/>
      <c r="P255" s="20">
        <f t="shared" si="23"/>
        <v>253</v>
      </c>
      <c r="Q255" s="18">
        <f t="shared" si="25"/>
        <v>79865</v>
      </c>
      <c r="R255" s="18">
        <f t="shared" si="24"/>
        <v>1500290</v>
      </c>
      <c r="S255" s="6">
        <v>13800</v>
      </c>
      <c r="T255" s="23">
        <f t="shared" si="22"/>
        <v>1188909.7744360901</v>
      </c>
      <c r="U255" s="23">
        <f t="shared" si="26"/>
        <v>18796.992481203008</v>
      </c>
      <c r="Z255" s="20"/>
      <c r="AA255" s="20"/>
    </row>
    <row r="256" spans="2:27" x14ac:dyDescent="0.25">
      <c r="B256" s="20"/>
      <c r="C256" s="20"/>
      <c r="D256" s="20"/>
      <c r="F256" s="20"/>
      <c r="K256" s="20"/>
      <c r="L256" s="20"/>
      <c r="M256" s="20"/>
      <c r="N256" s="20"/>
      <c r="O256" s="20"/>
      <c r="P256" s="20">
        <f t="shared" si="23"/>
        <v>254</v>
      </c>
      <c r="Q256" s="18">
        <f t="shared" si="25"/>
        <v>80005</v>
      </c>
      <c r="R256" s="18">
        <f t="shared" si="24"/>
        <v>1506220</v>
      </c>
      <c r="S256" s="6">
        <v>13800</v>
      </c>
      <c r="T256" s="23">
        <f t="shared" si="22"/>
        <v>1193609.0225563911</v>
      </c>
      <c r="U256" s="23">
        <f t="shared" si="26"/>
        <v>18796.992481203008</v>
      </c>
      <c r="Z256" s="20"/>
      <c r="AA256" s="20"/>
    </row>
    <row r="257" spans="2:27" x14ac:dyDescent="0.25">
      <c r="B257" s="20"/>
      <c r="C257" s="20"/>
      <c r="D257" s="20"/>
      <c r="F257" s="20"/>
      <c r="K257" s="20"/>
      <c r="L257" s="20"/>
      <c r="M257" s="20"/>
      <c r="N257" s="20"/>
      <c r="O257" s="20"/>
      <c r="P257" s="20">
        <f t="shared" si="23"/>
        <v>255</v>
      </c>
      <c r="Q257" s="18">
        <f t="shared" si="25"/>
        <v>80145</v>
      </c>
      <c r="R257" s="18">
        <f t="shared" si="24"/>
        <v>1512150</v>
      </c>
      <c r="S257" s="6">
        <v>13800</v>
      </c>
      <c r="T257" s="23">
        <f t="shared" si="22"/>
        <v>1198308.2706766918</v>
      </c>
      <c r="U257" s="23">
        <f t="shared" si="26"/>
        <v>18796.992481203008</v>
      </c>
      <c r="Z257" s="20"/>
      <c r="AA257" s="20"/>
    </row>
    <row r="258" spans="2:27" x14ac:dyDescent="0.25">
      <c r="B258" s="20"/>
      <c r="C258" s="20"/>
      <c r="D258" s="20"/>
      <c r="F258" s="20"/>
      <c r="K258" s="20"/>
      <c r="L258" s="20"/>
      <c r="M258" s="20"/>
      <c r="N258" s="20"/>
      <c r="O258" s="20"/>
      <c r="P258" s="20">
        <f t="shared" si="23"/>
        <v>256</v>
      </c>
      <c r="Q258" s="18">
        <f t="shared" si="25"/>
        <v>80285</v>
      </c>
      <c r="R258" s="18">
        <f t="shared" si="24"/>
        <v>1518080</v>
      </c>
      <c r="S258" s="6">
        <v>13800</v>
      </c>
      <c r="T258" s="23">
        <f t="shared" si="22"/>
        <v>1203007.5187969925</v>
      </c>
      <c r="U258" s="23">
        <f t="shared" si="26"/>
        <v>18796.992481203008</v>
      </c>
      <c r="Z258" s="20"/>
      <c r="AA258" s="20"/>
    </row>
    <row r="259" spans="2:27" x14ac:dyDescent="0.25">
      <c r="B259" s="20"/>
      <c r="C259" s="20"/>
      <c r="D259" s="20"/>
      <c r="F259" s="20"/>
      <c r="K259" s="20"/>
      <c r="L259" s="20"/>
      <c r="M259" s="20"/>
      <c r="N259" s="20"/>
      <c r="O259" s="20"/>
      <c r="P259" s="20">
        <f t="shared" si="23"/>
        <v>257</v>
      </c>
      <c r="Q259" s="18">
        <f t="shared" si="25"/>
        <v>80425</v>
      </c>
      <c r="R259" s="18">
        <f t="shared" si="24"/>
        <v>1524010</v>
      </c>
      <c r="S259" s="6">
        <v>13800</v>
      </c>
      <c r="T259" s="23">
        <f t="shared" si="22"/>
        <v>1207706.7669172932</v>
      </c>
      <c r="U259" s="23">
        <f t="shared" si="26"/>
        <v>18796.992481203008</v>
      </c>
      <c r="Z259" s="20"/>
      <c r="AA259" s="20"/>
    </row>
    <row r="260" spans="2:27" x14ac:dyDescent="0.25">
      <c r="B260" s="20"/>
      <c r="C260" s="20"/>
      <c r="D260" s="20"/>
      <c r="F260" s="20"/>
      <c r="K260" s="20"/>
      <c r="L260" s="20"/>
      <c r="M260" s="20"/>
      <c r="N260" s="20"/>
      <c r="O260" s="20"/>
      <c r="P260" s="20">
        <f t="shared" si="23"/>
        <v>258</v>
      </c>
      <c r="Q260" s="18">
        <f t="shared" si="25"/>
        <v>80565</v>
      </c>
      <c r="R260" s="18">
        <f t="shared" si="24"/>
        <v>1529940</v>
      </c>
      <c r="S260" s="6">
        <v>13800</v>
      </c>
      <c r="T260" s="23">
        <f t="shared" ref="T260:T323" si="27">$H$5*P260</f>
        <v>1212406.0150375939</v>
      </c>
      <c r="U260" s="23">
        <f t="shared" si="26"/>
        <v>18796.992481203008</v>
      </c>
      <c r="Z260" s="20"/>
      <c r="AA260" s="20"/>
    </row>
    <row r="261" spans="2:27" x14ac:dyDescent="0.25">
      <c r="B261" s="20"/>
      <c r="C261" s="20"/>
      <c r="D261" s="20"/>
      <c r="F261" s="20"/>
      <c r="K261" s="20"/>
      <c r="L261" s="20"/>
      <c r="M261" s="20"/>
      <c r="N261" s="20"/>
      <c r="O261" s="20"/>
      <c r="P261" s="20">
        <f t="shared" ref="P261:P324" si="28">P260+1</f>
        <v>259</v>
      </c>
      <c r="Q261" s="18">
        <f t="shared" si="25"/>
        <v>80705</v>
      </c>
      <c r="R261" s="18">
        <f t="shared" ref="R261:R324" si="29">5930*P261</f>
        <v>1535870</v>
      </c>
      <c r="S261" s="6">
        <v>13800</v>
      </c>
      <c r="T261" s="23">
        <f t="shared" si="27"/>
        <v>1217105.2631578948</v>
      </c>
      <c r="U261" s="23">
        <f t="shared" si="26"/>
        <v>18796.992481203008</v>
      </c>
      <c r="Z261" s="20"/>
      <c r="AA261" s="20"/>
    </row>
    <row r="262" spans="2:27" x14ac:dyDescent="0.25">
      <c r="B262" s="20"/>
      <c r="C262" s="20"/>
      <c r="D262" s="20"/>
      <c r="F262" s="20"/>
      <c r="K262" s="20"/>
      <c r="L262" s="20"/>
      <c r="M262" s="20"/>
      <c r="N262" s="20"/>
      <c r="O262" s="20"/>
      <c r="P262" s="20">
        <f t="shared" si="28"/>
        <v>260</v>
      </c>
      <c r="Q262" s="18">
        <f t="shared" si="25"/>
        <v>80845</v>
      </c>
      <c r="R262" s="18">
        <f t="shared" si="29"/>
        <v>1541800</v>
      </c>
      <c r="S262" s="6">
        <v>13800</v>
      </c>
      <c r="T262" s="23">
        <f t="shared" si="27"/>
        <v>1221804.5112781955</v>
      </c>
      <c r="U262" s="23">
        <f t="shared" si="26"/>
        <v>18796.992481203008</v>
      </c>
      <c r="Z262" s="20"/>
      <c r="AA262" s="20"/>
    </row>
    <row r="263" spans="2:27" x14ac:dyDescent="0.25">
      <c r="B263" s="20"/>
      <c r="C263" s="20"/>
      <c r="D263" s="20"/>
      <c r="F263" s="20"/>
      <c r="K263" s="20"/>
      <c r="L263" s="20"/>
      <c r="M263" s="20"/>
      <c r="N263" s="20"/>
      <c r="O263" s="20"/>
      <c r="P263" s="20">
        <f t="shared" si="28"/>
        <v>261</v>
      </c>
      <c r="Q263" s="18">
        <f t="shared" si="25"/>
        <v>80985</v>
      </c>
      <c r="R263" s="18">
        <f t="shared" si="29"/>
        <v>1547730</v>
      </c>
      <c r="S263" s="6">
        <v>13800</v>
      </c>
      <c r="T263" s="23">
        <f t="shared" si="27"/>
        <v>1226503.7593984962</v>
      </c>
      <c r="U263" s="23">
        <f t="shared" si="26"/>
        <v>18796.992481203008</v>
      </c>
      <c r="Z263" s="20"/>
      <c r="AA263" s="20"/>
    </row>
    <row r="264" spans="2:27" x14ac:dyDescent="0.25">
      <c r="B264" s="20"/>
      <c r="C264" s="20"/>
      <c r="D264" s="20"/>
      <c r="F264" s="20"/>
      <c r="K264" s="20"/>
      <c r="L264" s="20"/>
      <c r="M264" s="20"/>
      <c r="N264" s="20"/>
      <c r="O264" s="20"/>
      <c r="P264" s="20">
        <f t="shared" si="28"/>
        <v>262</v>
      </c>
      <c r="Q264" s="18">
        <f t="shared" si="25"/>
        <v>81125</v>
      </c>
      <c r="R264" s="18">
        <f t="shared" si="29"/>
        <v>1553660</v>
      </c>
      <c r="S264" s="6">
        <v>13800</v>
      </c>
      <c r="T264" s="23">
        <f t="shared" si="27"/>
        <v>1231203.0075187969</v>
      </c>
      <c r="U264" s="23">
        <f t="shared" si="26"/>
        <v>18796.992481203008</v>
      </c>
      <c r="Z264" s="20"/>
      <c r="AA264" s="20"/>
    </row>
    <row r="265" spans="2:27" x14ac:dyDescent="0.25">
      <c r="B265" s="20"/>
      <c r="C265" s="20"/>
      <c r="D265" s="20"/>
      <c r="F265" s="20"/>
      <c r="K265" s="20"/>
      <c r="L265" s="20"/>
      <c r="M265" s="20"/>
      <c r="N265" s="20"/>
      <c r="O265" s="20"/>
      <c r="P265" s="20">
        <f t="shared" si="28"/>
        <v>263</v>
      </c>
      <c r="Q265" s="18">
        <f t="shared" si="25"/>
        <v>81265</v>
      </c>
      <c r="R265" s="18">
        <f t="shared" si="29"/>
        <v>1559590</v>
      </c>
      <c r="S265" s="6">
        <v>13800</v>
      </c>
      <c r="T265" s="23">
        <f t="shared" si="27"/>
        <v>1235902.2556390977</v>
      </c>
      <c r="U265" s="23">
        <f t="shared" si="26"/>
        <v>18796.992481203008</v>
      </c>
      <c r="Z265" s="20"/>
      <c r="AA265" s="20"/>
    </row>
    <row r="266" spans="2:27" x14ac:dyDescent="0.25">
      <c r="B266" s="20"/>
      <c r="C266" s="20"/>
      <c r="D266" s="20"/>
      <c r="F266" s="20"/>
      <c r="K266" s="20"/>
      <c r="L266" s="20"/>
      <c r="M266" s="20"/>
      <c r="N266" s="20"/>
      <c r="O266" s="20"/>
      <c r="P266" s="20">
        <f t="shared" si="28"/>
        <v>264</v>
      </c>
      <c r="Q266" s="18">
        <f t="shared" si="25"/>
        <v>81405</v>
      </c>
      <c r="R266" s="18">
        <f t="shared" si="29"/>
        <v>1565520</v>
      </c>
      <c r="S266" s="6">
        <v>13800</v>
      </c>
      <c r="T266" s="23">
        <f t="shared" si="27"/>
        <v>1240601.5037593986</v>
      </c>
      <c r="U266" s="23">
        <f t="shared" si="26"/>
        <v>18796.992481203008</v>
      </c>
      <c r="Z266" s="20"/>
      <c r="AA266" s="20"/>
    </row>
    <row r="267" spans="2:27" x14ac:dyDescent="0.25">
      <c r="B267" s="20"/>
      <c r="C267" s="20"/>
      <c r="D267" s="20"/>
      <c r="F267" s="20"/>
      <c r="K267" s="20"/>
      <c r="L267" s="20"/>
      <c r="M267" s="20"/>
      <c r="N267" s="20"/>
      <c r="O267" s="20"/>
      <c r="P267" s="20">
        <f t="shared" si="28"/>
        <v>265</v>
      </c>
      <c r="Q267" s="18">
        <f t="shared" si="25"/>
        <v>81545</v>
      </c>
      <c r="R267" s="18">
        <f t="shared" si="29"/>
        <v>1571450</v>
      </c>
      <c r="S267" s="6">
        <v>13800</v>
      </c>
      <c r="T267" s="23">
        <f t="shared" si="27"/>
        <v>1245300.7518796993</v>
      </c>
      <c r="U267" s="23">
        <f t="shared" si="26"/>
        <v>18796.992481203008</v>
      </c>
      <c r="Z267" s="20"/>
      <c r="AA267" s="20"/>
    </row>
    <row r="268" spans="2:27" x14ac:dyDescent="0.25">
      <c r="B268" s="20"/>
      <c r="C268" s="20"/>
      <c r="D268" s="20"/>
      <c r="F268" s="20"/>
      <c r="K268" s="20"/>
      <c r="L268" s="20"/>
      <c r="M268" s="20"/>
      <c r="N268" s="20"/>
      <c r="O268" s="20"/>
      <c r="P268" s="20">
        <f t="shared" si="28"/>
        <v>266</v>
      </c>
      <c r="Q268" s="18">
        <f t="shared" ref="Q268:Q331" si="30">Q267 + 140</f>
        <v>81685</v>
      </c>
      <c r="R268" s="18">
        <f t="shared" si="29"/>
        <v>1577380</v>
      </c>
      <c r="S268" s="6">
        <v>13800</v>
      </c>
      <c r="T268" s="23">
        <f t="shared" si="27"/>
        <v>1250000</v>
      </c>
      <c r="U268" s="23">
        <f t="shared" si="26"/>
        <v>18796.992481203008</v>
      </c>
      <c r="Z268" s="20"/>
      <c r="AA268" s="20"/>
    </row>
    <row r="269" spans="2:27" x14ac:dyDescent="0.25">
      <c r="B269" s="20"/>
      <c r="C269" s="20"/>
      <c r="D269" s="20"/>
      <c r="F269" s="20"/>
      <c r="K269" s="20"/>
      <c r="L269" s="20"/>
      <c r="M269" s="20"/>
      <c r="N269" s="20"/>
      <c r="O269" s="20"/>
      <c r="P269" s="20">
        <f t="shared" si="28"/>
        <v>267</v>
      </c>
      <c r="Q269" s="18">
        <f t="shared" si="30"/>
        <v>81825</v>
      </c>
      <c r="R269" s="18">
        <f t="shared" si="29"/>
        <v>1583310</v>
      </c>
      <c r="S269" s="6">
        <v>13800</v>
      </c>
      <c r="T269" s="23">
        <f t="shared" si="27"/>
        <v>1254699.2481203007</v>
      </c>
      <c r="U269" s="23">
        <f t="shared" si="26"/>
        <v>18796.992481203008</v>
      </c>
      <c r="Z269" s="20"/>
      <c r="AA269" s="20"/>
    </row>
    <row r="270" spans="2:27" x14ac:dyDescent="0.25">
      <c r="B270" s="20"/>
      <c r="C270" s="20"/>
      <c r="D270" s="20"/>
      <c r="F270" s="20"/>
      <c r="K270" s="20"/>
      <c r="L270" s="20"/>
      <c r="M270" s="20"/>
      <c r="N270" s="20"/>
      <c r="O270" s="20"/>
      <c r="P270" s="20">
        <f t="shared" si="28"/>
        <v>268</v>
      </c>
      <c r="Q270" s="18">
        <f t="shared" si="30"/>
        <v>81965</v>
      </c>
      <c r="R270" s="18">
        <f t="shared" si="29"/>
        <v>1589240</v>
      </c>
      <c r="S270" s="6">
        <v>13800</v>
      </c>
      <c r="T270" s="23">
        <f t="shared" si="27"/>
        <v>1259398.4962406014</v>
      </c>
      <c r="U270" s="23">
        <f t="shared" si="26"/>
        <v>18796.992481203008</v>
      </c>
      <c r="Z270" s="20"/>
      <c r="AA270" s="20"/>
    </row>
    <row r="271" spans="2:27" x14ac:dyDescent="0.25">
      <c r="B271" s="20"/>
      <c r="C271" s="20"/>
      <c r="D271" s="20"/>
      <c r="F271" s="20"/>
      <c r="K271" s="20"/>
      <c r="L271" s="20"/>
      <c r="M271" s="20"/>
      <c r="N271" s="20"/>
      <c r="O271" s="20"/>
      <c r="P271" s="20">
        <f t="shared" si="28"/>
        <v>269</v>
      </c>
      <c r="Q271" s="18">
        <f t="shared" si="30"/>
        <v>82105</v>
      </c>
      <c r="R271" s="18">
        <f t="shared" si="29"/>
        <v>1595170</v>
      </c>
      <c r="S271" s="6">
        <v>13800</v>
      </c>
      <c r="T271" s="23">
        <f t="shared" si="27"/>
        <v>1264097.7443609023</v>
      </c>
      <c r="U271" s="23">
        <f t="shared" si="26"/>
        <v>18796.992481203008</v>
      </c>
      <c r="Z271" s="20"/>
      <c r="AA271" s="20"/>
    </row>
    <row r="272" spans="2:27" x14ac:dyDescent="0.25">
      <c r="B272" s="20"/>
      <c r="C272" s="20"/>
      <c r="D272" s="20"/>
      <c r="F272" s="20"/>
      <c r="K272" s="20"/>
      <c r="L272" s="20"/>
      <c r="M272" s="20"/>
      <c r="N272" s="20"/>
      <c r="O272" s="20"/>
      <c r="P272" s="20">
        <f t="shared" si="28"/>
        <v>270</v>
      </c>
      <c r="Q272" s="18">
        <f t="shared" si="30"/>
        <v>82245</v>
      </c>
      <c r="R272" s="18">
        <f t="shared" si="29"/>
        <v>1601100</v>
      </c>
      <c r="S272" s="6">
        <v>13800</v>
      </c>
      <c r="T272" s="23">
        <f t="shared" si="27"/>
        <v>1268796.9924812031</v>
      </c>
      <c r="U272" s="23">
        <f t="shared" si="26"/>
        <v>18796.992481203008</v>
      </c>
      <c r="Z272" s="20"/>
      <c r="AA272" s="20"/>
    </row>
    <row r="273" spans="2:27" x14ac:dyDescent="0.25">
      <c r="B273" s="20"/>
      <c r="C273" s="20"/>
      <c r="D273" s="20"/>
      <c r="F273" s="20"/>
      <c r="K273" s="20"/>
      <c r="L273" s="20"/>
      <c r="M273" s="20"/>
      <c r="N273" s="20"/>
      <c r="O273" s="20"/>
      <c r="P273" s="20">
        <f t="shared" si="28"/>
        <v>271</v>
      </c>
      <c r="Q273" s="18">
        <f t="shared" si="30"/>
        <v>82385</v>
      </c>
      <c r="R273" s="18">
        <f t="shared" si="29"/>
        <v>1607030</v>
      </c>
      <c r="S273" s="6">
        <v>13800</v>
      </c>
      <c r="T273" s="23">
        <f t="shared" si="27"/>
        <v>1273496.2406015038</v>
      </c>
      <c r="U273" s="23">
        <f t="shared" si="26"/>
        <v>18796.992481203008</v>
      </c>
      <c r="Z273" s="20"/>
      <c r="AA273" s="20"/>
    </row>
    <row r="274" spans="2:27" x14ac:dyDescent="0.25">
      <c r="B274" s="20"/>
      <c r="C274" s="20"/>
      <c r="D274" s="20"/>
      <c r="F274" s="20"/>
      <c r="K274" s="20"/>
      <c r="L274" s="20"/>
      <c r="M274" s="20"/>
      <c r="N274" s="20"/>
      <c r="O274" s="20"/>
      <c r="P274" s="20">
        <f t="shared" si="28"/>
        <v>272</v>
      </c>
      <c r="Q274" s="18">
        <f t="shared" si="30"/>
        <v>82525</v>
      </c>
      <c r="R274" s="18">
        <f t="shared" si="29"/>
        <v>1612960</v>
      </c>
      <c r="S274" s="6">
        <v>13800</v>
      </c>
      <c r="T274" s="23">
        <f t="shared" si="27"/>
        <v>1278195.4887218045</v>
      </c>
      <c r="U274" s="23">
        <f t="shared" si="26"/>
        <v>18796.992481203008</v>
      </c>
      <c r="Z274" s="20"/>
      <c r="AA274" s="20"/>
    </row>
    <row r="275" spans="2:27" x14ac:dyDescent="0.25">
      <c r="B275" s="20"/>
      <c r="C275" s="20"/>
      <c r="D275" s="20"/>
      <c r="F275" s="20"/>
      <c r="K275" s="20"/>
      <c r="L275" s="20"/>
      <c r="M275" s="20"/>
      <c r="N275" s="20"/>
      <c r="O275" s="20"/>
      <c r="P275" s="20">
        <f t="shared" si="28"/>
        <v>273</v>
      </c>
      <c r="Q275" s="18">
        <f t="shared" si="30"/>
        <v>82665</v>
      </c>
      <c r="R275" s="18">
        <f t="shared" si="29"/>
        <v>1618890</v>
      </c>
      <c r="S275" s="6">
        <v>13800</v>
      </c>
      <c r="T275" s="23">
        <f t="shared" si="27"/>
        <v>1282894.7368421052</v>
      </c>
      <c r="U275" s="23">
        <f t="shared" si="26"/>
        <v>18796.992481203008</v>
      </c>
      <c r="Z275" s="20"/>
      <c r="AA275" s="20"/>
    </row>
    <row r="276" spans="2:27" x14ac:dyDescent="0.25">
      <c r="B276" s="20"/>
      <c r="C276" s="20"/>
      <c r="D276" s="20"/>
      <c r="F276" s="20"/>
      <c r="K276" s="20"/>
      <c r="L276" s="20"/>
      <c r="M276" s="20"/>
      <c r="N276" s="20"/>
      <c r="O276" s="20"/>
      <c r="P276" s="20">
        <f t="shared" si="28"/>
        <v>274</v>
      </c>
      <c r="Q276" s="18">
        <f t="shared" si="30"/>
        <v>82805</v>
      </c>
      <c r="R276" s="18">
        <f t="shared" si="29"/>
        <v>1624820</v>
      </c>
      <c r="S276" s="6">
        <v>13800</v>
      </c>
      <c r="T276" s="23">
        <f t="shared" si="27"/>
        <v>1287593.9849624061</v>
      </c>
      <c r="U276" s="23">
        <f t="shared" si="26"/>
        <v>18796.992481203008</v>
      </c>
      <c r="Z276" s="20"/>
      <c r="AA276" s="20"/>
    </row>
    <row r="277" spans="2:27" x14ac:dyDescent="0.25">
      <c r="B277" s="20"/>
      <c r="C277" s="20"/>
      <c r="D277" s="20"/>
      <c r="F277" s="20"/>
      <c r="K277" s="20"/>
      <c r="L277" s="20"/>
      <c r="M277" s="20"/>
      <c r="N277" s="20"/>
      <c r="O277" s="20"/>
      <c r="P277" s="20">
        <f t="shared" si="28"/>
        <v>275</v>
      </c>
      <c r="Q277" s="18">
        <f t="shared" si="30"/>
        <v>82945</v>
      </c>
      <c r="R277" s="18">
        <f t="shared" si="29"/>
        <v>1630750</v>
      </c>
      <c r="S277" s="6">
        <v>13800</v>
      </c>
      <c r="T277" s="23">
        <f t="shared" si="27"/>
        <v>1292293.2330827068</v>
      </c>
      <c r="U277" s="23">
        <f t="shared" si="26"/>
        <v>18796.992481203008</v>
      </c>
      <c r="Z277" s="20"/>
      <c r="AA277" s="20"/>
    </row>
    <row r="278" spans="2:27" x14ac:dyDescent="0.25">
      <c r="B278" s="20"/>
      <c r="C278" s="20"/>
      <c r="D278" s="20"/>
      <c r="F278" s="20"/>
      <c r="K278" s="20"/>
      <c r="L278" s="20"/>
      <c r="M278" s="20"/>
      <c r="N278" s="20"/>
      <c r="O278" s="20"/>
      <c r="P278" s="20">
        <f t="shared" si="28"/>
        <v>276</v>
      </c>
      <c r="Q278" s="18">
        <f t="shared" si="30"/>
        <v>83085</v>
      </c>
      <c r="R278" s="18">
        <f t="shared" si="29"/>
        <v>1636680</v>
      </c>
      <c r="S278" s="6">
        <v>13800</v>
      </c>
      <c r="T278" s="23">
        <f t="shared" si="27"/>
        <v>1296992.4812030075</v>
      </c>
      <c r="U278" s="23">
        <f t="shared" si="26"/>
        <v>18796.992481203008</v>
      </c>
      <c r="Z278" s="20"/>
      <c r="AA278" s="20"/>
    </row>
    <row r="279" spans="2:27" x14ac:dyDescent="0.25">
      <c r="B279" s="20"/>
      <c r="C279" s="20"/>
      <c r="D279" s="20"/>
      <c r="F279" s="20"/>
      <c r="K279" s="20"/>
      <c r="L279" s="20"/>
      <c r="M279" s="20"/>
      <c r="N279" s="20"/>
      <c r="O279" s="20"/>
      <c r="P279" s="20">
        <f t="shared" si="28"/>
        <v>277</v>
      </c>
      <c r="Q279" s="18">
        <f t="shared" si="30"/>
        <v>83225</v>
      </c>
      <c r="R279" s="18">
        <f t="shared" si="29"/>
        <v>1642610</v>
      </c>
      <c r="S279" s="6">
        <v>13800</v>
      </c>
      <c r="T279" s="23">
        <f t="shared" si="27"/>
        <v>1301691.7293233082</v>
      </c>
      <c r="U279" s="23">
        <f t="shared" si="26"/>
        <v>18796.992481203008</v>
      </c>
      <c r="Z279" s="20"/>
      <c r="AA279" s="20"/>
    </row>
    <row r="280" spans="2:27" x14ac:dyDescent="0.25">
      <c r="B280" s="20"/>
      <c r="C280" s="20"/>
      <c r="D280" s="20"/>
      <c r="F280" s="20"/>
      <c r="K280" s="20"/>
      <c r="L280" s="20"/>
      <c r="M280" s="20"/>
      <c r="N280" s="20"/>
      <c r="O280" s="20"/>
      <c r="P280" s="20">
        <f t="shared" si="28"/>
        <v>278</v>
      </c>
      <c r="Q280" s="18">
        <f t="shared" si="30"/>
        <v>83365</v>
      </c>
      <c r="R280" s="18">
        <f t="shared" si="29"/>
        <v>1648540</v>
      </c>
      <c r="S280" s="6">
        <v>13800</v>
      </c>
      <c r="T280" s="23">
        <f t="shared" si="27"/>
        <v>1306390.9774436089</v>
      </c>
      <c r="U280" s="23">
        <f t="shared" si="26"/>
        <v>18796.992481203008</v>
      </c>
      <c r="Z280" s="20"/>
      <c r="AA280" s="20"/>
    </row>
    <row r="281" spans="2:27" x14ac:dyDescent="0.25">
      <c r="B281" s="20"/>
      <c r="C281" s="20"/>
      <c r="D281" s="20"/>
      <c r="F281" s="20"/>
      <c r="K281" s="20"/>
      <c r="L281" s="20"/>
      <c r="M281" s="20"/>
      <c r="N281" s="20"/>
      <c r="O281" s="20"/>
      <c r="P281" s="20">
        <f t="shared" si="28"/>
        <v>279</v>
      </c>
      <c r="Q281" s="18">
        <f t="shared" si="30"/>
        <v>83505</v>
      </c>
      <c r="R281" s="18">
        <f t="shared" si="29"/>
        <v>1654470</v>
      </c>
      <c r="S281" s="6">
        <v>13800</v>
      </c>
      <c r="T281" s="23">
        <f t="shared" si="27"/>
        <v>1311090.2255639099</v>
      </c>
      <c r="U281" s="23">
        <f t="shared" si="26"/>
        <v>18796.992481203008</v>
      </c>
      <c r="Z281" s="20"/>
      <c r="AA281" s="20"/>
    </row>
    <row r="282" spans="2:27" x14ac:dyDescent="0.25">
      <c r="B282" s="20"/>
      <c r="C282" s="20"/>
      <c r="D282" s="20"/>
      <c r="F282" s="20"/>
      <c r="K282" s="20"/>
      <c r="L282" s="20"/>
      <c r="M282" s="20"/>
      <c r="N282" s="20"/>
      <c r="O282" s="20"/>
      <c r="P282" s="20">
        <f t="shared" si="28"/>
        <v>280</v>
      </c>
      <c r="Q282" s="18">
        <f t="shared" si="30"/>
        <v>83645</v>
      </c>
      <c r="R282" s="18">
        <f t="shared" si="29"/>
        <v>1660400</v>
      </c>
      <c r="S282" s="6">
        <v>13800</v>
      </c>
      <c r="T282" s="23">
        <f t="shared" si="27"/>
        <v>1315789.4736842106</v>
      </c>
      <c r="U282" s="23">
        <f t="shared" si="26"/>
        <v>18796.992481203008</v>
      </c>
      <c r="Z282" s="20"/>
      <c r="AA282" s="20"/>
    </row>
    <row r="283" spans="2:27" x14ac:dyDescent="0.25">
      <c r="B283" s="20"/>
      <c r="C283" s="20"/>
      <c r="D283" s="20"/>
      <c r="F283" s="20"/>
      <c r="K283" s="20"/>
      <c r="L283" s="20"/>
      <c r="M283" s="20"/>
      <c r="N283" s="20"/>
      <c r="O283" s="20"/>
      <c r="P283" s="20">
        <f t="shared" si="28"/>
        <v>281</v>
      </c>
      <c r="Q283" s="18">
        <f t="shared" si="30"/>
        <v>83785</v>
      </c>
      <c r="R283" s="18">
        <f t="shared" si="29"/>
        <v>1666330</v>
      </c>
      <c r="S283" s="6">
        <v>13800</v>
      </c>
      <c r="T283" s="23">
        <f t="shared" si="27"/>
        <v>1320488.7218045113</v>
      </c>
      <c r="U283" s="23">
        <f t="shared" si="26"/>
        <v>18796.992481203008</v>
      </c>
      <c r="Z283" s="20"/>
      <c r="AA283" s="20"/>
    </row>
    <row r="284" spans="2:27" x14ac:dyDescent="0.25">
      <c r="B284" s="20"/>
      <c r="C284" s="20"/>
      <c r="D284" s="20"/>
      <c r="F284" s="20"/>
      <c r="K284" s="20"/>
      <c r="L284" s="20"/>
      <c r="M284" s="20"/>
      <c r="N284" s="20"/>
      <c r="O284" s="20"/>
      <c r="P284" s="20">
        <f t="shared" si="28"/>
        <v>282</v>
      </c>
      <c r="Q284" s="18">
        <f t="shared" si="30"/>
        <v>83925</v>
      </c>
      <c r="R284" s="18">
        <f t="shared" si="29"/>
        <v>1672260</v>
      </c>
      <c r="S284" s="6">
        <v>13800</v>
      </c>
      <c r="T284" s="23">
        <f t="shared" si="27"/>
        <v>1325187.969924812</v>
      </c>
      <c r="U284" s="23">
        <f t="shared" ref="U284:U347" si="31">U283</f>
        <v>18796.992481203008</v>
      </c>
      <c r="Z284" s="20"/>
      <c r="AA284" s="20"/>
    </row>
    <row r="285" spans="2:27" x14ac:dyDescent="0.25">
      <c r="B285" s="20"/>
      <c r="C285" s="20"/>
      <c r="D285" s="20"/>
      <c r="F285" s="20"/>
      <c r="K285" s="20"/>
      <c r="L285" s="20"/>
      <c r="M285" s="20"/>
      <c r="N285" s="20"/>
      <c r="O285" s="20"/>
      <c r="P285" s="20">
        <f t="shared" si="28"/>
        <v>283</v>
      </c>
      <c r="Q285" s="18">
        <f t="shared" si="30"/>
        <v>84065</v>
      </c>
      <c r="R285" s="18">
        <f t="shared" si="29"/>
        <v>1678190</v>
      </c>
      <c r="S285" s="6">
        <v>13800</v>
      </c>
      <c r="T285" s="23">
        <f t="shared" si="27"/>
        <v>1329887.2180451127</v>
      </c>
      <c r="U285" s="23">
        <f t="shared" si="31"/>
        <v>18796.992481203008</v>
      </c>
      <c r="Z285" s="20"/>
      <c r="AA285" s="20"/>
    </row>
    <row r="286" spans="2:27" x14ac:dyDescent="0.25">
      <c r="B286" s="20"/>
      <c r="C286" s="20"/>
      <c r="D286" s="20"/>
      <c r="F286" s="20"/>
      <c r="K286" s="20"/>
      <c r="L286" s="20"/>
      <c r="M286" s="20"/>
      <c r="N286" s="20"/>
      <c r="O286" s="20"/>
      <c r="P286" s="20">
        <f t="shared" si="28"/>
        <v>284</v>
      </c>
      <c r="Q286" s="18">
        <f t="shared" si="30"/>
        <v>84205</v>
      </c>
      <c r="R286" s="18">
        <f t="shared" si="29"/>
        <v>1684120</v>
      </c>
      <c r="S286" s="6">
        <v>13800</v>
      </c>
      <c r="T286" s="23">
        <f t="shared" si="27"/>
        <v>1334586.4661654136</v>
      </c>
      <c r="U286" s="23">
        <f t="shared" si="31"/>
        <v>18796.992481203008</v>
      </c>
      <c r="Z286" s="20"/>
      <c r="AA286" s="20"/>
    </row>
    <row r="287" spans="2:27" x14ac:dyDescent="0.25">
      <c r="B287" s="20"/>
      <c r="C287" s="20"/>
      <c r="D287" s="20"/>
      <c r="F287" s="20"/>
      <c r="K287" s="20"/>
      <c r="L287" s="20"/>
      <c r="M287" s="20"/>
      <c r="N287" s="20"/>
      <c r="O287" s="20"/>
      <c r="P287" s="20">
        <f t="shared" si="28"/>
        <v>285</v>
      </c>
      <c r="Q287" s="18">
        <f t="shared" si="30"/>
        <v>84345</v>
      </c>
      <c r="R287" s="18">
        <f t="shared" si="29"/>
        <v>1690050</v>
      </c>
      <c r="S287" s="6">
        <v>13800</v>
      </c>
      <c r="T287" s="23">
        <f t="shared" si="27"/>
        <v>1339285.7142857143</v>
      </c>
      <c r="U287" s="23">
        <f t="shared" si="31"/>
        <v>18796.992481203008</v>
      </c>
      <c r="Z287" s="20"/>
      <c r="AA287" s="20"/>
    </row>
    <row r="288" spans="2:27" x14ac:dyDescent="0.25">
      <c r="B288" s="20"/>
      <c r="C288" s="20"/>
      <c r="D288" s="20"/>
      <c r="F288" s="20"/>
      <c r="K288" s="20"/>
      <c r="L288" s="20"/>
      <c r="M288" s="20"/>
      <c r="N288" s="20"/>
      <c r="O288" s="20"/>
      <c r="P288" s="20">
        <f t="shared" si="28"/>
        <v>286</v>
      </c>
      <c r="Q288" s="18">
        <f t="shared" si="30"/>
        <v>84485</v>
      </c>
      <c r="R288" s="18">
        <f t="shared" si="29"/>
        <v>1695980</v>
      </c>
      <c r="S288" s="6">
        <v>13800</v>
      </c>
      <c r="T288" s="23">
        <f t="shared" si="27"/>
        <v>1343984.962406015</v>
      </c>
      <c r="U288" s="23">
        <f t="shared" si="31"/>
        <v>18796.992481203008</v>
      </c>
      <c r="Z288" s="20"/>
      <c r="AA288" s="20"/>
    </row>
    <row r="289" spans="2:27" x14ac:dyDescent="0.25">
      <c r="B289" s="20"/>
      <c r="C289" s="20"/>
      <c r="D289" s="20"/>
      <c r="F289" s="20"/>
      <c r="K289" s="20"/>
      <c r="L289" s="20"/>
      <c r="M289" s="20"/>
      <c r="N289" s="20"/>
      <c r="O289" s="20"/>
      <c r="P289" s="20">
        <f t="shared" si="28"/>
        <v>287</v>
      </c>
      <c r="Q289" s="18">
        <f t="shared" si="30"/>
        <v>84625</v>
      </c>
      <c r="R289" s="18">
        <f t="shared" si="29"/>
        <v>1701910</v>
      </c>
      <c r="S289" s="6">
        <v>13800</v>
      </c>
      <c r="T289" s="23">
        <f t="shared" si="27"/>
        <v>1348684.2105263157</v>
      </c>
      <c r="U289" s="23">
        <f t="shared" si="31"/>
        <v>18796.992481203008</v>
      </c>
      <c r="Z289" s="20"/>
      <c r="AA289" s="20"/>
    </row>
    <row r="290" spans="2:27" x14ac:dyDescent="0.25">
      <c r="B290" s="20"/>
      <c r="C290" s="20"/>
      <c r="D290" s="20"/>
      <c r="F290" s="20"/>
      <c r="K290" s="20"/>
      <c r="L290" s="20"/>
      <c r="M290" s="20"/>
      <c r="N290" s="20"/>
      <c r="O290" s="20"/>
      <c r="P290" s="20">
        <f t="shared" si="28"/>
        <v>288</v>
      </c>
      <c r="Q290" s="18">
        <f t="shared" si="30"/>
        <v>84765</v>
      </c>
      <c r="R290" s="18">
        <f t="shared" si="29"/>
        <v>1707840</v>
      </c>
      <c r="S290" s="6">
        <v>13800</v>
      </c>
      <c r="T290" s="23">
        <f t="shared" si="27"/>
        <v>1353383.4586466164</v>
      </c>
      <c r="U290" s="23">
        <f t="shared" si="31"/>
        <v>18796.992481203008</v>
      </c>
      <c r="Z290" s="20"/>
      <c r="AA290" s="20"/>
    </row>
    <row r="291" spans="2:27" x14ac:dyDescent="0.25">
      <c r="B291" s="20"/>
      <c r="C291" s="20"/>
      <c r="D291" s="20"/>
      <c r="F291" s="20"/>
      <c r="K291" s="20"/>
      <c r="L291" s="20"/>
      <c r="M291" s="20"/>
      <c r="N291" s="20"/>
      <c r="O291" s="20"/>
      <c r="P291" s="20">
        <f t="shared" si="28"/>
        <v>289</v>
      </c>
      <c r="Q291" s="18">
        <f t="shared" si="30"/>
        <v>84905</v>
      </c>
      <c r="R291" s="18">
        <f t="shared" si="29"/>
        <v>1713770</v>
      </c>
      <c r="S291" s="6">
        <v>13800</v>
      </c>
      <c r="T291" s="23">
        <f t="shared" si="27"/>
        <v>1358082.7067669174</v>
      </c>
      <c r="U291" s="23">
        <f t="shared" si="31"/>
        <v>18796.992481203008</v>
      </c>
      <c r="Z291" s="20"/>
      <c r="AA291" s="20"/>
    </row>
    <row r="292" spans="2:27" x14ac:dyDescent="0.25">
      <c r="B292" s="20"/>
      <c r="C292" s="20"/>
      <c r="D292" s="20"/>
      <c r="F292" s="20"/>
      <c r="K292" s="20"/>
      <c r="L292" s="20"/>
      <c r="M292" s="20"/>
      <c r="N292" s="20"/>
      <c r="O292" s="20"/>
      <c r="P292" s="20">
        <f t="shared" si="28"/>
        <v>290</v>
      </c>
      <c r="Q292" s="18">
        <f t="shared" si="30"/>
        <v>85045</v>
      </c>
      <c r="R292" s="18">
        <f t="shared" si="29"/>
        <v>1719700</v>
      </c>
      <c r="S292" s="6">
        <v>13800</v>
      </c>
      <c r="T292" s="23">
        <f t="shared" si="27"/>
        <v>1362781.9548872181</v>
      </c>
      <c r="U292" s="23">
        <f t="shared" si="31"/>
        <v>18796.992481203008</v>
      </c>
      <c r="Z292" s="20"/>
      <c r="AA292" s="20"/>
    </row>
    <row r="293" spans="2:27" x14ac:dyDescent="0.25">
      <c r="B293" s="20"/>
      <c r="C293" s="20"/>
      <c r="D293" s="20"/>
      <c r="F293" s="20"/>
      <c r="K293" s="20"/>
      <c r="L293" s="20"/>
      <c r="M293" s="20"/>
      <c r="N293" s="20"/>
      <c r="O293" s="20"/>
      <c r="P293" s="20">
        <f t="shared" si="28"/>
        <v>291</v>
      </c>
      <c r="Q293" s="18">
        <f t="shared" si="30"/>
        <v>85185</v>
      </c>
      <c r="R293" s="18">
        <f t="shared" si="29"/>
        <v>1725630</v>
      </c>
      <c r="S293" s="6">
        <v>13800</v>
      </c>
      <c r="T293" s="23">
        <f t="shared" si="27"/>
        <v>1367481.2030075188</v>
      </c>
      <c r="U293" s="23">
        <f t="shared" si="31"/>
        <v>18796.992481203008</v>
      </c>
      <c r="Z293" s="20"/>
      <c r="AA293" s="20"/>
    </row>
    <row r="294" spans="2:27" x14ac:dyDescent="0.25">
      <c r="B294" s="20"/>
      <c r="C294" s="20"/>
      <c r="D294" s="20"/>
      <c r="F294" s="20"/>
      <c r="K294" s="20"/>
      <c r="L294" s="20"/>
      <c r="M294" s="20"/>
      <c r="N294" s="20"/>
      <c r="O294" s="20"/>
      <c r="P294" s="20">
        <f t="shared" si="28"/>
        <v>292</v>
      </c>
      <c r="Q294" s="18">
        <f t="shared" si="30"/>
        <v>85325</v>
      </c>
      <c r="R294" s="18">
        <f t="shared" si="29"/>
        <v>1731560</v>
      </c>
      <c r="S294" s="6">
        <v>13800</v>
      </c>
      <c r="T294" s="23">
        <f t="shared" si="27"/>
        <v>1372180.4511278195</v>
      </c>
      <c r="U294" s="23">
        <f t="shared" si="31"/>
        <v>18796.992481203008</v>
      </c>
      <c r="Z294" s="20"/>
      <c r="AA294" s="20"/>
    </row>
    <row r="295" spans="2:27" x14ac:dyDescent="0.25">
      <c r="B295" s="20"/>
      <c r="C295" s="20"/>
      <c r="D295" s="20"/>
      <c r="F295" s="20"/>
      <c r="K295" s="20"/>
      <c r="L295" s="20"/>
      <c r="M295" s="20"/>
      <c r="N295" s="20"/>
      <c r="O295" s="20"/>
      <c r="P295" s="20">
        <f t="shared" si="28"/>
        <v>293</v>
      </c>
      <c r="Q295" s="18">
        <f t="shared" si="30"/>
        <v>85465</v>
      </c>
      <c r="R295" s="18">
        <f t="shared" si="29"/>
        <v>1737490</v>
      </c>
      <c r="S295" s="6">
        <v>13800</v>
      </c>
      <c r="T295" s="23">
        <f t="shared" si="27"/>
        <v>1376879.6992481204</v>
      </c>
      <c r="U295" s="23">
        <f t="shared" si="31"/>
        <v>18796.992481203008</v>
      </c>
      <c r="Z295" s="20"/>
      <c r="AA295" s="20"/>
    </row>
    <row r="296" spans="2:27" x14ac:dyDescent="0.25">
      <c r="B296" s="20"/>
      <c r="C296" s="20"/>
      <c r="D296" s="20"/>
      <c r="F296" s="20"/>
      <c r="K296" s="20"/>
      <c r="L296" s="20"/>
      <c r="M296" s="20"/>
      <c r="N296" s="20"/>
      <c r="O296" s="20"/>
      <c r="P296" s="20">
        <f t="shared" si="28"/>
        <v>294</v>
      </c>
      <c r="Q296" s="18">
        <f t="shared" si="30"/>
        <v>85605</v>
      </c>
      <c r="R296" s="18">
        <f t="shared" si="29"/>
        <v>1743420</v>
      </c>
      <c r="S296" s="6">
        <v>13800</v>
      </c>
      <c r="T296" s="23">
        <f t="shared" si="27"/>
        <v>1381578.9473684211</v>
      </c>
      <c r="U296" s="23">
        <f t="shared" si="31"/>
        <v>18796.992481203008</v>
      </c>
      <c r="Z296" s="20"/>
      <c r="AA296" s="20"/>
    </row>
    <row r="297" spans="2:27" x14ac:dyDescent="0.25">
      <c r="B297" s="20"/>
      <c r="C297" s="20"/>
      <c r="D297" s="20"/>
      <c r="F297" s="20"/>
      <c r="K297" s="20"/>
      <c r="L297" s="20"/>
      <c r="M297" s="20"/>
      <c r="N297" s="20"/>
      <c r="O297" s="20"/>
      <c r="P297" s="20">
        <f t="shared" si="28"/>
        <v>295</v>
      </c>
      <c r="Q297" s="18">
        <f t="shared" si="30"/>
        <v>85745</v>
      </c>
      <c r="R297" s="18">
        <f t="shared" si="29"/>
        <v>1749350</v>
      </c>
      <c r="S297" s="6">
        <v>13800</v>
      </c>
      <c r="T297" s="23">
        <f t="shared" si="27"/>
        <v>1386278.1954887218</v>
      </c>
      <c r="U297" s="23">
        <f t="shared" si="31"/>
        <v>18796.992481203008</v>
      </c>
      <c r="Z297" s="20"/>
      <c r="AA297" s="20"/>
    </row>
    <row r="298" spans="2:27" x14ac:dyDescent="0.25">
      <c r="B298" s="20"/>
      <c r="C298" s="20"/>
      <c r="D298" s="20"/>
      <c r="F298" s="20"/>
      <c r="K298" s="20"/>
      <c r="L298" s="20"/>
      <c r="M298" s="20"/>
      <c r="N298" s="20"/>
      <c r="O298" s="20"/>
      <c r="P298" s="20">
        <f t="shared" si="28"/>
        <v>296</v>
      </c>
      <c r="Q298" s="18">
        <f t="shared" si="30"/>
        <v>85885</v>
      </c>
      <c r="R298" s="18">
        <f t="shared" si="29"/>
        <v>1755280</v>
      </c>
      <c r="S298" s="6">
        <v>13800</v>
      </c>
      <c r="T298" s="23">
        <f t="shared" si="27"/>
        <v>1390977.4436090225</v>
      </c>
      <c r="U298" s="23">
        <f t="shared" si="31"/>
        <v>18796.992481203008</v>
      </c>
      <c r="Z298" s="20"/>
      <c r="AA298" s="20"/>
    </row>
    <row r="299" spans="2:27" x14ac:dyDescent="0.25">
      <c r="B299" s="20"/>
      <c r="C299" s="20"/>
      <c r="D299" s="20"/>
      <c r="F299" s="20"/>
      <c r="K299" s="20"/>
      <c r="L299" s="20"/>
      <c r="M299" s="20"/>
      <c r="N299" s="20"/>
      <c r="O299" s="20"/>
      <c r="P299" s="20">
        <f t="shared" si="28"/>
        <v>297</v>
      </c>
      <c r="Q299" s="18">
        <f t="shared" si="30"/>
        <v>86025</v>
      </c>
      <c r="R299" s="18">
        <f t="shared" si="29"/>
        <v>1761210</v>
      </c>
      <c r="S299" s="6">
        <v>13800</v>
      </c>
      <c r="T299" s="23">
        <f t="shared" si="27"/>
        <v>1395676.6917293232</v>
      </c>
      <c r="U299" s="23">
        <f t="shared" si="31"/>
        <v>18796.992481203008</v>
      </c>
      <c r="Z299" s="20"/>
      <c r="AA299" s="20"/>
    </row>
    <row r="300" spans="2:27" x14ac:dyDescent="0.25">
      <c r="B300" s="20"/>
      <c r="C300" s="20"/>
      <c r="D300" s="20"/>
      <c r="F300" s="20"/>
      <c r="K300" s="20"/>
      <c r="L300" s="20"/>
      <c r="M300" s="20"/>
      <c r="N300" s="20"/>
      <c r="O300" s="20"/>
      <c r="P300" s="20">
        <f t="shared" si="28"/>
        <v>298</v>
      </c>
      <c r="Q300" s="18">
        <f t="shared" si="30"/>
        <v>86165</v>
      </c>
      <c r="R300" s="18">
        <f t="shared" si="29"/>
        <v>1767140</v>
      </c>
      <c r="S300" s="6">
        <v>13800</v>
      </c>
      <c r="T300" s="23">
        <f t="shared" si="27"/>
        <v>1400375.9398496242</v>
      </c>
      <c r="U300" s="23">
        <f t="shared" si="31"/>
        <v>18796.992481203008</v>
      </c>
      <c r="Z300" s="20"/>
      <c r="AA300" s="20"/>
    </row>
    <row r="301" spans="2:27" x14ac:dyDescent="0.25">
      <c r="B301" s="20"/>
      <c r="C301" s="20"/>
      <c r="D301" s="20"/>
      <c r="F301" s="20"/>
      <c r="K301" s="20"/>
      <c r="L301" s="20"/>
      <c r="M301" s="20"/>
      <c r="N301" s="20"/>
      <c r="O301" s="20"/>
      <c r="P301" s="20">
        <f t="shared" si="28"/>
        <v>299</v>
      </c>
      <c r="Q301" s="18">
        <f t="shared" si="30"/>
        <v>86305</v>
      </c>
      <c r="R301" s="18">
        <f t="shared" si="29"/>
        <v>1773070</v>
      </c>
      <c r="S301" s="6">
        <v>13800</v>
      </c>
      <c r="T301" s="23">
        <f t="shared" si="27"/>
        <v>1405075.1879699249</v>
      </c>
      <c r="U301" s="23">
        <f t="shared" si="31"/>
        <v>18796.992481203008</v>
      </c>
      <c r="Z301" s="20"/>
      <c r="AA301" s="20"/>
    </row>
    <row r="302" spans="2:27" x14ac:dyDescent="0.25">
      <c r="B302" s="20"/>
      <c r="C302" s="20"/>
      <c r="D302" s="20"/>
      <c r="F302" s="20"/>
      <c r="K302" s="20"/>
      <c r="L302" s="20"/>
      <c r="M302" s="20"/>
      <c r="N302" s="20"/>
      <c r="O302" s="20"/>
      <c r="P302" s="20">
        <f t="shared" si="28"/>
        <v>300</v>
      </c>
      <c r="Q302" s="18">
        <f t="shared" si="30"/>
        <v>86445</v>
      </c>
      <c r="R302" s="18">
        <f t="shared" si="29"/>
        <v>1779000</v>
      </c>
      <c r="S302" s="6">
        <v>13800</v>
      </c>
      <c r="T302" s="23">
        <f t="shared" si="27"/>
        <v>1409774.4360902256</v>
      </c>
      <c r="U302" s="23">
        <f t="shared" si="31"/>
        <v>18796.992481203008</v>
      </c>
      <c r="Z302" s="20"/>
      <c r="AA302" s="20"/>
    </row>
    <row r="303" spans="2:27" x14ac:dyDescent="0.25">
      <c r="B303" s="20"/>
      <c r="C303" s="20"/>
      <c r="D303" s="20"/>
      <c r="F303" s="20"/>
      <c r="K303" s="20"/>
      <c r="L303" s="20"/>
      <c r="M303" s="20"/>
      <c r="N303" s="20"/>
      <c r="O303" s="20"/>
      <c r="P303" s="20">
        <f t="shared" si="28"/>
        <v>301</v>
      </c>
      <c r="Q303" s="18">
        <f t="shared" si="30"/>
        <v>86585</v>
      </c>
      <c r="R303" s="18">
        <f t="shared" si="29"/>
        <v>1784930</v>
      </c>
      <c r="S303" s="6">
        <v>13800</v>
      </c>
      <c r="T303" s="23">
        <f t="shared" si="27"/>
        <v>1414473.6842105263</v>
      </c>
      <c r="U303" s="23">
        <f t="shared" si="31"/>
        <v>18796.992481203008</v>
      </c>
      <c r="Z303" s="20"/>
      <c r="AA303" s="20"/>
    </row>
    <row r="304" spans="2:27" x14ac:dyDescent="0.25">
      <c r="B304" s="20"/>
      <c r="C304" s="20"/>
      <c r="D304" s="20"/>
      <c r="F304" s="20"/>
      <c r="K304" s="20"/>
      <c r="L304" s="20"/>
      <c r="M304" s="20"/>
      <c r="N304" s="20"/>
      <c r="O304" s="20"/>
      <c r="P304" s="20">
        <f t="shared" si="28"/>
        <v>302</v>
      </c>
      <c r="Q304" s="18">
        <f t="shared" si="30"/>
        <v>86725</v>
      </c>
      <c r="R304" s="18">
        <f t="shared" si="29"/>
        <v>1790860</v>
      </c>
      <c r="S304" s="6">
        <v>13800</v>
      </c>
      <c r="T304" s="23">
        <f t="shared" si="27"/>
        <v>1419172.932330827</v>
      </c>
      <c r="U304" s="23">
        <f t="shared" si="31"/>
        <v>18796.992481203008</v>
      </c>
      <c r="Z304" s="20"/>
      <c r="AA304" s="20"/>
    </row>
    <row r="305" spans="2:27" x14ac:dyDescent="0.25">
      <c r="B305" s="20"/>
      <c r="C305" s="20"/>
      <c r="D305" s="20"/>
      <c r="F305" s="20"/>
      <c r="K305" s="20"/>
      <c r="L305" s="20"/>
      <c r="M305" s="20"/>
      <c r="N305" s="20"/>
      <c r="O305" s="20"/>
      <c r="P305" s="20">
        <f t="shared" si="28"/>
        <v>303</v>
      </c>
      <c r="Q305" s="18">
        <f t="shared" si="30"/>
        <v>86865</v>
      </c>
      <c r="R305" s="18">
        <f t="shared" si="29"/>
        <v>1796790</v>
      </c>
      <c r="S305" s="6">
        <v>13800</v>
      </c>
      <c r="T305" s="23">
        <f t="shared" si="27"/>
        <v>1423872.1804511279</v>
      </c>
      <c r="U305" s="23">
        <f t="shared" si="31"/>
        <v>18796.992481203008</v>
      </c>
      <c r="Z305" s="20"/>
      <c r="AA305" s="20"/>
    </row>
    <row r="306" spans="2:27" x14ac:dyDescent="0.25">
      <c r="B306" s="20"/>
      <c r="C306" s="20"/>
      <c r="D306" s="20"/>
      <c r="F306" s="20"/>
      <c r="K306" s="20"/>
      <c r="L306" s="20"/>
      <c r="M306" s="20"/>
      <c r="N306" s="20"/>
      <c r="O306" s="20"/>
      <c r="P306" s="20">
        <f t="shared" si="28"/>
        <v>304</v>
      </c>
      <c r="Q306" s="18">
        <f t="shared" si="30"/>
        <v>87005</v>
      </c>
      <c r="R306" s="18">
        <f t="shared" si="29"/>
        <v>1802720</v>
      </c>
      <c r="S306" s="6">
        <v>13800</v>
      </c>
      <c r="T306" s="23">
        <f t="shared" si="27"/>
        <v>1428571.4285714286</v>
      </c>
      <c r="U306" s="23">
        <f t="shared" si="31"/>
        <v>18796.992481203008</v>
      </c>
      <c r="Z306" s="20"/>
      <c r="AA306" s="20"/>
    </row>
    <row r="307" spans="2:27" x14ac:dyDescent="0.25">
      <c r="B307" s="20"/>
      <c r="C307" s="20"/>
      <c r="D307" s="20"/>
      <c r="F307" s="20"/>
      <c r="K307" s="20"/>
      <c r="L307" s="20"/>
      <c r="M307" s="20"/>
      <c r="N307" s="20"/>
      <c r="O307" s="20"/>
      <c r="P307" s="20">
        <f t="shared" si="28"/>
        <v>305</v>
      </c>
      <c r="Q307" s="18">
        <f t="shared" si="30"/>
        <v>87145</v>
      </c>
      <c r="R307" s="18">
        <f t="shared" si="29"/>
        <v>1808650</v>
      </c>
      <c r="S307" s="6">
        <v>13800</v>
      </c>
      <c r="T307" s="23">
        <f t="shared" si="27"/>
        <v>1433270.6766917293</v>
      </c>
      <c r="U307" s="23">
        <f t="shared" si="31"/>
        <v>18796.992481203008</v>
      </c>
      <c r="Z307" s="20"/>
      <c r="AA307" s="20"/>
    </row>
    <row r="308" spans="2:27" x14ac:dyDescent="0.25">
      <c r="B308" s="20"/>
      <c r="C308" s="20"/>
      <c r="D308" s="20"/>
      <c r="F308" s="20"/>
      <c r="K308" s="20"/>
      <c r="L308" s="20"/>
      <c r="M308" s="20"/>
      <c r="N308" s="20"/>
      <c r="O308" s="20"/>
      <c r="P308" s="20">
        <f t="shared" si="28"/>
        <v>306</v>
      </c>
      <c r="Q308" s="18">
        <f t="shared" si="30"/>
        <v>87285</v>
      </c>
      <c r="R308" s="18">
        <f t="shared" si="29"/>
        <v>1814580</v>
      </c>
      <c r="S308" s="6">
        <v>13800</v>
      </c>
      <c r="T308" s="23">
        <f t="shared" si="27"/>
        <v>1437969.92481203</v>
      </c>
      <c r="U308" s="23">
        <f t="shared" si="31"/>
        <v>18796.992481203008</v>
      </c>
      <c r="Z308" s="20"/>
      <c r="AA308" s="20"/>
    </row>
    <row r="309" spans="2:27" x14ac:dyDescent="0.25">
      <c r="B309" s="20"/>
      <c r="C309" s="20"/>
      <c r="D309" s="20"/>
      <c r="F309" s="20"/>
      <c r="K309" s="20"/>
      <c r="L309" s="20"/>
      <c r="M309" s="20"/>
      <c r="N309" s="20"/>
      <c r="O309" s="20"/>
      <c r="P309" s="20">
        <f t="shared" si="28"/>
        <v>307</v>
      </c>
      <c r="Q309" s="18">
        <f t="shared" si="30"/>
        <v>87425</v>
      </c>
      <c r="R309" s="18">
        <f t="shared" si="29"/>
        <v>1820510</v>
      </c>
      <c r="S309" s="6">
        <v>13800</v>
      </c>
      <c r="T309" s="23">
        <f t="shared" si="27"/>
        <v>1442669.1729323308</v>
      </c>
      <c r="U309" s="23">
        <f t="shared" si="31"/>
        <v>18796.992481203008</v>
      </c>
      <c r="Z309" s="20"/>
      <c r="AA309" s="20"/>
    </row>
    <row r="310" spans="2:27" x14ac:dyDescent="0.25">
      <c r="B310" s="20"/>
      <c r="C310" s="20"/>
      <c r="D310" s="20"/>
      <c r="F310" s="20"/>
      <c r="K310" s="20"/>
      <c r="L310" s="20"/>
      <c r="M310" s="20"/>
      <c r="N310" s="20"/>
      <c r="O310" s="20"/>
      <c r="P310" s="20">
        <f t="shared" si="28"/>
        <v>308</v>
      </c>
      <c r="Q310" s="18">
        <f t="shared" si="30"/>
        <v>87565</v>
      </c>
      <c r="R310" s="18">
        <f t="shared" si="29"/>
        <v>1826440</v>
      </c>
      <c r="S310" s="6">
        <v>13800</v>
      </c>
      <c r="T310" s="23">
        <f t="shared" si="27"/>
        <v>1447368.4210526317</v>
      </c>
      <c r="U310" s="23">
        <f t="shared" si="31"/>
        <v>18796.992481203008</v>
      </c>
      <c r="Z310" s="20"/>
      <c r="AA310" s="20"/>
    </row>
    <row r="311" spans="2:27" x14ac:dyDescent="0.25">
      <c r="B311" s="20"/>
      <c r="C311" s="20"/>
      <c r="D311" s="20"/>
      <c r="F311" s="20"/>
      <c r="K311" s="20"/>
      <c r="L311" s="20"/>
      <c r="M311" s="20"/>
      <c r="N311" s="20"/>
      <c r="O311" s="20"/>
      <c r="P311" s="20">
        <f t="shared" si="28"/>
        <v>309</v>
      </c>
      <c r="Q311" s="18">
        <f t="shared" si="30"/>
        <v>87705</v>
      </c>
      <c r="R311" s="18">
        <f t="shared" si="29"/>
        <v>1832370</v>
      </c>
      <c r="S311" s="6">
        <v>13800</v>
      </c>
      <c r="T311" s="23">
        <f t="shared" si="27"/>
        <v>1452067.6691729324</v>
      </c>
      <c r="U311" s="23">
        <f t="shared" si="31"/>
        <v>18796.992481203008</v>
      </c>
      <c r="Z311" s="20"/>
      <c r="AA311" s="20"/>
    </row>
    <row r="312" spans="2:27" x14ac:dyDescent="0.25">
      <c r="B312" s="20"/>
      <c r="C312" s="20"/>
      <c r="D312" s="20"/>
      <c r="F312" s="20"/>
      <c r="K312" s="20"/>
      <c r="L312" s="20"/>
      <c r="M312" s="20"/>
      <c r="N312" s="20"/>
      <c r="O312" s="20"/>
      <c r="P312" s="20">
        <f t="shared" si="28"/>
        <v>310</v>
      </c>
      <c r="Q312" s="18">
        <f t="shared" si="30"/>
        <v>87845</v>
      </c>
      <c r="R312" s="18">
        <f t="shared" si="29"/>
        <v>1838300</v>
      </c>
      <c r="S312" s="6">
        <v>13800</v>
      </c>
      <c r="T312" s="23">
        <f t="shared" si="27"/>
        <v>1456766.9172932331</v>
      </c>
      <c r="U312" s="23">
        <f t="shared" si="31"/>
        <v>18796.992481203008</v>
      </c>
      <c r="Z312" s="20"/>
      <c r="AA312" s="20"/>
    </row>
    <row r="313" spans="2:27" x14ac:dyDescent="0.25">
      <c r="B313" s="20"/>
      <c r="C313" s="20"/>
      <c r="D313" s="20"/>
      <c r="F313" s="20"/>
      <c r="K313" s="20"/>
      <c r="L313" s="20"/>
      <c r="M313" s="20"/>
      <c r="N313" s="20"/>
      <c r="O313" s="20"/>
      <c r="P313" s="20">
        <f t="shared" si="28"/>
        <v>311</v>
      </c>
      <c r="Q313" s="18">
        <f t="shared" si="30"/>
        <v>87985</v>
      </c>
      <c r="R313" s="18">
        <f t="shared" si="29"/>
        <v>1844230</v>
      </c>
      <c r="S313" s="6">
        <v>13800</v>
      </c>
      <c r="T313" s="23">
        <f t="shared" si="27"/>
        <v>1461466.1654135338</v>
      </c>
      <c r="U313" s="23">
        <f t="shared" si="31"/>
        <v>18796.992481203008</v>
      </c>
      <c r="Z313" s="20"/>
      <c r="AA313" s="20"/>
    </row>
    <row r="314" spans="2:27" x14ac:dyDescent="0.25">
      <c r="B314" s="20"/>
      <c r="C314" s="20"/>
      <c r="D314" s="20"/>
      <c r="F314" s="20"/>
      <c r="K314" s="20"/>
      <c r="L314" s="20"/>
      <c r="M314" s="20"/>
      <c r="N314" s="20"/>
      <c r="O314" s="20"/>
      <c r="P314" s="20">
        <f t="shared" si="28"/>
        <v>312</v>
      </c>
      <c r="Q314" s="18">
        <f t="shared" si="30"/>
        <v>88125</v>
      </c>
      <c r="R314" s="18">
        <f t="shared" si="29"/>
        <v>1850160</v>
      </c>
      <c r="S314" s="6">
        <v>13800</v>
      </c>
      <c r="T314" s="23">
        <f t="shared" si="27"/>
        <v>1466165.4135338345</v>
      </c>
      <c r="U314" s="23">
        <f t="shared" si="31"/>
        <v>18796.992481203008</v>
      </c>
      <c r="Z314" s="20"/>
      <c r="AA314" s="20"/>
    </row>
    <row r="315" spans="2:27" x14ac:dyDescent="0.25">
      <c r="B315" s="20"/>
      <c r="C315" s="20"/>
      <c r="D315" s="20"/>
      <c r="F315" s="20"/>
      <c r="K315" s="20"/>
      <c r="L315" s="20"/>
      <c r="M315" s="20"/>
      <c r="N315" s="20"/>
      <c r="O315" s="20"/>
      <c r="P315" s="20">
        <f t="shared" si="28"/>
        <v>313</v>
      </c>
      <c r="Q315" s="18">
        <f t="shared" si="30"/>
        <v>88265</v>
      </c>
      <c r="R315" s="18">
        <f t="shared" si="29"/>
        <v>1856090</v>
      </c>
      <c r="S315" s="6">
        <v>13800</v>
      </c>
      <c r="T315" s="23">
        <f t="shared" si="27"/>
        <v>1470864.6616541354</v>
      </c>
      <c r="U315" s="23">
        <f t="shared" si="31"/>
        <v>18796.992481203008</v>
      </c>
      <c r="Z315" s="20"/>
      <c r="AA315" s="20"/>
    </row>
    <row r="316" spans="2:27" x14ac:dyDescent="0.25">
      <c r="B316" s="20"/>
      <c r="C316" s="20"/>
      <c r="D316" s="20"/>
      <c r="F316" s="20"/>
      <c r="K316" s="20"/>
      <c r="L316" s="20"/>
      <c r="M316" s="20"/>
      <c r="N316" s="20"/>
      <c r="O316" s="20"/>
      <c r="P316" s="20">
        <f t="shared" si="28"/>
        <v>314</v>
      </c>
      <c r="Q316" s="18">
        <f t="shared" si="30"/>
        <v>88405</v>
      </c>
      <c r="R316" s="18">
        <f t="shared" si="29"/>
        <v>1862020</v>
      </c>
      <c r="S316" s="6">
        <v>13800</v>
      </c>
      <c r="T316" s="23">
        <f t="shared" si="27"/>
        <v>1475563.9097744361</v>
      </c>
      <c r="U316" s="23">
        <f t="shared" si="31"/>
        <v>18796.992481203008</v>
      </c>
      <c r="Z316" s="20"/>
      <c r="AA316" s="20"/>
    </row>
    <row r="317" spans="2:27" x14ac:dyDescent="0.25">
      <c r="B317" s="20"/>
      <c r="C317" s="20"/>
      <c r="D317" s="20"/>
      <c r="F317" s="20"/>
      <c r="K317" s="20"/>
      <c r="L317" s="20"/>
      <c r="M317" s="20"/>
      <c r="N317" s="20"/>
      <c r="O317" s="20"/>
      <c r="P317" s="20">
        <f t="shared" si="28"/>
        <v>315</v>
      </c>
      <c r="Q317" s="18">
        <f t="shared" si="30"/>
        <v>88545</v>
      </c>
      <c r="R317" s="18">
        <f t="shared" si="29"/>
        <v>1867950</v>
      </c>
      <c r="S317" s="6">
        <v>13800</v>
      </c>
      <c r="T317" s="23">
        <f t="shared" si="27"/>
        <v>1480263.1578947369</v>
      </c>
      <c r="U317" s="23">
        <f t="shared" si="31"/>
        <v>18796.992481203008</v>
      </c>
      <c r="Z317" s="20"/>
      <c r="AA317" s="20"/>
    </row>
    <row r="318" spans="2:27" x14ac:dyDescent="0.25">
      <c r="B318" s="20"/>
      <c r="C318" s="20"/>
      <c r="D318" s="20"/>
      <c r="F318" s="20"/>
      <c r="K318" s="20"/>
      <c r="L318" s="20"/>
      <c r="M318" s="20"/>
      <c r="N318" s="20"/>
      <c r="O318" s="20"/>
      <c r="P318" s="20">
        <f t="shared" si="28"/>
        <v>316</v>
      </c>
      <c r="Q318" s="18">
        <f t="shared" si="30"/>
        <v>88685</v>
      </c>
      <c r="R318" s="18">
        <f t="shared" si="29"/>
        <v>1873880</v>
      </c>
      <c r="S318" s="6">
        <v>13800</v>
      </c>
      <c r="T318" s="23">
        <f t="shared" si="27"/>
        <v>1484962.4060150376</v>
      </c>
      <c r="U318" s="23">
        <f t="shared" si="31"/>
        <v>18796.992481203008</v>
      </c>
      <c r="Z318" s="20"/>
      <c r="AA318" s="20"/>
    </row>
    <row r="319" spans="2:27" x14ac:dyDescent="0.25">
      <c r="B319" s="20"/>
      <c r="C319" s="20"/>
      <c r="D319" s="20"/>
      <c r="F319" s="20"/>
      <c r="K319" s="20"/>
      <c r="L319" s="20"/>
      <c r="M319" s="20"/>
      <c r="N319" s="20"/>
      <c r="O319" s="20"/>
      <c r="P319" s="20">
        <f t="shared" si="28"/>
        <v>317</v>
      </c>
      <c r="Q319" s="18">
        <f t="shared" si="30"/>
        <v>88825</v>
      </c>
      <c r="R319" s="18">
        <f t="shared" si="29"/>
        <v>1879810</v>
      </c>
      <c r="S319" s="6">
        <v>13800</v>
      </c>
      <c r="T319" s="23">
        <f t="shared" si="27"/>
        <v>1489661.6541353383</v>
      </c>
      <c r="U319" s="23">
        <f t="shared" si="31"/>
        <v>18796.992481203008</v>
      </c>
      <c r="Z319" s="20"/>
      <c r="AA319" s="20"/>
    </row>
    <row r="320" spans="2:27" x14ac:dyDescent="0.25">
      <c r="B320" s="20"/>
      <c r="C320" s="20"/>
      <c r="D320" s="20"/>
      <c r="F320" s="20"/>
      <c r="K320" s="20"/>
      <c r="L320" s="20"/>
      <c r="M320" s="20"/>
      <c r="N320" s="20"/>
      <c r="O320" s="20"/>
      <c r="P320" s="20">
        <f t="shared" si="28"/>
        <v>318</v>
      </c>
      <c r="Q320" s="18">
        <f t="shared" si="30"/>
        <v>88965</v>
      </c>
      <c r="R320" s="18">
        <f t="shared" si="29"/>
        <v>1885740</v>
      </c>
      <c r="S320" s="6">
        <v>13800</v>
      </c>
      <c r="T320" s="23">
        <f t="shared" si="27"/>
        <v>1494360.9022556392</v>
      </c>
      <c r="U320" s="23">
        <f t="shared" si="31"/>
        <v>18796.992481203008</v>
      </c>
      <c r="Z320" s="20"/>
      <c r="AA320" s="20"/>
    </row>
    <row r="321" spans="2:27" x14ac:dyDescent="0.25">
      <c r="B321" s="20"/>
      <c r="C321" s="20"/>
      <c r="D321" s="20"/>
      <c r="F321" s="20"/>
      <c r="K321" s="20"/>
      <c r="L321" s="20"/>
      <c r="M321" s="20"/>
      <c r="N321" s="20"/>
      <c r="O321" s="20"/>
      <c r="P321" s="20">
        <f t="shared" si="28"/>
        <v>319</v>
      </c>
      <c r="Q321" s="18">
        <f t="shared" si="30"/>
        <v>89105</v>
      </c>
      <c r="R321" s="18">
        <f t="shared" si="29"/>
        <v>1891670</v>
      </c>
      <c r="S321" s="6">
        <v>13800</v>
      </c>
      <c r="T321" s="23">
        <f t="shared" si="27"/>
        <v>1499060.1503759399</v>
      </c>
      <c r="U321" s="23">
        <f t="shared" si="31"/>
        <v>18796.992481203008</v>
      </c>
      <c r="Z321" s="20"/>
      <c r="AA321" s="20"/>
    </row>
    <row r="322" spans="2:27" x14ac:dyDescent="0.25">
      <c r="B322" s="20"/>
      <c r="C322" s="20"/>
      <c r="D322" s="20"/>
      <c r="F322" s="20"/>
      <c r="K322" s="20"/>
      <c r="L322" s="20"/>
      <c r="M322" s="20"/>
      <c r="N322" s="20"/>
      <c r="O322" s="20"/>
      <c r="P322" s="20">
        <f t="shared" si="28"/>
        <v>320</v>
      </c>
      <c r="Q322" s="18">
        <f t="shared" si="30"/>
        <v>89245</v>
      </c>
      <c r="R322" s="18">
        <f t="shared" si="29"/>
        <v>1897600</v>
      </c>
      <c r="S322" s="6">
        <v>13800</v>
      </c>
      <c r="T322" s="23">
        <f t="shared" si="27"/>
        <v>1503759.3984962406</v>
      </c>
      <c r="U322" s="23">
        <f t="shared" si="31"/>
        <v>18796.992481203008</v>
      </c>
      <c r="Z322" s="20"/>
      <c r="AA322" s="20"/>
    </row>
    <row r="323" spans="2:27" x14ac:dyDescent="0.25">
      <c r="B323" s="20"/>
      <c r="C323" s="20"/>
      <c r="D323" s="20"/>
      <c r="F323" s="20"/>
      <c r="K323" s="20"/>
      <c r="L323" s="20"/>
      <c r="M323" s="20"/>
      <c r="N323" s="20"/>
      <c r="O323" s="20"/>
      <c r="P323" s="20">
        <f t="shared" si="28"/>
        <v>321</v>
      </c>
      <c r="Q323" s="18">
        <f t="shared" si="30"/>
        <v>89385</v>
      </c>
      <c r="R323" s="18">
        <f t="shared" si="29"/>
        <v>1903530</v>
      </c>
      <c r="S323" s="6">
        <v>13800</v>
      </c>
      <c r="T323" s="23">
        <f t="shared" si="27"/>
        <v>1508458.6466165413</v>
      </c>
      <c r="U323" s="23">
        <f t="shared" si="31"/>
        <v>18796.992481203008</v>
      </c>
      <c r="Z323" s="20"/>
      <c r="AA323" s="20"/>
    </row>
    <row r="324" spans="2:27" x14ac:dyDescent="0.25">
      <c r="B324" s="20"/>
      <c r="C324" s="20"/>
      <c r="D324" s="20"/>
      <c r="F324" s="20"/>
      <c r="K324" s="20"/>
      <c r="L324" s="20"/>
      <c r="M324" s="20"/>
      <c r="N324" s="20"/>
      <c r="O324" s="20"/>
      <c r="P324" s="20">
        <f t="shared" si="28"/>
        <v>322</v>
      </c>
      <c r="Q324" s="18">
        <f t="shared" si="30"/>
        <v>89525</v>
      </c>
      <c r="R324" s="18">
        <f t="shared" si="29"/>
        <v>1909460</v>
      </c>
      <c r="S324" s="6">
        <v>13800</v>
      </c>
      <c r="T324" s="23">
        <f t="shared" ref="T324:T387" si="32">$H$5*P324</f>
        <v>1513157.894736842</v>
      </c>
      <c r="U324" s="23">
        <f t="shared" si="31"/>
        <v>18796.992481203008</v>
      </c>
      <c r="Z324" s="20"/>
      <c r="AA324" s="20"/>
    </row>
    <row r="325" spans="2:27" x14ac:dyDescent="0.25">
      <c r="B325" s="20"/>
      <c r="C325" s="20"/>
      <c r="D325" s="20"/>
      <c r="F325" s="20"/>
      <c r="K325" s="20"/>
      <c r="L325" s="20"/>
      <c r="M325" s="20"/>
      <c r="N325" s="20"/>
      <c r="O325" s="20"/>
      <c r="P325" s="20">
        <f t="shared" ref="P325:P388" si="33">P324+1</f>
        <v>323</v>
      </c>
      <c r="Q325" s="18">
        <f t="shared" si="30"/>
        <v>89665</v>
      </c>
      <c r="R325" s="18">
        <f t="shared" ref="R325:R388" si="34">5930*P325</f>
        <v>1915390</v>
      </c>
      <c r="S325" s="6">
        <v>13800</v>
      </c>
      <c r="T325" s="23">
        <f t="shared" si="32"/>
        <v>1517857.142857143</v>
      </c>
      <c r="U325" s="23">
        <f t="shared" si="31"/>
        <v>18796.992481203008</v>
      </c>
      <c r="Z325" s="20"/>
      <c r="AA325" s="20"/>
    </row>
    <row r="326" spans="2:27" x14ac:dyDescent="0.25">
      <c r="B326" s="20"/>
      <c r="C326" s="20"/>
      <c r="D326" s="20"/>
      <c r="F326" s="20"/>
      <c r="K326" s="20"/>
      <c r="L326" s="20"/>
      <c r="M326" s="20"/>
      <c r="N326" s="20"/>
      <c r="O326" s="20"/>
      <c r="P326" s="20">
        <f t="shared" si="33"/>
        <v>324</v>
      </c>
      <c r="Q326" s="18">
        <f t="shared" si="30"/>
        <v>89805</v>
      </c>
      <c r="R326" s="18">
        <f t="shared" si="34"/>
        <v>1921320</v>
      </c>
      <c r="S326" s="6">
        <v>13800</v>
      </c>
      <c r="T326" s="23">
        <f t="shared" si="32"/>
        <v>1522556.3909774437</v>
      </c>
      <c r="U326" s="23">
        <f t="shared" si="31"/>
        <v>18796.992481203008</v>
      </c>
      <c r="Z326" s="20"/>
      <c r="AA326" s="20"/>
    </row>
    <row r="327" spans="2:27" x14ac:dyDescent="0.25">
      <c r="B327" s="20"/>
      <c r="C327" s="20"/>
      <c r="D327" s="20"/>
      <c r="F327" s="20"/>
      <c r="K327" s="20"/>
      <c r="L327" s="20"/>
      <c r="M327" s="20"/>
      <c r="N327" s="20"/>
      <c r="O327" s="20"/>
      <c r="P327" s="20">
        <f t="shared" si="33"/>
        <v>325</v>
      </c>
      <c r="Q327" s="18">
        <f t="shared" si="30"/>
        <v>89945</v>
      </c>
      <c r="R327" s="18">
        <f t="shared" si="34"/>
        <v>1927250</v>
      </c>
      <c r="S327" s="6">
        <v>13800</v>
      </c>
      <c r="T327" s="23">
        <f t="shared" si="32"/>
        <v>1527255.6390977444</v>
      </c>
      <c r="U327" s="23">
        <f t="shared" si="31"/>
        <v>18796.992481203008</v>
      </c>
      <c r="Z327" s="20"/>
      <c r="AA327" s="20"/>
    </row>
    <row r="328" spans="2:27" x14ac:dyDescent="0.25">
      <c r="B328" s="20"/>
      <c r="C328" s="20"/>
      <c r="D328" s="20"/>
      <c r="F328" s="20"/>
      <c r="K328" s="20"/>
      <c r="L328" s="20"/>
      <c r="M328" s="20"/>
      <c r="N328" s="20"/>
      <c r="O328" s="20"/>
      <c r="P328" s="20">
        <f t="shared" si="33"/>
        <v>326</v>
      </c>
      <c r="Q328" s="18">
        <f t="shared" si="30"/>
        <v>90085</v>
      </c>
      <c r="R328" s="18">
        <f t="shared" si="34"/>
        <v>1933180</v>
      </c>
      <c r="S328" s="6">
        <v>13800</v>
      </c>
      <c r="T328" s="23">
        <f t="shared" si="32"/>
        <v>1531954.8872180451</v>
      </c>
      <c r="U328" s="23">
        <f t="shared" si="31"/>
        <v>18796.992481203008</v>
      </c>
      <c r="Z328" s="20"/>
      <c r="AA328" s="20"/>
    </row>
    <row r="329" spans="2:27" x14ac:dyDescent="0.25">
      <c r="B329" s="20"/>
      <c r="C329" s="20"/>
      <c r="D329" s="20"/>
      <c r="F329" s="20"/>
      <c r="K329" s="20"/>
      <c r="L329" s="20"/>
      <c r="M329" s="20"/>
      <c r="N329" s="20"/>
      <c r="O329" s="20"/>
      <c r="P329" s="20">
        <f t="shared" si="33"/>
        <v>327</v>
      </c>
      <c r="Q329" s="18">
        <f t="shared" si="30"/>
        <v>90225</v>
      </c>
      <c r="R329" s="18">
        <f t="shared" si="34"/>
        <v>1939110</v>
      </c>
      <c r="S329" s="6">
        <v>13800</v>
      </c>
      <c r="T329" s="23">
        <f t="shared" si="32"/>
        <v>1536654.1353383458</v>
      </c>
      <c r="U329" s="23">
        <f t="shared" si="31"/>
        <v>18796.992481203008</v>
      </c>
      <c r="Z329" s="20"/>
      <c r="AA329" s="20"/>
    </row>
    <row r="330" spans="2:27" x14ac:dyDescent="0.25">
      <c r="B330" s="20"/>
      <c r="C330" s="20"/>
      <c r="D330" s="20"/>
      <c r="F330" s="20"/>
      <c r="K330" s="20"/>
      <c r="L330" s="20"/>
      <c r="M330" s="20"/>
      <c r="N330" s="20"/>
      <c r="O330" s="20"/>
      <c r="P330" s="20">
        <f t="shared" si="33"/>
        <v>328</v>
      </c>
      <c r="Q330" s="18">
        <f t="shared" si="30"/>
        <v>90365</v>
      </c>
      <c r="R330" s="18">
        <f t="shared" si="34"/>
        <v>1945040</v>
      </c>
      <c r="S330" s="6">
        <v>13800</v>
      </c>
      <c r="T330" s="23">
        <f t="shared" si="32"/>
        <v>1541353.3834586467</v>
      </c>
      <c r="U330" s="23">
        <f t="shared" si="31"/>
        <v>18796.992481203008</v>
      </c>
      <c r="Z330" s="20"/>
      <c r="AA330" s="20"/>
    </row>
    <row r="331" spans="2:27" x14ac:dyDescent="0.25">
      <c r="B331" s="20"/>
      <c r="C331" s="20"/>
      <c r="D331" s="20"/>
      <c r="F331" s="20"/>
      <c r="K331" s="20"/>
      <c r="L331" s="20"/>
      <c r="M331" s="20"/>
      <c r="N331" s="20"/>
      <c r="O331" s="20"/>
      <c r="P331" s="20">
        <f t="shared" si="33"/>
        <v>329</v>
      </c>
      <c r="Q331" s="18">
        <f t="shared" si="30"/>
        <v>90505</v>
      </c>
      <c r="R331" s="18">
        <f t="shared" si="34"/>
        <v>1950970</v>
      </c>
      <c r="S331" s="6">
        <v>13800</v>
      </c>
      <c r="T331" s="23">
        <f t="shared" si="32"/>
        <v>1546052.6315789474</v>
      </c>
      <c r="U331" s="23">
        <f t="shared" si="31"/>
        <v>18796.992481203008</v>
      </c>
      <c r="Z331" s="20"/>
      <c r="AA331" s="20"/>
    </row>
    <row r="332" spans="2:27" x14ac:dyDescent="0.25">
      <c r="B332" s="20"/>
      <c r="C332" s="20"/>
      <c r="D332" s="20"/>
      <c r="F332" s="20"/>
      <c r="K332" s="20"/>
      <c r="L332" s="20"/>
      <c r="M332" s="20"/>
      <c r="N332" s="20"/>
      <c r="O332" s="20"/>
      <c r="P332" s="20">
        <f t="shared" si="33"/>
        <v>330</v>
      </c>
      <c r="Q332" s="18">
        <f t="shared" ref="Q332:Q395" si="35">Q331 + 140</f>
        <v>90645</v>
      </c>
      <c r="R332" s="18">
        <f t="shared" si="34"/>
        <v>1956900</v>
      </c>
      <c r="S332" s="6">
        <v>13800</v>
      </c>
      <c r="T332" s="23">
        <f t="shared" si="32"/>
        <v>1550751.8796992481</v>
      </c>
      <c r="U332" s="23">
        <f t="shared" si="31"/>
        <v>18796.992481203008</v>
      </c>
      <c r="Z332" s="20"/>
      <c r="AA332" s="20"/>
    </row>
    <row r="333" spans="2:27" x14ac:dyDescent="0.25">
      <c r="B333" s="20"/>
      <c r="C333" s="20"/>
      <c r="D333" s="20"/>
      <c r="F333" s="20"/>
      <c r="K333" s="20"/>
      <c r="L333" s="20"/>
      <c r="M333" s="20"/>
      <c r="N333" s="20"/>
      <c r="O333" s="20"/>
      <c r="P333" s="20">
        <f t="shared" si="33"/>
        <v>331</v>
      </c>
      <c r="Q333" s="18">
        <f t="shared" si="35"/>
        <v>90785</v>
      </c>
      <c r="R333" s="18">
        <f t="shared" si="34"/>
        <v>1962830</v>
      </c>
      <c r="S333" s="6">
        <v>13800</v>
      </c>
      <c r="T333" s="23">
        <f t="shared" si="32"/>
        <v>1555451.1278195488</v>
      </c>
      <c r="U333" s="23">
        <f t="shared" si="31"/>
        <v>18796.992481203008</v>
      </c>
      <c r="Z333" s="20"/>
      <c r="AA333" s="20"/>
    </row>
    <row r="334" spans="2:27" x14ac:dyDescent="0.25">
      <c r="B334" s="20"/>
      <c r="C334" s="20"/>
      <c r="D334" s="20"/>
      <c r="F334" s="20"/>
      <c r="K334" s="20"/>
      <c r="L334" s="20"/>
      <c r="M334" s="20"/>
      <c r="N334" s="20"/>
      <c r="O334" s="20"/>
      <c r="P334" s="20">
        <f t="shared" si="33"/>
        <v>332</v>
      </c>
      <c r="Q334" s="18">
        <f t="shared" si="35"/>
        <v>90925</v>
      </c>
      <c r="R334" s="18">
        <f t="shared" si="34"/>
        <v>1968760</v>
      </c>
      <c r="S334" s="6">
        <v>13800</v>
      </c>
      <c r="T334" s="23">
        <f t="shared" si="32"/>
        <v>1560150.3759398495</v>
      </c>
      <c r="U334" s="23">
        <f t="shared" si="31"/>
        <v>18796.992481203008</v>
      </c>
      <c r="Z334" s="20"/>
      <c r="AA334" s="20"/>
    </row>
    <row r="335" spans="2:27" x14ac:dyDescent="0.25">
      <c r="B335" s="20"/>
      <c r="C335" s="20"/>
      <c r="D335" s="20"/>
      <c r="F335" s="20"/>
      <c r="K335" s="20"/>
      <c r="L335" s="20"/>
      <c r="M335" s="20"/>
      <c r="N335" s="20"/>
      <c r="O335" s="20"/>
      <c r="P335" s="20">
        <f t="shared" si="33"/>
        <v>333</v>
      </c>
      <c r="Q335" s="18">
        <f t="shared" si="35"/>
        <v>91065</v>
      </c>
      <c r="R335" s="18">
        <f t="shared" si="34"/>
        <v>1974690</v>
      </c>
      <c r="S335" s="6">
        <v>13800</v>
      </c>
      <c r="T335" s="23">
        <f t="shared" si="32"/>
        <v>1564849.6240601505</v>
      </c>
      <c r="U335" s="23">
        <f t="shared" si="31"/>
        <v>18796.992481203008</v>
      </c>
      <c r="Z335" s="20"/>
      <c r="AA335" s="20"/>
    </row>
    <row r="336" spans="2:27" x14ac:dyDescent="0.25">
      <c r="B336" s="20"/>
      <c r="C336" s="20"/>
      <c r="D336" s="20"/>
      <c r="F336" s="20"/>
      <c r="K336" s="20"/>
      <c r="L336" s="20"/>
      <c r="M336" s="20"/>
      <c r="N336" s="20"/>
      <c r="O336" s="20"/>
      <c r="P336" s="20">
        <f t="shared" si="33"/>
        <v>334</v>
      </c>
      <c r="Q336" s="18">
        <f t="shared" si="35"/>
        <v>91205</v>
      </c>
      <c r="R336" s="18">
        <f t="shared" si="34"/>
        <v>1980620</v>
      </c>
      <c r="S336" s="6">
        <v>13800</v>
      </c>
      <c r="T336" s="23">
        <f t="shared" si="32"/>
        <v>1569548.8721804512</v>
      </c>
      <c r="U336" s="23">
        <f t="shared" si="31"/>
        <v>18796.992481203008</v>
      </c>
      <c r="Z336" s="20"/>
      <c r="AA336" s="20"/>
    </row>
    <row r="337" spans="2:27" x14ac:dyDescent="0.25">
      <c r="B337" s="20"/>
      <c r="C337" s="20"/>
      <c r="D337" s="20"/>
      <c r="F337" s="20"/>
      <c r="K337" s="20"/>
      <c r="L337" s="20"/>
      <c r="M337" s="20"/>
      <c r="N337" s="20"/>
      <c r="O337" s="20"/>
      <c r="P337" s="20">
        <f t="shared" si="33"/>
        <v>335</v>
      </c>
      <c r="Q337" s="18">
        <f t="shared" si="35"/>
        <v>91345</v>
      </c>
      <c r="R337" s="18">
        <f t="shared" si="34"/>
        <v>1986550</v>
      </c>
      <c r="S337" s="6">
        <v>13800</v>
      </c>
      <c r="T337" s="23">
        <f t="shared" si="32"/>
        <v>1574248.1203007519</v>
      </c>
      <c r="U337" s="23">
        <f t="shared" si="31"/>
        <v>18796.992481203008</v>
      </c>
      <c r="Z337" s="20"/>
      <c r="AA337" s="20"/>
    </row>
    <row r="338" spans="2:27" x14ac:dyDescent="0.25">
      <c r="B338" s="20"/>
      <c r="C338" s="20"/>
      <c r="D338" s="20"/>
      <c r="F338" s="20"/>
      <c r="K338" s="20"/>
      <c r="L338" s="20"/>
      <c r="M338" s="20"/>
      <c r="N338" s="20"/>
      <c r="O338" s="20"/>
      <c r="P338" s="20">
        <f t="shared" si="33"/>
        <v>336</v>
      </c>
      <c r="Q338" s="18">
        <f t="shared" si="35"/>
        <v>91485</v>
      </c>
      <c r="R338" s="18">
        <f t="shared" si="34"/>
        <v>1992480</v>
      </c>
      <c r="S338" s="6">
        <v>13800</v>
      </c>
      <c r="T338" s="23">
        <f t="shared" si="32"/>
        <v>1578947.3684210526</v>
      </c>
      <c r="U338" s="23">
        <f t="shared" si="31"/>
        <v>18796.992481203008</v>
      </c>
      <c r="Z338" s="20"/>
      <c r="AA338" s="20"/>
    </row>
    <row r="339" spans="2:27" x14ac:dyDescent="0.25">
      <c r="B339" s="20"/>
      <c r="C339" s="20"/>
      <c r="D339" s="20"/>
      <c r="F339" s="20"/>
      <c r="K339" s="20"/>
      <c r="L339" s="20"/>
      <c r="M339" s="20"/>
      <c r="N339" s="20"/>
      <c r="O339" s="20"/>
      <c r="P339" s="20">
        <f t="shared" si="33"/>
        <v>337</v>
      </c>
      <c r="Q339" s="18">
        <f t="shared" si="35"/>
        <v>91625</v>
      </c>
      <c r="R339" s="18">
        <f t="shared" si="34"/>
        <v>1998410</v>
      </c>
      <c r="S339" s="6">
        <v>13800</v>
      </c>
      <c r="T339" s="23">
        <f t="shared" si="32"/>
        <v>1583646.6165413533</v>
      </c>
      <c r="U339" s="23">
        <f t="shared" si="31"/>
        <v>18796.992481203008</v>
      </c>
      <c r="Z339" s="20"/>
      <c r="AA339" s="20"/>
    </row>
    <row r="340" spans="2:27" x14ac:dyDescent="0.25">
      <c r="B340" s="20"/>
      <c r="C340" s="20"/>
      <c r="D340" s="20"/>
      <c r="F340" s="20"/>
      <c r="K340" s="20"/>
      <c r="L340" s="20"/>
      <c r="M340" s="20"/>
      <c r="N340" s="20"/>
      <c r="O340" s="20"/>
      <c r="P340" s="20">
        <f t="shared" si="33"/>
        <v>338</v>
      </c>
      <c r="Q340" s="18">
        <f t="shared" si="35"/>
        <v>91765</v>
      </c>
      <c r="R340" s="18">
        <f t="shared" si="34"/>
        <v>2004340</v>
      </c>
      <c r="S340" s="6">
        <v>13800</v>
      </c>
      <c r="T340" s="23">
        <f t="shared" si="32"/>
        <v>1588345.8646616542</v>
      </c>
      <c r="U340" s="23">
        <f t="shared" si="31"/>
        <v>18796.992481203008</v>
      </c>
      <c r="Z340" s="20"/>
      <c r="AA340" s="20"/>
    </row>
    <row r="341" spans="2:27" x14ac:dyDescent="0.25">
      <c r="B341" s="20"/>
      <c r="C341" s="20"/>
      <c r="D341" s="20"/>
      <c r="F341" s="20"/>
      <c r="K341" s="20"/>
      <c r="L341" s="20"/>
      <c r="M341" s="20"/>
      <c r="N341" s="20"/>
      <c r="O341" s="20"/>
      <c r="P341" s="20">
        <f t="shared" si="33"/>
        <v>339</v>
      </c>
      <c r="Q341" s="18">
        <f t="shared" si="35"/>
        <v>91905</v>
      </c>
      <c r="R341" s="18">
        <f t="shared" si="34"/>
        <v>2010270</v>
      </c>
      <c r="S341" s="6">
        <v>13800</v>
      </c>
      <c r="T341" s="23">
        <f t="shared" si="32"/>
        <v>1593045.1127819549</v>
      </c>
      <c r="U341" s="23">
        <f t="shared" si="31"/>
        <v>18796.992481203008</v>
      </c>
      <c r="Z341" s="20"/>
      <c r="AA341" s="20"/>
    </row>
    <row r="342" spans="2:27" x14ac:dyDescent="0.25">
      <c r="B342" s="20"/>
      <c r="C342" s="20"/>
      <c r="D342" s="20"/>
      <c r="F342" s="20"/>
      <c r="K342" s="20"/>
      <c r="L342" s="20"/>
      <c r="M342" s="20"/>
      <c r="N342" s="20"/>
      <c r="O342" s="20"/>
      <c r="P342" s="20">
        <f t="shared" si="33"/>
        <v>340</v>
      </c>
      <c r="Q342" s="18">
        <f t="shared" si="35"/>
        <v>92045</v>
      </c>
      <c r="R342" s="18">
        <f t="shared" si="34"/>
        <v>2016200</v>
      </c>
      <c r="S342" s="6">
        <v>13800</v>
      </c>
      <c r="T342" s="23">
        <f t="shared" si="32"/>
        <v>1597744.3609022556</v>
      </c>
      <c r="U342" s="23">
        <f t="shared" si="31"/>
        <v>18796.992481203008</v>
      </c>
      <c r="Z342" s="20"/>
      <c r="AA342" s="20"/>
    </row>
    <row r="343" spans="2:27" x14ac:dyDescent="0.25">
      <c r="B343" s="20"/>
      <c r="C343" s="20"/>
      <c r="D343" s="20"/>
      <c r="F343" s="20"/>
      <c r="K343" s="20"/>
      <c r="L343" s="20"/>
      <c r="M343" s="20"/>
      <c r="N343" s="20"/>
      <c r="O343" s="20"/>
      <c r="P343" s="20">
        <f t="shared" si="33"/>
        <v>341</v>
      </c>
      <c r="Q343" s="18">
        <f t="shared" si="35"/>
        <v>92185</v>
      </c>
      <c r="R343" s="18">
        <f t="shared" si="34"/>
        <v>2022130</v>
      </c>
      <c r="S343" s="6">
        <v>13800</v>
      </c>
      <c r="T343" s="23">
        <f t="shared" si="32"/>
        <v>1602443.6090225563</v>
      </c>
      <c r="U343" s="23">
        <f t="shared" si="31"/>
        <v>18796.992481203008</v>
      </c>
      <c r="Z343" s="20"/>
      <c r="AA343" s="20"/>
    </row>
    <row r="344" spans="2:27" x14ac:dyDescent="0.25">
      <c r="B344" s="20"/>
      <c r="C344" s="20"/>
      <c r="D344" s="20"/>
      <c r="F344" s="20"/>
      <c r="K344" s="20"/>
      <c r="L344" s="20"/>
      <c r="M344" s="20"/>
      <c r="N344" s="20"/>
      <c r="O344" s="20"/>
      <c r="P344" s="20">
        <f t="shared" si="33"/>
        <v>342</v>
      </c>
      <c r="Q344" s="18">
        <f t="shared" si="35"/>
        <v>92325</v>
      </c>
      <c r="R344" s="18">
        <f t="shared" si="34"/>
        <v>2028060</v>
      </c>
      <c r="S344" s="6">
        <v>13800</v>
      </c>
      <c r="T344" s="23">
        <f t="shared" si="32"/>
        <v>1607142.857142857</v>
      </c>
      <c r="U344" s="23">
        <f t="shared" si="31"/>
        <v>18796.992481203008</v>
      </c>
      <c r="Z344" s="20"/>
      <c r="AA344" s="20"/>
    </row>
    <row r="345" spans="2:27" x14ac:dyDescent="0.25">
      <c r="B345" s="20"/>
      <c r="C345" s="20"/>
      <c r="D345" s="20"/>
      <c r="F345" s="20"/>
      <c r="K345" s="20"/>
      <c r="L345" s="20"/>
      <c r="M345" s="20"/>
      <c r="N345" s="20"/>
      <c r="O345" s="20"/>
      <c r="P345" s="20">
        <f t="shared" si="33"/>
        <v>343</v>
      </c>
      <c r="Q345" s="18">
        <f t="shared" si="35"/>
        <v>92465</v>
      </c>
      <c r="R345" s="18">
        <f t="shared" si="34"/>
        <v>2033990</v>
      </c>
      <c r="S345" s="6">
        <v>13800</v>
      </c>
      <c r="T345" s="23">
        <f t="shared" si="32"/>
        <v>1611842.105263158</v>
      </c>
      <c r="U345" s="23">
        <f t="shared" si="31"/>
        <v>18796.992481203008</v>
      </c>
      <c r="Z345" s="20"/>
      <c r="AA345" s="20"/>
    </row>
    <row r="346" spans="2:27" x14ac:dyDescent="0.25">
      <c r="B346" s="20"/>
      <c r="C346" s="20"/>
      <c r="D346" s="20"/>
      <c r="F346" s="20"/>
      <c r="K346" s="20"/>
      <c r="L346" s="20"/>
      <c r="M346" s="20"/>
      <c r="N346" s="20"/>
      <c r="O346" s="20"/>
      <c r="P346" s="20">
        <f t="shared" si="33"/>
        <v>344</v>
      </c>
      <c r="Q346" s="18">
        <f t="shared" si="35"/>
        <v>92605</v>
      </c>
      <c r="R346" s="18">
        <f t="shared" si="34"/>
        <v>2039920</v>
      </c>
      <c r="S346" s="6">
        <v>13800</v>
      </c>
      <c r="T346" s="23">
        <f t="shared" si="32"/>
        <v>1616541.3533834587</v>
      </c>
      <c r="U346" s="23">
        <f t="shared" si="31"/>
        <v>18796.992481203008</v>
      </c>
      <c r="Z346" s="20"/>
      <c r="AA346" s="20"/>
    </row>
    <row r="347" spans="2:27" x14ac:dyDescent="0.25">
      <c r="B347" s="20"/>
      <c r="C347" s="20"/>
      <c r="D347" s="20"/>
      <c r="F347" s="20"/>
      <c r="K347" s="20"/>
      <c r="L347" s="20"/>
      <c r="M347" s="20"/>
      <c r="N347" s="20"/>
      <c r="O347" s="20"/>
      <c r="P347" s="20">
        <f t="shared" si="33"/>
        <v>345</v>
      </c>
      <c r="Q347" s="18">
        <f t="shared" si="35"/>
        <v>92745</v>
      </c>
      <c r="R347" s="18">
        <f t="shared" si="34"/>
        <v>2045850</v>
      </c>
      <c r="S347" s="6">
        <v>13800</v>
      </c>
      <c r="T347" s="23">
        <f t="shared" si="32"/>
        <v>1621240.6015037594</v>
      </c>
      <c r="U347" s="23">
        <f t="shared" si="31"/>
        <v>18796.992481203008</v>
      </c>
      <c r="Z347" s="20"/>
      <c r="AA347" s="20"/>
    </row>
    <row r="348" spans="2:27" x14ac:dyDescent="0.25">
      <c r="B348" s="20"/>
      <c r="C348" s="20"/>
      <c r="D348" s="20"/>
      <c r="F348" s="20"/>
      <c r="K348" s="20"/>
      <c r="L348" s="20"/>
      <c r="M348" s="20"/>
      <c r="N348" s="20"/>
      <c r="O348" s="20"/>
      <c r="P348" s="20">
        <f t="shared" si="33"/>
        <v>346</v>
      </c>
      <c r="Q348" s="18">
        <f t="shared" si="35"/>
        <v>92885</v>
      </c>
      <c r="R348" s="18">
        <f t="shared" si="34"/>
        <v>2051780</v>
      </c>
      <c r="S348" s="6">
        <v>13800</v>
      </c>
      <c r="T348" s="23">
        <f t="shared" si="32"/>
        <v>1625939.8496240601</v>
      </c>
      <c r="U348" s="23">
        <f t="shared" ref="U348:U411" si="36">U347</f>
        <v>18796.992481203008</v>
      </c>
      <c r="Z348" s="20"/>
      <c r="AA348" s="20"/>
    </row>
    <row r="349" spans="2:27" x14ac:dyDescent="0.25">
      <c r="B349" s="20"/>
      <c r="C349" s="20"/>
      <c r="D349" s="20"/>
      <c r="F349" s="20"/>
      <c r="K349" s="20"/>
      <c r="L349" s="20"/>
      <c r="M349" s="20"/>
      <c r="N349" s="20"/>
      <c r="O349" s="20"/>
      <c r="P349" s="20">
        <f t="shared" si="33"/>
        <v>347</v>
      </c>
      <c r="Q349" s="18">
        <f t="shared" si="35"/>
        <v>93025</v>
      </c>
      <c r="R349" s="18">
        <f t="shared" si="34"/>
        <v>2057710</v>
      </c>
      <c r="S349" s="6">
        <v>13800</v>
      </c>
      <c r="T349" s="23">
        <f t="shared" si="32"/>
        <v>1630639.0977443608</v>
      </c>
      <c r="U349" s="23">
        <f t="shared" si="36"/>
        <v>18796.992481203008</v>
      </c>
      <c r="Z349" s="20"/>
      <c r="AA349" s="20"/>
    </row>
    <row r="350" spans="2:27" x14ac:dyDescent="0.25">
      <c r="B350" s="20"/>
      <c r="C350" s="20"/>
      <c r="D350" s="20"/>
      <c r="F350" s="20"/>
      <c r="K350" s="20"/>
      <c r="L350" s="20"/>
      <c r="M350" s="20"/>
      <c r="N350" s="20"/>
      <c r="O350" s="20"/>
      <c r="P350" s="20">
        <f t="shared" si="33"/>
        <v>348</v>
      </c>
      <c r="Q350" s="18">
        <f t="shared" si="35"/>
        <v>93165</v>
      </c>
      <c r="R350" s="18">
        <f t="shared" si="34"/>
        <v>2063640</v>
      </c>
      <c r="S350" s="6">
        <v>13800</v>
      </c>
      <c r="T350" s="23">
        <f t="shared" si="32"/>
        <v>1635338.3458646617</v>
      </c>
      <c r="U350" s="23">
        <f t="shared" si="36"/>
        <v>18796.992481203008</v>
      </c>
      <c r="Z350" s="20"/>
      <c r="AA350" s="20"/>
    </row>
    <row r="351" spans="2:27" x14ac:dyDescent="0.25">
      <c r="B351" s="20"/>
      <c r="C351" s="20"/>
      <c r="D351" s="20"/>
      <c r="F351" s="20"/>
      <c r="K351" s="20"/>
      <c r="L351" s="20"/>
      <c r="M351" s="20"/>
      <c r="N351" s="20"/>
      <c r="O351" s="20"/>
      <c r="P351" s="20">
        <f t="shared" si="33"/>
        <v>349</v>
      </c>
      <c r="Q351" s="18">
        <f t="shared" si="35"/>
        <v>93305</v>
      </c>
      <c r="R351" s="18">
        <f t="shared" si="34"/>
        <v>2069570</v>
      </c>
      <c r="S351" s="6">
        <v>13800</v>
      </c>
      <c r="T351" s="23">
        <f t="shared" si="32"/>
        <v>1640037.5939849624</v>
      </c>
      <c r="U351" s="23">
        <f t="shared" si="36"/>
        <v>18796.992481203008</v>
      </c>
      <c r="Z351" s="20"/>
      <c r="AA351" s="20"/>
    </row>
    <row r="352" spans="2:27" x14ac:dyDescent="0.25">
      <c r="B352" s="20"/>
      <c r="C352" s="20"/>
      <c r="D352" s="20"/>
      <c r="F352" s="20"/>
      <c r="K352" s="20"/>
      <c r="L352" s="20"/>
      <c r="M352" s="20"/>
      <c r="N352" s="20"/>
      <c r="O352" s="20"/>
      <c r="P352" s="20">
        <f t="shared" si="33"/>
        <v>350</v>
      </c>
      <c r="Q352" s="18">
        <f t="shared" si="35"/>
        <v>93445</v>
      </c>
      <c r="R352" s="18">
        <f t="shared" si="34"/>
        <v>2075500</v>
      </c>
      <c r="S352" s="6">
        <v>13800</v>
      </c>
      <c r="T352" s="23">
        <f t="shared" si="32"/>
        <v>1644736.8421052631</v>
      </c>
      <c r="U352" s="23">
        <f t="shared" si="36"/>
        <v>18796.992481203008</v>
      </c>
      <c r="Z352" s="20"/>
      <c r="AA352" s="20"/>
    </row>
    <row r="353" spans="2:27" x14ac:dyDescent="0.25">
      <c r="B353" s="20"/>
      <c r="C353" s="20"/>
      <c r="D353" s="20"/>
      <c r="F353" s="20"/>
      <c r="K353" s="20"/>
      <c r="L353" s="20"/>
      <c r="M353" s="20"/>
      <c r="N353" s="20"/>
      <c r="O353" s="20"/>
      <c r="P353" s="20">
        <f t="shared" si="33"/>
        <v>351</v>
      </c>
      <c r="Q353" s="18">
        <f t="shared" si="35"/>
        <v>93585</v>
      </c>
      <c r="R353" s="18">
        <f t="shared" si="34"/>
        <v>2081430</v>
      </c>
      <c r="S353" s="6">
        <v>13800</v>
      </c>
      <c r="T353" s="23">
        <f t="shared" si="32"/>
        <v>1649436.0902255639</v>
      </c>
      <c r="U353" s="23">
        <f t="shared" si="36"/>
        <v>18796.992481203008</v>
      </c>
      <c r="Z353" s="20"/>
      <c r="AA353" s="20"/>
    </row>
    <row r="354" spans="2:27" x14ac:dyDescent="0.25">
      <c r="B354" s="20"/>
      <c r="C354" s="20"/>
      <c r="D354" s="20"/>
      <c r="F354" s="20"/>
      <c r="K354" s="20"/>
      <c r="L354" s="20"/>
      <c r="M354" s="20"/>
      <c r="N354" s="20"/>
      <c r="O354" s="20"/>
      <c r="P354" s="20">
        <f t="shared" si="33"/>
        <v>352</v>
      </c>
      <c r="Q354" s="18">
        <f t="shared" si="35"/>
        <v>93725</v>
      </c>
      <c r="R354" s="18">
        <f t="shared" si="34"/>
        <v>2087360</v>
      </c>
      <c r="S354" s="6">
        <v>13800</v>
      </c>
      <c r="T354" s="23">
        <f t="shared" si="32"/>
        <v>1654135.3383458648</v>
      </c>
      <c r="U354" s="23">
        <f t="shared" si="36"/>
        <v>18796.992481203008</v>
      </c>
      <c r="Z354" s="20"/>
      <c r="AA354" s="20"/>
    </row>
    <row r="355" spans="2:27" x14ac:dyDescent="0.25">
      <c r="B355" s="20"/>
      <c r="C355" s="20"/>
      <c r="D355" s="20"/>
      <c r="F355" s="20"/>
      <c r="K355" s="20"/>
      <c r="L355" s="20"/>
      <c r="M355" s="20"/>
      <c r="N355" s="20"/>
      <c r="O355" s="20"/>
      <c r="P355" s="20">
        <f t="shared" si="33"/>
        <v>353</v>
      </c>
      <c r="Q355" s="18">
        <f t="shared" si="35"/>
        <v>93865</v>
      </c>
      <c r="R355" s="18">
        <f t="shared" si="34"/>
        <v>2093290</v>
      </c>
      <c r="S355" s="6">
        <v>13800</v>
      </c>
      <c r="T355" s="23">
        <f t="shared" si="32"/>
        <v>1658834.5864661655</v>
      </c>
      <c r="U355" s="23">
        <f t="shared" si="36"/>
        <v>18796.992481203008</v>
      </c>
      <c r="Z355" s="20"/>
      <c r="AA355" s="20"/>
    </row>
    <row r="356" spans="2:27" x14ac:dyDescent="0.25">
      <c r="B356" s="20"/>
      <c r="C356" s="20"/>
      <c r="D356" s="20"/>
      <c r="F356" s="20"/>
      <c r="K356" s="20"/>
      <c r="L356" s="20"/>
      <c r="M356" s="20"/>
      <c r="N356" s="20"/>
      <c r="O356" s="20"/>
      <c r="P356" s="20">
        <f t="shared" si="33"/>
        <v>354</v>
      </c>
      <c r="Q356" s="18">
        <f t="shared" si="35"/>
        <v>94005</v>
      </c>
      <c r="R356" s="18">
        <f t="shared" si="34"/>
        <v>2099220</v>
      </c>
      <c r="S356" s="6">
        <v>13800</v>
      </c>
      <c r="T356" s="23">
        <f t="shared" si="32"/>
        <v>1663533.8345864662</v>
      </c>
      <c r="U356" s="23">
        <f t="shared" si="36"/>
        <v>18796.992481203008</v>
      </c>
      <c r="Z356" s="20"/>
      <c r="AA356" s="20"/>
    </row>
    <row r="357" spans="2:27" x14ac:dyDescent="0.25">
      <c r="B357" s="20"/>
      <c r="C357" s="20"/>
      <c r="D357" s="20"/>
      <c r="F357" s="20"/>
      <c r="K357" s="20"/>
      <c r="L357" s="20"/>
      <c r="M357" s="20"/>
      <c r="N357" s="20"/>
      <c r="O357" s="20"/>
      <c r="P357" s="20">
        <f t="shared" si="33"/>
        <v>355</v>
      </c>
      <c r="Q357" s="18">
        <f t="shared" si="35"/>
        <v>94145</v>
      </c>
      <c r="R357" s="18">
        <f t="shared" si="34"/>
        <v>2105150</v>
      </c>
      <c r="S357" s="6">
        <v>13800</v>
      </c>
      <c r="T357" s="23">
        <f t="shared" si="32"/>
        <v>1668233.0827067669</v>
      </c>
      <c r="U357" s="23">
        <f t="shared" si="36"/>
        <v>18796.992481203008</v>
      </c>
      <c r="Z357" s="20"/>
      <c r="AA357" s="20"/>
    </row>
    <row r="358" spans="2:27" x14ac:dyDescent="0.25">
      <c r="B358" s="20"/>
      <c r="C358" s="20"/>
      <c r="D358" s="20"/>
      <c r="F358" s="20"/>
      <c r="K358" s="20"/>
      <c r="L358" s="20"/>
      <c r="M358" s="20"/>
      <c r="N358" s="20"/>
      <c r="O358" s="20"/>
      <c r="P358" s="20">
        <f t="shared" si="33"/>
        <v>356</v>
      </c>
      <c r="Q358" s="18">
        <f t="shared" si="35"/>
        <v>94285</v>
      </c>
      <c r="R358" s="18">
        <f t="shared" si="34"/>
        <v>2111080</v>
      </c>
      <c r="S358" s="6">
        <v>13800</v>
      </c>
      <c r="T358" s="23">
        <f t="shared" si="32"/>
        <v>1672932.3308270676</v>
      </c>
      <c r="U358" s="23">
        <f t="shared" si="36"/>
        <v>18796.992481203008</v>
      </c>
      <c r="Z358" s="20"/>
      <c r="AA358" s="20"/>
    </row>
    <row r="359" spans="2:27" x14ac:dyDescent="0.25">
      <c r="B359" s="20"/>
      <c r="C359" s="20"/>
      <c r="D359" s="20"/>
      <c r="F359" s="20"/>
      <c r="K359" s="20"/>
      <c r="L359" s="20"/>
      <c r="M359" s="20"/>
      <c r="N359" s="20"/>
      <c r="O359" s="20"/>
      <c r="P359" s="20">
        <f t="shared" si="33"/>
        <v>357</v>
      </c>
      <c r="Q359" s="18">
        <f t="shared" si="35"/>
        <v>94425</v>
      </c>
      <c r="R359" s="18">
        <f t="shared" si="34"/>
        <v>2117010</v>
      </c>
      <c r="S359" s="6">
        <v>13800</v>
      </c>
      <c r="T359" s="23">
        <f t="shared" si="32"/>
        <v>1677631.5789473685</v>
      </c>
      <c r="U359" s="23">
        <f t="shared" si="36"/>
        <v>18796.992481203008</v>
      </c>
      <c r="Z359" s="20"/>
      <c r="AA359" s="20"/>
    </row>
    <row r="360" spans="2:27" x14ac:dyDescent="0.25">
      <c r="B360" s="20"/>
      <c r="C360" s="20"/>
      <c r="D360" s="20"/>
      <c r="F360" s="20"/>
      <c r="K360" s="20"/>
      <c r="L360" s="20"/>
      <c r="M360" s="20"/>
      <c r="N360" s="20"/>
      <c r="O360" s="20"/>
      <c r="P360" s="20">
        <f t="shared" si="33"/>
        <v>358</v>
      </c>
      <c r="Q360" s="18">
        <f t="shared" si="35"/>
        <v>94565</v>
      </c>
      <c r="R360" s="18">
        <f t="shared" si="34"/>
        <v>2122940</v>
      </c>
      <c r="S360" s="6">
        <v>13800</v>
      </c>
      <c r="T360" s="23">
        <f t="shared" si="32"/>
        <v>1682330.8270676692</v>
      </c>
      <c r="U360" s="23">
        <f t="shared" si="36"/>
        <v>18796.992481203008</v>
      </c>
      <c r="Z360" s="20"/>
      <c r="AA360" s="20"/>
    </row>
    <row r="361" spans="2:27" x14ac:dyDescent="0.25">
      <c r="B361" s="20"/>
      <c r="C361" s="20"/>
      <c r="D361" s="20"/>
      <c r="F361" s="20"/>
      <c r="K361" s="20"/>
      <c r="L361" s="20"/>
      <c r="M361" s="20"/>
      <c r="N361" s="20"/>
      <c r="O361" s="20"/>
      <c r="P361" s="20">
        <f t="shared" si="33"/>
        <v>359</v>
      </c>
      <c r="Q361" s="18">
        <f t="shared" si="35"/>
        <v>94705</v>
      </c>
      <c r="R361" s="18">
        <f t="shared" si="34"/>
        <v>2128870</v>
      </c>
      <c r="S361" s="6">
        <v>13800</v>
      </c>
      <c r="T361" s="23">
        <f t="shared" si="32"/>
        <v>1687030.07518797</v>
      </c>
      <c r="U361" s="23">
        <f t="shared" si="36"/>
        <v>18796.992481203008</v>
      </c>
      <c r="Z361" s="20"/>
      <c r="AA361" s="20"/>
    </row>
    <row r="362" spans="2:27" x14ac:dyDescent="0.25">
      <c r="B362" s="20"/>
      <c r="C362" s="20"/>
      <c r="D362" s="20"/>
      <c r="F362" s="20"/>
      <c r="K362" s="20"/>
      <c r="L362" s="20"/>
      <c r="M362" s="20"/>
      <c r="N362" s="20"/>
      <c r="O362" s="20"/>
      <c r="P362" s="20">
        <f t="shared" si="33"/>
        <v>360</v>
      </c>
      <c r="Q362" s="18">
        <f t="shared" si="35"/>
        <v>94845</v>
      </c>
      <c r="R362" s="18">
        <f t="shared" si="34"/>
        <v>2134800</v>
      </c>
      <c r="S362" s="6">
        <v>13800</v>
      </c>
      <c r="T362" s="23">
        <f t="shared" si="32"/>
        <v>1691729.3233082707</v>
      </c>
      <c r="U362" s="23">
        <f t="shared" si="36"/>
        <v>18796.992481203008</v>
      </c>
      <c r="Z362" s="20"/>
      <c r="AA362" s="20"/>
    </row>
    <row r="363" spans="2:27" x14ac:dyDescent="0.25">
      <c r="B363" s="20"/>
      <c r="C363" s="20"/>
      <c r="D363" s="20"/>
      <c r="F363" s="20"/>
      <c r="K363" s="20"/>
      <c r="L363" s="20"/>
      <c r="M363" s="20"/>
      <c r="N363" s="20"/>
      <c r="O363" s="20"/>
      <c r="P363" s="20">
        <f t="shared" si="33"/>
        <v>361</v>
      </c>
      <c r="Q363" s="18">
        <f t="shared" si="35"/>
        <v>94985</v>
      </c>
      <c r="R363" s="18">
        <f t="shared" si="34"/>
        <v>2140730</v>
      </c>
      <c r="S363" s="6">
        <v>13800</v>
      </c>
      <c r="T363" s="23">
        <f t="shared" si="32"/>
        <v>1696428.5714285714</v>
      </c>
      <c r="U363" s="23">
        <f t="shared" si="36"/>
        <v>18796.992481203008</v>
      </c>
      <c r="Z363" s="20"/>
      <c r="AA363" s="20"/>
    </row>
    <row r="364" spans="2:27" x14ac:dyDescent="0.25">
      <c r="B364" s="20"/>
      <c r="C364" s="20"/>
      <c r="D364" s="20"/>
      <c r="F364" s="20"/>
      <c r="K364" s="20"/>
      <c r="L364" s="20"/>
      <c r="M364" s="20"/>
      <c r="N364" s="20"/>
      <c r="O364" s="20"/>
      <c r="P364" s="20">
        <f t="shared" si="33"/>
        <v>362</v>
      </c>
      <c r="Q364" s="18">
        <f t="shared" si="35"/>
        <v>95125</v>
      </c>
      <c r="R364" s="18">
        <f t="shared" si="34"/>
        <v>2146660</v>
      </c>
      <c r="S364" s="6">
        <v>13800</v>
      </c>
      <c r="T364" s="23">
        <f t="shared" si="32"/>
        <v>1701127.8195488723</v>
      </c>
      <c r="U364" s="23">
        <f t="shared" si="36"/>
        <v>18796.992481203008</v>
      </c>
      <c r="Z364" s="20"/>
      <c r="AA364" s="20"/>
    </row>
    <row r="365" spans="2:27" x14ac:dyDescent="0.25">
      <c r="B365" s="20"/>
      <c r="C365" s="20"/>
      <c r="D365" s="20"/>
      <c r="F365" s="20"/>
      <c r="K365" s="20"/>
      <c r="L365" s="20"/>
      <c r="M365" s="20"/>
      <c r="N365" s="20"/>
      <c r="O365" s="20"/>
      <c r="P365" s="20">
        <f t="shared" si="33"/>
        <v>363</v>
      </c>
      <c r="Q365" s="18">
        <f t="shared" si="35"/>
        <v>95265</v>
      </c>
      <c r="R365" s="18">
        <f t="shared" si="34"/>
        <v>2152590</v>
      </c>
      <c r="S365" s="6">
        <v>13800</v>
      </c>
      <c r="T365" s="23">
        <f t="shared" si="32"/>
        <v>1705827.067669173</v>
      </c>
      <c r="U365" s="23">
        <f t="shared" si="36"/>
        <v>18796.992481203008</v>
      </c>
      <c r="Z365" s="20"/>
      <c r="AA365" s="20"/>
    </row>
    <row r="366" spans="2:27" x14ac:dyDescent="0.25">
      <c r="B366" s="20"/>
      <c r="C366" s="20"/>
      <c r="D366" s="20"/>
      <c r="F366" s="20"/>
      <c r="K366" s="20"/>
      <c r="L366" s="20"/>
      <c r="M366" s="20"/>
      <c r="N366" s="20"/>
      <c r="O366" s="20"/>
      <c r="P366" s="20">
        <f t="shared" si="33"/>
        <v>364</v>
      </c>
      <c r="Q366" s="18">
        <f t="shared" si="35"/>
        <v>95405</v>
      </c>
      <c r="R366" s="18">
        <f t="shared" si="34"/>
        <v>2158520</v>
      </c>
      <c r="S366" s="6">
        <v>13800</v>
      </c>
      <c r="T366" s="23">
        <f t="shared" si="32"/>
        <v>1710526.3157894737</v>
      </c>
      <c r="U366" s="23">
        <f t="shared" si="36"/>
        <v>18796.992481203008</v>
      </c>
      <c r="Z366" s="20"/>
      <c r="AA366" s="20"/>
    </row>
    <row r="367" spans="2:27" x14ac:dyDescent="0.25">
      <c r="B367" s="20"/>
      <c r="C367" s="20"/>
      <c r="D367" s="20"/>
      <c r="F367" s="20"/>
      <c r="K367" s="20"/>
      <c r="L367" s="20"/>
      <c r="M367" s="20"/>
      <c r="N367" s="20"/>
      <c r="O367" s="20"/>
      <c r="P367" s="20">
        <f t="shared" si="33"/>
        <v>365</v>
      </c>
      <c r="Q367" s="18">
        <f t="shared" si="35"/>
        <v>95545</v>
      </c>
      <c r="R367" s="18">
        <f t="shared" si="34"/>
        <v>2164450</v>
      </c>
      <c r="S367" s="6">
        <v>13800</v>
      </c>
      <c r="T367" s="23">
        <f t="shared" si="32"/>
        <v>1715225.5639097744</v>
      </c>
      <c r="U367" s="23">
        <f t="shared" si="36"/>
        <v>18796.992481203008</v>
      </c>
      <c r="Z367" s="20"/>
      <c r="AA367" s="20"/>
    </row>
    <row r="368" spans="2:27" x14ac:dyDescent="0.25">
      <c r="B368" s="20"/>
      <c r="C368" s="20"/>
      <c r="D368" s="20"/>
      <c r="F368" s="20"/>
      <c r="K368" s="20"/>
      <c r="L368" s="20"/>
      <c r="M368" s="20"/>
      <c r="N368" s="20"/>
      <c r="O368" s="20"/>
      <c r="P368" s="20">
        <f t="shared" si="33"/>
        <v>366</v>
      </c>
      <c r="Q368" s="18">
        <f t="shared" si="35"/>
        <v>95685</v>
      </c>
      <c r="R368" s="18">
        <f t="shared" si="34"/>
        <v>2170380</v>
      </c>
      <c r="S368" s="6">
        <v>13800</v>
      </c>
      <c r="T368" s="23">
        <f t="shared" si="32"/>
        <v>1719924.8120300751</v>
      </c>
      <c r="U368" s="23">
        <f t="shared" si="36"/>
        <v>18796.992481203008</v>
      </c>
      <c r="Z368" s="20"/>
      <c r="AA368" s="20"/>
    </row>
    <row r="369" spans="2:27" x14ac:dyDescent="0.25">
      <c r="B369" s="20"/>
      <c r="C369" s="20"/>
      <c r="D369" s="20"/>
      <c r="F369" s="20"/>
      <c r="K369" s="20"/>
      <c r="L369" s="20"/>
      <c r="M369" s="20"/>
      <c r="N369" s="20"/>
      <c r="O369" s="20"/>
      <c r="P369" s="20">
        <f t="shared" si="33"/>
        <v>367</v>
      </c>
      <c r="Q369" s="18">
        <f t="shared" si="35"/>
        <v>95825</v>
      </c>
      <c r="R369" s="18">
        <f t="shared" si="34"/>
        <v>2176310</v>
      </c>
      <c r="S369" s="6">
        <v>13800</v>
      </c>
      <c r="T369" s="23">
        <f t="shared" si="32"/>
        <v>1724624.0601503761</v>
      </c>
      <c r="U369" s="23">
        <f t="shared" si="36"/>
        <v>18796.992481203008</v>
      </c>
      <c r="Z369" s="20"/>
      <c r="AA369" s="20"/>
    </row>
    <row r="370" spans="2:27" x14ac:dyDescent="0.25">
      <c r="B370" s="20"/>
      <c r="C370" s="20"/>
      <c r="D370" s="20"/>
      <c r="F370" s="20"/>
      <c r="K370" s="20"/>
      <c r="L370" s="20"/>
      <c r="M370" s="20"/>
      <c r="N370" s="20"/>
      <c r="O370" s="20"/>
      <c r="P370" s="20">
        <f t="shared" si="33"/>
        <v>368</v>
      </c>
      <c r="Q370" s="18">
        <f t="shared" si="35"/>
        <v>95965</v>
      </c>
      <c r="R370" s="18">
        <f t="shared" si="34"/>
        <v>2182240</v>
      </c>
      <c r="S370" s="6">
        <v>13800</v>
      </c>
      <c r="T370" s="23">
        <f t="shared" si="32"/>
        <v>1729323.3082706768</v>
      </c>
      <c r="U370" s="23">
        <f t="shared" si="36"/>
        <v>18796.992481203008</v>
      </c>
      <c r="Z370" s="20"/>
      <c r="AA370" s="20"/>
    </row>
    <row r="371" spans="2:27" x14ac:dyDescent="0.25">
      <c r="B371" s="20"/>
      <c r="C371" s="20"/>
      <c r="D371" s="20"/>
      <c r="F371" s="20"/>
      <c r="K371" s="20"/>
      <c r="L371" s="20"/>
      <c r="M371" s="20"/>
      <c r="N371" s="20"/>
      <c r="O371" s="20"/>
      <c r="P371" s="20">
        <f t="shared" si="33"/>
        <v>369</v>
      </c>
      <c r="Q371" s="18">
        <f t="shared" si="35"/>
        <v>96105</v>
      </c>
      <c r="R371" s="18">
        <f t="shared" si="34"/>
        <v>2188170</v>
      </c>
      <c r="S371" s="6">
        <v>13800</v>
      </c>
      <c r="T371" s="23">
        <f t="shared" si="32"/>
        <v>1734022.5563909775</v>
      </c>
      <c r="U371" s="23">
        <f t="shared" si="36"/>
        <v>18796.992481203008</v>
      </c>
      <c r="Z371" s="20"/>
      <c r="AA371" s="20"/>
    </row>
    <row r="372" spans="2:27" x14ac:dyDescent="0.25">
      <c r="B372" s="20"/>
      <c r="C372" s="20"/>
      <c r="D372" s="20"/>
      <c r="F372" s="20"/>
      <c r="K372" s="20"/>
      <c r="L372" s="20"/>
      <c r="M372" s="20"/>
      <c r="N372" s="20"/>
      <c r="O372" s="20"/>
      <c r="P372" s="20">
        <f t="shared" si="33"/>
        <v>370</v>
      </c>
      <c r="Q372" s="18">
        <f t="shared" si="35"/>
        <v>96245</v>
      </c>
      <c r="R372" s="18">
        <f t="shared" si="34"/>
        <v>2194100</v>
      </c>
      <c r="S372" s="6">
        <v>13800</v>
      </c>
      <c r="T372" s="23">
        <f t="shared" si="32"/>
        <v>1738721.8045112782</v>
      </c>
      <c r="U372" s="23">
        <f t="shared" si="36"/>
        <v>18796.992481203008</v>
      </c>
      <c r="Z372" s="20"/>
      <c r="AA372" s="20"/>
    </row>
    <row r="373" spans="2:27" x14ac:dyDescent="0.25">
      <c r="B373" s="20"/>
      <c r="C373" s="20"/>
      <c r="D373" s="20"/>
      <c r="F373" s="20"/>
      <c r="K373" s="20"/>
      <c r="L373" s="20"/>
      <c r="M373" s="20"/>
      <c r="N373" s="20"/>
      <c r="O373" s="20"/>
      <c r="P373" s="20">
        <f t="shared" si="33"/>
        <v>371</v>
      </c>
      <c r="Q373" s="18">
        <f t="shared" si="35"/>
        <v>96385</v>
      </c>
      <c r="R373" s="18">
        <f t="shared" si="34"/>
        <v>2200030</v>
      </c>
      <c r="S373" s="6">
        <v>13800</v>
      </c>
      <c r="T373" s="23">
        <f t="shared" si="32"/>
        <v>1743421.0526315789</v>
      </c>
      <c r="U373" s="23">
        <f t="shared" si="36"/>
        <v>18796.992481203008</v>
      </c>
      <c r="Z373" s="20"/>
      <c r="AA373" s="20"/>
    </row>
    <row r="374" spans="2:27" x14ac:dyDescent="0.25">
      <c r="B374" s="20"/>
      <c r="C374" s="20"/>
      <c r="D374" s="20"/>
      <c r="F374" s="20"/>
      <c r="K374" s="20"/>
      <c r="L374" s="20"/>
      <c r="M374" s="20"/>
      <c r="N374" s="20"/>
      <c r="O374" s="20"/>
      <c r="P374" s="20">
        <f t="shared" si="33"/>
        <v>372</v>
      </c>
      <c r="Q374" s="18">
        <f t="shared" si="35"/>
        <v>96525</v>
      </c>
      <c r="R374" s="18">
        <f t="shared" si="34"/>
        <v>2205960</v>
      </c>
      <c r="S374" s="6">
        <v>13800</v>
      </c>
      <c r="T374" s="23">
        <f t="shared" si="32"/>
        <v>1748120.3007518798</v>
      </c>
      <c r="U374" s="23">
        <f t="shared" si="36"/>
        <v>18796.992481203008</v>
      </c>
      <c r="Z374" s="20"/>
      <c r="AA374" s="20"/>
    </row>
    <row r="375" spans="2:27" x14ac:dyDescent="0.25">
      <c r="B375" s="20"/>
      <c r="C375" s="20"/>
      <c r="D375" s="20"/>
      <c r="F375" s="20"/>
      <c r="K375" s="20"/>
      <c r="L375" s="20"/>
      <c r="M375" s="20"/>
      <c r="N375" s="20"/>
      <c r="O375" s="20"/>
      <c r="P375" s="20">
        <f t="shared" si="33"/>
        <v>373</v>
      </c>
      <c r="Q375" s="18">
        <f t="shared" si="35"/>
        <v>96665</v>
      </c>
      <c r="R375" s="18">
        <f t="shared" si="34"/>
        <v>2211890</v>
      </c>
      <c r="S375" s="6">
        <v>13800</v>
      </c>
      <c r="T375" s="23">
        <f t="shared" si="32"/>
        <v>1752819.5488721805</v>
      </c>
      <c r="U375" s="23">
        <f t="shared" si="36"/>
        <v>18796.992481203008</v>
      </c>
      <c r="Z375" s="20"/>
      <c r="AA375" s="20"/>
    </row>
    <row r="376" spans="2:27" x14ac:dyDescent="0.25">
      <c r="B376" s="20"/>
      <c r="C376" s="20"/>
      <c r="D376" s="20"/>
      <c r="F376" s="20"/>
      <c r="K376" s="20"/>
      <c r="L376" s="20"/>
      <c r="M376" s="20"/>
      <c r="N376" s="20"/>
      <c r="O376" s="20"/>
      <c r="P376" s="20">
        <f t="shared" si="33"/>
        <v>374</v>
      </c>
      <c r="Q376" s="18">
        <f t="shared" si="35"/>
        <v>96805</v>
      </c>
      <c r="R376" s="18">
        <f t="shared" si="34"/>
        <v>2217820</v>
      </c>
      <c r="S376" s="6">
        <v>13800</v>
      </c>
      <c r="T376" s="23">
        <f t="shared" si="32"/>
        <v>1757518.7969924812</v>
      </c>
      <c r="U376" s="23">
        <f t="shared" si="36"/>
        <v>18796.992481203008</v>
      </c>
      <c r="Z376" s="20"/>
      <c r="AA376" s="20"/>
    </row>
    <row r="377" spans="2:27" x14ac:dyDescent="0.25">
      <c r="B377" s="20"/>
      <c r="C377" s="20"/>
      <c r="D377" s="20"/>
      <c r="F377" s="20"/>
      <c r="K377" s="20"/>
      <c r="L377" s="20"/>
      <c r="M377" s="20"/>
      <c r="N377" s="20"/>
      <c r="O377" s="20"/>
      <c r="P377" s="20">
        <f t="shared" si="33"/>
        <v>375</v>
      </c>
      <c r="Q377" s="18">
        <f t="shared" si="35"/>
        <v>96945</v>
      </c>
      <c r="R377" s="18">
        <f t="shared" si="34"/>
        <v>2223750</v>
      </c>
      <c r="S377" s="6">
        <v>13800</v>
      </c>
      <c r="T377" s="23">
        <f t="shared" si="32"/>
        <v>1762218.0451127819</v>
      </c>
      <c r="U377" s="23">
        <f t="shared" si="36"/>
        <v>18796.992481203008</v>
      </c>
      <c r="Z377" s="20"/>
      <c r="AA377" s="20"/>
    </row>
    <row r="378" spans="2:27" x14ac:dyDescent="0.25">
      <c r="B378" s="20"/>
      <c r="C378" s="20"/>
      <c r="D378" s="20"/>
      <c r="F378" s="20"/>
      <c r="K378" s="20"/>
      <c r="L378" s="20"/>
      <c r="M378" s="20"/>
      <c r="N378" s="20"/>
      <c r="O378" s="20"/>
      <c r="P378" s="20">
        <f t="shared" si="33"/>
        <v>376</v>
      </c>
      <c r="Q378" s="18">
        <f t="shared" si="35"/>
        <v>97085</v>
      </c>
      <c r="R378" s="18">
        <f t="shared" si="34"/>
        <v>2229680</v>
      </c>
      <c r="S378" s="6">
        <v>13800</v>
      </c>
      <c r="T378" s="23">
        <f t="shared" si="32"/>
        <v>1766917.2932330826</v>
      </c>
      <c r="U378" s="23">
        <f t="shared" si="36"/>
        <v>18796.992481203008</v>
      </c>
      <c r="Z378" s="20"/>
      <c r="AA378" s="20"/>
    </row>
    <row r="379" spans="2:27" x14ac:dyDescent="0.25">
      <c r="B379" s="20"/>
      <c r="C379" s="20"/>
      <c r="D379" s="20"/>
      <c r="F379" s="20"/>
      <c r="K379" s="20"/>
      <c r="L379" s="20"/>
      <c r="M379" s="20"/>
      <c r="N379" s="20"/>
      <c r="O379" s="20"/>
      <c r="P379" s="20">
        <f t="shared" si="33"/>
        <v>377</v>
      </c>
      <c r="Q379" s="18">
        <f t="shared" si="35"/>
        <v>97225</v>
      </c>
      <c r="R379" s="18">
        <f t="shared" si="34"/>
        <v>2235610</v>
      </c>
      <c r="S379" s="6">
        <v>13800</v>
      </c>
      <c r="T379" s="23">
        <f t="shared" si="32"/>
        <v>1771616.5413533836</v>
      </c>
      <c r="U379" s="23">
        <f t="shared" si="36"/>
        <v>18796.992481203008</v>
      </c>
      <c r="Z379" s="20"/>
      <c r="AA379" s="20"/>
    </row>
    <row r="380" spans="2:27" x14ac:dyDescent="0.25">
      <c r="B380" s="20"/>
      <c r="C380" s="20"/>
      <c r="D380" s="20"/>
      <c r="F380" s="20"/>
      <c r="K380" s="20"/>
      <c r="L380" s="20"/>
      <c r="M380" s="20"/>
      <c r="N380" s="20"/>
      <c r="O380" s="20"/>
      <c r="P380" s="20">
        <f t="shared" si="33"/>
        <v>378</v>
      </c>
      <c r="Q380" s="18">
        <f t="shared" si="35"/>
        <v>97365</v>
      </c>
      <c r="R380" s="18">
        <f t="shared" si="34"/>
        <v>2241540</v>
      </c>
      <c r="S380" s="6">
        <v>13800</v>
      </c>
      <c r="T380" s="23">
        <f t="shared" si="32"/>
        <v>1776315.7894736843</v>
      </c>
      <c r="U380" s="23">
        <f t="shared" si="36"/>
        <v>18796.992481203008</v>
      </c>
      <c r="Z380" s="20"/>
      <c r="AA380" s="20"/>
    </row>
    <row r="381" spans="2:27" x14ac:dyDescent="0.25">
      <c r="B381" s="20"/>
      <c r="C381" s="20"/>
      <c r="D381" s="20"/>
      <c r="F381" s="20"/>
      <c r="K381" s="20"/>
      <c r="L381" s="20"/>
      <c r="M381" s="20"/>
      <c r="N381" s="20"/>
      <c r="O381" s="20"/>
      <c r="P381" s="20">
        <f t="shared" si="33"/>
        <v>379</v>
      </c>
      <c r="Q381" s="18">
        <f t="shared" si="35"/>
        <v>97505</v>
      </c>
      <c r="R381" s="18">
        <f t="shared" si="34"/>
        <v>2247470</v>
      </c>
      <c r="S381" s="6">
        <v>13800</v>
      </c>
      <c r="T381" s="23">
        <f t="shared" si="32"/>
        <v>1781015.037593985</v>
      </c>
      <c r="U381" s="23">
        <f t="shared" si="36"/>
        <v>18796.992481203008</v>
      </c>
      <c r="Z381" s="20"/>
      <c r="AA381" s="20"/>
    </row>
    <row r="382" spans="2:27" x14ac:dyDescent="0.25">
      <c r="B382" s="20"/>
      <c r="C382" s="20"/>
      <c r="D382" s="20"/>
      <c r="F382" s="20"/>
      <c r="K382" s="20"/>
      <c r="L382" s="20"/>
      <c r="M382" s="20"/>
      <c r="N382" s="20"/>
      <c r="O382" s="20"/>
      <c r="P382" s="20">
        <f t="shared" si="33"/>
        <v>380</v>
      </c>
      <c r="Q382" s="18">
        <f t="shared" si="35"/>
        <v>97645</v>
      </c>
      <c r="R382" s="18">
        <f t="shared" si="34"/>
        <v>2253400</v>
      </c>
      <c r="S382" s="6">
        <v>13800</v>
      </c>
      <c r="T382" s="23">
        <f t="shared" si="32"/>
        <v>1785714.2857142857</v>
      </c>
      <c r="U382" s="23">
        <f t="shared" si="36"/>
        <v>18796.992481203008</v>
      </c>
      <c r="Z382" s="20"/>
      <c r="AA382" s="20"/>
    </row>
    <row r="383" spans="2:27" x14ac:dyDescent="0.25">
      <c r="B383" s="20"/>
      <c r="C383" s="20"/>
      <c r="D383" s="20"/>
      <c r="F383" s="20"/>
      <c r="K383" s="20"/>
      <c r="L383" s="20"/>
      <c r="M383" s="20"/>
      <c r="N383" s="20"/>
      <c r="O383" s="20"/>
      <c r="P383" s="20">
        <f t="shared" si="33"/>
        <v>381</v>
      </c>
      <c r="Q383" s="18">
        <f t="shared" si="35"/>
        <v>97785</v>
      </c>
      <c r="R383" s="18">
        <f t="shared" si="34"/>
        <v>2259330</v>
      </c>
      <c r="S383" s="6">
        <v>13800</v>
      </c>
      <c r="T383" s="23">
        <f t="shared" si="32"/>
        <v>1790413.5338345864</v>
      </c>
      <c r="U383" s="23">
        <f t="shared" si="36"/>
        <v>18796.992481203008</v>
      </c>
      <c r="Z383" s="20"/>
      <c r="AA383" s="20"/>
    </row>
    <row r="384" spans="2:27" x14ac:dyDescent="0.25">
      <c r="B384" s="20"/>
      <c r="C384" s="20"/>
      <c r="D384" s="20"/>
      <c r="F384" s="20"/>
      <c r="K384" s="20"/>
      <c r="L384" s="20"/>
      <c r="M384" s="20"/>
      <c r="N384" s="20"/>
      <c r="O384" s="20"/>
      <c r="P384" s="20">
        <f t="shared" si="33"/>
        <v>382</v>
      </c>
      <c r="Q384" s="18">
        <f t="shared" si="35"/>
        <v>97925</v>
      </c>
      <c r="R384" s="18">
        <f t="shared" si="34"/>
        <v>2265260</v>
      </c>
      <c r="S384" s="6">
        <v>13800</v>
      </c>
      <c r="T384" s="23">
        <f t="shared" si="32"/>
        <v>1795112.7819548873</v>
      </c>
      <c r="U384" s="23">
        <f t="shared" si="36"/>
        <v>18796.992481203008</v>
      </c>
      <c r="Z384" s="20"/>
      <c r="AA384" s="20"/>
    </row>
    <row r="385" spans="2:27" x14ac:dyDescent="0.25">
      <c r="B385" s="20"/>
      <c r="C385" s="20"/>
      <c r="D385" s="20"/>
      <c r="F385" s="20"/>
      <c r="K385" s="20"/>
      <c r="L385" s="20"/>
      <c r="M385" s="20"/>
      <c r="N385" s="20"/>
      <c r="O385" s="20"/>
      <c r="P385" s="20">
        <f t="shared" si="33"/>
        <v>383</v>
      </c>
      <c r="Q385" s="18">
        <f t="shared" si="35"/>
        <v>98065</v>
      </c>
      <c r="R385" s="18">
        <f t="shared" si="34"/>
        <v>2271190</v>
      </c>
      <c r="S385" s="6">
        <v>13800</v>
      </c>
      <c r="T385" s="23">
        <f t="shared" si="32"/>
        <v>1799812.030075188</v>
      </c>
      <c r="U385" s="23">
        <f t="shared" si="36"/>
        <v>18796.992481203008</v>
      </c>
      <c r="Z385" s="20"/>
      <c r="AA385" s="20"/>
    </row>
    <row r="386" spans="2:27" x14ac:dyDescent="0.25">
      <c r="B386" s="20"/>
      <c r="C386" s="20"/>
      <c r="D386" s="20"/>
      <c r="F386" s="20"/>
      <c r="K386" s="20"/>
      <c r="L386" s="20"/>
      <c r="M386" s="20"/>
      <c r="N386" s="20"/>
      <c r="O386" s="20"/>
      <c r="P386" s="20">
        <f t="shared" si="33"/>
        <v>384</v>
      </c>
      <c r="Q386" s="18">
        <f t="shared" si="35"/>
        <v>98205</v>
      </c>
      <c r="R386" s="18">
        <f t="shared" si="34"/>
        <v>2277120</v>
      </c>
      <c r="S386" s="6">
        <v>13800</v>
      </c>
      <c r="T386" s="23">
        <f t="shared" si="32"/>
        <v>1804511.2781954887</v>
      </c>
      <c r="U386" s="23">
        <f t="shared" si="36"/>
        <v>18796.992481203008</v>
      </c>
      <c r="Z386" s="20"/>
      <c r="AA386" s="20"/>
    </row>
    <row r="387" spans="2:27" x14ac:dyDescent="0.25">
      <c r="B387" s="20"/>
      <c r="C387" s="20"/>
      <c r="D387" s="20"/>
      <c r="F387" s="20"/>
      <c r="K387" s="20"/>
      <c r="L387" s="20"/>
      <c r="M387" s="20"/>
      <c r="N387" s="20"/>
      <c r="O387" s="20"/>
      <c r="P387" s="20">
        <f t="shared" si="33"/>
        <v>385</v>
      </c>
      <c r="Q387" s="18">
        <f t="shared" si="35"/>
        <v>98345</v>
      </c>
      <c r="R387" s="18">
        <f t="shared" si="34"/>
        <v>2283050</v>
      </c>
      <c r="S387" s="6">
        <v>13800</v>
      </c>
      <c r="T387" s="23">
        <f t="shared" si="32"/>
        <v>1809210.5263157894</v>
      </c>
      <c r="U387" s="23">
        <f t="shared" si="36"/>
        <v>18796.992481203008</v>
      </c>
      <c r="Z387" s="20"/>
      <c r="AA387" s="20"/>
    </row>
    <row r="388" spans="2:27" x14ac:dyDescent="0.25">
      <c r="B388" s="20"/>
      <c r="C388" s="20"/>
      <c r="D388" s="20"/>
      <c r="F388" s="20"/>
      <c r="K388" s="20"/>
      <c r="L388" s="20"/>
      <c r="M388" s="20"/>
      <c r="N388" s="20"/>
      <c r="O388" s="20"/>
      <c r="P388" s="20">
        <f t="shared" si="33"/>
        <v>386</v>
      </c>
      <c r="Q388" s="18">
        <f t="shared" si="35"/>
        <v>98485</v>
      </c>
      <c r="R388" s="18">
        <f t="shared" si="34"/>
        <v>2288980</v>
      </c>
      <c r="S388" s="6">
        <v>13800</v>
      </c>
      <c r="T388" s="23">
        <f t="shared" ref="T388:T451" si="37">$H$5*P388</f>
        <v>1813909.7744360901</v>
      </c>
      <c r="U388" s="23">
        <f t="shared" si="36"/>
        <v>18796.992481203008</v>
      </c>
      <c r="Z388" s="20"/>
      <c r="AA388" s="20"/>
    </row>
    <row r="389" spans="2:27" x14ac:dyDescent="0.25">
      <c r="B389" s="20"/>
      <c r="C389" s="20"/>
      <c r="D389" s="20"/>
      <c r="F389" s="20"/>
      <c r="K389" s="20"/>
      <c r="L389" s="20"/>
      <c r="M389" s="20"/>
      <c r="N389" s="20"/>
      <c r="O389" s="20"/>
      <c r="P389" s="20">
        <f t="shared" ref="P389:P452" si="38">P388+1</f>
        <v>387</v>
      </c>
      <c r="Q389" s="18">
        <f t="shared" si="35"/>
        <v>98625</v>
      </c>
      <c r="R389" s="18">
        <f t="shared" ref="R389:R452" si="39">5930*P389</f>
        <v>2294910</v>
      </c>
      <c r="S389" s="6">
        <v>13800</v>
      </c>
      <c r="T389" s="23">
        <f t="shared" si="37"/>
        <v>1818609.0225563911</v>
      </c>
      <c r="U389" s="23">
        <f t="shared" si="36"/>
        <v>18796.992481203008</v>
      </c>
      <c r="Z389" s="20"/>
      <c r="AA389" s="20"/>
    </row>
    <row r="390" spans="2:27" x14ac:dyDescent="0.25">
      <c r="B390" s="20"/>
      <c r="C390" s="20"/>
      <c r="D390" s="20"/>
      <c r="F390" s="20"/>
      <c r="K390" s="20"/>
      <c r="L390" s="20"/>
      <c r="M390" s="20"/>
      <c r="N390" s="20"/>
      <c r="O390" s="20"/>
      <c r="P390" s="20">
        <f t="shared" si="38"/>
        <v>388</v>
      </c>
      <c r="Q390" s="18">
        <f t="shared" si="35"/>
        <v>98765</v>
      </c>
      <c r="R390" s="18">
        <f t="shared" si="39"/>
        <v>2300840</v>
      </c>
      <c r="S390" s="6">
        <v>13800</v>
      </c>
      <c r="T390" s="23">
        <f t="shared" si="37"/>
        <v>1823308.2706766918</v>
      </c>
      <c r="U390" s="23">
        <f t="shared" si="36"/>
        <v>18796.992481203008</v>
      </c>
      <c r="Z390" s="20"/>
      <c r="AA390" s="20"/>
    </row>
    <row r="391" spans="2:27" x14ac:dyDescent="0.25">
      <c r="B391" s="20"/>
      <c r="C391" s="20"/>
      <c r="D391" s="20"/>
      <c r="F391" s="20"/>
      <c r="K391" s="20"/>
      <c r="L391" s="20"/>
      <c r="M391" s="20"/>
      <c r="N391" s="20"/>
      <c r="O391" s="20"/>
      <c r="P391" s="20">
        <f t="shared" si="38"/>
        <v>389</v>
      </c>
      <c r="Q391" s="18">
        <f t="shared" si="35"/>
        <v>98905</v>
      </c>
      <c r="R391" s="18">
        <f t="shared" si="39"/>
        <v>2306770</v>
      </c>
      <c r="S391" s="6">
        <v>13800</v>
      </c>
      <c r="T391" s="23">
        <f t="shared" si="37"/>
        <v>1828007.5187969925</v>
      </c>
      <c r="U391" s="23">
        <f t="shared" si="36"/>
        <v>18796.992481203008</v>
      </c>
      <c r="Z391" s="20"/>
      <c r="AA391" s="20"/>
    </row>
    <row r="392" spans="2:27" x14ac:dyDescent="0.25">
      <c r="B392" s="20"/>
      <c r="C392" s="20"/>
      <c r="D392" s="20"/>
      <c r="F392" s="20"/>
      <c r="K392" s="20"/>
      <c r="L392" s="20"/>
      <c r="M392" s="20"/>
      <c r="N392" s="20"/>
      <c r="O392" s="20"/>
      <c r="P392" s="20">
        <f t="shared" si="38"/>
        <v>390</v>
      </c>
      <c r="Q392" s="18">
        <f t="shared" si="35"/>
        <v>99045</v>
      </c>
      <c r="R392" s="18">
        <f t="shared" si="39"/>
        <v>2312700</v>
      </c>
      <c r="S392" s="6">
        <v>13800</v>
      </c>
      <c r="T392" s="23">
        <f t="shared" si="37"/>
        <v>1832706.7669172932</v>
      </c>
      <c r="U392" s="23">
        <f t="shared" si="36"/>
        <v>18796.992481203008</v>
      </c>
      <c r="Z392" s="20"/>
      <c r="AA392" s="20"/>
    </row>
    <row r="393" spans="2:27" x14ac:dyDescent="0.25">
      <c r="B393" s="20"/>
      <c r="C393" s="20"/>
      <c r="D393" s="20"/>
      <c r="F393" s="20"/>
      <c r="K393" s="20"/>
      <c r="L393" s="20"/>
      <c r="M393" s="20"/>
      <c r="N393" s="20"/>
      <c r="O393" s="20"/>
      <c r="P393" s="20">
        <f t="shared" si="38"/>
        <v>391</v>
      </c>
      <c r="Q393" s="18">
        <f t="shared" si="35"/>
        <v>99185</v>
      </c>
      <c r="R393" s="18">
        <f t="shared" si="39"/>
        <v>2318630</v>
      </c>
      <c r="S393" s="6">
        <v>13800</v>
      </c>
      <c r="T393" s="23">
        <f t="shared" si="37"/>
        <v>1837406.0150375939</v>
      </c>
      <c r="U393" s="23">
        <f t="shared" si="36"/>
        <v>18796.992481203008</v>
      </c>
      <c r="Z393" s="20"/>
      <c r="AA393" s="20"/>
    </row>
    <row r="394" spans="2:27" x14ac:dyDescent="0.25">
      <c r="B394" s="20"/>
      <c r="C394" s="20"/>
      <c r="D394" s="20"/>
      <c r="F394" s="20"/>
      <c r="K394" s="20"/>
      <c r="L394" s="20"/>
      <c r="M394" s="20"/>
      <c r="N394" s="20"/>
      <c r="O394" s="20"/>
      <c r="P394" s="20">
        <f t="shared" si="38"/>
        <v>392</v>
      </c>
      <c r="Q394" s="18">
        <f t="shared" si="35"/>
        <v>99325</v>
      </c>
      <c r="R394" s="18">
        <f t="shared" si="39"/>
        <v>2324560</v>
      </c>
      <c r="S394" s="6">
        <v>13800</v>
      </c>
      <c r="T394" s="23">
        <f t="shared" si="37"/>
        <v>1842105.2631578948</v>
      </c>
      <c r="U394" s="23">
        <f t="shared" si="36"/>
        <v>18796.992481203008</v>
      </c>
      <c r="Z394" s="20"/>
      <c r="AA394" s="20"/>
    </row>
    <row r="395" spans="2:27" x14ac:dyDescent="0.25">
      <c r="B395" s="20"/>
      <c r="C395" s="20"/>
      <c r="D395" s="20"/>
      <c r="F395" s="20"/>
      <c r="K395" s="20"/>
      <c r="L395" s="20"/>
      <c r="M395" s="20"/>
      <c r="N395" s="20"/>
      <c r="O395" s="20"/>
      <c r="P395" s="20">
        <f t="shared" si="38"/>
        <v>393</v>
      </c>
      <c r="Q395" s="18">
        <f t="shared" si="35"/>
        <v>99465</v>
      </c>
      <c r="R395" s="18">
        <f t="shared" si="39"/>
        <v>2330490</v>
      </c>
      <c r="S395" s="6">
        <v>13800</v>
      </c>
      <c r="T395" s="23">
        <f t="shared" si="37"/>
        <v>1846804.5112781955</v>
      </c>
      <c r="U395" s="23">
        <f t="shared" si="36"/>
        <v>18796.992481203008</v>
      </c>
      <c r="Z395" s="20"/>
      <c r="AA395" s="20"/>
    </row>
    <row r="396" spans="2:27" x14ac:dyDescent="0.25">
      <c r="B396" s="20"/>
      <c r="C396" s="20"/>
      <c r="D396" s="20"/>
      <c r="F396" s="20"/>
      <c r="K396" s="20"/>
      <c r="L396" s="20"/>
      <c r="M396" s="20"/>
      <c r="N396" s="20"/>
      <c r="O396" s="20"/>
      <c r="P396" s="20">
        <f t="shared" si="38"/>
        <v>394</v>
      </c>
      <c r="Q396" s="18">
        <f t="shared" ref="Q396:Q459" si="40">Q395 + 140</f>
        <v>99605</v>
      </c>
      <c r="R396" s="18">
        <f t="shared" si="39"/>
        <v>2336420</v>
      </c>
      <c r="S396" s="6">
        <v>13800</v>
      </c>
      <c r="T396" s="23">
        <f t="shared" si="37"/>
        <v>1851503.7593984962</v>
      </c>
      <c r="U396" s="23">
        <f t="shared" si="36"/>
        <v>18796.992481203008</v>
      </c>
      <c r="Z396" s="20"/>
      <c r="AA396" s="20"/>
    </row>
    <row r="397" spans="2:27" x14ac:dyDescent="0.25">
      <c r="B397" s="20"/>
      <c r="C397" s="20"/>
      <c r="D397" s="20"/>
      <c r="F397" s="20"/>
      <c r="K397" s="20"/>
      <c r="L397" s="20"/>
      <c r="M397" s="20"/>
      <c r="N397" s="20"/>
      <c r="O397" s="20"/>
      <c r="P397" s="20">
        <f t="shared" si="38"/>
        <v>395</v>
      </c>
      <c r="Q397" s="18">
        <f t="shared" si="40"/>
        <v>99745</v>
      </c>
      <c r="R397" s="18">
        <f t="shared" si="39"/>
        <v>2342350</v>
      </c>
      <c r="S397" s="6">
        <v>13800</v>
      </c>
      <c r="T397" s="23">
        <f t="shared" si="37"/>
        <v>1856203.0075187969</v>
      </c>
      <c r="U397" s="23">
        <f t="shared" si="36"/>
        <v>18796.992481203008</v>
      </c>
      <c r="Z397" s="20"/>
      <c r="AA397" s="20"/>
    </row>
    <row r="398" spans="2:27" x14ac:dyDescent="0.25">
      <c r="B398" s="20"/>
      <c r="C398" s="20"/>
      <c r="D398" s="20"/>
      <c r="F398" s="20"/>
      <c r="K398" s="20"/>
      <c r="L398" s="20"/>
      <c r="M398" s="20"/>
      <c r="N398" s="20"/>
      <c r="O398" s="20"/>
      <c r="P398" s="20">
        <f t="shared" si="38"/>
        <v>396</v>
      </c>
      <c r="Q398" s="18">
        <f t="shared" si="40"/>
        <v>99885</v>
      </c>
      <c r="R398" s="18">
        <f t="shared" si="39"/>
        <v>2348280</v>
      </c>
      <c r="S398" s="6">
        <v>13800</v>
      </c>
      <c r="T398" s="23">
        <f t="shared" si="37"/>
        <v>1860902.2556390977</v>
      </c>
      <c r="U398" s="23">
        <f t="shared" si="36"/>
        <v>18796.992481203008</v>
      </c>
      <c r="Z398" s="20"/>
      <c r="AA398" s="20"/>
    </row>
    <row r="399" spans="2:27" x14ac:dyDescent="0.25">
      <c r="B399" s="20"/>
      <c r="C399" s="20"/>
      <c r="D399" s="20"/>
      <c r="F399" s="20"/>
      <c r="K399" s="20"/>
      <c r="L399" s="20"/>
      <c r="M399" s="20"/>
      <c r="N399" s="20"/>
      <c r="O399" s="20"/>
      <c r="P399" s="20">
        <f t="shared" si="38"/>
        <v>397</v>
      </c>
      <c r="Q399" s="18">
        <f t="shared" si="40"/>
        <v>100025</v>
      </c>
      <c r="R399" s="18">
        <f t="shared" si="39"/>
        <v>2354210</v>
      </c>
      <c r="S399" s="6">
        <v>13800</v>
      </c>
      <c r="T399" s="23">
        <f t="shared" si="37"/>
        <v>1865601.5037593986</v>
      </c>
      <c r="U399" s="23">
        <f t="shared" si="36"/>
        <v>18796.992481203008</v>
      </c>
      <c r="Z399" s="20"/>
      <c r="AA399" s="20"/>
    </row>
    <row r="400" spans="2:27" x14ac:dyDescent="0.25">
      <c r="B400" s="20"/>
      <c r="C400" s="20"/>
      <c r="D400" s="20"/>
      <c r="F400" s="20"/>
      <c r="K400" s="20"/>
      <c r="L400" s="20"/>
      <c r="M400" s="20"/>
      <c r="N400" s="20"/>
      <c r="O400" s="20"/>
      <c r="P400" s="20">
        <f t="shared" si="38"/>
        <v>398</v>
      </c>
      <c r="Q400" s="18">
        <f t="shared" si="40"/>
        <v>100165</v>
      </c>
      <c r="R400" s="18">
        <f t="shared" si="39"/>
        <v>2360140</v>
      </c>
      <c r="S400" s="6">
        <v>13800</v>
      </c>
      <c r="T400" s="23">
        <f t="shared" si="37"/>
        <v>1870300.7518796993</v>
      </c>
      <c r="U400" s="23">
        <f t="shared" si="36"/>
        <v>18796.992481203008</v>
      </c>
      <c r="Z400" s="20"/>
      <c r="AA400" s="20"/>
    </row>
    <row r="401" spans="2:27" x14ac:dyDescent="0.25">
      <c r="B401" s="20"/>
      <c r="C401" s="20"/>
      <c r="D401" s="20"/>
      <c r="F401" s="20"/>
      <c r="K401" s="20"/>
      <c r="L401" s="20"/>
      <c r="M401" s="20"/>
      <c r="N401" s="20"/>
      <c r="O401" s="20"/>
      <c r="P401" s="20">
        <f t="shared" si="38"/>
        <v>399</v>
      </c>
      <c r="Q401" s="18">
        <f t="shared" si="40"/>
        <v>100305</v>
      </c>
      <c r="R401" s="18">
        <f t="shared" si="39"/>
        <v>2366070</v>
      </c>
      <c r="S401" s="6">
        <v>13800</v>
      </c>
      <c r="T401" s="23">
        <f t="shared" si="37"/>
        <v>1875000</v>
      </c>
      <c r="U401" s="23">
        <f t="shared" si="36"/>
        <v>18796.992481203008</v>
      </c>
      <c r="Z401" s="20"/>
      <c r="AA401" s="20"/>
    </row>
    <row r="402" spans="2:27" x14ac:dyDescent="0.25">
      <c r="B402" s="20"/>
      <c r="C402" s="20"/>
      <c r="D402" s="20"/>
      <c r="F402" s="20"/>
      <c r="K402" s="20"/>
      <c r="L402" s="20"/>
      <c r="M402" s="20"/>
      <c r="N402" s="20"/>
      <c r="O402" s="20"/>
      <c r="P402" s="20">
        <f t="shared" si="38"/>
        <v>400</v>
      </c>
      <c r="Q402" s="18">
        <f t="shared" si="40"/>
        <v>100445</v>
      </c>
      <c r="R402" s="18">
        <f t="shared" si="39"/>
        <v>2372000</v>
      </c>
      <c r="S402" s="6">
        <v>13800</v>
      </c>
      <c r="T402" s="23">
        <f t="shared" si="37"/>
        <v>1879699.2481203007</v>
      </c>
      <c r="U402" s="23">
        <f t="shared" si="36"/>
        <v>18796.992481203008</v>
      </c>
      <c r="Z402" s="20"/>
      <c r="AA402" s="20"/>
    </row>
    <row r="403" spans="2:27" x14ac:dyDescent="0.25">
      <c r="B403" s="20"/>
      <c r="C403" s="20"/>
      <c r="D403" s="20"/>
      <c r="F403" s="20"/>
      <c r="K403" s="20"/>
      <c r="L403" s="20"/>
      <c r="M403" s="20"/>
      <c r="N403" s="20"/>
      <c r="O403" s="20"/>
      <c r="P403" s="20">
        <f t="shared" si="38"/>
        <v>401</v>
      </c>
      <c r="Q403" s="18">
        <f t="shared" si="40"/>
        <v>100585</v>
      </c>
      <c r="R403" s="18">
        <f t="shared" si="39"/>
        <v>2377930</v>
      </c>
      <c r="S403" s="6">
        <v>13800</v>
      </c>
      <c r="T403" s="23">
        <f t="shared" si="37"/>
        <v>1884398.4962406014</v>
      </c>
      <c r="U403" s="23">
        <f t="shared" si="36"/>
        <v>18796.992481203008</v>
      </c>
      <c r="Z403" s="20"/>
      <c r="AA403" s="20"/>
    </row>
    <row r="404" spans="2:27" x14ac:dyDescent="0.25">
      <c r="B404" s="20"/>
      <c r="C404" s="20"/>
      <c r="D404" s="20"/>
      <c r="F404" s="20"/>
      <c r="K404" s="20"/>
      <c r="L404" s="20"/>
      <c r="M404" s="20"/>
      <c r="N404" s="20"/>
      <c r="O404" s="20"/>
      <c r="P404" s="20">
        <f t="shared" si="38"/>
        <v>402</v>
      </c>
      <c r="Q404" s="18">
        <f t="shared" si="40"/>
        <v>100725</v>
      </c>
      <c r="R404" s="18">
        <f t="shared" si="39"/>
        <v>2383860</v>
      </c>
      <c r="S404" s="6">
        <v>13800</v>
      </c>
      <c r="T404" s="23">
        <f t="shared" si="37"/>
        <v>1889097.7443609023</v>
      </c>
      <c r="U404" s="23">
        <f t="shared" si="36"/>
        <v>18796.992481203008</v>
      </c>
      <c r="Z404" s="20"/>
      <c r="AA404" s="20"/>
    </row>
    <row r="405" spans="2:27" x14ac:dyDescent="0.25">
      <c r="B405" s="20"/>
      <c r="C405" s="20"/>
      <c r="D405" s="20"/>
      <c r="F405" s="20"/>
      <c r="K405" s="20"/>
      <c r="L405" s="20"/>
      <c r="M405" s="20"/>
      <c r="N405" s="20"/>
      <c r="O405" s="20"/>
      <c r="P405" s="20">
        <f t="shared" si="38"/>
        <v>403</v>
      </c>
      <c r="Q405" s="18">
        <f t="shared" si="40"/>
        <v>100865</v>
      </c>
      <c r="R405" s="18">
        <f t="shared" si="39"/>
        <v>2389790</v>
      </c>
      <c r="S405" s="6">
        <v>13800</v>
      </c>
      <c r="T405" s="23">
        <f t="shared" si="37"/>
        <v>1893796.9924812031</v>
      </c>
      <c r="U405" s="23">
        <f t="shared" si="36"/>
        <v>18796.992481203008</v>
      </c>
      <c r="Z405" s="20"/>
      <c r="AA405" s="20"/>
    </row>
    <row r="406" spans="2:27" x14ac:dyDescent="0.25">
      <c r="B406" s="20"/>
      <c r="C406" s="20"/>
      <c r="D406" s="20"/>
      <c r="F406" s="20"/>
      <c r="K406" s="20"/>
      <c r="L406" s="20"/>
      <c r="M406" s="20"/>
      <c r="N406" s="20"/>
      <c r="O406" s="20"/>
      <c r="P406" s="20">
        <f t="shared" si="38"/>
        <v>404</v>
      </c>
      <c r="Q406" s="18">
        <f t="shared" si="40"/>
        <v>101005</v>
      </c>
      <c r="R406" s="18">
        <f t="shared" si="39"/>
        <v>2395720</v>
      </c>
      <c r="S406" s="6">
        <v>13800</v>
      </c>
      <c r="T406" s="23">
        <f t="shared" si="37"/>
        <v>1898496.2406015038</v>
      </c>
      <c r="U406" s="23">
        <f t="shared" si="36"/>
        <v>18796.992481203008</v>
      </c>
      <c r="Z406" s="20"/>
      <c r="AA406" s="20"/>
    </row>
    <row r="407" spans="2:27" x14ac:dyDescent="0.25">
      <c r="B407" s="20"/>
      <c r="C407" s="20"/>
      <c r="D407" s="20"/>
      <c r="F407" s="20"/>
      <c r="K407" s="20"/>
      <c r="L407" s="20"/>
      <c r="M407" s="20"/>
      <c r="N407" s="20"/>
      <c r="O407" s="20"/>
      <c r="P407" s="20">
        <f t="shared" si="38"/>
        <v>405</v>
      </c>
      <c r="Q407" s="18">
        <f t="shared" si="40"/>
        <v>101145</v>
      </c>
      <c r="R407" s="18">
        <f t="shared" si="39"/>
        <v>2401650</v>
      </c>
      <c r="S407" s="6">
        <v>13800</v>
      </c>
      <c r="T407" s="23">
        <f t="shared" si="37"/>
        <v>1903195.4887218045</v>
      </c>
      <c r="U407" s="23">
        <f t="shared" si="36"/>
        <v>18796.992481203008</v>
      </c>
      <c r="Z407" s="20"/>
      <c r="AA407" s="20"/>
    </row>
    <row r="408" spans="2:27" x14ac:dyDescent="0.25">
      <c r="B408" s="20"/>
      <c r="C408" s="20"/>
      <c r="D408" s="20"/>
      <c r="F408" s="20"/>
      <c r="K408" s="20"/>
      <c r="L408" s="20"/>
      <c r="M408" s="20"/>
      <c r="N408" s="20"/>
      <c r="O408" s="20"/>
      <c r="P408" s="20">
        <f t="shared" si="38"/>
        <v>406</v>
      </c>
      <c r="Q408" s="18">
        <f t="shared" si="40"/>
        <v>101285</v>
      </c>
      <c r="R408" s="18">
        <f t="shared" si="39"/>
        <v>2407580</v>
      </c>
      <c r="S408" s="6">
        <v>13800</v>
      </c>
      <c r="T408" s="23">
        <f t="shared" si="37"/>
        <v>1907894.7368421052</v>
      </c>
      <c r="U408" s="23">
        <f t="shared" si="36"/>
        <v>18796.992481203008</v>
      </c>
      <c r="Z408" s="20"/>
      <c r="AA408" s="20"/>
    </row>
    <row r="409" spans="2:27" x14ac:dyDescent="0.25">
      <c r="B409" s="20"/>
      <c r="C409" s="20"/>
      <c r="D409" s="20"/>
      <c r="F409" s="20"/>
      <c r="K409" s="20"/>
      <c r="L409" s="20"/>
      <c r="M409" s="20"/>
      <c r="N409" s="20"/>
      <c r="O409" s="20"/>
      <c r="P409" s="20">
        <f t="shared" si="38"/>
        <v>407</v>
      </c>
      <c r="Q409" s="18">
        <f t="shared" si="40"/>
        <v>101425</v>
      </c>
      <c r="R409" s="18">
        <f t="shared" si="39"/>
        <v>2413510</v>
      </c>
      <c r="S409" s="6">
        <v>13800</v>
      </c>
      <c r="T409" s="23">
        <f t="shared" si="37"/>
        <v>1912593.9849624061</v>
      </c>
      <c r="U409" s="23">
        <f t="shared" si="36"/>
        <v>18796.992481203008</v>
      </c>
      <c r="Z409" s="20"/>
      <c r="AA409" s="20"/>
    </row>
    <row r="410" spans="2:27" x14ac:dyDescent="0.25">
      <c r="B410" s="20"/>
      <c r="C410" s="20"/>
      <c r="D410" s="20"/>
      <c r="F410" s="20"/>
      <c r="K410" s="20"/>
      <c r="L410" s="20"/>
      <c r="M410" s="20"/>
      <c r="N410" s="20"/>
      <c r="O410" s="20"/>
      <c r="P410" s="20">
        <f t="shared" si="38"/>
        <v>408</v>
      </c>
      <c r="Q410" s="18">
        <f t="shared" si="40"/>
        <v>101565</v>
      </c>
      <c r="R410" s="18">
        <f t="shared" si="39"/>
        <v>2419440</v>
      </c>
      <c r="S410" s="6">
        <v>13800</v>
      </c>
      <c r="T410" s="23">
        <f t="shared" si="37"/>
        <v>1917293.2330827068</v>
      </c>
      <c r="U410" s="23">
        <f t="shared" si="36"/>
        <v>18796.992481203008</v>
      </c>
      <c r="Z410" s="20"/>
      <c r="AA410" s="20"/>
    </row>
    <row r="411" spans="2:27" x14ac:dyDescent="0.25">
      <c r="B411" s="20"/>
      <c r="C411" s="20"/>
      <c r="D411" s="20"/>
      <c r="F411" s="20"/>
      <c r="K411" s="20"/>
      <c r="L411" s="20"/>
      <c r="M411" s="20"/>
      <c r="N411" s="20"/>
      <c r="O411" s="20"/>
      <c r="P411" s="20">
        <f t="shared" si="38"/>
        <v>409</v>
      </c>
      <c r="Q411" s="18">
        <f t="shared" si="40"/>
        <v>101705</v>
      </c>
      <c r="R411" s="18">
        <f t="shared" si="39"/>
        <v>2425370</v>
      </c>
      <c r="S411" s="6">
        <v>13800</v>
      </c>
      <c r="T411" s="23">
        <f t="shared" si="37"/>
        <v>1921992.4812030075</v>
      </c>
      <c r="U411" s="23">
        <f t="shared" si="36"/>
        <v>18796.992481203008</v>
      </c>
      <c r="Z411" s="20"/>
      <c r="AA411" s="20"/>
    </row>
    <row r="412" spans="2:27" x14ac:dyDescent="0.25">
      <c r="B412" s="20"/>
      <c r="C412" s="20"/>
      <c r="D412" s="20"/>
      <c r="F412" s="20"/>
      <c r="K412" s="20"/>
      <c r="L412" s="20"/>
      <c r="M412" s="20"/>
      <c r="N412" s="20"/>
      <c r="O412" s="20"/>
      <c r="P412" s="20">
        <f t="shared" si="38"/>
        <v>410</v>
      </c>
      <c r="Q412" s="18">
        <f t="shared" si="40"/>
        <v>101845</v>
      </c>
      <c r="R412" s="18">
        <f t="shared" si="39"/>
        <v>2431300</v>
      </c>
      <c r="S412" s="6">
        <v>13800</v>
      </c>
      <c r="T412" s="23">
        <f t="shared" si="37"/>
        <v>1926691.7293233082</v>
      </c>
      <c r="U412" s="23">
        <f t="shared" ref="U412:U475" si="41">U411</f>
        <v>18796.992481203008</v>
      </c>
      <c r="Z412" s="20"/>
      <c r="AA412" s="20"/>
    </row>
    <row r="413" spans="2:27" x14ac:dyDescent="0.25">
      <c r="B413" s="20"/>
      <c r="C413" s="20"/>
      <c r="D413" s="20"/>
      <c r="F413" s="20"/>
      <c r="K413" s="20"/>
      <c r="L413" s="20"/>
      <c r="M413" s="20"/>
      <c r="N413" s="20"/>
      <c r="O413" s="20"/>
      <c r="P413" s="20">
        <f t="shared" si="38"/>
        <v>411</v>
      </c>
      <c r="Q413" s="18">
        <f t="shared" si="40"/>
        <v>101985</v>
      </c>
      <c r="R413" s="18">
        <f t="shared" si="39"/>
        <v>2437230</v>
      </c>
      <c r="S413" s="6">
        <v>13800</v>
      </c>
      <c r="T413" s="23">
        <f t="shared" si="37"/>
        <v>1931390.9774436089</v>
      </c>
      <c r="U413" s="23">
        <f t="shared" si="41"/>
        <v>18796.992481203008</v>
      </c>
      <c r="Z413" s="20"/>
      <c r="AA413" s="20"/>
    </row>
    <row r="414" spans="2:27" x14ac:dyDescent="0.25">
      <c r="B414" s="20"/>
      <c r="C414" s="20"/>
      <c r="D414" s="20"/>
      <c r="F414" s="20"/>
      <c r="K414" s="20"/>
      <c r="L414" s="20"/>
      <c r="M414" s="20"/>
      <c r="N414" s="20"/>
      <c r="O414" s="20"/>
      <c r="P414" s="20">
        <f t="shared" si="38"/>
        <v>412</v>
      </c>
      <c r="Q414" s="18">
        <f t="shared" si="40"/>
        <v>102125</v>
      </c>
      <c r="R414" s="18">
        <f t="shared" si="39"/>
        <v>2443160</v>
      </c>
      <c r="S414" s="6">
        <v>13800</v>
      </c>
      <c r="T414" s="23">
        <f t="shared" si="37"/>
        <v>1936090.2255639099</v>
      </c>
      <c r="U414" s="23">
        <f t="shared" si="41"/>
        <v>18796.992481203008</v>
      </c>
      <c r="Z414" s="20"/>
      <c r="AA414" s="20"/>
    </row>
    <row r="415" spans="2:27" x14ac:dyDescent="0.25">
      <c r="B415" s="20"/>
      <c r="C415" s="20"/>
      <c r="D415" s="20"/>
      <c r="F415" s="20"/>
      <c r="K415" s="20"/>
      <c r="L415" s="20"/>
      <c r="M415" s="20"/>
      <c r="N415" s="20"/>
      <c r="O415" s="20"/>
      <c r="P415" s="20">
        <f t="shared" si="38"/>
        <v>413</v>
      </c>
      <c r="Q415" s="18">
        <f t="shared" si="40"/>
        <v>102265</v>
      </c>
      <c r="R415" s="18">
        <f t="shared" si="39"/>
        <v>2449090</v>
      </c>
      <c r="S415" s="6">
        <v>13800</v>
      </c>
      <c r="T415" s="23">
        <f t="shared" si="37"/>
        <v>1940789.4736842106</v>
      </c>
      <c r="U415" s="23">
        <f t="shared" si="41"/>
        <v>18796.992481203008</v>
      </c>
      <c r="Z415" s="20"/>
      <c r="AA415" s="20"/>
    </row>
    <row r="416" spans="2:27" x14ac:dyDescent="0.25">
      <c r="B416" s="20"/>
      <c r="C416" s="20"/>
      <c r="D416" s="20"/>
      <c r="F416" s="20"/>
      <c r="K416" s="20"/>
      <c r="L416" s="20"/>
      <c r="M416" s="20"/>
      <c r="N416" s="20"/>
      <c r="O416" s="20"/>
      <c r="P416" s="20">
        <f t="shared" si="38"/>
        <v>414</v>
      </c>
      <c r="Q416" s="18">
        <f t="shared" si="40"/>
        <v>102405</v>
      </c>
      <c r="R416" s="18">
        <f t="shared" si="39"/>
        <v>2455020</v>
      </c>
      <c r="S416" s="6">
        <v>13800</v>
      </c>
      <c r="T416" s="23">
        <f t="shared" si="37"/>
        <v>1945488.7218045113</v>
      </c>
      <c r="U416" s="23">
        <f t="shared" si="41"/>
        <v>18796.992481203008</v>
      </c>
      <c r="Z416" s="20"/>
      <c r="AA416" s="20"/>
    </row>
    <row r="417" spans="2:27" x14ac:dyDescent="0.25">
      <c r="B417" s="20"/>
      <c r="C417" s="20"/>
      <c r="D417" s="20"/>
      <c r="F417" s="20"/>
      <c r="K417" s="20"/>
      <c r="L417" s="20"/>
      <c r="M417" s="20"/>
      <c r="N417" s="20"/>
      <c r="O417" s="20"/>
      <c r="P417" s="20">
        <f t="shared" si="38"/>
        <v>415</v>
      </c>
      <c r="Q417" s="18">
        <f t="shared" si="40"/>
        <v>102545</v>
      </c>
      <c r="R417" s="18">
        <f t="shared" si="39"/>
        <v>2460950</v>
      </c>
      <c r="S417" s="6">
        <v>13800</v>
      </c>
      <c r="T417" s="23">
        <f t="shared" si="37"/>
        <v>1950187.969924812</v>
      </c>
      <c r="U417" s="23">
        <f t="shared" si="41"/>
        <v>18796.992481203008</v>
      </c>
      <c r="Z417" s="20"/>
      <c r="AA417" s="20"/>
    </row>
    <row r="418" spans="2:27" x14ac:dyDescent="0.25">
      <c r="B418" s="20"/>
      <c r="C418" s="20"/>
      <c r="D418" s="20"/>
      <c r="F418" s="20"/>
      <c r="K418" s="20"/>
      <c r="L418" s="20"/>
      <c r="M418" s="20"/>
      <c r="N418" s="20"/>
      <c r="O418" s="20"/>
      <c r="P418" s="20">
        <f t="shared" si="38"/>
        <v>416</v>
      </c>
      <c r="Q418" s="18">
        <f t="shared" si="40"/>
        <v>102685</v>
      </c>
      <c r="R418" s="18">
        <f t="shared" si="39"/>
        <v>2466880</v>
      </c>
      <c r="S418" s="6">
        <v>13800</v>
      </c>
      <c r="T418" s="23">
        <f t="shared" si="37"/>
        <v>1954887.2180451127</v>
      </c>
      <c r="U418" s="23">
        <f t="shared" si="41"/>
        <v>18796.992481203008</v>
      </c>
      <c r="Z418" s="20"/>
      <c r="AA418" s="20"/>
    </row>
    <row r="419" spans="2:27" x14ac:dyDescent="0.25">
      <c r="B419" s="20"/>
      <c r="C419" s="20"/>
      <c r="D419" s="20"/>
      <c r="F419" s="20"/>
      <c r="K419" s="20"/>
      <c r="L419" s="20"/>
      <c r="M419" s="20"/>
      <c r="N419" s="20"/>
      <c r="O419" s="20"/>
      <c r="P419" s="20">
        <f t="shared" si="38"/>
        <v>417</v>
      </c>
      <c r="Q419" s="18">
        <f t="shared" si="40"/>
        <v>102825</v>
      </c>
      <c r="R419" s="18">
        <f t="shared" si="39"/>
        <v>2472810</v>
      </c>
      <c r="S419" s="6">
        <v>13800</v>
      </c>
      <c r="T419" s="23">
        <f t="shared" si="37"/>
        <v>1959586.4661654136</v>
      </c>
      <c r="U419" s="23">
        <f t="shared" si="41"/>
        <v>18796.992481203008</v>
      </c>
      <c r="Z419" s="20"/>
      <c r="AA419" s="20"/>
    </row>
    <row r="420" spans="2:27" x14ac:dyDescent="0.25">
      <c r="B420" s="20"/>
      <c r="C420" s="20"/>
      <c r="D420" s="20"/>
      <c r="F420" s="20"/>
      <c r="K420" s="20"/>
      <c r="L420" s="20"/>
      <c r="M420" s="20"/>
      <c r="N420" s="20"/>
      <c r="O420" s="20"/>
      <c r="P420" s="20">
        <f t="shared" si="38"/>
        <v>418</v>
      </c>
      <c r="Q420" s="18">
        <f t="shared" si="40"/>
        <v>102965</v>
      </c>
      <c r="R420" s="18">
        <f t="shared" si="39"/>
        <v>2478740</v>
      </c>
      <c r="S420" s="6">
        <v>13800</v>
      </c>
      <c r="T420" s="23">
        <f t="shared" si="37"/>
        <v>1964285.7142857143</v>
      </c>
      <c r="U420" s="23">
        <f t="shared" si="41"/>
        <v>18796.992481203008</v>
      </c>
      <c r="Z420" s="20"/>
      <c r="AA420" s="20"/>
    </row>
    <row r="421" spans="2:27" x14ac:dyDescent="0.25">
      <c r="B421" s="20"/>
      <c r="C421" s="20"/>
      <c r="D421" s="20"/>
      <c r="F421" s="20"/>
      <c r="K421" s="20"/>
      <c r="L421" s="20"/>
      <c r="M421" s="20"/>
      <c r="N421" s="20"/>
      <c r="O421" s="20"/>
      <c r="P421" s="20">
        <f t="shared" si="38"/>
        <v>419</v>
      </c>
      <c r="Q421" s="18">
        <f t="shared" si="40"/>
        <v>103105</v>
      </c>
      <c r="R421" s="18">
        <f t="shared" si="39"/>
        <v>2484670</v>
      </c>
      <c r="S421" s="6">
        <v>13800</v>
      </c>
      <c r="T421" s="23">
        <f t="shared" si="37"/>
        <v>1968984.962406015</v>
      </c>
      <c r="U421" s="23">
        <f t="shared" si="41"/>
        <v>18796.992481203008</v>
      </c>
      <c r="Z421" s="20"/>
      <c r="AA421" s="20"/>
    </row>
    <row r="422" spans="2:27" x14ac:dyDescent="0.25">
      <c r="B422" s="20"/>
      <c r="C422" s="20"/>
      <c r="D422" s="20"/>
      <c r="F422" s="20"/>
      <c r="K422" s="20"/>
      <c r="L422" s="20"/>
      <c r="M422" s="20"/>
      <c r="N422" s="20"/>
      <c r="O422" s="20"/>
      <c r="P422" s="20">
        <f t="shared" si="38"/>
        <v>420</v>
      </c>
      <c r="Q422" s="18">
        <f t="shared" si="40"/>
        <v>103245</v>
      </c>
      <c r="R422" s="18">
        <f t="shared" si="39"/>
        <v>2490600</v>
      </c>
      <c r="S422" s="6">
        <v>13800</v>
      </c>
      <c r="T422" s="23">
        <f t="shared" si="37"/>
        <v>1973684.2105263157</v>
      </c>
      <c r="U422" s="23">
        <f t="shared" si="41"/>
        <v>18796.992481203008</v>
      </c>
      <c r="Z422" s="20"/>
      <c r="AA422" s="20"/>
    </row>
    <row r="423" spans="2:27" x14ac:dyDescent="0.25">
      <c r="B423" s="20"/>
      <c r="C423" s="20"/>
      <c r="D423" s="20"/>
      <c r="F423" s="20"/>
      <c r="K423" s="20"/>
      <c r="L423" s="20"/>
      <c r="M423" s="20"/>
      <c r="N423" s="20"/>
      <c r="O423" s="20"/>
      <c r="P423" s="20">
        <f t="shared" si="38"/>
        <v>421</v>
      </c>
      <c r="Q423" s="18">
        <f t="shared" si="40"/>
        <v>103385</v>
      </c>
      <c r="R423" s="18">
        <f t="shared" si="39"/>
        <v>2496530</v>
      </c>
      <c r="S423" s="6">
        <v>13800</v>
      </c>
      <c r="T423" s="23">
        <f t="shared" si="37"/>
        <v>1978383.4586466167</v>
      </c>
      <c r="U423" s="23">
        <f t="shared" si="41"/>
        <v>18796.992481203008</v>
      </c>
      <c r="Z423" s="20"/>
      <c r="AA423" s="20"/>
    </row>
    <row r="424" spans="2:27" x14ac:dyDescent="0.25">
      <c r="B424" s="20"/>
      <c r="C424" s="20"/>
      <c r="D424" s="20"/>
      <c r="F424" s="20"/>
      <c r="K424" s="20"/>
      <c r="L424" s="20"/>
      <c r="M424" s="20"/>
      <c r="N424" s="20"/>
      <c r="O424" s="20"/>
      <c r="P424" s="20">
        <f t="shared" si="38"/>
        <v>422</v>
      </c>
      <c r="Q424" s="18">
        <f t="shared" si="40"/>
        <v>103525</v>
      </c>
      <c r="R424" s="18">
        <f t="shared" si="39"/>
        <v>2502460</v>
      </c>
      <c r="S424" s="6">
        <v>13800</v>
      </c>
      <c r="T424" s="23">
        <f t="shared" si="37"/>
        <v>1983082.7067669174</v>
      </c>
      <c r="U424" s="23">
        <f t="shared" si="41"/>
        <v>18796.992481203008</v>
      </c>
      <c r="Z424" s="20"/>
      <c r="AA424" s="20"/>
    </row>
    <row r="425" spans="2:27" x14ac:dyDescent="0.25">
      <c r="B425" s="20"/>
      <c r="C425" s="20"/>
      <c r="D425" s="20"/>
      <c r="F425" s="20"/>
      <c r="K425" s="20"/>
      <c r="L425" s="20"/>
      <c r="M425" s="20"/>
      <c r="N425" s="20"/>
      <c r="O425" s="20"/>
      <c r="P425" s="20">
        <f t="shared" si="38"/>
        <v>423</v>
      </c>
      <c r="Q425" s="18">
        <f t="shared" si="40"/>
        <v>103665</v>
      </c>
      <c r="R425" s="18">
        <f t="shared" si="39"/>
        <v>2508390</v>
      </c>
      <c r="S425" s="6">
        <v>13800</v>
      </c>
      <c r="T425" s="23">
        <f t="shared" si="37"/>
        <v>1987781.9548872181</v>
      </c>
      <c r="U425" s="23">
        <f t="shared" si="41"/>
        <v>18796.992481203008</v>
      </c>
      <c r="Z425" s="20"/>
      <c r="AA425" s="20"/>
    </row>
    <row r="426" spans="2:27" x14ac:dyDescent="0.25">
      <c r="B426" s="20"/>
      <c r="C426" s="20"/>
      <c r="D426" s="20"/>
      <c r="F426" s="20"/>
      <c r="K426" s="20"/>
      <c r="L426" s="20"/>
      <c r="M426" s="20"/>
      <c r="N426" s="20"/>
      <c r="O426" s="20"/>
      <c r="P426" s="20">
        <f t="shared" si="38"/>
        <v>424</v>
      </c>
      <c r="Q426" s="18">
        <f t="shared" si="40"/>
        <v>103805</v>
      </c>
      <c r="R426" s="18">
        <f t="shared" si="39"/>
        <v>2514320</v>
      </c>
      <c r="S426" s="6">
        <v>13800</v>
      </c>
      <c r="T426" s="23">
        <f t="shared" si="37"/>
        <v>1992481.2030075188</v>
      </c>
      <c r="U426" s="23">
        <f t="shared" si="41"/>
        <v>18796.992481203008</v>
      </c>
      <c r="Z426" s="20"/>
      <c r="AA426" s="20"/>
    </row>
    <row r="427" spans="2:27" x14ac:dyDescent="0.25">
      <c r="B427" s="20"/>
      <c r="C427" s="20"/>
      <c r="D427" s="20"/>
      <c r="F427" s="20"/>
      <c r="K427" s="20"/>
      <c r="L427" s="20"/>
      <c r="M427" s="20"/>
      <c r="N427" s="20"/>
      <c r="O427" s="20"/>
      <c r="P427" s="20">
        <f t="shared" si="38"/>
        <v>425</v>
      </c>
      <c r="Q427" s="18">
        <f t="shared" si="40"/>
        <v>103945</v>
      </c>
      <c r="R427" s="18">
        <f t="shared" si="39"/>
        <v>2520250</v>
      </c>
      <c r="S427" s="6">
        <v>13800</v>
      </c>
      <c r="T427" s="23">
        <f t="shared" si="37"/>
        <v>1997180.4511278195</v>
      </c>
      <c r="U427" s="23">
        <f t="shared" si="41"/>
        <v>18796.992481203008</v>
      </c>
      <c r="Z427" s="20"/>
      <c r="AA427" s="20"/>
    </row>
    <row r="428" spans="2:27" x14ac:dyDescent="0.25">
      <c r="B428" s="20"/>
      <c r="C428" s="20"/>
      <c r="D428" s="20"/>
      <c r="F428" s="20"/>
      <c r="K428" s="20"/>
      <c r="L428" s="20"/>
      <c r="M428" s="20"/>
      <c r="N428" s="20"/>
      <c r="O428" s="20"/>
      <c r="P428" s="20">
        <f t="shared" si="38"/>
        <v>426</v>
      </c>
      <c r="Q428" s="18">
        <f t="shared" si="40"/>
        <v>104085</v>
      </c>
      <c r="R428" s="18">
        <f t="shared" si="39"/>
        <v>2526180</v>
      </c>
      <c r="S428" s="6">
        <v>13800</v>
      </c>
      <c r="T428" s="23">
        <f t="shared" si="37"/>
        <v>2001879.6992481204</v>
      </c>
      <c r="U428" s="23">
        <f t="shared" si="41"/>
        <v>18796.992481203008</v>
      </c>
      <c r="Z428" s="20"/>
      <c r="AA428" s="20"/>
    </row>
    <row r="429" spans="2:27" x14ac:dyDescent="0.25">
      <c r="B429" s="20"/>
      <c r="C429" s="20"/>
      <c r="D429" s="20"/>
      <c r="F429" s="20"/>
      <c r="K429" s="20"/>
      <c r="L429" s="20"/>
      <c r="M429" s="20"/>
      <c r="N429" s="20"/>
      <c r="O429" s="20"/>
      <c r="P429" s="20">
        <f t="shared" si="38"/>
        <v>427</v>
      </c>
      <c r="Q429" s="18">
        <f t="shared" si="40"/>
        <v>104225</v>
      </c>
      <c r="R429" s="18">
        <f t="shared" si="39"/>
        <v>2532110</v>
      </c>
      <c r="S429" s="6">
        <v>13800</v>
      </c>
      <c r="T429" s="23">
        <f t="shared" si="37"/>
        <v>2006578.9473684211</v>
      </c>
      <c r="U429" s="23">
        <f t="shared" si="41"/>
        <v>18796.992481203008</v>
      </c>
      <c r="Z429" s="20"/>
      <c r="AA429" s="20"/>
    </row>
    <row r="430" spans="2:27" x14ac:dyDescent="0.25">
      <c r="B430" s="20"/>
      <c r="C430" s="20"/>
      <c r="D430" s="20"/>
      <c r="F430" s="20"/>
      <c r="K430" s="20"/>
      <c r="L430" s="20"/>
      <c r="M430" s="20"/>
      <c r="N430" s="20"/>
      <c r="O430" s="20"/>
      <c r="P430" s="20">
        <f t="shared" si="38"/>
        <v>428</v>
      </c>
      <c r="Q430" s="18">
        <f t="shared" si="40"/>
        <v>104365</v>
      </c>
      <c r="R430" s="18">
        <f t="shared" si="39"/>
        <v>2538040</v>
      </c>
      <c r="S430" s="6">
        <v>13800</v>
      </c>
      <c r="T430" s="23">
        <f t="shared" si="37"/>
        <v>2011278.1954887218</v>
      </c>
      <c r="U430" s="23">
        <f t="shared" si="41"/>
        <v>18796.992481203008</v>
      </c>
      <c r="Z430" s="20"/>
      <c r="AA430" s="20"/>
    </row>
    <row r="431" spans="2:27" x14ac:dyDescent="0.25">
      <c r="B431" s="20"/>
      <c r="C431" s="20"/>
      <c r="D431" s="20"/>
      <c r="F431" s="20"/>
      <c r="K431" s="20"/>
      <c r="L431" s="20"/>
      <c r="M431" s="20"/>
      <c r="N431" s="20"/>
      <c r="O431" s="20"/>
      <c r="P431" s="20">
        <f t="shared" si="38"/>
        <v>429</v>
      </c>
      <c r="Q431" s="18">
        <f t="shared" si="40"/>
        <v>104505</v>
      </c>
      <c r="R431" s="18">
        <f t="shared" si="39"/>
        <v>2543970</v>
      </c>
      <c r="S431" s="6">
        <v>13800</v>
      </c>
      <c r="T431" s="23">
        <f t="shared" si="37"/>
        <v>2015977.4436090225</v>
      </c>
      <c r="U431" s="23">
        <f t="shared" si="41"/>
        <v>18796.992481203008</v>
      </c>
      <c r="Z431" s="20"/>
      <c r="AA431" s="20"/>
    </row>
    <row r="432" spans="2:27" x14ac:dyDescent="0.25">
      <c r="B432" s="20"/>
      <c r="C432" s="20"/>
      <c r="D432" s="20"/>
      <c r="F432" s="20"/>
      <c r="K432" s="20"/>
      <c r="L432" s="20"/>
      <c r="M432" s="20"/>
      <c r="N432" s="20"/>
      <c r="O432" s="20"/>
      <c r="P432" s="20">
        <f t="shared" si="38"/>
        <v>430</v>
      </c>
      <c r="Q432" s="18">
        <f t="shared" si="40"/>
        <v>104645</v>
      </c>
      <c r="R432" s="18">
        <f t="shared" si="39"/>
        <v>2549900</v>
      </c>
      <c r="S432" s="6">
        <v>13800</v>
      </c>
      <c r="T432" s="23">
        <f t="shared" si="37"/>
        <v>2020676.6917293232</v>
      </c>
      <c r="U432" s="23">
        <f t="shared" si="41"/>
        <v>18796.992481203008</v>
      </c>
      <c r="Z432" s="20"/>
      <c r="AA432" s="20"/>
    </row>
    <row r="433" spans="2:27" x14ac:dyDescent="0.25">
      <c r="B433" s="20"/>
      <c r="C433" s="20"/>
      <c r="D433" s="20"/>
      <c r="F433" s="20"/>
      <c r="K433" s="20"/>
      <c r="L433" s="20"/>
      <c r="M433" s="20"/>
      <c r="N433" s="20"/>
      <c r="O433" s="20"/>
      <c r="P433" s="20">
        <f t="shared" si="38"/>
        <v>431</v>
      </c>
      <c r="Q433" s="18">
        <f t="shared" si="40"/>
        <v>104785</v>
      </c>
      <c r="R433" s="18">
        <f t="shared" si="39"/>
        <v>2555830</v>
      </c>
      <c r="S433" s="6">
        <v>13800</v>
      </c>
      <c r="T433" s="23">
        <f t="shared" si="37"/>
        <v>2025375.9398496242</v>
      </c>
      <c r="U433" s="23">
        <f t="shared" si="41"/>
        <v>18796.992481203008</v>
      </c>
      <c r="Z433" s="20"/>
      <c r="AA433" s="20"/>
    </row>
    <row r="434" spans="2:27" x14ac:dyDescent="0.25">
      <c r="B434" s="20"/>
      <c r="C434" s="20"/>
      <c r="D434" s="20"/>
      <c r="F434" s="20"/>
      <c r="K434" s="20"/>
      <c r="L434" s="20"/>
      <c r="M434" s="20"/>
      <c r="N434" s="20"/>
      <c r="O434" s="20"/>
      <c r="P434" s="20">
        <f t="shared" si="38"/>
        <v>432</v>
      </c>
      <c r="Q434" s="18">
        <f t="shared" si="40"/>
        <v>104925</v>
      </c>
      <c r="R434" s="18">
        <f t="shared" si="39"/>
        <v>2561760</v>
      </c>
      <c r="S434" s="6">
        <v>13800</v>
      </c>
      <c r="T434" s="23">
        <f t="shared" si="37"/>
        <v>2030075.1879699249</v>
      </c>
      <c r="U434" s="23">
        <f t="shared" si="41"/>
        <v>18796.992481203008</v>
      </c>
      <c r="Z434" s="20"/>
      <c r="AA434" s="20"/>
    </row>
    <row r="435" spans="2:27" x14ac:dyDescent="0.25">
      <c r="B435" s="20"/>
      <c r="C435" s="20"/>
      <c r="D435" s="20"/>
      <c r="F435" s="20"/>
      <c r="K435" s="20"/>
      <c r="L435" s="20"/>
      <c r="M435" s="20"/>
      <c r="N435" s="20"/>
      <c r="O435" s="20"/>
      <c r="P435" s="20">
        <f t="shared" si="38"/>
        <v>433</v>
      </c>
      <c r="Q435" s="18">
        <f t="shared" si="40"/>
        <v>105065</v>
      </c>
      <c r="R435" s="18">
        <f t="shared" si="39"/>
        <v>2567690</v>
      </c>
      <c r="S435" s="6">
        <v>13800</v>
      </c>
      <c r="T435" s="23">
        <f t="shared" si="37"/>
        <v>2034774.4360902256</v>
      </c>
      <c r="U435" s="23">
        <f t="shared" si="41"/>
        <v>18796.992481203008</v>
      </c>
      <c r="Z435" s="20"/>
      <c r="AA435" s="20"/>
    </row>
    <row r="436" spans="2:27" x14ac:dyDescent="0.25">
      <c r="B436" s="20"/>
      <c r="C436" s="20"/>
      <c r="D436" s="20"/>
      <c r="F436" s="20"/>
      <c r="K436" s="20"/>
      <c r="L436" s="20"/>
      <c r="M436" s="20"/>
      <c r="N436" s="20"/>
      <c r="O436" s="20"/>
      <c r="P436" s="20">
        <f t="shared" si="38"/>
        <v>434</v>
      </c>
      <c r="Q436" s="18">
        <f t="shared" si="40"/>
        <v>105205</v>
      </c>
      <c r="R436" s="18">
        <f t="shared" si="39"/>
        <v>2573620</v>
      </c>
      <c r="S436" s="6">
        <v>13800</v>
      </c>
      <c r="T436" s="23">
        <f t="shared" si="37"/>
        <v>2039473.6842105263</v>
      </c>
      <c r="U436" s="23">
        <f t="shared" si="41"/>
        <v>18796.992481203008</v>
      </c>
      <c r="Z436" s="20"/>
      <c r="AA436" s="20"/>
    </row>
    <row r="437" spans="2:27" x14ac:dyDescent="0.25">
      <c r="B437" s="20"/>
      <c r="C437" s="20"/>
      <c r="D437" s="20"/>
      <c r="F437" s="20"/>
      <c r="K437" s="20"/>
      <c r="L437" s="20"/>
      <c r="M437" s="20"/>
      <c r="N437" s="20"/>
      <c r="O437" s="20"/>
      <c r="P437" s="20">
        <f t="shared" si="38"/>
        <v>435</v>
      </c>
      <c r="Q437" s="18">
        <f t="shared" si="40"/>
        <v>105345</v>
      </c>
      <c r="R437" s="18">
        <f t="shared" si="39"/>
        <v>2579550</v>
      </c>
      <c r="S437" s="6">
        <v>13800</v>
      </c>
      <c r="T437" s="23">
        <f t="shared" si="37"/>
        <v>2044172.932330827</v>
      </c>
      <c r="U437" s="23">
        <f t="shared" si="41"/>
        <v>18796.992481203008</v>
      </c>
      <c r="Z437" s="20"/>
      <c r="AA437" s="20"/>
    </row>
    <row r="438" spans="2:27" x14ac:dyDescent="0.25">
      <c r="B438" s="20"/>
      <c r="C438" s="20"/>
      <c r="D438" s="20"/>
      <c r="F438" s="20"/>
      <c r="K438" s="20"/>
      <c r="L438" s="20"/>
      <c r="M438" s="20"/>
      <c r="N438" s="20"/>
      <c r="O438" s="20"/>
      <c r="P438" s="20">
        <f t="shared" si="38"/>
        <v>436</v>
      </c>
      <c r="Q438" s="18">
        <f t="shared" si="40"/>
        <v>105485</v>
      </c>
      <c r="R438" s="18">
        <f t="shared" si="39"/>
        <v>2585480</v>
      </c>
      <c r="S438" s="6">
        <v>13800</v>
      </c>
      <c r="T438" s="23">
        <f t="shared" si="37"/>
        <v>2048872.1804511279</v>
      </c>
      <c r="U438" s="23">
        <f t="shared" si="41"/>
        <v>18796.992481203008</v>
      </c>
      <c r="Z438" s="20"/>
      <c r="AA438" s="20"/>
    </row>
    <row r="439" spans="2:27" x14ac:dyDescent="0.25">
      <c r="B439" s="20"/>
      <c r="C439" s="20"/>
      <c r="D439" s="20"/>
      <c r="F439" s="20"/>
      <c r="K439" s="20"/>
      <c r="L439" s="20"/>
      <c r="M439" s="20"/>
      <c r="N439" s="20"/>
      <c r="O439" s="20"/>
      <c r="P439" s="20">
        <f t="shared" si="38"/>
        <v>437</v>
      </c>
      <c r="Q439" s="18">
        <f t="shared" si="40"/>
        <v>105625</v>
      </c>
      <c r="R439" s="18">
        <f t="shared" si="39"/>
        <v>2591410</v>
      </c>
      <c r="S439" s="6">
        <v>13800</v>
      </c>
      <c r="T439" s="23">
        <f t="shared" si="37"/>
        <v>2053571.4285714286</v>
      </c>
      <c r="U439" s="23">
        <f t="shared" si="41"/>
        <v>18796.992481203008</v>
      </c>
      <c r="Z439" s="20"/>
      <c r="AA439" s="20"/>
    </row>
    <row r="440" spans="2:27" x14ac:dyDescent="0.25">
      <c r="B440" s="20"/>
      <c r="C440" s="20"/>
      <c r="D440" s="20"/>
      <c r="F440" s="20"/>
      <c r="K440" s="20"/>
      <c r="L440" s="20"/>
      <c r="M440" s="20"/>
      <c r="N440" s="20"/>
      <c r="O440" s="20"/>
      <c r="P440" s="20">
        <f t="shared" si="38"/>
        <v>438</v>
      </c>
      <c r="Q440" s="18">
        <f t="shared" si="40"/>
        <v>105765</v>
      </c>
      <c r="R440" s="18">
        <f t="shared" si="39"/>
        <v>2597340</v>
      </c>
      <c r="S440" s="6">
        <v>13800</v>
      </c>
      <c r="T440" s="23">
        <f t="shared" si="37"/>
        <v>2058270.6766917293</v>
      </c>
      <c r="U440" s="23">
        <f t="shared" si="41"/>
        <v>18796.992481203008</v>
      </c>
      <c r="Z440" s="20"/>
      <c r="AA440" s="20"/>
    </row>
    <row r="441" spans="2:27" x14ac:dyDescent="0.25">
      <c r="B441" s="20"/>
      <c r="C441" s="20"/>
      <c r="D441" s="20"/>
      <c r="F441" s="20"/>
      <c r="K441" s="20"/>
      <c r="L441" s="20"/>
      <c r="M441" s="20"/>
      <c r="N441" s="20"/>
      <c r="O441" s="20"/>
      <c r="P441" s="20">
        <f t="shared" si="38"/>
        <v>439</v>
      </c>
      <c r="Q441" s="18">
        <f t="shared" si="40"/>
        <v>105905</v>
      </c>
      <c r="R441" s="18">
        <f t="shared" si="39"/>
        <v>2603270</v>
      </c>
      <c r="S441" s="6">
        <v>13800</v>
      </c>
      <c r="T441" s="23">
        <f t="shared" si="37"/>
        <v>2062969.92481203</v>
      </c>
      <c r="U441" s="23">
        <f t="shared" si="41"/>
        <v>18796.992481203008</v>
      </c>
      <c r="Z441" s="20"/>
      <c r="AA441" s="20"/>
    </row>
    <row r="442" spans="2:27" x14ac:dyDescent="0.25">
      <c r="B442" s="20"/>
      <c r="C442" s="20"/>
      <c r="D442" s="20"/>
      <c r="F442" s="20"/>
      <c r="K442" s="20"/>
      <c r="L442" s="20"/>
      <c r="M442" s="20"/>
      <c r="N442" s="20"/>
      <c r="O442" s="20"/>
      <c r="P442" s="20">
        <f t="shared" si="38"/>
        <v>440</v>
      </c>
      <c r="Q442" s="18">
        <f t="shared" si="40"/>
        <v>106045</v>
      </c>
      <c r="R442" s="18">
        <f t="shared" si="39"/>
        <v>2609200</v>
      </c>
      <c r="S442" s="6">
        <v>13800</v>
      </c>
      <c r="T442" s="23">
        <f t="shared" si="37"/>
        <v>2067669.1729323308</v>
      </c>
      <c r="U442" s="23">
        <f t="shared" si="41"/>
        <v>18796.992481203008</v>
      </c>
      <c r="Z442" s="20"/>
      <c r="AA442" s="20"/>
    </row>
    <row r="443" spans="2:27" x14ac:dyDescent="0.25">
      <c r="B443" s="20"/>
      <c r="C443" s="20"/>
      <c r="D443" s="20"/>
      <c r="F443" s="20"/>
      <c r="K443" s="20"/>
      <c r="L443" s="20"/>
      <c r="M443" s="20"/>
      <c r="N443" s="20"/>
      <c r="O443" s="20"/>
      <c r="P443" s="20">
        <f t="shared" si="38"/>
        <v>441</v>
      </c>
      <c r="Q443" s="18">
        <f t="shared" si="40"/>
        <v>106185</v>
      </c>
      <c r="R443" s="18">
        <f t="shared" si="39"/>
        <v>2615130</v>
      </c>
      <c r="S443" s="6">
        <v>13800</v>
      </c>
      <c r="T443" s="23">
        <f t="shared" si="37"/>
        <v>2072368.4210526317</v>
      </c>
      <c r="U443" s="23">
        <f t="shared" si="41"/>
        <v>18796.992481203008</v>
      </c>
      <c r="Z443" s="20"/>
      <c r="AA443" s="20"/>
    </row>
    <row r="444" spans="2:27" x14ac:dyDescent="0.25">
      <c r="B444" s="20"/>
      <c r="C444" s="20"/>
      <c r="D444" s="20"/>
      <c r="F444" s="20"/>
      <c r="K444" s="20"/>
      <c r="L444" s="20"/>
      <c r="M444" s="20"/>
      <c r="N444" s="20"/>
      <c r="O444" s="20"/>
      <c r="P444" s="20">
        <f t="shared" si="38"/>
        <v>442</v>
      </c>
      <c r="Q444" s="18">
        <f t="shared" si="40"/>
        <v>106325</v>
      </c>
      <c r="R444" s="18">
        <f t="shared" si="39"/>
        <v>2621060</v>
      </c>
      <c r="S444" s="6">
        <v>13800</v>
      </c>
      <c r="T444" s="23">
        <f t="shared" si="37"/>
        <v>2077067.6691729324</v>
      </c>
      <c r="U444" s="23">
        <f t="shared" si="41"/>
        <v>18796.992481203008</v>
      </c>
      <c r="Z444" s="20"/>
      <c r="AA444" s="20"/>
    </row>
    <row r="445" spans="2:27" x14ac:dyDescent="0.25">
      <c r="B445" s="20"/>
      <c r="C445" s="20"/>
      <c r="D445" s="20"/>
      <c r="F445" s="20"/>
      <c r="K445" s="20"/>
      <c r="L445" s="20"/>
      <c r="M445" s="20"/>
      <c r="N445" s="20"/>
      <c r="O445" s="20"/>
      <c r="P445" s="20">
        <f t="shared" si="38"/>
        <v>443</v>
      </c>
      <c r="Q445" s="18">
        <f t="shared" si="40"/>
        <v>106465</v>
      </c>
      <c r="R445" s="18">
        <f t="shared" si="39"/>
        <v>2626990</v>
      </c>
      <c r="S445" s="6">
        <v>13800</v>
      </c>
      <c r="T445" s="23">
        <f t="shared" si="37"/>
        <v>2081766.9172932331</v>
      </c>
      <c r="U445" s="23">
        <f t="shared" si="41"/>
        <v>18796.992481203008</v>
      </c>
      <c r="Z445" s="20"/>
      <c r="AA445" s="20"/>
    </row>
    <row r="446" spans="2:27" x14ac:dyDescent="0.25">
      <c r="B446" s="20"/>
      <c r="C446" s="20"/>
      <c r="D446" s="20"/>
      <c r="F446" s="20"/>
      <c r="K446" s="20"/>
      <c r="L446" s="20"/>
      <c r="M446" s="20"/>
      <c r="N446" s="20"/>
      <c r="O446" s="20"/>
      <c r="P446" s="20">
        <f t="shared" si="38"/>
        <v>444</v>
      </c>
      <c r="Q446" s="18">
        <f t="shared" si="40"/>
        <v>106605</v>
      </c>
      <c r="R446" s="18">
        <f t="shared" si="39"/>
        <v>2632920</v>
      </c>
      <c r="S446" s="6">
        <v>13800</v>
      </c>
      <c r="T446" s="23">
        <f t="shared" si="37"/>
        <v>2086466.1654135338</v>
      </c>
      <c r="U446" s="23">
        <f t="shared" si="41"/>
        <v>18796.992481203008</v>
      </c>
      <c r="Z446" s="20"/>
      <c r="AA446" s="20"/>
    </row>
    <row r="447" spans="2:27" x14ac:dyDescent="0.25">
      <c r="B447" s="20"/>
      <c r="C447" s="20"/>
      <c r="D447" s="20"/>
      <c r="F447" s="20"/>
      <c r="K447" s="20"/>
      <c r="L447" s="20"/>
      <c r="M447" s="20"/>
      <c r="N447" s="20"/>
      <c r="O447" s="20"/>
      <c r="P447" s="20">
        <f t="shared" si="38"/>
        <v>445</v>
      </c>
      <c r="Q447" s="18">
        <f t="shared" si="40"/>
        <v>106745</v>
      </c>
      <c r="R447" s="18">
        <f t="shared" si="39"/>
        <v>2638850</v>
      </c>
      <c r="S447" s="6">
        <v>13800</v>
      </c>
      <c r="T447" s="23">
        <f t="shared" si="37"/>
        <v>2091165.4135338345</v>
      </c>
      <c r="U447" s="23">
        <f t="shared" si="41"/>
        <v>18796.992481203008</v>
      </c>
      <c r="Z447" s="20"/>
      <c r="AA447" s="20"/>
    </row>
    <row r="448" spans="2:27" x14ac:dyDescent="0.25">
      <c r="B448" s="20"/>
      <c r="C448" s="20"/>
      <c r="D448" s="20"/>
      <c r="F448" s="20"/>
      <c r="K448" s="20"/>
      <c r="L448" s="20"/>
      <c r="M448" s="20"/>
      <c r="N448" s="20"/>
      <c r="O448" s="20"/>
      <c r="P448" s="20">
        <f t="shared" si="38"/>
        <v>446</v>
      </c>
      <c r="Q448" s="18">
        <f t="shared" si="40"/>
        <v>106885</v>
      </c>
      <c r="R448" s="18">
        <f t="shared" si="39"/>
        <v>2644780</v>
      </c>
      <c r="S448" s="6">
        <v>13800</v>
      </c>
      <c r="T448" s="23">
        <f t="shared" si="37"/>
        <v>2095864.6616541354</v>
      </c>
      <c r="U448" s="23">
        <f t="shared" si="41"/>
        <v>18796.992481203008</v>
      </c>
      <c r="Z448" s="20"/>
      <c r="AA448" s="20"/>
    </row>
    <row r="449" spans="2:27" x14ac:dyDescent="0.25">
      <c r="B449" s="20"/>
      <c r="C449" s="20"/>
      <c r="D449" s="20"/>
      <c r="F449" s="20"/>
      <c r="K449" s="20"/>
      <c r="L449" s="20"/>
      <c r="M449" s="20"/>
      <c r="N449" s="20"/>
      <c r="O449" s="20"/>
      <c r="P449" s="20">
        <f t="shared" si="38"/>
        <v>447</v>
      </c>
      <c r="Q449" s="18">
        <f t="shared" si="40"/>
        <v>107025</v>
      </c>
      <c r="R449" s="18">
        <f t="shared" si="39"/>
        <v>2650710</v>
      </c>
      <c r="S449" s="6">
        <v>13800</v>
      </c>
      <c r="T449" s="23">
        <f t="shared" si="37"/>
        <v>2100563.9097744361</v>
      </c>
      <c r="U449" s="23">
        <f t="shared" si="41"/>
        <v>18796.992481203008</v>
      </c>
      <c r="Z449" s="20"/>
      <c r="AA449" s="20"/>
    </row>
    <row r="450" spans="2:27" x14ac:dyDescent="0.25">
      <c r="B450" s="20"/>
      <c r="C450" s="20"/>
      <c r="D450" s="20"/>
      <c r="F450" s="20"/>
      <c r="K450" s="20"/>
      <c r="L450" s="20"/>
      <c r="M450" s="20"/>
      <c r="N450" s="20"/>
      <c r="O450" s="20"/>
      <c r="P450" s="20">
        <f t="shared" si="38"/>
        <v>448</v>
      </c>
      <c r="Q450" s="18">
        <f t="shared" si="40"/>
        <v>107165</v>
      </c>
      <c r="R450" s="18">
        <f t="shared" si="39"/>
        <v>2656640</v>
      </c>
      <c r="S450" s="6">
        <v>13800</v>
      </c>
      <c r="T450" s="23">
        <f t="shared" si="37"/>
        <v>2105263.1578947371</v>
      </c>
      <c r="U450" s="23">
        <f t="shared" si="41"/>
        <v>18796.992481203008</v>
      </c>
      <c r="Z450" s="20"/>
      <c r="AA450" s="20"/>
    </row>
    <row r="451" spans="2:27" x14ac:dyDescent="0.25">
      <c r="B451" s="20"/>
      <c r="C451" s="20"/>
      <c r="D451" s="20"/>
      <c r="F451" s="20"/>
      <c r="K451" s="20"/>
      <c r="L451" s="20"/>
      <c r="M451" s="20"/>
      <c r="N451" s="20"/>
      <c r="O451" s="20"/>
      <c r="P451" s="20">
        <f t="shared" si="38"/>
        <v>449</v>
      </c>
      <c r="Q451" s="18">
        <f t="shared" si="40"/>
        <v>107305</v>
      </c>
      <c r="R451" s="18">
        <f t="shared" si="39"/>
        <v>2662570</v>
      </c>
      <c r="S451" s="6">
        <v>13800</v>
      </c>
      <c r="T451" s="23">
        <f t="shared" si="37"/>
        <v>2109962.4060150376</v>
      </c>
      <c r="U451" s="23">
        <f t="shared" si="41"/>
        <v>18796.992481203008</v>
      </c>
      <c r="Z451" s="20"/>
      <c r="AA451" s="20"/>
    </row>
    <row r="452" spans="2:27" x14ac:dyDescent="0.25">
      <c r="B452" s="20"/>
      <c r="C452" s="20"/>
      <c r="D452" s="20"/>
      <c r="F452" s="20"/>
      <c r="K452" s="20"/>
      <c r="L452" s="20"/>
      <c r="M452" s="20"/>
      <c r="N452" s="20"/>
      <c r="O452" s="20"/>
      <c r="P452" s="20">
        <f t="shared" si="38"/>
        <v>450</v>
      </c>
      <c r="Q452" s="18">
        <f t="shared" si="40"/>
        <v>107445</v>
      </c>
      <c r="R452" s="18">
        <f t="shared" si="39"/>
        <v>2668500</v>
      </c>
      <c r="S452" s="6">
        <v>13800</v>
      </c>
      <c r="T452" s="23">
        <f t="shared" ref="T452:T502" si="42">$H$5*P452</f>
        <v>2114661.6541353385</v>
      </c>
      <c r="U452" s="23">
        <f t="shared" si="41"/>
        <v>18796.992481203008</v>
      </c>
      <c r="Z452" s="20"/>
      <c r="AA452" s="20"/>
    </row>
    <row r="453" spans="2:27" x14ac:dyDescent="0.25">
      <c r="B453" s="20"/>
      <c r="C453" s="20"/>
      <c r="D453" s="20"/>
      <c r="F453" s="20"/>
      <c r="K453" s="20"/>
      <c r="L453" s="20"/>
      <c r="M453" s="20"/>
      <c r="N453" s="20"/>
      <c r="O453" s="20"/>
      <c r="P453" s="20">
        <f t="shared" ref="P453:P502" si="43">P452+1</f>
        <v>451</v>
      </c>
      <c r="Q453" s="18">
        <f t="shared" si="40"/>
        <v>107585</v>
      </c>
      <c r="R453" s="18">
        <f t="shared" ref="R453:R502" si="44">5930*P453</f>
        <v>2674430</v>
      </c>
      <c r="S453" s="6">
        <v>13800</v>
      </c>
      <c r="T453" s="23">
        <f t="shared" si="42"/>
        <v>2119360.902255639</v>
      </c>
      <c r="U453" s="23">
        <f t="shared" si="41"/>
        <v>18796.992481203008</v>
      </c>
      <c r="Z453" s="20"/>
      <c r="AA453" s="20"/>
    </row>
    <row r="454" spans="2:27" x14ac:dyDescent="0.25">
      <c r="B454" s="20"/>
      <c r="C454" s="20"/>
      <c r="D454" s="20"/>
      <c r="F454" s="20"/>
      <c r="K454" s="20"/>
      <c r="L454" s="20"/>
      <c r="M454" s="20"/>
      <c r="N454" s="20"/>
      <c r="O454" s="20"/>
      <c r="P454" s="20">
        <f t="shared" si="43"/>
        <v>452</v>
      </c>
      <c r="Q454" s="18">
        <f t="shared" si="40"/>
        <v>107725</v>
      </c>
      <c r="R454" s="18">
        <f t="shared" si="44"/>
        <v>2680360</v>
      </c>
      <c r="S454" s="6">
        <v>13800</v>
      </c>
      <c r="T454" s="23">
        <f t="shared" si="42"/>
        <v>2124060.1503759399</v>
      </c>
      <c r="U454" s="23">
        <f t="shared" si="41"/>
        <v>18796.992481203008</v>
      </c>
      <c r="Z454" s="20"/>
      <c r="AA454" s="20"/>
    </row>
    <row r="455" spans="2:27" x14ac:dyDescent="0.25">
      <c r="B455" s="20"/>
      <c r="C455" s="20"/>
      <c r="D455" s="20"/>
      <c r="F455" s="20"/>
      <c r="K455" s="20"/>
      <c r="L455" s="20"/>
      <c r="M455" s="20"/>
      <c r="N455" s="20"/>
      <c r="O455" s="20"/>
      <c r="P455" s="20">
        <f t="shared" si="43"/>
        <v>453</v>
      </c>
      <c r="Q455" s="18">
        <f t="shared" si="40"/>
        <v>107865</v>
      </c>
      <c r="R455" s="18">
        <f t="shared" si="44"/>
        <v>2686290</v>
      </c>
      <c r="S455" s="6">
        <v>13800</v>
      </c>
      <c r="T455" s="23">
        <f t="shared" si="42"/>
        <v>2128759.3984962408</v>
      </c>
      <c r="U455" s="23">
        <f t="shared" si="41"/>
        <v>18796.992481203008</v>
      </c>
      <c r="Z455" s="20"/>
      <c r="AA455" s="20"/>
    </row>
    <row r="456" spans="2:27" x14ac:dyDescent="0.25">
      <c r="B456" s="20"/>
      <c r="C456" s="20"/>
      <c r="D456" s="20"/>
      <c r="F456" s="20"/>
      <c r="K456" s="20"/>
      <c r="L456" s="20"/>
      <c r="M456" s="20"/>
      <c r="N456" s="20"/>
      <c r="O456" s="20"/>
      <c r="P456" s="20">
        <f t="shared" si="43"/>
        <v>454</v>
      </c>
      <c r="Q456" s="18">
        <f t="shared" si="40"/>
        <v>108005</v>
      </c>
      <c r="R456" s="18">
        <f t="shared" si="44"/>
        <v>2692220</v>
      </c>
      <c r="S456" s="6">
        <v>13800</v>
      </c>
      <c r="T456" s="23">
        <f t="shared" si="42"/>
        <v>2133458.6466165413</v>
      </c>
      <c r="U456" s="23">
        <f t="shared" si="41"/>
        <v>18796.992481203008</v>
      </c>
      <c r="Z456" s="20"/>
      <c r="AA456" s="20"/>
    </row>
    <row r="457" spans="2:27" x14ac:dyDescent="0.25">
      <c r="B457" s="20"/>
      <c r="C457" s="20"/>
      <c r="D457" s="20"/>
      <c r="F457" s="20"/>
      <c r="K457" s="20"/>
      <c r="L457" s="20"/>
      <c r="M457" s="20"/>
      <c r="N457" s="20"/>
      <c r="O457" s="20"/>
      <c r="P457" s="20">
        <f t="shared" si="43"/>
        <v>455</v>
      </c>
      <c r="Q457" s="18">
        <f t="shared" si="40"/>
        <v>108145</v>
      </c>
      <c r="R457" s="18">
        <f t="shared" si="44"/>
        <v>2698150</v>
      </c>
      <c r="S457" s="6">
        <v>13800</v>
      </c>
      <c r="T457" s="23">
        <f t="shared" si="42"/>
        <v>2138157.8947368423</v>
      </c>
      <c r="U457" s="23">
        <f t="shared" si="41"/>
        <v>18796.992481203008</v>
      </c>
      <c r="Z457" s="20"/>
      <c r="AA457" s="20"/>
    </row>
    <row r="458" spans="2:27" x14ac:dyDescent="0.25">
      <c r="B458" s="20"/>
      <c r="C458" s="20"/>
      <c r="D458" s="20"/>
      <c r="F458" s="20"/>
      <c r="K458" s="20"/>
      <c r="L458" s="20"/>
      <c r="M458" s="20"/>
      <c r="N458" s="20"/>
      <c r="O458" s="20"/>
      <c r="P458" s="20">
        <f t="shared" si="43"/>
        <v>456</v>
      </c>
      <c r="Q458" s="18">
        <f t="shared" si="40"/>
        <v>108285</v>
      </c>
      <c r="R458" s="18">
        <f t="shared" si="44"/>
        <v>2704080</v>
      </c>
      <c r="S458" s="6">
        <v>13800</v>
      </c>
      <c r="T458" s="23">
        <f t="shared" si="42"/>
        <v>2142857.1428571427</v>
      </c>
      <c r="U458" s="23">
        <f t="shared" si="41"/>
        <v>18796.992481203008</v>
      </c>
      <c r="Z458" s="20"/>
      <c r="AA458" s="20"/>
    </row>
    <row r="459" spans="2:27" x14ac:dyDescent="0.25">
      <c r="B459" s="20"/>
      <c r="C459" s="20"/>
      <c r="D459" s="20"/>
      <c r="F459" s="20"/>
      <c r="K459" s="20"/>
      <c r="L459" s="20"/>
      <c r="M459" s="20"/>
      <c r="N459" s="20"/>
      <c r="O459" s="20"/>
      <c r="P459" s="20">
        <f t="shared" si="43"/>
        <v>457</v>
      </c>
      <c r="Q459" s="18">
        <f t="shared" si="40"/>
        <v>108425</v>
      </c>
      <c r="R459" s="18">
        <f t="shared" si="44"/>
        <v>2710010</v>
      </c>
      <c r="S459" s="6">
        <v>13800</v>
      </c>
      <c r="T459" s="23">
        <f t="shared" si="42"/>
        <v>2147556.3909774437</v>
      </c>
      <c r="U459" s="23">
        <f t="shared" si="41"/>
        <v>18796.992481203008</v>
      </c>
      <c r="Z459" s="20"/>
      <c r="AA459" s="20"/>
    </row>
    <row r="460" spans="2:27" x14ac:dyDescent="0.25">
      <c r="B460" s="20"/>
      <c r="C460" s="20"/>
      <c r="D460" s="20"/>
      <c r="F460" s="20"/>
      <c r="K460" s="20"/>
      <c r="L460" s="20"/>
      <c r="M460" s="20"/>
      <c r="N460" s="20"/>
      <c r="O460" s="20"/>
      <c r="P460" s="20">
        <f t="shared" si="43"/>
        <v>458</v>
      </c>
      <c r="Q460" s="18">
        <f t="shared" ref="Q460:Q502" si="45">Q459 + 140</f>
        <v>108565</v>
      </c>
      <c r="R460" s="18">
        <f t="shared" si="44"/>
        <v>2715940</v>
      </c>
      <c r="S460" s="6">
        <v>13800</v>
      </c>
      <c r="T460" s="23">
        <f t="shared" si="42"/>
        <v>2152255.6390977446</v>
      </c>
      <c r="U460" s="23">
        <f t="shared" si="41"/>
        <v>18796.992481203008</v>
      </c>
      <c r="Z460" s="20"/>
      <c r="AA460" s="20"/>
    </row>
    <row r="461" spans="2:27" x14ac:dyDescent="0.25">
      <c r="B461" s="20"/>
      <c r="C461" s="20"/>
      <c r="D461" s="20"/>
      <c r="F461" s="20"/>
      <c r="K461" s="20"/>
      <c r="L461" s="20"/>
      <c r="M461" s="20"/>
      <c r="N461" s="20"/>
      <c r="O461" s="20"/>
      <c r="P461" s="20">
        <f t="shared" si="43"/>
        <v>459</v>
      </c>
      <c r="Q461" s="18">
        <f t="shared" si="45"/>
        <v>108705</v>
      </c>
      <c r="R461" s="18">
        <f t="shared" si="44"/>
        <v>2721870</v>
      </c>
      <c r="S461" s="6">
        <v>13800</v>
      </c>
      <c r="T461" s="23">
        <f t="shared" si="42"/>
        <v>2156954.8872180451</v>
      </c>
      <c r="U461" s="23">
        <f t="shared" si="41"/>
        <v>18796.992481203008</v>
      </c>
      <c r="Z461" s="20"/>
      <c r="AA461" s="20"/>
    </row>
    <row r="462" spans="2:27" x14ac:dyDescent="0.25">
      <c r="B462" s="20"/>
      <c r="C462" s="20"/>
      <c r="D462" s="20"/>
      <c r="F462" s="20"/>
      <c r="K462" s="20"/>
      <c r="L462" s="20"/>
      <c r="M462" s="20"/>
      <c r="N462" s="20"/>
      <c r="O462" s="20"/>
      <c r="P462" s="20">
        <f t="shared" si="43"/>
        <v>460</v>
      </c>
      <c r="Q462" s="18">
        <f t="shared" si="45"/>
        <v>108845</v>
      </c>
      <c r="R462" s="18">
        <f t="shared" si="44"/>
        <v>2727800</v>
      </c>
      <c r="S462" s="6">
        <v>13800</v>
      </c>
      <c r="T462" s="23">
        <f t="shared" si="42"/>
        <v>2161654.135338346</v>
      </c>
      <c r="U462" s="23">
        <f t="shared" si="41"/>
        <v>18796.992481203008</v>
      </c>
      <c r="Z462" s="20"/>
      <c r="AA462" s="20"/>
    </row>
    <row r="463" spans="2:27" x14ac:dyDescent="0.25">
      <c r="B463" s="20"/>
      <c r="C463" s="20"/>
      <c r="D463" s="20"/>
      <c r="F463" s="20"/>
      <c r="K463" s="20"/>
      <c r="L463" s="20"/>
      <c r="M463" s="20"/>
      <c r="N463" s="20"/>
      <c r="O463" s="20"/>
      <c r="P463" s="20">
        <f t="shared" si="43"/>
        <v>461</v>
      </c>
      <c r="Q463" s="18">
        <f t="shared" si="45"/>
        <v>108985</v>
      </c>
      <c r="R463" s="18">
        <f t="shared" si="44"/>
        <v>2733730</v>
      </c>
      <c r="S463" s="6">
        <v>13800</v>
      </c>
      <c r="T463" s="23">
        <f t="shared" si="42"/>
        <v>2166353.3834586465</v>
      </c>
      <c r="U463" s="23">
        <f t="shared" si="41"/>
        <v>18796.992481203008</v>
      </c>
      <c r="Z463" s="20"/>
      <c r="AA463" s="20"/>
    </row>
    <row r="464" spans="2:27" x14ac:dyDescent="0.25">
      <c r="B464" s="20"/>
      <c r="C464" s="20"/>
      <c r="D464" s="20"/>
      <c r="F464" s="20"/>
      <c r="K464" s="20"/>
      <c r="L464" s="20"/>
      <c r="M464" s="20"/>
      <c r="N464" s="20"/>
      <c r="O464" s="20"/>
      <c r="P464" s="20">
        <f t="shared" si="43"/>
        <v>462</v>
      </c>
      <c r="Q464" s="18">
        <f t="shared" si="45"/>
        <v>109125</v>
      </c>
      <c r="R464" s="18">
        <f t="shared" si="44"/>
        <v>2739660</v>
      </c>
      <c r="S464" s="6">
        <v>13800</v>
      </c>
      <c r="T464" s="23">
        <f t="shared" si="42"/>
        <v>2171052.6315789474</v>
      </c>
      <c r="U464" s="23">
        <f t="shared" si="41"/>
        <v>18796.992481203008</v>
      </c>
      <c r="Z464" s="20"/>
      <c r="AA464" s="20"/>
    </row>
    <row r="465" spans="2:27" x14ac:dyDescent="0.25">
      <c r="B465" s="20"/>
      <c r="C465" s="20"/>
      <c r="D465" s="20"/>
      <c r="F465" s="20"/>
      <c r="K465" s="20"/>
      <c r="L465" s="20"/>
      <c r="M465" s="20"/>
      <c r="N465" s="20"/>
      <c r="O465" s="20"/>
      <c r="P465" s="20">
        <f t="shared" si="43"/>
        <v>463</v>
      </c>
      <c r="Q465" s="18">
        <f t="shared" si="45"/>
        <v>109265</v>
      </c>
      <c r="R465" s="18">
        <f t="shared" si="44"/>
        <v>2745590</v>
      </c>
      <c r="S465" s="6">
        <v>13800</v>
      </c>
      <c r="T465" s="23">
        <f t="shared" si="42"/>
        <v>2175751.8796992484</v>
      </c>
      <c r="U465" s="23">
        <f t="shared" si="41"/>
        <v>18796.992481203008</v>
      </c>
      <c r="Z465" s="20"/>
      <c r="AA465" s="20"/>
    </row>
    <row r="466" spans="2:27" x14ac:dyDescent="0.25">
      <c r="B466" s="20"/>
      <c r="C466" s="20"/>
      <c r="D466" s="20"/>
      <c r="F466" s="20"/>
      <c r="K466" s="20"/>
      <c r="L466" s="20"/>
      <c r="M466" s="20"/>
      <c r="N466" s="20"/>
      <c r="O466" s="20"/>
      <c r="P466" s="20">
        <f t="shared" si="43"/>
        <v>464</v>
      </c>
      <c r="Q466" s="18">
        <f t="shared" si="45"/>
        <v>109405</v>
      </c>
      <c r="R466" s="18">
        <f t="shared" si="44"/>
        <v>2751520</v>
      </c>
      <c r="S466" s="6">
        <v>13800</v>
      </c>
      <c r="T466" s="23">
        <f t="shared" si="42"/>
        <v>2180451.1278195488</v>
      </c>
      <c r="U466" s="23">
        <f t="shared" si="41"/>
        <v>18796.992481203008</v>
      </c>
      <c r="Z466" s="20"/>
      <c r="AA466" s="20"/>
    </row>
    <row r="467" spans="2:27" x14ac:dyDescent="0.25">
      <c r="B467" s="20"/>
      <c r="C467" s="20"/>
      <c r="D467" s="20"/>
      <c r="F467" s="20"/>
      <c r="K467" s="20"/>
      <c r="L467" s="20"/>
      <c r="M467" s="20"/>
      <c r="N467" s="20"/>
      <c r="O467" s="20"/>
      <c r="P467" s="20">
        <f t="shared" si="43"/>
        <v>465</v>
      </c>
      <c r="Q467" s="18">
        <f t="shared" si="45"/>
        <v>109545</v>
      </c>
      <c r="R467" s="18">
        <f t="shared" si="44"/>
        <v>2757450</v>
      </c>
      <c r="S467" s="6">
        <v>13800</v>
      </c>
      <c r="T467" s="23">
        <f t="shared" si="42"/>
        <v>2185150.3759398498</v>
      </c>
      <c r="U467" s="23">
        <f t="shared" si="41"/>
        <v>18796.992481203008</v>
      </c>
      <c r="Z467" s="20"/>
      <c r="AA467" s="20"/>
    </row>
    <row r="468" spans="2:27" x14ac:dyDescent="0.25">
      <c r="B468" s="20"/>
      <c r="C468" s="20"/>
      <c r="D468" s="20"/>
      <c r="F468" s="20"/>
      <c r="K468" s="20"/>
      <c r="L468" s="20"/>
      <c r="M468" s="20"/>
      <c r="N468" s="20"/>
      <c r="O468" s="20"/>
      <c r="P468" s="20">
        <f t="shared" si="43"/>
        <v>466</v>
      </c>
      <c r="Q468" s="18">
        <f t="shared" si="45"/>
        <v>109685</v>
      </c>
      <c r="R468" s="18">
        <f t="shared" si="44"/>
        <v>2763380</v>
      </c>
      <c r="S468" s="6">
        <v>13800</v>
      </c>
      <c r="T468" s="23">
        <f t="shared" si="42"/>
        <v>2189849.6240601502</v>
      </c>
      <c r="U468" s="23">
        <f t="shared" si="41"/>
        <v>18796.992481203008</v>
      </c>
      <c r="Z468" s="20"/>
      <c r="AA468" s="20"/>
    </row>
    <row r="469" spans="2:27" x14ac:dyDescent="0.25">
      <c r="B469" s="20"/>
      <c r="C469" s="20"/>
      <c r="D469" s="20"/>
      <c r="F469" s="20"/>
      <c r="K469" s="20"/>
      <c r="L469" s="20"/>
      <c r="M469" s="20"/>
      <c r="N469" s="20"/>
      <c r="O469" s="20"/>
      <c r="P469" s="20">
        <f t="shared" si="43"/>
        <v>467</v>
      </c>
      <c r="Q469" s="18">
        <f t="shared" si="45"/>
        <v>109825</v>
      </c>
      <c r="R469" s="18">
        <f t="shared" si="44"/>
        <v>2769310</v>
      </c>
      <c r="S469" s="6">
        <v>13800</v>
      </c>
      <c r="T469" s="23">
        <f t="shared" si="42"/>
        <v>2194548.8721804512</v>
      </c>
      <c r="U469" s="23">
        <f t="shared" si="41"/>
        <v>18796.992481203008</v>
      </c>
      <c r="Z469" s="20"/>
      <c r="AA469" s="20"/>
    </row>
    <row r="470" spans="2:27" x14ac:dyDescent="0.25">
      <c r="B470" s="20"/>
      <c r="C470" s="20"/>
      <c r="D470" s="20"/>
      <c r="F470" s="20"/>
      <c r="K470" s="20"/>
      <c r="L470" s="20"/>
      <c r="M470" s="20"/>
      <c r="N470" s="20"/>
      <c r="O470" s="20"/>
      <c r="P470" s="20">
        <f t="shared" si="43"/>
        <v>468</v>
      </c>
      <c r="Q470" s="18">
        <f t="shared" si="45"/>
        <v>109965</v>
      </c>
      <c r="R470" s="18">
        <f t="shared" si="44"/>
        <v>2775240</v>
      </c>
      <c r="S470" s="6">
        <v>13800</v>
      </c>
      <c r="T470" s="23">
        <f t="shared" si="42"/>
        <v>2199248.1203007521</v>
      </c>
      <c r="U470" s="23">
        <f t="shared" si="41"/>
        <v>18796.992481203008</v>
      </c>
      <c r="Z470" s="20"/>
      <c r="AA470" s="20"/>
    </row>
    <row r="471" spans="2:27" x14ac:dyDescent="0.25">
      <c r="B471" s="20"/>
      <c r="C471" s="20"/>
      <c r="D471" s="20"/>
      <c r="F471" s="20"/>
      <c r="K471" s="20"/>
      <c r="L471" s="20"/>
      <c r="M471" s="20"/>
      <c r="N471" s="20"/>
      <c r="O471" s="20"/>
      <c r="P471" s="20">
        <f t="shared" si="43"/>
        <v>469</v>
      </c>
      <c r="Q471" s="18">
        <f t="shared" si="45"/>
        <v>110105</v>
      </c>
      <c r="R471" s="18">
        <f t="shared" si="44"/>
        <v>2781170</v>
      </c>
      <c r="S471" s="6">
        <v>13800</v>
      </c>
      <c r="T471" s="23">
        <f t="shared" si="42"/>
        <v>2203947.3684210526</v>
      </c>
      <c r="U471" s="23">
        <f t="shared" si="41"/>
        <v>18796.992481203008</v>
      </c>
      <c r="Z471" s="20"/>
      <c r="AA471" s="20"/>
    </row>
    <row r="472" spans="2:27" x14ac:dyDescent="0.25">
      <c r="B472" s="20"/>
      <c r="C472" s="20"/>
      <c r="D472" s="20"/>
      <c r="F472" s="20"/>
      <c r="K472" s="20"/>
      <c r="L472" s="20"/>
      <c r="M472" s="20"/>
      <c r="N472" s="20"/>
      <c r="O472" s="20"/>
      <c r="P472" s="20">
        <f t="shared" si="43"/>
        <v>470</v>
      </c>
      <c r="Q472" s="18">
        <f t="shared" si="45"/>
        <v>110245</v>
      </c>
      <c r="R472" s="18">
        <f t="shared" si="44"/>
        <v>2787100</v>
      </c>
      <c r="S472" s="6">
        <v>13800</v>
      </c>
      <c r="T472" s="23">
        <f t="shared" si="42"/>
        <v>2208646.6165413535</v>
      </c>
      <c r="U472" s="23">
        <f t="shared" si="41"/>
        <v>18796.992481203008</v>
      </c>
      <c r="Z472" s="20"/>
      <c r="AA472" s="20"/>
    </row>
    <row r="473" spans="2:27" x14ac:dyDescent="0.25">
      <c r="B473" s="20"/>
      <c r="C473" s="20"/>
      <c r="D473" s="20"/>
      <c r="F473" s="20"/>
      <c r="K473" s="20"/>
      <c r="L473" s="20"/>
      <c r="M473" s="20"/>
      <c r="N473" s="20"/>
      <c r="O473" s="20"/>
      <c r="P473" s="20">
        <f t="shared" si="43"/>
        <v>471</v>
      </c>
      <c r="Q473" s="18">
        <f t="shared" si="45"/>
        <v>110385</v>
      </c>
      <c r="R473" s="18">
        <f t="shared" si="44"/>
        <v>2793030</v>
      </c>
      <c r="S473" s="6">
        <v>13800</v>
      </c>
      <c r="T473" s="23">
        <f t="shared" si="42"/>
        <v>2213345.864661654</v>
      </c>
      <c r="U473" s="23">
        <f t="shared" si="41"/>
        <v>18796.992481203008</v>
      </c>
      <c r="Z473" s="20"/>
      <c r="AA473" s="20"/>
    </row>
    <row r="474" spans="2:27" x14ac:dyDescent="0.25">
      <c r="B474" s="20"/>
      <c r="C474" s="20"/>
      <c r="D474" s="20"/>
      <c r="F474" s="20"/>
      <c r="K474" s="20"/>
      <c r="L474" s="20"/>
      <c r="M474" s="20"/>
      <c r="N474" s="20"/>
      <c r="O474" s="20"/>
      <c r="P474" s="20">
        <f t="shared" si="43"/>
        <v>472</v>
      </c>
      <c r="Q474" s="18">
        <f t="shared" si="45"/>
        <v>110525</v>
      </c>
      <c r="R474" s="18">
        <f t="shared" si="44"/>
        <v>2798960</v>
      </c>
      <c r="S474" s="6">
        <v>13800</v>
      </c>
      <c r="T474" s="23">
        <f t="shared" si="42"/>
        <v>2218045.1127819549</v>
      </c>
      <c r="U474" s="23">
        <f t="shared" si="41"/>
        <v>18796.992481203008</v>
      </c>
      <c r="Z474" s="20"/>
      <c r="AA474" s="20"/>
    </row>
    <row r="475" spans="2:27" x14ac:dyDescent="0.25">
      <c r="B475" s="20"/>
      <c r="C475" s="20"/>
      <c r="D475" s="20"/>
      <c r="F475" s="20"/>
      <c r="K475" s="20"/>
      <c r="L475" s="20"/>
      <c r="M475" s="20"/>
      <c r="N475" s="20"/>
      <c r="O475" s="20"/>
      <c r="P475" s="20">
        <f t="shared" si="43"/>
        <v>473</v>
      </c>
      <c r="Q475" s="18">
        <f t="shared" si="45"/>
        <v>110665</v>
      </c>
      <c r="R475" s="18">
        <f t="shared" si="44"/>
        <v>2804890</v>
      </c>
      <c r="S475" s="6">
        <v>13800</v>
      </c>
      <c r="T475" s="23">
        <f t="shared" si="42"/>
        <v>2222744.3609022559</v>
      </c>
      <c r="U475" s="23">
        <f t="shared" si="41"/>
        <v>18796.992481203008</v>
      </c>
      <c r="Z475" s="20"/>
      <c r="AA475" s="20"/>
    </row>
    <row r="476" spans="2:27" x14ac:dyDescent="0.25">
      <c r="B476" s="20"/>
      <c r="C476" s="20"/>
      <c r="D476" s="20"/>
      <c r="F476" s="20"/>
      <c r="K476" s="20"/>
      <c r="L476" s="20"/>
      <c r="M476" s="20"/>
      <c r="N476" s="20"/>
      <c r="O476" s="20"/>
      <c r="P476" s="20">
        <f t="shared" si="43"/>
        <v>474</v>
      </c>
      <c r="Q476" s="18">
        <f t="shared" si="45"/>
        <v>110805</v>
      </c>
      <c r="R476" s="18">
        <f t="shared" si="44"/>
        <v>2810820</v>
      </c>
      <c r="S476" s="6">
        <v>13800</v>
      </c>
      <c r="T476" s="23">
        <f t="shared" si="42"/>
        <v>2227443.6090225563</v>
      </c>
      <c r="U476" s="23">
        <f t="shared" ref="U476:U502" si="46">U475</f>
        <v>18796.992481203008</v>
      </c>
      <c r="Z476" s="20"/>
      <c r="AA476" s="20"/>
    </row>
    <row r="477" spans="2:27" x14ac:dyDescent="0.25">
      <c r="B477" s="20"/>
      <c r="C477" s="20"/>
      <c r="D477" s="20"/>
      <c r="F477" s="20"/>
      <c r="K477" s="20"/>
      <c r="L477" s="20"/>
      <c r="M477" s="20"/>
      <c r="N477" s="20"/>
      <c r="O477" s="20"/>
      <c r="P477" s="20">
        <f t="shared" si="43"/>
        <v>475</v>
      </c>
      <c r="Q477" s="18">
        <f t="shared" si="45"/>
        <v>110945</v>
      </c>
      <c r="R477" s="18">
        <f t="shared" si="44"/>
        <v>2816750</v>
      </c>
      <c r="S477" s="6">
        <v>13800</v>
      </c>
      <c r="T477" s="23">
        <f t="shared" si="42"/>
        <v>2232142.8571428573</v>
      </c>
      <c r="U477" s="23">
        <f t="shared" si="46"/>
        <v>18796.992481203008</v>
      </c>
      <c r="Z477" s="20"/>
      <c r="AA477" s="20"/>
    </row>
    <row r="478" spans="2:27" x14ac:dyDescent="0.25">
      <c r="B478" s="20"/>
      <c r="C478" s="20"/>
      <c r="D478" s="20"/>
      <c r="F478" s="20"/>
      <c r="K478" s="20"/>
      <c r="L478" s="20"/>
      <c r="M478" s="20"/>
      <c r="N478" s="20"/>
      <c r="O478" s="20"/>
      <c r="P478" s="20">
        <f t="shared" si="43"/>
        <v>476</v>
      </c>
      <c r="Q478" s="18">
        <f t="shared" si="45"/>
        <v>111085</v>
      </c>
      <c r="R478" s="18">
        <f t="shared" si="44"/>
        <v>2822680</v>
      </c>
      <c r="S478" s="6">
        <v>13800</v>
      </c>
      <c r="T478" s="23">
        <f t="shared" si="42"/>
        <v>2236842.1052631577</v>
      </c>
      <c r="U478" s="23">
        <f t="shared" si="46"/>
        <v>18796.992481203008</v>
      </c>
      <c r="Z478" s="20"/>
      <c r="AA478" s="20"/>
    </row>
    <row r="479" spans="2:27" x14ac:dyDescent="0.25">
      <c r="B479" s="20"/>
      <c r="C479" s="20"/>
      <c r="D479" s="20"/>
      <c r="F479" s="20"/>
      <c r="K479" s="20"/>
      <c r="L479" s="20"/>
      <c r="M479" s="20"/>
      <c r="N479" s="20"/>
      <c r="O479" s="20"/>
      <c r="P479" s="20">
        <f t="shared" si="43"/>
        <v>477</v>
      </c>
      <c r="Q479" s="18">
        <f t="shared" si="45"/>
        <v>111225</v>
      </c>
      <c r="R479" s="18">
        <f t="shared" si="44"/>
        <v>2828610</v>
      </c>
      <c r="S479" s="6">
        <v>13800</v>
      </c>
      <c r="T479" s="23">
        <f t="shared" si="42"/>
        <v>2241541.3533834587</v>
      </c>
      <c r="U479" s="23">
        <f t="shared" si="46"/>
        <v>18796.992481203008</v>
      </c>
      <c r="Z479" s="20"/>
      <c r="AA479" s="20"/>
    </row>
    <row r="480" spans="2:27" x14ac:dyDescent="0.25">
      <c r="B480" s="20"/>
      <c r="C480" s="20"/>
      <c r="D480" s="20"/>
      <c r="F480" s="20"/>
      <c r="K480" s="20"/>
      <c r="L480" s="20"/>
      <c r="M480" s="20"/>
      <c r="N480" s="20"/>
      <c r="O480" s="20"/>
      <c r="P480" s="20">
        <f t="shared" si="43"/>
        <v>478</v>
      </c>
      <c r="Q480" s="18">
        <f t="shared" si="45"/>
        <v>111365</v>
      </c>
      <c r="R480" s="18">
        <f t="shared" si="44"/>
        <v>2834540</v>
      </c>
      <c r="S480" s="6">
        <v>13800</v>
      </c>
      <c r="T480" s="23">
        <f t="shared" si="42"/>
        <v>2246240.6015037596</v>
      </c>
      <c r="U480" s="23">
        <f t="shared" si="46"/>
        <v>18796.992481203008</v>
      </c>
      <c r="Z480" s="20"/>
      <c r="AA480" s="20"/>
    </row>
    <row r="481" spans="2:27" x14ac:dyDescent="0.25">
      <c r="B481" s="20"/>
      <c r="C481" s="20"/>
      <c r="D481" s="20"/>
      <c r="F481" s="20"/>
      <c r="K481" s="20"/>
      <c r="L481" s="20"/>
      <c r="M481" s="20"/>
      <c r="N481" s="20"/>
      <c r="O481" s="20"/>
      <c r="P481" s="20">
        <f t="shared" si="43"/>
        <v>479</v>
      </c>
      <c r="Q481" s="18">
        <f t="shared" si="45"/>
        <v>111505</v>
      </c>
      <c r="R481" s="18">
        <f t="shared" si="44"/>
        <v>2840470</v>
      </c>
      <c r="S481" s="6">
        <v>13800</v>
      </c>
      <c r="T481" s="23">
        <f t="shared" si="42"/>
        <v>2250939.8496240601</v>
      </c>
      <c r="U481" s="23">
        <f t="shared" si="46"/>
        <v>18796.992481203008</v>
      </c>
      <c r="Z481" s="20"/>
      <c r="AA481" s="20"/>
    </row>
    <row r="482" spans="2:27" x14ac:dyDescent="0.25">
      <c r="B482" s="20"/>
      <c r="C482" s="20"/>
      <c r="D482" s="20"/>
      <c r="F482" s="20"/>
      <c r="K482" s="20"/>
      <c r="L482" s="20"/>
      <c r="M482" s="20"/>
      <c r="N482" s="20"/>
      <c r="O482" s="20"/>
      <c r="P482" s="20">
        <f t="shared" si="43"/>
        <v>480</v>
      </c>
      <c r="Q482" s="18">
        <f t="shared" si="45"/>
        <v>111645</v>
      </c>
      <c r="R482" s="18">
        <f t="shared" si="44"/>
        <v>2846400</v>
      </c>
      <c r="S482" s="6">
        <v>13800</v>
      </c>
      <c r="T482" s="23">
        <f t="shared" si="42"/>
        <v>2255639.097744361</v>
      </c>
      <c r="U482" s="23">
        <f t="shared" si="46"/>
        <v>18796.992481203008</v>
      </c>
      <c r="Z482" s="20"/>
      <c r="AA482" s="20"/>
    </row>
    <row r="483" spans="2:27" x14ac:dyDescent="0.25">
      <c r="B483" s="20"/>
      <c r="C483" s="20"/>
      <c r="D483" s="20"/>
      <c r="F483" s="20"/>
      <c r="K483" s="20"/>
      <c r="L483" s="20"/>
      <c r="M483" s="20"/>
      <c r="N483" s="20"/>
      <c r="O483" s="20"/>
      <c r="P483" s="20">
        <f t="shared" si="43"/>
        <v>481</v>
      </c>
      <c r="Q483" s="18">
        <f t="shared" si="45"/>
        <v>111785</v>
      </c>
      <c r="R483" s="18">
        <f t="shared" si="44"/>
        <v>2852330</v>
      </c>
      <c r="S483" s="6">
        <v>13800</v>
      </c>
      <c r="T483" s="23">
        <f t="shared" si="42"/>
        <v>2260338.3458646615</v>
      </c>
      <c r="U483" s="23">
        <f t="shared" si="46"/>
        <v>18796.992481203008</v>
      </c>
      <c r="Z483" s="20"/>
      <c r="AA483" s="20"/>
    </row>
    <row r="484" spans="2:27" x14ac:dyDescent="0.25">
      <c r="B484" s="20"/>
      <c r="C484" s="20"/>
      <c r="D484" s="20"/>
      <c r="F484" s="20"/>
      <c r="K484" s="20"/>
      <c r="L484" s="20"/>
      <c r="M484" s="20"/>
      <c r="N484" s="20"/>
      <c r="O484" s="20"/>
      <c r="P484" s="20">
        <f t="shared" si="43"/>
        <v>482</v>
      </c>
      <c r="Q484" s="18">
        <f t="shared" si="45"/>
        <v>111925</v>
      </c>
      <c r="R484" s="18">
        <f t="shared" si="44"/>
        <v>2858260</v>
      </c>
      <c r="S484" s="6">
        <v>13800</v>
      </c>
      <c r="T484" s="23">
        <f t="shared" si="42"/>
        <v>2265037.5939849624</v>
      </c>
      <c r="U484" s="23">
        <f t="shared" si="46"/>
        <v>18796.992481203008</v>
      </c>
      <c r="Z484" s="20"/>
      <c r="AA484" s="20"/>
    </row>
    <row r="485" spans="2:27" x14ac:dyDescent="0.25">
      <c r="B485" s="20"/>
      <c r="C485" s="20"/>
      <c r="D485" s="20"/>
      <c r="F485" s="20"/>
      <c r="K485" s="20"/>
      <c r="L485" s="20"/>
      <c r="M485" s="20"/>
      <c r="N485" s="20"/>
      <c r="O485" s="20"/>
      <c r="P485" s="20">
        <f t="shared" si="43"/>
        <v>483</v>
      </c>
      <c r="Q485" s="18">
        <f t="shared" si="45"/>
        <v>112065</v>
      </c>
      <c r="R485" s="18">
        <f t="shared" si="44"/>
        <v>2864190</v>
      </c>
      <c r="S485" s="6">
        <v>13800</v>
      </c>
      <c r="T485" s="23">
        <f t="shared" si="42"/>
        <v>2269736.8421052634</v>
      </c>
      <c r="U485" s="23">
        <f t="shared" si="46"/>
        <v>18796.992481203008</v>
      </c>
      <c r="Z485" s="20"/>
      <c r="AA485" s="20"/>
    </row>
    <row r="486" spans="2:27" x14ac:dyDescent="0.25">
      <c r="B486" s="20"/>
      <c r="C486" s="20"/>
      <c r="D486" s="20"/>
      <c r="F486" s="20"/>
      <c r="K486" s="20"/>
      <c r="L486" s="20"/>
      <c r="M486" s="20"/>
      <c r="N486" s="20"/>
      <c r="O486" s="20"/>
      <c r="P486" s="20">
        <f t="shared" si="43"/>
        <v>484</v>
      </c>
      <c r="Q486" s="18">
        <f t="shared" si="45"/>
        <v>112205</v>
      </c>
      <c r="R486" s="18">
        <f t="shared" si="44"/>
        <v>2870120</v>
      </c>
      <c r="S486" s="6">
        <v>13800</v>
      </c>
      <c r="T486" s="23">
        <f t="shared" si="42"/>
        <v>2274436.0902255639</v>
      </c>
      <c r="U486" s="23">
        <f t="shared" si="46"/>
        <v>18796.992481203008</v>
      </c>
      <c r="Z486" s="20"/>
      <c r="AA486" s="20"/>
    </row>
    <row r="487" spans="2:27" x14ac:dyDescent="0.25">
      <c r="B487" s="20"/>
      <c r="C487" s="20"/>
      <c r="D487" s="20"/>
      <c r="F487" s="20"/>
      <c r="K487" s="20"/>
      <c r="L487" s="20"/>
      <c r="M487" s="20"/>
      <c r="N487" s="20"/>
      <c r="O487" s="20"/>
      <c r="P487" s="20">
        <f t="shared" si="43"/>
        <v>485</v>
      </c>
      <c r="Q487" s="18">
        <f t="shared" si="45"/>
        <v>112345</v>
      </c>
      <c r="R487" s="18">
        <f t="shared" si="44"/>
        <v>2876050</v>
      </c>
      <c r="S487" s="6">
        <v>13800</v>
      </c>
      <c r="T487" s="23">
        <f t="shared" si="42"/>
        <v>2279135.3383458648</v>
      </c>
      <c r="U487" s="23">
        <f t="shared" si="46"/>
        <v>18796.992481203008</v>
      </c>
      <c r="Z487" s="20"/>
      <c r="AA487" s="20"/>
    </row>
    <row r="488" spans="2:27" x14ac:dyDescent="0.25">
      <c r="B488" s="20"/>
      <c r="C488" s="20"/>
      <c r="D488" s="20"/>
      <c r="F488" s="20"/>
      <c r="K488" s="20"/>
      <c r="L488" s="20"/>
      <c r="M488" s="20"/>
      <c r="N488" s="20"/>
      <c r="O488" s="20"/>
      <c r="P488" s="20">
        <f t="shared" si="43"/>
        <v>486</v>
      </c>
      <c r="Q488" s="18">
        <f t="shared" si="45"/>
        <v>112485</v>
      </c>
      <c r="R488" s="18">
        <f t="shared" si="44"/>
        <v>2881980</v>
      </c>
      <c r="S488" s="6">
        <v>13800</v>
      </c>
      <c r="T488" s="23">
        <f t="shared" si="42"/>
        <v>2283834.5864661653</v>
      </c>
      <c r="U488" s="23">
        <f t="shared" si="46"/>
        <v>18796.992481203008</v>
      </c>
      <c r="Z488" s="20"/>
      <c r="AA488" s="20"/>
    </row>
    <row r="489" spans="2:27" x14ac:dyDescent="0.25">
      <c r="B489" s="20"/>
      <c r="C489" s="20"/>
      <c r="D489" s="20"/>
      <c r="F489" s="20"/>
      <c r="K489" s="20"/>
      <c r="L489" s="20"/>
      <c r="M489" s="20"/>
      <c r="N489" s="20"/>
      <c r="O489" s="20"/>
      <c r="P489" s="20">
        <f t="shared" si="43"/>
        <v>487</v>
      </c>
      <c r="Q489" s="18">
        <f t="shared" si="45"/>
        <v>112625</v>
      </c>
      <c r="R489" s="18">
        <f t="shared" si="44"/>
        <v>2887910</v>
      </c>
      <c r="S489" s="6">
        <v>13800</v>
      </c>
      <c r="T489" s="23">
        <f t="shared" si="42"/>
        <v>2288533.8345864662</v>
      </c>
      <c r="U489" s="23">
        <f t="shared" si="46"/>
        <v>18796.992481203008</v>
      </c>
      <c r="Z489" s="20"/>
      <c r="AA489" s="20"/>
    </row>
    <row r="490" spans="2:27" x14ac:dyDescent="0.25">
      <c r="B490" s="20"/>
      <c r="C490" s="20"/>
      <c r="D490" s="20"/>
      <c r="F490" s="20"/>
      <c r="K490" s="20"/>
      <c r="L490" s="20"/>
      <c r="M490" s="20"/>
      <c r="N490" s="20"/>
      <c r="O490" s="20"/>
      <c r="P490" s="20">
        <f t="shared" si="43"/>
        <v>488</v>
      </c>
      <c r="Q490" s="18">
        <f t="shared" si="45"/>
        <v>112765</v>
      </c>
      <c r="R490" s="18">
        <f t="shared" si="44"/>
        <v>2893840</v>
      </c>
      <c r="S490" s="6">
        <v>13800</v>
      </c>
      <c r="T490" s="23">
        <f t="shared" si="42"/>
        <v>2293233.0827067671</v>
      </c>
      <c r="U490" s="23">
        <f t="shared" si="46"/>
        <v>18796.992481203008</v>
      </c>
      <c r="Z490" s="20"/>
      <c r="AA490" s="20"/>
    </row>
    <row r="491" spans="2:27" x14ac:dyDescent="0.25">
      <c r="B491" s="20"/>
      <c r="C491" s="20"/>
      <c r="D491" s="20"/>
      <c r="F491" s="20"/>
      <c r="K491" s="20"/>
      <c r="L491" s="20"/>
      <c r="M491" s="20"/>
      <c r="N491" s="20"/>
      <c r="O491" s="20"/>
      <c r="P491" s="20">
        <f t="shared" si="43"/>
        <v>489</v>
      </c>
      <c r="Q491" s="18">
        <f t="shared" si="45"/>
        <v>112905</v>
      </c>
      <c r="R491" s="18">
        <f t="shared" si="44"/>
        <v>2899770</v>
      </c>
      <c r="S491" s="6">
        <v>13800</v>
      </c>
      <c r="T491" s="23">
        <f t="shared" si="42"/>
        <v>2297932.3308270676</v>
      </c>
      <c r="U491" s="23">
        <f t="shared" si="46"/>
        <v>18796.992481203008</v>
      </c>
      <c r="Z491" s="20"/>
      <c r="AA491" s="20"/>
    </row>
    <row r="492" spans="2:27" x14ac:dyDescent="0.25">
      <c r="B492" s="20"/>
      <c r="C492" s="20"/>
      <c r="D492" s="20"/>
      <c r="F492" s="20"/>
      <c r="K492" s="20"/>
      <c r="L492" s="20"/>
      <c r="M492" s="20"/>
      <c r="N492" s="20"/>
      <c r="O492" s="20"/>
      <c r="P492" s="20">
        <f t="shared" si="43"/>
        <v>490</v>
      </c>
      <c r="Q492" s="18">
        <f t="shared" si="45"/>
        <v>113045</v>
      </c>
      <c r="R492" s="18">
        <f t="shared" si="44"/>
        <v>2905700</v>
      </c>
      <c r="S492" s="6">
        <v>13800</v>
      </c>
      <c r="T492" s="23">
        <f t="shared" si="42"/>
        <v>2302631.5789473685</v>
      </c>
      <c r="U492" s="23">
        <f t="shared" si="46"/>
        <v>18796.992481203008</v>
      </c>
      <c r="Z492" s="20"/>
      <c r="AA492" s="20"/>
    </row>
    <row r="493" spans="2:27" x14ac:dyDescent="0.25">
      <c r="B493" s="20"/>
      <c r="C493" s="20"/>
      <c r="D493" s="20"/>
      <c r="F493" s="20"/>
      <c r="K493" s="20"/>
      <c r="L493" s="20"/>
      <c r="M493" s="20"/>
      <c r="N493" s="20"/>
      <c r="O493" s="20"/>
      <c r="P493" s="20">
        <f t="shared" si="43"/>
        <v>491</v>
      </c>
      <c r="Q493" s="18">
        <f t="shared" si="45"/>
        <v>113185</v>
      </c>
      <c r="R493" s="18">
        <f t="shared" si="44"/>
        <v>2911630</v>
      </c>
      <c r="S493" s="6">
        <v>13800</v>
      </c>
      <c r="T493" s="23">
        <f t="shared" si="42"/>
        <v>2307330.827067669</v>
      </c>
      <c r="U493" s="23">
        <f t="shared" si="46"/>
        <v>18796.992481203008</v>
      </c>
      <c r="Z493" s="20"/>
      <c r="AA493" s="20"/>
    </row>
    <row r="494" spans="2:27" x14ac:dyDescent="0.25">
      <c r="B494" s="20"/>
      <c r="C494" s="20"/>
      <c r="D494" s="20"/>
      <c r="F494" s="20"/>
      <c r="K494" s="20"/>
      <c r="L494" s="20"/>
      <c r="M494" s="20"/>
      <c r="N494" s="20"/>
      <c r="O494" s="20"/>
      <c r="P494" s="20">
        <f t="shared" si="43"/>
        <v>492</v>
      </c>
      <c r="Q494" s="18">
        <f t="shared" si="45"/>
        <v>113325</v>
      </c>
      <c r="R494" s="18">
        <f t="shared" si="44"/>
        <v>2917560</v>
      </c>
      <c r="S494" s="6">
        <v>13800</v>
      </c>
      <c r="T494" s="23">
        <f t="shared" si="42"/>
        <v>2312030.07518797</v>
      </c>
      <c r="U494" s="23">
        <f t="shared" si="46"/>
        <v>18796.992481203008</v>
      </c>
      <c r="Z494" s="20"/>
      <c r="AA494" s="20"/>
    </row>
    <row r="495" spans="2:27" x14ac:dyDescent="0.25">
      <c r="B495" s="20"/>
      <c r="C495" s="20"/>
      <c r="D495" s="20"/>
      <c r="F495" s="20"/>
      <c r="K495" s="20"/>
      <c r="L495" s="20"/>
      <c r="M495" s="20"/>
      <c r="N495" s="20"/>
      <c r="O495" s="20"/>
      <c r="P495" s="20">
        <f t="shared" si="43"/>
        <v>493</v>
      </c>
      <c r="Q495" s="18">
        <f t="shared" si="45"/>
        <v>113465</v>
      </c>
      <c r="R495" s="18">
        <f t="shared" si="44"/>
        <v>2923490</v>
      </c>
      <c r="S495" s="6">
        <v>13800</v>
      </c>
      <c r="T495" s="23">
        <f t="shared" si="42"/>
        <v>2316729.3233082709</v>
      </c>
      <c r="U495" s="23">
        <f t="shared" si="46"/>
        <v>18796.992481203008</v>
      </c>
      <c r="Z495" s="20"/>
      <c r="AA495" s="20"/>
    </row>
    <row r="496" spans="2:27" x14ac:dyDescent="0.25">
      <c r="B496" s="20"/>
      <c r="C496" s="20"/>
      <c r="D496" s="20"/>
      <c r="F496" s="20"/>
      <c r="K496" s="20"/>
      <c r="L496" s="20"/>
      <c r="M496" s="20"/>
      <c r="N496" s="20"/>
      <c r="O496" s="20"/>
      <c r="P496" s="20">
        <f t="shared" si="43"/>
        <v>494</v>
      </c>
      <c r="Q496" s="18">
        <f t="shared" si="45"/>
        <v>113605</v>
      </c>
      <c r="R496" s="18">
        <f t="shared" si="44"/>
        <v>2929420</v>
      </c>
      <c r="S496" s="6">
        <v>13800</v>
      </c>
      <c r="T496" s="23">
        <f t="shared" si="42"/>
        <v>2321428.5714285714</v>
      </c>
      <c r="U496" s="23">
        <f t="shared" si="46"/>
        <v>18796.992481203008</v>
      </c>
      <c r="Z496" s="20"/>
      <c r="AA496" s="20"/>
    </row>
    <row r="497" spans="2:27" x14ac:dyDescent="0.25">
      <c r="B497" s="20"/>
      <c r="C497" s="20"/>
      <c r="D497" s="20"/>
      <c r="F497" s="20"/>
      <c r="K497" s="20"/>
      <c r="L497" s="20"/>
      <c r="M497" s="20"/>
      <c r="N497" s="20"/>
      <c r="O497" s="20"/>
      <c r="P497" s="20">
        <f t="shared" si="43"/>
        <v>495</v>
      </c>
      <c r="Q497" s="18">
        <f t="shared" si="45"/>
        <v>113745</v>
      </c>
      <c r="R497" s="18">
        <f t="shared" si="44"/>
        <v>2935350</v>
      </c>
      <c r="S497" s="6">
        <v>13800</v>
      </c>
      <c r="T497" s="23">
        <f t="shared" si="42"/>
        <v>2326127.8195488723</v>
      </c>
      <c r="U497" s="23">
        <f t="shared" si="46"/>
        <v>18796.992481203008</v>
      </c>
      <c r="Z497" s="20"/>
      <c r="AA497" s="20"/>
    </row>
    <row r="498" spans="2:27" x14ac:dyDescent="0.25">
      <c r="B498" s="20"/>
      <c r="C498" s="20"/>
      <c r="D498" s="20"/>
      <c r="F498" s="20"/>
      <c r="K498" s="20"/>
      <c r="L498" s="20"/>
      <c r="M498" s="20"/>
      <c r="N498" s="20"/>
      <c r="O498" s="20"/>
      <c r="P498" s="20">
        <f t="shared" si="43"/>
        <v>496</v>
      </c>
      <c r="Q498" s="18">
        <f t="shared" si="45"/>
        <v>113885</v>
      </c>
      <c r="R498" s="18">
        <f t="shared" si="44"/>
        <v>2941280</v>
      </c>
      <c r="S498" s="6">
        <v>13800</v>
      </c>
      <c r="T498" s="23">
        <f t="shared" si="42"/>
        <v>2330827.0676691728</v>
      </c>
      <c r="U498" s="23">
        <f t="shared" si="46"/>
        <v>18796.992481203008</v>
      </c>
      <c r="Z498" s="20"/>
      <c r="AA498" s="20"/>
    </row>
    <row r="499" spans="2:27" x14ac:dyDescent="0.25">
      <c r="B499" s="20"/>
      <c r="C499" s="20"/>
      <c r="D499" s="20"/>
      <c r="F499" s="20"/>
      <c r="K499" s="20"/>
      <c r="L499" s="20"/>
      <c r="M499" s="20"/>
      <c r="N499" s="20"/>
      <c r="O499" s="20"/>
      <c r="P499" s="20">
        <f t="shared" si="43"/>
        <v>497</v>
      </c>
      <c r="Q499" s="18">
        <f t="shared" si="45"/>
        <v>114025</v>
      </c>
      <c r="R499" s="18">
        <f t="shared" si="44"/>
        <v>2947210</v>
      </c>
      <c r="S499" s="6">
        <v>13800</v>
      </c>
      <c r="T499" s="23">
        <f t="shared" si="42"/>
        <v>2335526.3157894737</v>
      </c>
      <c r="U499" s="23">
        <f t="shared" si="46"/>
        <v>18796.992481203008</v>
      </c>
      <c r="Z499" s="20"/>
      <c r="AA499" s="20"/>
    </row>
    <row r="500" spans="2:27" x14ac:dyDescent="0.25">
      <c r="B500" s="20"/>
      <c r="C500" s="20"/>
      <c r="D500" s="20"/>
      <c r="F500" s="20"/>
      <c r="K500" s="20"/>
      <c r="L500" s="20"/>
      <c r="M500" s="20"/>
      <c r="N500" s="20"/>
      <c r="O500" s="20"/>
      <c r="P500" s="20">
        <f t="shared" si="43"/>
        <v>498</v>
      </c>
      <c r="Q500" s="18">
        <f t="shared" si="45"/>
        <v>114165</v>
      </c>
      <c r="R500" s="18">
        <f t="shared" si="44"/>
        <v>2953140</v>
      </c>
      <c r="S500" s="6">
        <v>13800</v>
      </c>
      <c r="T500" s="23">
        <f t="shared" si="42"/>
        <v>2340225.5639097746</v>
      </c>
      <c r="U500" s="23">
        <f t="shared" si="46"/>
        <v>18796.992481203008</v>
      </c>
      <c r="Z500" s="20"/>
      <c r="AA500" s="20"/>
    </row>
    <row r="501" spans="2:27" x14ac:dyDescent="0.25">
      <c r="B501" s="20"/>
      <c r="C501" s="20"/>
      <c r="D501" s="20"/>
      <c r="F501" s="20"/>
      <c r="K501" s="20"/>
      <c r="L501" s="20"/>
      <c r="M501" s="20"/>
      <c r="N501" s="20"/>
      <c r="O501" s="20"/>
      <c r="P501" s="20">
        <f t="shared" si="43"/>
        <v>499</v>
      </c>
      <c r="Q501" s="18">
        <f t="shared" si="45"/>
        <v>114305</v>
      </c>
      <c r="R501" s="18">
        <f t="shared" si="44"/>
        <v>2959070</v>
      </c>
      <c r="S501" s="6">
        <v>13800</v>
      </c>
      <c r="T501" s="23">
        <f t="shared" si="42"/>
        <v>2344924.8120300751</v>
      </c>
      <c r="U501" s="23">
        <f t="shared" si="46"/>
        <v>18796.992481203008</v>
      </c>
      <c r="Z501" s="20"/>
      <c r="AA501" s="20"/>
    </row>
    <row r="502" spans="2:27" x14ac:dyDescent="0.25">
      <c r="B502" s="20"/>
      <c r="C502" s="20"/>
      <c r="D502" s="20"/>
      <c r="F502" s="20"/>
      <c r="K502" s="20"/>
      <c r="L502" s="20"/>
      <c r="M502" s="20"/>
      <c r="N502" s="20"/>
      <c r="O502" s="20"/>
      <c r="P502" s="20">
        <f t="shared" si="43"/>
        <v>500</v>
      </c>
      <c r="Q502" s="18">
        <f t="shared" si="45"/>
        <v>114445</v>
      </c>
      <c r="R502" s="18">
        <f t="shared" si="44"/>
        <v>2965000</v>
      </c>
      <c r="S502" s="6">
        <v>13800</v>
      </c>
      <c r="T502" s="23">
        <f t="shared" si="42"/>
        <v>2349624.0601503761</v>
      </c>
      <c r="U502" s="23">
        <f t="shared" si="46"/>
        <v>18796.992481203008</v>
      </c>
      <c r="Z502" s="20"/>
      <c r="AA502" s="20"/>
    </row>
    <row r="503" spans="2:27" x14ac:dyDescent="0.25">
      <c r="B503" s="20"/>
      <c r="C503" s="20"/>
      <c r="D503" s="20"/>
      <c r="F503" s="20"/>
      <c r="K503" s="20"/>
      <c r="L503" s="20"/>
      <c r="M503" s="20"/>
      <c r="N503" s="20"/>
      <c r="O503" s="20"/>
      <c r="P503" s="20"/>
      <c r="Q503" s="20"/>
      <c r="R503" s="20"/>
      <c r="T503" s="20"/>
      <c r="U503" s="20"/>
      <c r="V503" s="20"/>
      <c r="W503" s="20"/>
      <c r="X503" s="23"/>
      <c r="Y503" s="23"/>
      <c r="Z503" s="20"/>
      <c r="AA503" s="20"/>
    </row>
    <row r="504" spans="2:27" x14ac:dyDescent="0.25">
      <c r="B504" s="20"/>
      <c r="C504" s="20"/>
      <c r="D504" s="20"/>
      <c r="F504" s="20"/>
      <c r="K504" s="20"/>
      <c r="L504" s="20"/>
      <c r="M504" s="20"/>
      <c r="N504" s="20"/>
      <c r="O504" s="20"/>
      <c r="P504" s="20"/>
      <c r="Q504" s="20"/>
      <c r="R504" s="20"/>
      <c r="T504" s="20"/>
      <c r="U504" s="20"/>
      <c r="V504" s="20"/>
      <c r="W504" s="20"/>
      <c r="X504" s="23"/>
      <c r="Y504" s="23"/>
      <c r="Z504" s="20"/>
      <c r="AA504" s="20"/>
    </row>
    <row r="505" spans="2:27" x14ac:dyDescent="0.25">
      <c r="B505" s="20"/>
      <c r="C505" s="20"/>
      <c r="D505" s="20"/>
      <c r="F505" s="20"/>
      <c r="K505" s="20"/>
      <c r="L505" s="20"/>
      <c r="M505" s="20"/>
      <c r="N505" s="20"/>
      <c r="O505" s="20"/>
      <c r="P505" s="20"/>
      <c r="Q505" s="20"/>
      <c r="R505" s="20"/>
      <c r="T505" s="20"/>
      <c r="U505" s="20"/>
      <c r="V505" s="20"/>
      <c r="W505" s="20"/>
      <c r="X505" s="23"/>
      <c r="Y505" s="23"/>
      <c r="Z505" s="20"/>
      <c r="AA505" s="20"/>
    </row>
    <row r="506" spans="2:27" x14ac:dyDescent="0.25">
      <c r="B506" s="20"/>
      <c r="C506" s="20"/>
      <c r="D506" s="20"/>
      <c r="F506" s="20"/>
      <c r="K506" s="20"/>
      <c r="L506" s="20"/>
      <c r="M506" s="20"/>
      <c r="N506" s="20"/>
      <c r="O506" s="20"/>
      <c r="P506" s="20"/>
      <c r="Q506" s="20"/>
      <c r="R506" s="20"/>
      <c r="T506" s="20"/>
      <c r="U506" s="20"/>
      <c r="V506" s="20"/>
      <c r="W506" s="20"/>
      <c r="X506" s="23"/>
      <c r="Y506" s="23"/>
      <c r="Z506" s="20"/>
      <c r="AA506" s="20"/>
    </row>
    <row r="507" spans="2:27" x14ac:dyDescent="0.25">
      <c r="B507" s="20"/>
      <c r="C507" s="20"/>
      <c r="D507" s="20"/>
      <c r="F507" s="20"/>
      <c r="K507" s="20"/>
      <c r="L507" s="20"/>
      <c r="M507" s="20"/>
      <c r="N507" s="20"/>
      <c r="O507" s="20"/>
      <c r="P507" s="20"/>
      <c r="Q507" s="20"/>
      <c r="R507" s="20"/>
      <c r="T507" s="20"/>
      <c r="U507" s="20"/>
      <c r="V507" s="20"/>
      <c r="W507" s="20"/>
      <c r="X507" s="23"/>
      <c r="Y507" s="23"/>
      <c r="Z507" s="20"/>
      <c r="AA507" s="20"/>
    </row>
    <row r="508" spans="2:27" x14ac:dyDescent="0.25">
      <c r="B508" s="20"/>
      <c r="C508" s="20"/>
      <c r="D508" s="20"/>
      <c r="F508" s="20"/>
      <c r="K508" s="20"/>
      <c r="L508" s="20"/>
      <c r="M508" s="20"/>
      <c r="N508" s="20"/>
      <c r="O508" s="20"/>
      <c r="P508" s="20"/>
      <c r="Q508" s="20"/>
      <c r="R508" s="20"/>
      <c r="T508" s="20"/>
      <c r="U508" s="20"/>
      <c r="V508" s="20"/>
      <c r="W508" s="20"/>
      <c r="X508" s="23"/>
      <c r="Y508" s="23"/>
      <c r="Z508" s="20"/>
      <c r="AA508" s="20"/>
    </row>
    <row r="509" spans="2:27" x14ac:dyDescent="0.25">
      <c r="B509" s="20"/>
      <c r="C509" s="20"/>
      <c r="D509" s="20"/>
      <c r="F509" s="20"/>
      <c r="K509" s="20"/>
      <c r="L509" s="20"/>
      <c r="M509" s="20"/>
      <c r="N509" s="20"/>
      <c r="O509" s="20"/>
      <c r="P509" s="20"/>
      <c r="Q509" s="20"/>
      <c r="R509" s="20"/>
      <c r="T509" s="20"/>
      <c r="U509" s="20"/>
      <c r="V509" s="20"/>
      <c r="W509" s="20"/>
      <c r="X509" s="23"/>
      <c r="Y509" s="23"/>
      <c r="Z509" s="20"/>
      <c r="AA509" s="20"/>
    </row>
    <row r="510" spans="2:27" x14ac:dyDescent="0.25">
      <c r="B510" s="20"/>
      <c r="C510" s="20"/>
      <c r="D510" s="20"/>
      <c r="F510" s="20"/>
      <c r="K510" s="20"/>
      <c r="L510" s="20"/>
      <c r="M510" s="20"/>
      <c r="N510" s="20"/>
      <c r="O510" s="20"/>
      <c r="P510" s="20"/>
      <c r="Q510" s="20"/>
      <c r="R510" s="20"/>
      <c r="T510" s="20"/>
      <c r="U510" s="20"/>
      <c r="V510" s="20"/>
      <c r="W510" s="20"/>
      <c r="X510" s="23"/>
      <c r="Y510" s="23"/>
      <c r="Z510" s="20"/>
      <c r="AA510" s="20"/>
    </row>
  </sheetData>
  <mergeCells count="3">
    <mergeCell ref="B4:J4"/>
    <mergeCell ref="L2:M2"/>
    <mergeCell ref="B1:J2"/>
  </mergeCells>
  <pageMargins left="0.7" right="0.7" top="0.75" bottom="0.75" header="0.3" footer="0.3"/>
  <pageSetup orientation="portrait" cellComments="atEnd" r:id="rId1"/>
  <headerFooter>
    <oddFooter xml:space="preserve">&amp;L1 An N-user network license is a license that allows a maximum of N concurrent users. </oddFooter>
  </headerFooter>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tabSelected="1" workbookViewId="0">
      <selection activeCell="O22" sqref="O22"/>
    </sheetView>
  </sheetViews>
  <sheetFormatPr defaultRowHeight="15" x14ac:dyDescent="0.25"/>
  <cols>
    <col min="1" max="1" width="16.85546875" customWidth="1"/>
    <col min="2" max="2" width="16.140625" customWidth="1"/>
  </cols>
  <sheetData>
    <row r="1" spans="1:8" x14ac:dyDescent="0.25">
      <c r="A1" s="61" t="s">
        <v>130</v>
      </c>
      <c r="B1" s="71" t="s">
        <v>142</v>
      </c>
      <c r="C1" s="37"/>
      <c r="D1" s="37"/>
      <c r="E1" s="37"/>
      <c r="F1" s="37"/>
      <c r="G1" s="37"/>
      <c r="H1" s="37"/>
    </row>
    <row r="2" spans="1:8" x14ac:dyDescent="0.25">
      <c r="A2" s="62"/>
      <c r="B2" s="72"/>
      <c r="C2" s="4"/>
      <c r="D2" s="4"/>
      <c r="E2" s="4"/>
      <c r="F2" s="4"/>
      <c r="G2" s="4"/>
      <c r="H2" s="4"/>
    </row>
    <row r="3" spans="1:8" x14ac:dyDescent="0.25">
      <c r="A3" s="54" t="s">
        <v>3</v>
      </c>
    </row>
    <row r="4" spans="1:8" x14ac:dyDescent="0.25">
      <c r="A4" s="54" t="s">
        <v>7</v>
      </c>
    </row>
    <row r="5" spans="1:8" x14ac:dyDescent="0.25">
      <c r="A5" s="54" t="s">
        <v>8</v>
      </c>
    </row>
    <row r="6" spans="1:8" x14ac:dyDescent="0.25">
      <c r="A6" s="54" t="s">
        <v>31</v>
      </c>
    </row>
    <row r="7" spans="1:8" x14ac:dyDescent="0.25">
      <c r="A7" s="54" t="s">
        <v>10</v>
      </c>
    </row>
    <row r="8" spans="1:8" x14ac:dyDescent="0.25">
      <c r="A8" s="54" t="s">
        <v>4</v>
      </c>
    </row>
    <row r="9" spans="1:8" x14ac:dyDescent="0.25">
      <c r="A9" s="54" t="s">
        <v>11</v>
      </c>
    </row>
  </sheetData>
  <mergeCells count="2">
    <mergeCell ref="A1:A2"/>
    <mergeCell ref="B1:B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Statistical Analyses</vt:lpstr>
      <vt:lpstr>Generic Tutorials</vt:lpstr>
      <vt:lpstr>User-Friendliness</vt:lpstr>
      <vt:lpstr>Price of Licenses</vt:lpstr>
      <vt:lpstr>Tool Champion</vt:lpstr>
    </vt:vector>
  </TitlesOfParts>
  <Manager/>
  <Company>UNHCR</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Caterina Schiavoni</dc:creator>
  <cp:keywords/>
  <dc:description/>
  <cp:lastModifiedBy>Elena Seydel</cp:lastModifiedBy>
  <cp:revision/>
  <dcterms:created xsi:type="dcterms:W3CDTF">2016-09-19T08:18:40Z</dcterms:created>
  <dcterms:modified xsi:type="dcterms:W3CDTF">2016-12-09T10:05:09Z</dcterms:modified>
  <cp:category/>
  <cp:contentStatus/>
</cp:coreProperties>
</file>