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eka_ucl_ac_uk/Documents/CASA_2020/modules/GIS/final_coursework/Reg/"/>
    </mc:Choice>
  </mc:AlternateContent>
  <xr:revisionPtr revIDLastSave="23" documentId="13_ncr:1_{4D7D617B-1587-4CC3-B6F8-3C38FFB2F9ED}" xr6:coauthVersionLast="45" xr6:coauthVersionMax="45" xr10:uidLastSave="{8F7D4545-8599-4D25-BCB6-6E02F7BA93EE}"/>
  <bookViews>
    <workbookView xWindow="-120" yWindow="-120" windowWidth="29040" windowHeight="1584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<sst xmlns="http://schemas.openxmlformats.org/spreadsheetml/2006/main" count="74" uniqueCount="74">
  <si>
    <t>Borough Code</t>
  </si>
  <si>
    <t>Borough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</si>
  <si>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</si>
  <si>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</si>
  <si>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</si>
  <si>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</si>
  <si>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</si>
  <si>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</si>
  <si>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</si>
  <si>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</si>
  <si>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</si>
  <si>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</si>
  <si>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</si>
  <si>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</si>
  <si>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</si>
  <si>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</si>
  <si>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</si>
  <si>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</si>
  <si>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</si>
  <si>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</si>
  <si>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</si>
  <si>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</si>
  <si>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</si>
  <si>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</si>
  <si>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</si>
  <si>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</si>
  <si>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</si>
  <si>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</si>
  <si>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</si>
  <si>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</si>
  <si>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</si>
  <si>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</si>
  <si>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</si>
  <si>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</si>
  <si>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</si>
  <si>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</si>
  <si>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</si>
  <si>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</si>
  <si>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</si>
  <si>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</si>
  <si>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</si>
  <si>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</si>
  <si>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</si>
  <si>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</si>
  <si>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</si>
  <si>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</si>
  <si>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</si>
  <si>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</si>
  <si>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</si>
  <si>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</si>
  <si>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</si>
  <si>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</si>
  <si>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</si>
  <si>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</si>
  <si>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</si>
  <si>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</si>
  <si>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</si>
  <si>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</si>
  <si>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</si>
  <si>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</si>
  <si>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</si>
  <si>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</si>
  <si>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</si>
  <si>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</si>
  <si>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</si>
  <si>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</si>
  <si>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</si>
  <si>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</si>
  <si>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 xml:space="preserve">Median_annual_income </t>
  </si>
  <si>
    <t>Percentage_of_homes_with_deficiency_in_access_to_nature</t>
  </si>
  <si>
    <t>Population_per_square_km</t>
  </si>
  <si>
    <t>Fast_food_outlets_per_100_residents</t>
  </si>
  <si>
    <t>Percentage_with_no_qualifications_aged_25_64</t>
  </si>
  <si>
    <t>Percentage_of _Obese_Children_in_Year_6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</si>
</sst>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161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3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2" fontId="0" fillId="0" borderId="0" xfId="0" applyNumberFormat="1"/>
    <xf numFmtId="0" fontId="3" fillId="0" borderId="2" xfId="0" applyFont="1" applyFill="1" applyBorder="1" applyAlignment="1">
      <alignment horizontal="centerContinuous"/>
    </xf>
    <xf numFmtId="165" fontId="2" fillId="2" borderId="0" xfId="1" applyNumberFormat="1" applyFill="1" applyAlignment="1">
      <alignment horizontal="right"/>
    </xf>
    <xf numFmtId="165" fontId="0" fillId="0" borderId="0" xfId="0" applyNumberFormat="1"/>
    <xf numFmtId="165" fontId="2" fillId="3" borderId="0" xfId="1" applyNumberFormat="1" applyFill="1" applyAlignment="1">
      <alignment horizontal="right"/>
    </xf>
    <xf numFmtId="165" fontId="2" fillId="4" borderId="0" xfId="1" applyNumberFormat="1" applyFill="1"/>
  </cellXfs>
  <cellStyles count="2">
    <cellStyle name="Normal" xfId="0" builtinId="0"/>
    <cellStyle name="Normal 2" xfId="1" xr:uid="{AE62BBFF-4B48-40CA-B599-CDDFED4BFB45}"/>
  </cellStyles>
  <dxfs count="4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15" workbookViewId="0">
      <selection activeCell="A36" sqref="A36:L93"/>
    </sheetView>
  </sheetViews>
  <sheetFormatPr defaultRowHeight="15" x14ac:dyDescent="0.25"/>
  <cols>
    <col min="1" max="1" width="14.85546875" customWidth="1"/>
    <col min="2" max="2" width="24.85546875" customWidth="1"/>
    <col min="3" max="3" width="39.7109375" customWidth="1"/>
    <col min="4" max="4" width="21.5703125" customWidth="1"/>
    <col min="5" max="5" width="26.7109375" customWidth="1"/>
    <col min="6" max="6" width="39.140625" customWidth="1"/>
    <col min="7" max="7" width="34.28515625" customWidth="1"/>
    <col min="8" max="8" width="44.5703125" customWidth="1"/>
    <col min="9" max="9" width="32.42578125" customWidth="1"/>
  </cols>
  <sheetData>
    <row r="1" spans="1:8" ht="15.75" customHeight="1" x14ac:dyDescent="0.25">
      <c r="A1" s="1" t="s">
        <v>0</v>
      </c>
      <c r="B1" s="1" t="s">
        <v>1</v>
      </c>
      <c r="C1" t="s">
        <v>73</v>
      </c>
      <c r="D1" t="s">
        <v>68</v>
      </c>
      <c r="E1" t="s">
        <v>70</v>
      </c>
      <c r="F1" t="s">
        <v>69</v>
      </c>
      <c r="G1" t="s">
        <v>71</v>
      </c>
      <c r="H1" t="s">
        <v>72</v>
      </c>
    </row>
    <row r="2" spans="1:8" x14ac:dyDescent="0.25">
      <c r="A2" s="2" t="s">
        <v>2</v>
      </c>
      <c r="B2" s="1" t="s">
        <v>3</v>
      </c>
      <c r="C2" s="8">
        <v>0.253046303818034</v>
      </c>
      <c r="D2">
        <v>60000</v>
      </c>
      <c r="E2">
        <v>2645.0325661671368</v>
      </c>
      <c r="F2">
        <v>1</v>
      </c>
      <c r="G2">
        <f>150.3/1000</f>
        <v>0.15030000000000002</v>
      </c>
      <c r="H2" s="6">
        <v>0</v>
      </c>
    </row>
    <row r="3" spans="1:8" x14ac:dyDescent="0.25">
      <c r="A3" s="2" t="s">
        <v>4</v>
      </c>
      <c r="B3" s="2" t="s">
        <v>5</v>
      </c>
      <c r="C3" s="8">
        <v>0.30033202535466302</v>
      </c>
      <c r="D3">
        <v>23900</v>
      </c>
      <c r="E3">
        <v>5892.7129269542929</v>
      </c>
      <c r="F3">
        <v>0.28350000000000003</v>
      </c>
      <c r="G3">
        <f>87.4/1000</f>
        <v>8.7400000000000005E-2</v>
      </c>
      <c r="H3" s="9">
        <v>8.6999999999999994E-2</v>
      </c>
    </row>
    <row r="4" spans="1:8" x14ac:dyDescent="0.25">
      <c r="A4" s="2" t="s">
        <v>6</v>
      </c>
      <c r="B4" s="2" t="s">
        <v>7</v>
      </c>
      <c r="C4" s="8">
        <v>0.18593870718516603</v>
      </c>
      <c r="D4">
        <v>28700</v>
      </c>
      <c r="E4">
        <v>4577.0226727403597</v>
      </c>
      <c r="F4">
        <v>0.18510000000000001</v>
      </c>
      <c r="G4">
        <f>68.1/1000</f>
        <v>6.8099999999999994E-2</v>
      </c>
      <c r="H4" s="9">
        <v>5.7000000000000002E-2</v>
      </c>
    </row>
    <row r="5" spans="1:8" x14ac:dyDescent="0.25">
      <c r="A5" s="2" t="s">
        <v>8</v>
      </c>
      <c r="B5" s="2" t="s">
        <v>9</v>
      </c>
      <c r="C5" s="8">
        <v>0.21554770318021199</v>
      </c>
      <c r="D5">
        <v>26900</v>
      </c>
      <c r="E5">
        <v>4126.7125017505587</v>
      </c>
      <c r="F5">
        <v>0.16820000000000002</v>
      </c>
      <c r="G5">
        <f>84/1000</f>
        <v>8.4000000000000005E-2</v>
      </c>
      <c r="H5" s="9">
        <v>4.4999999999999998E-2</v>
      </c>
    </row>
    <row r="6" spans="1:8" x14ac:dyDescent="0.25">
      <c r="A6" s="2" t="s">
        <v>10</v>
      </c>
      <c r="B6" s="2" t="s">
        <v>11</v>
      </c>
      <c r="C6" s="8">
        <v>0.28054794520547899</v>
      </c>
      <c r="D6">
        <v>24700</v>
      </c>
      <c r="E6">
        <v>7791.7754588969428</v>
      </c>
      <c r="F6">
        <v>0.17929999999999999</v>
      </c>
      <c r="G6">
        <f>99.9/1000</f>
        <v>9.9900000000000003E-2</v>
      </c>
      <c r="H6" s="9">
        <v>6.9000000000000006E-2</v>
      </c>
    </row>
    <row r="7" spans="1:8" x14ac:dyDescent="0.25">
      <c r="A7" s="2" t="s">
        <v>12</v>
      </c>
      <c r="B7" s="2" t="s">
        <v>13</v>
      </c>
      <c r="C7" s="8">
        <v>0.152011494252874</v>
      </c>
      <c r="D7">
        <v>32000</v>
      </c>
      <c r="E7">
        <v>2216.2269913911814</v>
      </c>
      <c r="F7">
        <v>0.17559999999999998</v>
      </c>
      <c r="G7">
        <f>79.7/1000</f>
        <v>7.9700000000000007E-2</v>
      </c>
      <c r="H7" s="9">
        <v>3.2000000000000001E-2</v>
      </c>
    </row>
    <row r="8" spans="1:8" x14ac:dyDescent="0.25">
      <c r="A8" s="2" t="s">
        <v>14</v>
      </c>
      <c r="B8" s="2" t="s">
        <v>15</v>
      </c>
      <c r="C8" s="8">
        <v>0.21859474804826098</v>
      </c>
      <c r="D8">
        <v>37300</v>
      </c>
      <c r="E8">
        <v>11594.546771706013</v>
      </c>
      <c r="F8">
        <v>0.29430000000000001</v>
      </c>
      <c r="G8">
        <f>174.2/1000</f>
        <v>0.17419999999999999</v>
      </c>
      <c r="H8" s="9">
        <v>6.0999999999999999E-2</v>
      </c>
    </row>
    <row r="9" spans="1:8" x14ac:dyDescent="0.25">
      <c r="A9" s="2" t="s">
        <v>16</v>
      </c>
      <c r="B9" s="2" t="s">
        <v>17</v>
      </c>
      <c r="C9" s="8">
        <v>0.235154394299287</v>
      </c>
      <c r="D9">
        <v>27500</v>
      </c>
      <c r="E9">
        <v>4523.4630891522656</v>
      </c>
      <c r="F9">
        <v>0.29659999999999997</v>
      </c>
      <c r="G9">
        <f>102.8/1000</f>
        <v>0.1028</v>
      </c>
      <c r="H9" s="9">
        <v>6.5000000000000002E-2</v>
      </c>
    </row>
    <row r="10" spans="1:8" x14ac:dyDescent="0.25">
      <c r="A10" s="2" t="s">
        <v>18</v>
      </c>
      <c r="B10" s="2" t="s">
        <v>19</v>
      </c>
      <c r="C10" s="8">
        <v>0.23981571290009701</v>
      </c>
      <c r="D10">
        <v>26700</v>
      </c>
      <c r="E10">
        <v>6315.3909298171975</v>
      </c>
      <c r="F10">
        <v>0.2515</v>
      </c>
      <c r="G10">
        <f>78/1000</f>
        <v>7.8E-2</v>
      </c>
      <c r="H10" s="9">
        <v>7.0999999999999994E-2</v>
      </c>
    </row>
    <row r="11" spans="1:8" x14ac:dyDescent="0.25">
      <c r="A11" s="2" t="s">
        <v>20</v>
      </c>
      <c r="B11" s="2" t="s">
        <v>21</v>
      </c>
      <c r="C11" s="8">
        <v>0.255648330058939</v>
      </c>
      <c r="D11">
        <v>26300</v>
      </c>
      <c r="E11">
        <v>4177.7652557797946</v>
      </c>
      <c r="F11">
        <v>0.45829999999999999</v>
      </c>
      <c r="G11">
        <f>80.1/1000</f>
        <v>8.0099999999999991E-2</v>
      </c>
      <c r="H11" s="9">
        <v>9.1999999999999998E-2</v>
      </c>
    </row>
    <row r="12" spans="1:8" x14ac:dyDescent="0.25">
      <c r="A12" s="2" t="s">
        <v>22</v>
      </c>
      <c r="B12" s="2" t="s">
        <v>23</v>
      </c>
      <c r="C12" s="8">
        <v>0.25031645569620298</v>
      </c>
      <c r="D12">
        <v>27600</v>
      </c>
      <c r="E12">
        <v>6048.988137816842</v>
      </c>
      <c r="F12">
        <v>0.12920000000000001</v>
      </c>
      <c r="G12">
        <f>89.2/1000</f>
        <v>8.9200000000000002E-2</v>
      </c>
      <c r="H12" s="9">
        <v>6.0999999999999999E-2</v>
      </c>
    </row>
    <row r="13" spans="1:8" x14ac:dyDescent="0.25">
      <c r="A13" s="2" t="s">
        <v>24</v>
      </c>
      <c r="B13" s="2" t="s">
        <v>25</v>
      </c>
      <c r="C13" s="8">
        <v>0.253046303818034</v>
      </c>
      <c r="D13">
        <v>29400</v>
      </c>
      <c r="E13">
        <v>14790.258294059673</v>
      </c>
      <c r="F13">
        <v>0.25869999999999999</v>
      </c>
      <c r="G13">
        <f>101.7/1000</f>
        <v>0.1017</v>
      </c>
      <c r="H13" s="9">
        <v>0.11199999999999999</v>
      </c>
    </row>
    <row r="14" spans="1:8" x14ac:dyDescent="0.25">
      <c r="A14" s="2" t="s">
        <v>26</v>
      </c>
      <c r="B14" s="2" t="s">
        <v>27</v>
      </c>
      <c r="C14" s="8">
        <v>0.215348472983555</v>
      </c>
      <c r="D14">
        <v>33200</v>
      </c>
      <c r="E14">
        <v>11224.304164799254</v>
      </c>
      <c r="F14">
        <v>0.36</v>
      </c>
      <c r="G14">
        <f>89.7/1000</f>
        <v>8.9700000000000002E-2</v>
      </c>
      <c r="H14" s="9">
        <v>7.0000000000000007E-2</v>
      </c>
    </row>
    <row r="15" spans="1:8" x14ac:dyDescent="0.25">
      <c r="A15" s="2" t="s">
        <v>28</v>
      </c>
      <c r="B15" s="2" t="s">
        <v>29</v>
      </c>
      <c r="C15" s="8">
        <v>0.23650472334682898</v>
      </c>
      <c r="D15">
        <v>27100</v>
      </c>
      <c r="E15">
        <v>9604.8477236276431</v>
      </c>
      <c r="F15">
        <v>0.17899999999999999</v>
      </c>
      <c r="G15">
        <f>77.2/1000</f>
        <v>7.7200000000000005E-2</v>
      </c>
      <c r="H15" s="9">
        <v>8.3000000000000004E-2</v>
      </c>
    </row>
    <row r="16" spans="1:8" x14ac:dyDescent="0.25">
      <c r="A16" s="2" t="s">
        <v>30</v>
      </c>
      <c r="B16" s="2" t="s">
        <v>31</v>
      </c>
      <c r="C16" s="8">
        <v>0.19733432062199199</v>
      </c>
      <c r="D16">
        <v>27600</v>
      </c>
      <c r="E16">
        <v>5060.5452608760233</v>
      </c>
      <c r="F16">
        <v>0.38549999999999995</v>
      </c>
      <c r="G16">
        <f>70/1000</f>
        <v>7.0000000000000007E-2</v>
      </c>
      <c r="H16" s="9">
        <v>4.2999999999999997E-2</v>
      </c>
    </row>
    <row r="17" spans="1:8" x14ac:dyDescent="0.25">
      <c r="A17" s="2" t="s">
        <v>32</v>
      </c>
      <c r="B17" s="2" t="s">
        <v>33</v>
      </c>
      <c r="C17" s="8">
        <v>0.22582921665490499</v>
      </c>
      <c r="D17">
        <v>27900</v>
      </c>
      <c r="E17">
        <v>2292.0495375571477</v>
      </c>
      <c r="F17">
        <v>0.4103</v>
      </c>
      <c r="G17">
        <f>97.1/1000</f>
        <v>9.7099999999999992E-2</v>
      </c>
      <c r="H17" s="9">
        <v>9.6999999999999989E-2</v>
      </c>
    </row>
    <row r="18" spans="1:8" x14ac:dyDescent="0.25">
      <c r="A18" s="2" t="s">
        <v>34</v>
      </c>
      <c r="B18" s="2" t="s">
        <v>35</v>
      </c>
      <c r="C18" s="8">
        <v>0.21816662022847599</v>
      </c>
      <c r="D18">
        <v>27100</v>
      </c>
      <c r="E18">
        <v>2678.6772199135776</v>
      </c>
      <c r="F18">
        <v>0.15539999999999998</v>
      </c>
      <c r="G18">
        <f>87/1000</f>
        <v>8.6999999999999994E-2</v>
      </c>
      <c r="H18" s="9">
        <v>9.5000000000000001E-2</v>
      </c>
    </row>
    <row r="19" spans="1:8" x14ac:dyDescent="0.25">
      <c r="A19" s="2" t="s">
        <v>36</v>
      </c>
      <c r="B19" s="2" t="s">
        <v>37</v>
      </c>
      <c r="C19" s="8">
        <v>0.22986874778290201</v>
      </c>
      <c r="D19">
        <v>26400</v>
      </c>
      <c r="E19">
        <v>4970.96068892316</v>
      </c>
      <c r="F19">
        <v>0.22839999999999999</v>
      </c>
      <c r="G19">
        <f>74.9/1000</f>
        <v>7.4900000000000008E-2</v>
      </c>
      <c r="H19" s="9">
        <v>5.4000000000000006E-2</v>
      </c>
    </row>
    <row r="20" spans="1:8" x14ac:dyDescent="0.25">
      <c r="A20" s="2" t="s">
        <v>38</v>
      </c>
      <c r="B20" s="2" t="s">
        <v>39</v>
      </c>
      <c r="C20" s="8">
        <v>0.23623853211009202</v>
      </c>
      <c r="D20">
        <v>33400</v>
      </c>
      <c r="E20">
        <v>16037.727467069308</v>
      </c>
      <c r="F20">
        <v>0.32420000000000004</v>
      </c>
      <c r="G20">
        <f>106.9/1000</f>
        <v>0.10690000000000001</v>
      </c>
      <c r="H20" s="9">
        <v>6.6000000000000003E-2</v>
      </c>
    </row>
    <row r="21" spans="1:8" x14ac:dyDescent="0.25">
      <c r="A21" s="2" t="s">
        <v>40</v>
      </c>
      <c r="B21" s="2" t="s">
        <v>41</v>
      </c>
      <c r="C21" s="8">
        <v>0.20775026910656599</v>
      </c>
      <c r="D21">
        <v>40400</v>
      </c>
      <c r="E21">
        <v>13139.29636993956</v>
      </c>
      <c r="F21">
        <v>9.5799999999999996E-2</v>
      </c>
      <c r="G21">
        <f>70.2/1000</f>
        <v>7.0199999999999999E-2</v>
      </c>
      <c r="H21" s="9">
        <v>3.7000000000000005E-2</v>
      </c>
    </row>
    <row r="22" spans="1:8" x14ac:dyDescent="0.25">
      <c r="A22" s="2" t="s">
        <v>42</v>
      </c>
      <c r="B22" s="2" t="s">
        <v>43</v>
      </c>
      <c r="C22" s="10">
        <v>0.148169014084507</v>
      </c>
      <c r="D22">
        <v>32400</v>
      </c>
      <c r="E22">
        <v>4819.5204574326908</v>
      </c>
      <c r="F22">
        <v>0.31969999999999998</v>
      </c>
      <c r="G22">
        <f>80.6/1000</f>
        <v>8.0599999999999991E-2</v>
      </c>
      <c r="H22" s="9">
        <v>3.4000000000000002E-2</v>
      </c>
    </row>
    <row r="23" spans="1:8" x14ac:dyDescent="0.25">
      <c r="A23" s="2" t="s">
        <v>44</v>
      </c>
      <c r="B23" s="2" t="s">
        <v>45</v>
      </c>
      <c r="C23" s="8">
        <v>0.24357620556142201</v>
      </c>
      <c r="D23">
        <v>29900</v>
      </c>
      <c r="E23">
        <v>12485.02659545204</v>
      </c>
      <c r="F23">
        <v>0.36700000000000005</v>
      </c>
      <c r="G23">
        <f>112.7/1000</f>
        <v>0.11270000000000001</v>
      </c>
      <c r="H23" s="9">
        <v>5.7999999999999996E-2</v>
      </c>
    </row>
    <row r="24" spans="1:8" x14ac:dyDescent="0.25">
      <c r="A24" s="2" t="s">
        <v>46</v>
      </c>
      <c r="B24" s="2" t="s">
        <v>47</v>
      </c>
      <c r="C24" s="8">
        <v>0.24272465622001899</v>
      </c>
      <c r="D24">
        <v>27300</v>
      </c>
      <c r="E24">
        <v>8828.740628474643</v>
      </c>
      <c r="F24">
        <v>0.1389</v>
      </c>
      <c r="G24">
        <f>106.4/1000</f>
        <v>0.10640000000000001</v>
      </c>
      <c r="H24" s="9">
        <v>4.5999999999999999E-2</v>
      </c>
    </row>
    <row r="25" spans="1:8" x14ac:dyDescent="0.25">
      <c r="A25" s="2" t="s">
        <v>48</v>
      </c>
      <c r="B25" s="2" t="s">
        <v>49</v>
      </c>
      <c r="C25" s="11">
        <v>0.217391304347826</v>
      </c>
      <c r="D25">
        <v>30200</v>
      </c>
      <c r="E25">
        <v>5566.0454034257991</v>
      </c>
      <c r="F25">
        <v>0.13550000000000001</v>
      </c>
      <c r="G25">
        <f>93.4/1000</f>
        <v>9.3400000000000011E-2</v>
      </c>
      <c r="H25" s="9">
        <v>4.0999999999999995E-2</v>
      </c>
    </row>
    <row r="26" spans="1:8" x14ac:dyDescent="0.25">
      <c r="A26" s="2" t="s">
        <v>50</v>
      </c>
      <c r="B26" s="2" t="s">
        <v>51</v>
      </c>
      <c r="C26" s="8">
        <v>0.27405441274054398</v>
      </c>
      <c r="D26">
        <v>24100</v>
      </c>
      <c r="E26">
        <v>9758.5831856057703</v>
      </c>
      <c r="F26">
        <v>0.39280000000000004</v>
      </c>
      <c r="G26">
        <f>90/1000</f>
        <v>0.09</v>
      </c>
      <c r="H26" s="9">
        <v>7.9000000000000001E-2</v>
      </c>
    </row>
    <row r="27" spans="1:8" x14ac:dyDescent="0.25">
      <c r="A27" s="2" t="s">
        <v>52</v>
      </c>
      <c r="B27" s="2" t="s">
        <v>53</v>
      </c>
      <c r="C27" s="8">
        <v>0.25291224436966098</v>
      </c>
      <c r="D27">
        <v>28000</v>
      </c>
      <c r="E27">
        <v>5422.1098613291533</v>
      </c>
      <c r="F27">
        <v>0.17949999999999999</v>
      </c>
      <c r="G27">
        <f>66.7/1000</f>
        <v>6.6700000000000009E-2</v>
      </c>
      <c r="H27" s="9">
        <v>7.5999999999999998E-2</v>
      </c>
    </row>
    <row r="28" spans="1:8" x14ac:dyDescent="0.25">
      <c r="A28" s="2" t="s">
        <v>54</v>
      </c>
      <c r="B28" s="2" t="s">
        <v>55</v>
      </c>
      <c r="C28" s="8">
        <v>0.122627737226277</v>
      </c>
      <c r="D28">
        <v>36100</v>
      </c>
      <c r="E28">
        <v>3473.7879851658654</v>
      </c>
      <c r="F28">
        <v>0.113</v>
      </c>
      <c r="G28">
        <f>64/1000</f>
        <v>6.4000000000000001E-2</v>
      </c>
      <c r="H28" s="9">
        <v>2.6000000000000002E-2</v>
      </c>
    </row>
    <row r="29" spans="1:8" x14ac:dyDescent="0.25">
      <c r="A29" s="2" t="s">
        <v>56</v>
      </c>
      <c r="B29" s="2" t="s">
        <v>57</v>
      </c>
      <c r="C29" s="8">
        <v>0.24629878869448199</v>
      </c>
      <c r="D29">
        <v>29400</v>
      </c>
      <c r="E29">
        <v>11166.988825769828</v>
      </c>
      <c r="F29">
        <v>0.29559999999999997</v>
      </c>
      <c r="G29">
        <f>104.9/1000</f>
        <v>0.10490000000000001</v>
      </c>
      <c r="H29" s="9">
        <v>6.0999999999999999E-2</v>
      </c>
    </row>
    <row r="30" spans="1:8" x14ac:dyDescent="0.25">
      <c r="A30" s="2" t="s">
        <v>58</v>
      </c>
      <c r="B30" s="2" t="s">
        <v>59</v>
      </c>
      <c r="C30" s="8">
        <v>0.191129401005944</v>
      </c>
      <c r="D30">
        <v>28200</v>
      </c>
      <c r="E30">
        <v>4729.584461014545</v>
      </c>
      <c r="F30">
        <v>0.29570000000000002</v>
      </c>
      <c r="G30">
        <f>89.6/1000</f>
        <v>8.9599999999999999E-2</v>
      </c>
      <c r="H30" s="9">
        <v>5.0999999999999997E-2</v>
      </c>
    </row>
    <row r="31" spans="1:8" x14ac:dyDescent="0.25">
      <c r="A31" s="2" t="s">
        <v>60</v>
      </c>
      <c r="B31" s="2" t="s">
        <v>61</v>
      </c>
      <c r="C31" s="8">
        <v>0.267317073170732</v>
      </c>
      <c r="D31">
        <v>30200</v>
      </c>
      <c r="E31">
        <v>16035.517627882045</v>
      </c>
      <c r="F31">
        <v>0.35119999999999996</v>
      </c>
      <c r="G31">
        <f>133.6/1000</f>
        <v>0.1336</v>
      </c>
      <c r="H31" s="9">
        <v>8.4000000000000005E-2</v>
      </c>
    </row>
    <row r="32" spans="1:8" x14ac:dyDescent="0.25">
      <c r="A32" s="2" t="s">
        <v>62</v>
      </c>
      <c r="B32" s="2" t="s">
        <v>63</v>
      </c>
      <c r="C32" s="8">
        <v>0.243472584856397</v>
      </c>
      <c r="D32">
        <v>25500</v>
      </c>
      <c r="E32">
        <v>7305.8201998388831</v>
      </c>
      <c r="F32">
        <v>0.42320000000000002</v>
      </c>
      <c r="G32">
        <f>101.4/1000</f>
        <v>0.1014</v>
      </c>
      <c r="H32" s="9">
        <v>8.4000000000000005E-2</v>
      </c>
    </row>
    <row r="33" spans="1:8" x14ac:dyDescent="0.25">
      <c r="A33" s="2" t="s">
        <v>64</v>
      </c>
      <c r="B33" s="2" t="s">
        <v>65</v>
      </c>
      <c r="C33" s="8">
        <v>0.19521739130434798</v>
      </c>
      <c r="D33">
        <v>34500</v>
      </c>
      <c r="E33">
        <v>9467.6158797951321</v>
      </c>
      <c r="F33">
        <v>9.4700000000000006E-2</v>
      </c>
      <c r="G33">
        <f>85.2/1000</f>
        <v>8.5199999999999998E-2</v>
      </c>
      <c r="H33" s="9">
        <v>2.4E-2</v>
      </c>
    </row>
    <row r="34" spans="1:8" x14ac:dyDescent="0.25">
      <c r="A34" s="2" t="s">
        <v>66</v>
      </c>
      <c r="B34" s="2" t="s">
        <v>67</v>
      </c>
      <c r="C34" s="8">
        <v>0.22880116959064301</v>
      </c>
      <c r="D34">
        <v>39700</v>
      </c>
      <c r="E34">
        <v>11838.56456328437</v>
      </c>
      <c r="F34">
        <v>0.25929999999999997</v>
      </c>
      <c r="G34">
        <f>120.3/1000</f>
        <v>0.12029999999999999</v>
      </c>
      <c r="H34" s="9">
        <v>6.8000000000000005E-2</v>
      </c>
    </row>
    <row r="37" spans="1:8" ht="15.75" thickBot="1" x14ac:dyDescent="0.3"/>
    <row r="38" spans="1:8" x14ac:dyDescent="0.25">
      <c r="A38" s="7"/>
      <c r="B38" s="7"/>
    </row>
    <row r="39" spans="1:8" x14ac:dyDescent="0.25">
      <c r="A39" s="3"/>
      <c r="B39" s="3"/>
    </row>
    <row r="40" spans="1:8" x14ac:dyDescent="0.25">
      <c r="A40" s="3"/>
      <c r="B40" s="3"/>
    </row>
    <row r="41" spans="1:8" x14ac:dyDescent="0.25">
      <c r="A41" s="3"/>
      <c r="B41" s="3"/>
    </row>
    <row r="42" spans="1:8" x14ac:dyDescent="0.25">
      <c r="A42" s="3"/>
      <c r="B42" s="3"/>
    </row>
    <row r="43" spans="1:8" ht="15.75" thickBot="1" x14ac:dyDescent="0.3">
      <c r="A43" s="4"/>
      <c r="B43" s="4"/>
    </row>
    <row r="45" spans="1:8" ht="15.75" thickBot="1" x14ac:dyDescent="0.3"/>
    <row r="46" spans="1:8" x14ac:dyDescent="0.25">
      <c r="A46" s="5"/>
      <c r="B46" s="5"/>
      <c r="C46" s="5"/>
      <c r="D46" s="5"/>
      <c r="E46" s="5"/>
      <c r="F46" s="5"/>
    </row>
    <row r="47" spans="1:8" x14ac:dyDescent="0.25">
      <c r="A47" s="3"/>
      <c r="B47" s="3"/>
      <c r="C47" s="3"/>
      <c r="D47" s="3"/>
      <c r="E47" s="3"/>
      <c r="F47" s="3"/>
    </row>
    <row r="48" spans="1:8" x14ac:dyDescent="0.25">
      <c r="A48" s="3"/>
      <c r="B48" s="3"/>
      <c r="C48" s="3"/>
      <c r="D48" s="3"/>
      <c r="E48" s="3"/>
      <c r="F48" s="3"/>
    </row>
    <row r="49" spans="1:9" ht="15.75" thickBot="1" x14ac:dyDescent="0.3">
      <c r="A49" s="4"/>
      <c r="B49" s="4"/>
      <c r="C49" s="4"/>
      <c r="D49" s="4"/>
      <c r="E49" s="4"/>
      <c r="F49" s="4"/>
    </row>
    <row r="50" spans="1:9" ht="15.75" thickBot="1" x14ac:dyDescent="0.3"/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15.75" thickBot="1" x14ac:dyDescent="0.3">
      <c r="A57" s="4"/>
      <c r="B57" s="4"/>
      <c r="C57" s="4"/>
      <c r="D57" s="4"/>
      <c r="E57" s="4"/>
      <c r="F57" s="4"/>
      <c r="G57" s="4"/>
      <c r="H57" s="4"/>
      <c r="I57" s="4"/>
    </row>
    <row r="60" spans="1:9" ht="15.75" thickBot="1" x14ac:dyDescent="0.3"/>
    <row r="61" spans="1:9" x14ac:dyDescent="0.25">
      <c r="A61" s="7"/>
      <c r="B61" s="7"/>
    </row>
    <row r="62" spans="1:9" x14ac:dyDescent="0.25">
      <c r="A62" s="3"/>
      <c r="B62" s="3"/>
    </row>
    <row r="63" spans="1:9" x14ac:dyDescent="0.25">
      <c r="A63" s="3"/>
      <c r="B63" s="3"/>
    </row>
    <row r="64" spans="1:9" x14ac:dyDescent="0.25">
      <c r="A64" s="3"/>
      <c r="B64" s="3"/>
    </row>
    <row r="65" spans="1:9" x14ac:dyDescent="0.25">
      <c r="A65" s="3"/>
      <c r="B65" s="3"/>
    </row>
    <row r="66" spans="1:9" ht="15.75" thickBot="1" x14ac:dyDescent="0.3">
      <c r="A66" s="4"/>
      <c r="B66" s="4"/>
    </row>
    <row r="68" spans="1:9" ht="15.75" thickBot="1" x14ac:dyDescent="0.3"/>
    <row r="69" spans="1:9" x14ac:dyDescent="0.25">
      <c r="A69" s="5"/>
      <c r="B69" s="5"/>
      <c r="C69" s="5"/>
      <c r="D69" s="5"/>
      <c r="E69" s="5"/>
      <c r="F69" s="5"/>
    </row>
    <row r="70" spans="1:9" x14ac:dyDescent="0.25">
      <c r="A70" s="3"/>
      <c r="B70" s="3"/>
      <c r="C70" s="3"/>
      <c r="D70" s="3"/>
      <c r="E70" s="3"/>
      <c r="F70" s="3"/>
    </row>
    <row r="71" spans="1:9" x14ac:dyDescent="0.25">
      <c r="A71" s="3"/>
      <c r="B71" s="3"/>
      <c r="C71" s="3"/>
      <c r="D71" s="3"/>
      <c r="E71" s="3"/>
      <c r="F71" s="3"/>
    </row>
    <row r="72" spans="1:9" ht="15.75" thickBot="1" x14ac:dyDescent="0.3">
      <c r="A72" s="4"/>
      <c r="B72" s="4"/>
      <c r="C72" s="4"/>
      <c r="D72" s="4"/>
      <c r="E72" s="4"/>
      <c r="F72" s="4"/>
    </row>
    <row r="73" spans="1:9" ht="15.75" thickBot="1" x14ac:dyDescent="0.3"/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ht="15.75" thickBot="1" x14ac:dyDescent="0.3">
      <c r="A80" s="4"/>
      <c r="B80" s="4"/>
      <c r="C80" s="4"/>
      <c r="D80" s="4"/>
      <c r="E80" s="4"/>
      <c r="F80" s="4"/>
      <c r="G80" s="4"/>
      <c r="H80" s="4"/>
      <c r="I80" s="4"/>
    </row>
    <row r="87" spans="4:7" x14ac:dyDescent="0.25">
      <c r="D87" s="3"/>
      <c r="E87" s="3"/>
      <c r="G87" s="3"/>
    </row>
    <row r="88" spans="4:7" x14ac:dyDescent="0.25">
      <c r="D88" s="3"/>
      <c r="E88" s="3"/>
      <c r="G88" s="3"/>
    </row>
    <row r="89" spans="4:7" x14ac:dyDescent="0.25">
      <c r="D89" s="3"/>
      <c r="E89" s="3"/>
      <c r="G89" s="3"/>
    </row>
    <row r="90" spans="4:7" x14ac:dyDescent="0.25">
      <c r="D90" s="3"/>
      <c r="E90" s="3"/>
      <c r="G90" s="3"/>
    </row>
    <row r="91" spans="4:7" x14ac:dyDescent="0.25">
      <c r="D91" s="3"/>
      <c r="E91" s="3"/>
      <c r="G91" s="3"/>
    </row>
    <row r="92" spans="4:7" x14ac:dyDescent="0.25">
      <c r="D92" s="3"/>
      <c r="E92" s="3"/>
      <c r="G92" s="3"/>
    </row>
    <row r="93" spans="4:7" x14ac:dyDescent="0.25">
      <c r="D93" s="3"/>
      <c r="E93" s="3"/>
      <c r="G93" s="3"/>
    </row>
    <row r="94" spans="4:7" x14ac:dyDescent="0.25">
      <c r="D94" s="3"/>
      <c r="E94" s="3"/>
      <c r="G94" s="3"/>
    </row>
    <row r="95" spans="4:7" x14ac:dyDescent="0.25">
      <c r="D95" s="3"/>
      <c r="E95" s="3"/>
      <c r="G95" s="3"/>
    </row>
    <row r="96" spans="4:7" x14ac:dyDescent="0.25">
      <c r="D96" s="3"/>
      <c r="E96" s="3"/>
      <c r="G96" s="3"/>
    </row>
    <row r="97" spans="4:7" ht="15.75" thickBot="1" x14ac:dyDescent="0.3">
      <c r="D97" s="4"/>
      <c r="E97" s="4"/>
      <c r="G97" s="4"/>
    </row>
  </sheetData>
  <conditionalFormatting sqref="C3:C34">
    <cfRule type="cellIs" dxfId="3" priority="3" stopIfTrue="1" operator="equal">
      <formula>"x"</formula>
    </cfRule>
    <cfRule type="cellIs" dxfId="2" priority="4" stopIfTrue="1" operator="greaterThan">
      <formula>0</formula>
    </cfRule>
  </conditionalFormatting>
  <conditionalFormatting sqref="C2">
    <cfRule type="cellIs" dxfId="1" priority="1" stopIfTrue="1" operator="equal">
      <formula>"x"</formula>
    </cfRule>
    <cfRule type="cellIs" dxfId="0" priority="2" stopIfTrue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Kalantzi</cp:lastModifiedBy>
  <dcterms:created xsi:type="dcterms:W3CDTF">2015-06-05T18:19:34Z</dcterms:created>
  <dcterms:modified xsi:type="dcterms:W3CDTF">2021-01-02T13:11:43Z</dcterms:modified>
</cp:coreProperties>
</file>