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30" tabRatio="821" firstSheet="6" activeTab="2"/>
  </bookViews>
  <sheets>
    <sheet name="Cover" sheetId="1" r:id="rId1"/>
    <sheet name="Test case List" sheetId="2" r:id="rId2"/>
    <sheet name="Test Report" sheetId="5" r:id="rId3"/>
    <sheet name="UserServices" sheetId="16" r:id="rId4"/>
    <sheet name="UnitServices" sheetId="15" r:id="rId5"/>
    <sheet name="TrainingProgramServices" sheetId="13" r:id="rId6"/>
    <sheet name="IdentifyServices" sheetId="14" r:id="rId7"/>
    <sheet name="PermissionService" sheetId="7" r:id="rId8"/>
    <sheet name="OutputStandardService" sheetId="10" r:id="rId9"/>
    <sheet name="SemesterService" sheetId="17" r:id="rId10"/>
    <sheet name="Sheet1" sheetId="11" state="hidden" r:id="rId11"/>
    <sheet name="AssessmentShemeService" sheetId="9" r:id="rId12"/>
    <sheet name="ClassService" sheetId="6" r:id="rId13"/>
    <sheet name="StaffManager" sheetId="4" r:id="rId14"/>
    <sheet name="Login" sheetId="3" r:id="rId15"/>
    <sheet name="SyllabusServices" sheetId="12" r:id="rId16"/>
    <sheet name="UserRoleService" sheetId="18" r:id="rId17"/>
    <sheet name="RoomService" sheetId="8" r:id="rId18"/>
  </sheets>
  <definedNames>
    <definedName name="_xlnm._FilterDatabase" localSheetId="13" hidden="1">StaffManager!$A$8:$I$13</definedName>
    <definedName name="_xlnm._FilterDatabase" localSheetId="14" hidden="1">Login!$A$8:$I$14</definedName>
    <definedName name="ACTION">#REF!</definedName>
    <definedName name="Claim_Manager">'Test Report'!$C$13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charset val="134"/>
          </rPr>
          <t>*A</t>
        </r>
        <r>
          <rPr>
            <sz val="10"/>
            <color indexed="8"/>
            <rFont val="Times New Roman"/>
            <charset val="134"/>
          </rPr>
          <t xml:space="preserve">: Add
  </t>
        </r>
        <r>
          <rPr>
            <b/>
            <sz val="10"/>
            <color indexed="8"/>
            <rFont val="Times New Roman"/>
            <charset val="134"/>
          </rPr>
          <t>M</t>
        </r>
        <r>
          <rPr>
            <sz val="10"/>
            <color indexed="8"/>
            <rFont val="Times New Roman"/>
            <charset val="134"/>
          </rPr>
          <t xml:space="preserve">: Modify
  </t>
        </r>
        <r>
          <rPr>
            <b/>
            <sz val="10"/>
            <color indexed="8"/>
            <rFont val="Times New Roman"/>
            <charset val="134"/>
          </rPr>
          <t>D</t>
        </r>
        <r>
          <rPr>
            <sz val="10"/>
            <color indexed="8"/>
            <rFont val="Times New Roman"/>
            <charset val="134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<sst xmlns="http://schemas.openxmlformats.org/spreadsheetml/2006/main" count="1091" uniqueCount="318">
  <si>
    <t>TEST CASE</t>
  </si>
  <si>
    <t>Project Name</t>
  </si>
  <si>
    <t>FAMS</t>
  </si>
  <si>
    <t>Creator</t>
  </si>
  <si>
    <t>Project Code</t>
  </si>
  <si>
    <t>CRS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</si>
  <si>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</si>
  <si>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</si>
  <si>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</si>
  <si>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</si>
  <si>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</si>
  <si>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</si>
  <si>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</si>
  <si>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</si>
  <si>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</si>
  <si>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</si>
  <si>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0.7</t>
  </si>
  <si>
    <t>A</t>
  </si>
  <si>
    <t>Create document and add test case for login and staff manager</t>
  </si>
  <si>
    <t>Requirement: MockProject_FAMS</t>
  </si>
  <si>
    <t>0.8</t>
  </si>
  <si>
    <t>Add Test Case for FAMS</t>
  </si>
  <si>
    <t>0.9</t>
  </si>
  <si>
    <t>M</t>
  </si>
  <si>
    <t>Edit all test case follow new design</t>
  </si>
  <si>
    <t>1.0</t>
  </si>
  <si>
    <t>Add test case for all module</t>
  </si>
  <si>
    <t>TEST CASE LIST</t>
  </si>
  <si>
    <t>Test Environment Setup Description</t>
  </si>
  <si>
    <t>1. Server: IIS server
2. Database: SQL server 2012
3. Web Browser: Chrome Desktop v72.0.3626.121 64bit
4 . Window 7 64 bit</t>
  </si>
  <si>
    <t>No</t>
  </si>
  <si>
    <t>Function Name</t>
  </si>
  <si>
    <t>Sheet Name</t>
  </si>
  <si>
    <t>Description</t>
  </si>
  <si>
    <t>Pre-Condition</t>
  </si>
  <si>
    <t>ClassService</t>
  </si>
  <si>
    <t>OutputStandardService</t>
  </si>
  <si>
    <t>AssessmentSchemeService</t>
  </si>
  <si>
    <t>PermissionService</t>
  </si>
  <si>
    <t>SyllabusServices</t>
  </si>
  <si>
    <t>TrainingProgramServices</t>
  </si>
  <si>
    <t>UnitServices</t>
  </si>
  <si>
    <t>UserServices</t>
  </si>
  <si>
    <t>RoomService</t>
  </si>
  <si>
    <t>SemesterService</t>
  </si>
  <si>
    <t>UserRoleService</t>
  </si>
  <si>
    <t>IdentifyServices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</si>
  <si>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</si>
  <si>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</si>
  <si>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</si>
  <si>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</si>
  <si>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</si>
  <si>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</si>
  <si>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</si>
  <si>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Untested</t>
  </si>
  <si>
    <t>N/A</t>
  </si>
  <si>
    <t>Number of  test cases</t>
  </si>
  <si>
    <t>UserRolesService</t>
  </si>
  <si>
    <t>Sub total</t>
  </si>
  <si>
    <t>Test coverage</t>
  </si>
  <si>
    <t>%</t>
  </si>
  <si>
    <t>Test successful coverage</t>
  </si>
  <si>
    <t>Module Code</t>
  </si>
  <si>
    <t>Test requirement</t>
  </si>
  <si>
    <t>&lt;Brief description about requirements which are tested in this sheet&gt;</t>
  </si>
  <si>
    <t>Tester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</si>
  <si>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</si>
  <si>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</si>
  <si>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</si>
  <si>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</si>
  <si>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</si>
  <si>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</si>
  <si>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</si>
  <si>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TestData</t>
  </si>
  <si>
    <t>Result</t>
  </si>
  <si>
    <t>Test date</t>
  </si>
  <si>
    <t>Note</t>
  </si>
  <si>
    <t>Change User Role</t>
  </si>
  <si>
    <t>ChangeUserRole_WithInvalidRoleId_ReturnsBadRequestException</t>
  </si>
  <si>
    <t xml:space="preserve">Click to popup menu
Choose Change Role
Choose role </t>
  </si>
  <si>
    <t>result =&gt; BadRequestException 
RoleId is wrong</t>
  </si>
  <si>
    <t xml:space="preserve">            {
UserId = 1,
Status = "Active"
            };
            {
RoleId = roleId,
RoleName = "RoleName"
            };</t>
  </si>
  <si>
    <t>ChangeUserRole_WithValidData_ShouldReturnUpdatedUserModel</t>
  </si>
  <si>
    <t xml:space="preserve">Click to popup menu
Choose Change Role
Choose valid role </t>
  </si>
  <si>
    <t>Return user after update
            {
                UserId = 1,
                Status = "Active",
                RoleID = 2,
                UserRole = new UserRole
                {
                    RoleId = roleIdFact3,
                    RoleName = "Admin"
                }
            };</t>
  </si>
  <si>
    <t xml:space="preserve">            {
UserId = 1,
Status = "Active",
RoleID = 2,
RoleName = "Admin",
            };
            {
RoleId = 2,
RoleName = "Admin"
            };</t>
  </si>
  <si>
    <t>Update User</t>
  </si>
  <si>
    <t>UpdateUser_WhenUserDoesNotExist_ReturnsNull</t>
  </si>
  <si>
    <t xml:space="preserve">On the profile screen
Choose update
</t>
  </si>
  <si>
    <t xml:space="preserve">result =&gt; BeNull();
"User does not exist"
</t>
  </si>
  <si>
    <t xml:space="preserve">
Email = "nonexistent@gmail.com"
</t>
  </si>
  <si>
    <t>UpdateUser_WhenUserExists_ReturnsUpdatedUserModel</t>
  </si>
  <si>
    <t>On the profile screen
Choose update
Fill all field
Click Update</t>
  </si>
  <si>
    <t xml:space="preserve">
Email = "test@gmail.com",
PhoneNumber = "0123456789"
</t>
  </si>
  <si>
    <t xml:space="preserve">
Email = "test@gmail.com"
                PhoneNumber = "0123456789"
</t>
  </si>
  <si>
    <t>Delete User</t>
  </si>
  <si>
    <t>UserService_DeleteUser_ThrowsBadRequestException</t>
  </si>
  <si>
    <t>On the User Management screen
Click popup menu 
Choose Delete</t>
  </si>
  <si>
    <t>Result =&gt; BadRequestException
"Can Not Find The User To Delete"</t>
  </si>
  <si>
    <t xml:space="preserve">UserId = 100,
</t>
  </si>
  <si>
    <t>DeleteUser_ReturnsOk_WhenUserDeletedSuccessfully</t>
  </si>
  <si>
    <t>Result =&gt;  BeTrue</t>
  </si>
  <si>
    <t xml:space="preserve">UserId = 1,
</t>
  </si>
  <si>
    <t>Change Status</t>
  </si>
  <si>
    <t>UserService_ChangeStatus_ReturnTrue</t>
  </si>
  <si>
    <t>On the User Management screen
Click popup menu 
Choose Deactive user</t>
  </si>
  <si>
    <t>UserId = 1,</t>
  </si>
  <si>
    <t>Create User</t>
  </si>
  <si>
    <t>UserService_CreateUser_WithDuplicatedEmail</t>
  </si>
  <si>
    <t>On the User Management screen
Click Add user button
Fill all Field (with email has been used)
Click Create button</t>
  </si>
  <si>
    <t>Result =&gt; BadRequestException 
"email already exist"</t>
  </si>
  <si>
    <t>UserName = "A",
FullName = "abc",
Email = "test@gmail.com",
Gender = "Female",
Level = "Student",
Address = "HCM",
BirthDate = DateTime.Now,
PhoneNumber = "0123456789",
Status = "true"</t>
  </si>
  <si>
    <t>UserService_CreateUser_ReturnsUserModel</t>
  </si>
  <si>
    <t>On the User Management screen
Click Add user button
Fill all Field
Click Create button</t>
  </si>
  <si>
    <t>Result =&gt; show new user in user list
RoleID = 1,
UserName = "A",
FullName = "abc",
Email = "test9@gmail.com",
Gender = "Female",
Level = "Student",
Address = "HCM",
BirthDate = DateTime.Now,
PhoneNumber = "1234567890",
Status = "true"</t>
  </si>
  <si>
    <t>CreateUnit</t>
  </si>
  <si>
    <t>CreateSyllabusUnit_WithValidData</t>
  </si>
  <si>
    <t>Next tab in create TrainingProgram
Input all field
Click next tab</t>
  </si>
  <si>
    <t>result =&gt; .BeEquivalentTo(newUnit);
newUnit
(
UnitName = "1",
Description = "Sample Description",
Time = 10,
SyllabusId = 1
)</t>
  </si>
  <si>
    <t xml:space="preserve">            {
                UnitName = "1",
                Description = "Sample Description",
                Time = 10,
                SyllabusId = 1
            };</t>
  </si>
  <si>
    <t>CreateSyllabusUnit_WithInvalidSyllabusId</t>
  </si>
  <si>
    <t>Next tab in create TrainingProgram
Input all field (Invalid SyllabusId)
Click next tab</t>
  </si>
  <si>
    <t>result =&gt; BadRequestException</t>
  </si>
  <si>
    <t xml:space="preserve">            {
                UnitName = "1",
                Description = "Sample Description",
                Time = 10,
                SyllabusId = 2
            };</t>
  </si>
  <si>
    <t>CreateSyllabusUnit_WithDuplicateUnitName</t>
  </si>
  <si>
    <t>Next tab in create TrainingProgram
Input all field ( UnitName is exist)
Click next tab</t>
  </si>
  <si>
    <t>result =&gt; BadRequestException
"UnitName is Used"</t>
  </si>
  <si>
    <t>View</t>
  </si>
  <si>
    <t>GetAllTrainingPrograms_WhenNoTrainingPrograms_ReturnsEmptyList</t>
  </si>
  <si>
    <t>Access view trainingprogram page</t>
  </si>
  <si>
    <t>Null</t>
  </si>
  <si>
    <t>GetAllTrainingPrograms_WhenTrainingPrograms_ReturnsTrainingPrograms()</t>
  </si>
  <si>
    <t xml:space="preserve">                {
                    ProgramId = 1,
                    ProgramName = "Training Program 1",
                    Description = "Description 1",
                    StartDate = DateTime.Now,
                    EndDate = DateTime.Now,
                    Status = "Active",
                },
                new TrainingProgram
                {
                    ProgramId = 2,
                    ProgramName = "Training Program 2",
                    Description = "Description 2",
                    StartDate = DateTime.Now,
                    EndDate = DateTime.Now,
                    Status = "Draft",
                },
                new TrainingProgram
                {
                    ProgramId = 3,
                    ProgramName = "Training Program 3",
                    Description = "Description 3",
                    StartDate = DateTime.Now,
                    EndDate = DateTime.Now,
                    Status = "Active",
                }</t>
  </si>
  <si>
    <t>Update Training Program</t>
  </si>
  <si>
    <t>UpdateTrainingProgram_WhenTrainingProgramNotFound_ThrowsBadRequestException</t>
  </si>
  <si>
    <t>"Click button update
Fill all field
Click update"</t>
  </si>
  <si>
    <t>"Training program not found"</t>
  </si>
  <si>
    <t xml:space="preserve">               ProgramId = 1,
               ProgramName = "Updated Training Program 1",
               Description = "Updated Description 1",
               StartDate = DateTime.Now,
               EndDate = DateTime.Now.AddDays(1),
               CreateBy = "Namnp",
               Status = "Active",</t>
  </si>
  <si>
    <t>Update Status</t>
  </si>
  <si>
    <t>UpdateStatusTrainingProgram_WhenTrainingProgramNotFound_ThrowsNotFoundException</t>
  </si>
  <si>
    <t>"Click button update status
Fill all field (A)
Click update"</t>
  </si>
  <si>
    <t>Training Program does not exist!</t>
  </si>
  <si>
    <t xml:space="preserve"> trainingProgramId = 1;
 status = "Active";
 modifiedBy = "Nam";</t>
  </si>
  <si>
    <t>IndentifyServices</t>
  </si>
  <si>
    <t>SignIn</t>
  </si>
  <si>
    <t>IdentityService_Signup_Success</t>
  </si>
  <si>
    <t>On the login screen, fill the valid account and password of admin</t>
  </si>
  <si>
    <t>result.Should() =&gt; Be(true);</t>
  </si>
  <si>
    <t xml:space="preserve">            Email = "test@gmail.com",
            Password = "test",</t>
  </si>
  <si>
    <t>IdentityService_Signup_Fail</t>
  </si>
  <si>
    <t>On the login screen, fill the valid account and password of Staff</t>
  </si>
  <si>
    <t>"username or email already exists"</t>
  </si>
  <si>
    <t xml:space="preserve">        {
            Email = "test@gmail.com",
            Password = "test",
        };</t>
  </si>
  <si>
    <t>Login</t>
  </si>
  <si>
    <t xml:space="preserve"> IdentityService_Login_Success</t>
  </si>
  <si>
    <t>On the login screen, fill the valid account and password</t>
  </si>
  <si>
    <t xml:space="preserve">        result.Authenticated =&gt; BeTrue();
</t>
  </si>
  <si>
    <t xml:space="preserve">        var email = "test@gmail.com";</t>
  </si>
  <si>
    <t>IdentityService_Login_UserDoesNotExist</t>
  </si>
  <si>
    <t>On the login screen, fill the invalid account and password</t>
  </si>
  <si>
    <t>result.Authenticated =&gt; BeFalse();
        result.Token =&gt; BeNull();</t>
  </si>
  <si>
    <t xml:space="preserve">        var password = "test";</t>
  </si>
  <si>
    <t>IdentityService_Login_WrongPassword</t>
  </si>
  <si>
    <t>On the login screen, fill the account and wrong password</t>
  </si>
  <si>
    <t>"username or email is wrong"</t>
  </si>
  <si>
    <t>Viewing Staff Manager</t>
  </si>
  <si>
    <t>Tests the method UpdatePermissions with valid permission models</t>
  </si>
  <si>
    <t>- Create fake data for PermissionModel and Permission.
- Configure the mock repository to return fake data.
- Call the UpdatePermissions method of PermissionService</t>
  </si>
  <si>
    <t>Should returned result is not null and contains the expected number of updated permissions</t>
  </si>
  <si>
    <t>var permissionModels = new List&lt;PermissionModel&gt;
{
    new PermissionModel
    {
        PermissionId = 1,
        RoleID = 1,
        SyllabusAccess = "Full access",
        ProgramAccess = "Modify",
        ClassAccess = "Create",
        MaterialAccess = "View",
        UserAccess = "Modify"
    },
    new PermissionModel
    {
        PermissionId = 2,
        RoleID = 2,
        SyllabusAccess = "View",
        ProgramAccess = "View",
        MaterialAccess = "View",
        UserAccess = "Modify",
        ClassAccess = "View",
    }
};
var permissions = new List&lt;Permission&gt;
{
    new Permission
    {
        PermissionId = 1,
        RoleID = 1,
        SyllabusAccess = "Full access",
        ProgramAccess = "Full access",
        ClassAccess = "Full access",
        MaterialAccess = "Full access",
        UserAccess = "Full access"
    },
    new Permission
    {
        PermissionId = 2,
        RoleID = 2,
        SyllabusAccess = "Modify",
        ProgramAccess = "Modify",
        ClassAccess = "Modify",
        MaterialAccess = "Modify",
        UserAccess = "Modify"
    }
}.AsQueryable();</t>
  </si>
  <si>
    <t>Tests the method UpdatePermissions with duplicate permission IDs</t>
  </si>
  <si>
    <t>- Prepare permission models with duplicate permission IDs
- Call the UpdatePermissions method of PermissionService</t>
  </si>
  <si>
    <t>Should throw a BadRequestException due to duplicate permission IDs</t>
  </si>
  <si>
    <t>var updatedPermissions = new List&lt;PermissionModel&gt;
{
    new PermissionModel
    {
        PermissionId = 1,
        RoleID = 1,
        SyllabusAccess = "Full access",
        ProgramAccess = "Modify",
        ClassAccess = "Create",
        MaterialAccess = "View",
        UserAccess = "Modify"
    },
    new PermissionModel
    {
        PermissionId = 1,
        RoleID = 2,
        SyllabusAccess = "View",
        ProgramAccess = "View",
        MaterialAccess = "View",
        UserAccess = "Modify",
        ClassAccess = "View",
    }
};</t>
  </si>
  <si>
    <t>Tests the method UpdatePermissions with duplicate role IDs</t>
  </si>
  <si>
    <t>-  Prepare permission models with duplicate role IDs
- Call the UpdatePermissions method of PermissionService</t>
  </si>
  <si>
    <t>Should throw a BadRequestException due to duplicate role IDs</t>
  </si>
  <si>
    <t xml:space="preserve"> var updatedPermissions = new List&lt;PermissionModel&gt;
 {
     new PermissionModel { PermissionId = 1, RoleID = 1 },
     new PermissionModel { PermissionId = 2, RoleID = 1 } // Duplicate RoleId
 };</t>
  </si>
  <si>
    <t>Tests the method UpdatePermissions with nonexistent permission IDs</t>
  </si>
  <si>
    <t>- Prepare permission models with a nonexistent permission ID
- Call the UpdatePermissions method of PermissionService</t>
  </si>
  <si>
    <t>Should throw a BadRequestException due to a nonexistent permission ID</t>
  </si>
  <si>
    <t xml:space="preserve"> var updatedPermissions = new List&lt;PermissionModel&gt;
 {
     new PermissionModel
     {
         PermissionId = 100,
         RoleID = 1,
         SyllabusAccess = "Full access",
         ProgramAccess = "Full access",
         ClassAccess = "Full access",
         MaterialAccess = "Full access",
         UserAccess = "Full access"
     } // Nonexistent PermissionId
 };
 var permissions = new List&lt;Permission&gt;
 {
     new Permission
     {
         PermissionId = 1,
         RoleID = 1,
         SyllabusAccess = "Full access",
         ProgramAccess = "Full access",
         ClassAccess = "Full access",
         MaterialAccess = "Full access",
         UserAccess = "Full access"
     },
     new Permission
     {
         PermissionId = 2,
         RoleID = 2,
         SyllabusAccess = "Modify",
         ProgramAccess = "Modify",
         ClassAccess = "Modify",
         MaterialAccess = "Modify",
         UserAccess = "Modify"
     }
 }.AsQueryable();</t>
  </si>
  <si>
    <t>Tests the method UpdatePermissions with mismatched role IDs</t>
  </si>
  <si>
    <t>- Prepare permission models with mismatched role IDs
- Call the UpdatePermissions method of PermissionService</t>
  </si>
  <si>
    <t>Should throw a BadRequestException due to mismatched role IDs</t>
  </si>
  <si>
    <t>var permissions = new List&lt;Permission&gt;
{
    new Permission
    {
        PermissionId = 1,
        RoleID = 1,
        SyllabusAccess = "Full access",
        ProgramAccess = "Full access",
        ClassAccess = "Full access",
        MaterialAccess = "Full access",
        UserAccess = "Full access"
    },
    new Permission
    {
        PermissionId = 2,
        RoleID = 2,
        SyllabusAccess = "Modify",
        ProgramAccess = "Modify",
        ClassAccess = "Modify",
        MaterialAccess = "Modify",
        UserAccess = "Modify"
    }
}.AsQueryable();
var updatedPermissions = new List&lt;PermissionModel&gt;
{
    new PermissionModel
    {
        PermissionId = 1,
        RoleID = 2,
        SyllabusAccess = "Full access",
        ProgramAccess = "Modify",
        ClassAccess = "Full access",
        MaterialAccess = "Modify",
        UserAccess = "Modify"
    } // Mismatched RoleId
};</t>
  </si>
  <si>
    <t>Tests the method GetAllPermissions to ensure it returns mapped permission models</t>
  </si>
  <si>
    <t>- Prepare fake permissions data
- Call the GetAllPermissions method of PermissionService</t>
  </si>
  <si>
    <t xml:space="preserve"> Should return mapped permission models based on the permissions retrieved from the repository</t>
  </si>
  <si>
    <t xml:space="preserve">        var permissions = new List&lt;Permission&gt;
{
    new Permission
    {
        PermissionId = 1,
        RoleID = 1,
        SyllabusAccess = "Full access",
        ProgramAccess = "Modify",
        ClassAccess = "Create",
        MaterialAccess = "View",
        UserAccess = "Modify"
    },
    new Permission
    {
        PermissionId = 2,
        RoleID = 2,
        SyllabusAccess = "View",
        ProgramAccess = "View",
        ClassAccess = "View",
        MaterialAccess = "View",
        UserAccess = "Modify"
    }
}.AsQueryable();</t>
  </si>
  <si>
    <t> </t>
  </si>
  <si>
    <t>[OutputStandard]</t>
  </si>
  <si>
    <t>[Function]
Get All OutputStandards</t>
  </si>
  <si>
    <t>[Step]
'- Add mocking code
- Call the GetAllOutPutStandards() function</t>
  </si>
  <si>
    <t>Should return null</t>
  </si>
  <si>
    <t>No data</t>
  </si>
  <si>
    <t xml:space="preserve">[Step]
'- Add mocking code
- Call the GetAllOutPutStandards() function
</t>
  </si>
  <si>
    <t>- ModelShould return list of OuputStandardModel</t>
  </si>
  <si>
    <t xml:space="preserve"> var outputStandards = new List&lt;OutputStandard&gt;
 {
     new OutputStandard
     {
           OutputStandardId = 1,
           Description = "Test",
           Tags = "PRN"
     },
     new OutputStandard
     {
           OutputStandardId = 2,
           Description = "Test 1",
           Tags = "SWP"
     },
     new OutputStandard
     {
           OutputStandardId = 3,
           Description = "Test 2",
           Tags = "SWT"
     },
 };</t>
  </si>
  <si>
    <t>[Function] Get OutputStandard By Id</t>
  </si>
  <si>
    <t>[Step]
'- Add mocking code
- Call the GetOutPutStandardById() function
[Condition]
'-Id to find class must not exit</t>
  </si>
  <si>
    <t>- Should return null</t>
  </si>
  <si>
    <t>no data</t>
  </si>
  <si>
    <t>[Step]
'- Add mocking code
- Call the GetOutPutStandardById(1) function
[Condition]
'-Id to find class must exit</t>
  </si>
  <si>
    <t>- ModelShould return OuputStandardModel</t>
  </si>
  <si>
    <t xml:space="preserve">      var outputStandard = new OutputStandard
 {
     OutputStandardId = 1,
     Description = "Test",
     Tags = "PRN"
 };
</t>
  </si>
  <si>
    <t>[Semester]</t>
  </si>
  <si>
    <t>[Function]
Get All Semester</t>
  </si>
  <si>
    <t>[Step]
'- Add mocking code
- Call the GetAllSemester() function</t>
  </si>
  <si>
    <t>var semesters = new List&lt;Semester&gt;();</t>
  </si>
  <si>
    <t xml:space="preserve">[Step]
'- Add mocking code
- Call the GetAllSemester() function
</t>
  </si>
  <si>
    <t>Should return list of Semester</t>
  </si>
  <si>
    <t>var semesters = new List&lt;Semester&gt;
{
    new Semester
    {
        SemesterID = 1,
        SemesterName = "Test1",
        SemesterStartDate = DateTime.Now,
        SemesterEndDate = DateTime.Now,
    },
    new Semester
    {
        SemesterID = 2,
        SemesterName = "Test2",
        SemesterStartDate = DateTime.Now,
        SemesterEndDate = DateTime.Now,
    },
    new Semester
    {
        SemesterID = 2,
        SemesterName = "Test2",
        SemesterStartDate = DateTime.Now,
        SemesterEndDate = DateTime.Now,
    }
};</t>
  </si>
  <si>
    <t>[Function] Get Semester By Id</t>
  </si>
  <si>
    <t>[Step]
'- Add mocking code
- Call the GetSemesterById() function
[Condition]
'-Id to find class must not exit</t>
  </si>
  <si>
    <t>[Step]
'- Add mocking code
- Call the GetSemesterById(1) function
[Condition]
'-Id to find class must exit</t>
  </si>
  <si>
    <t>Should return a semester</t>
  </si>
  <si>
    <t>var semesterId = 1;
var semester = new Semester
{
    SemesterID = 1,
    SemesterName = "Test1",
    SemesterStartDate = DateTime.Now,
    SemesterEndDate = DateTime.Now,
};</t>
  </si>
  <si>
    <t>[AssessmentScheme]</t>
  </si>
  <si>
    <t>[Function]
Get All AssessmentSchemes</t>
  </si>
  <si>
    <t>[Step]
'- Add mocking code
- Call the GetAssessmentSchemes() function</t>
  </si>
  <si>
    <t>Should not return null</t>
  </si>
  <si>
    <t xml:space="preserve">[Step]
'- Add mocking code
- Call the - Call the GetAssessmentSchemes() function
</t>
  </si>
  <si>
    <t>- ModelShould return list of AssessmentSchemeModel</t>
  </si>
  <si>
    <t>var assessmentSchemes = new List&lt;AssessmentScheme&gt;
{
    new AssessmentScheme
    {
          AssessmentSchemeId = 1,
          AssessmentSchemeName = "Quiz",
          PercentMark = 10
    },
    new AssessmentScheme
    {
          AssessmentSchemeId = 2,
          AssessmentSchemeName = "Final",
          PercentMark = 20
    },
    new AssessmentScheme
    {
          AssessmentSchemeId = 3,
          AssessmentSchemeName = "ProgressTest",
          PercentMark = 30
    },
};</t>
  </si>
  <si>
    <t>[Function] Get AssessmentSchemes By Id</t>
  </si>
  <si>
    <t>[Step]
'- Add mocking code
- Call the GetAssessmentSchemeById() function
[Condition]
'-Id to find class must not exit</t>
  </si>
  <si>
    <t>[Step]
'- Add mocking code
- Call the GetAssessmentSchemeById(1) function
[Condition]
'-Id to find class must exit</t>
  </si>
  <si>
    <t>- ModelShould return AssessmentSchemeModel</t>
  </si>
  <si>
    <t>var assSylla = new List&lt;AssessmentScheme_Syllabus&gt;
{
    new AssessmentScheme_Syllabus {
        AssessmentSchemeId = 1,
        PercentMark = 10,
        SyllabusId = id
    }
};
var assessmentScheme = new AssessmentScheme
{
    AssessmentSchemeId = 1,
    AssessmentSchemeName = "Quiz",
    PercentMark = 10,
    AssessmentScheme_Syllabus = assSylla
};</t>
  </si>
  <si>
    <t>Viewing Class Service</t>
  </si>
  <si>
    <t>[ClassService-]</t>
  </si>
  <si>
    <t>[Function]
Retrieve all classes with pagination</t>
  </si>
  <si>
    <t>[Step]
'- Add mocking code
- Call the GetAllClass() function</t>
  </si>
  <si>
    <t>var classList = new List&lt;Class&gt;()
 {
     new Class
     {
         ClassId = 1,
         ClassName = "Test1",
         SemesterId = 1,
         InstructorId = 1,
         ProgramId = 1,
         Status = "Active",
     },
     new Class
     {
         ClassId = 2,
         ClassName = "Test2",
         SemesterId = 2,
         InstructorId = 2,
         ProgramId = 2,
         Status = "Active",
     }
 };</t>
  </si>
  <si>
    <t>[ClassService-1]</t>
  </si>
  <si>
    <t>Retrieve list of classes with name filtering and pagination</t>
  </si>
  <si>
    <t>[Step]
'- Add mocking code
- Call the GetAllClassWithFilter() function
[Condition]
'-Name to find class must exit</t>
  </si>
  <si>
    <t>- ModelShould return ClassModel</t>
  </si>
  <si>
    <t>[ClassService-2]</t>
  </si>
  <si>
    <t>[Step]
'- Add mocking code
- Call the GetAllClassWithFilter() function
[Condition]
'-Name to find class must not exit</t>
  </si>
  <si>
    <t>[ClassService-3]</t>
  </si>
  <si>
    <t>Retrieve class by class ID</t>
  </si>
  <si>
    <t>[Step]
'- Add mocking code
- Call the GetAllClassWithFilter() function
[Condition]
'-name to find class must not exit</t>
  </si>
  <si>
    <t xml:space="preserve">- Should return Class Model include Semester, Program and Instructor </t>
  </si>
  <si>
    <t>var classList = new List&lt;Class&gt;()
 {
     new Class
     {
         ClassId = 1,
         ClassName = "Test1",
         SemesterId = 1,
         InstructorId = 1,
         ProgramId = 1,
         Status = "Active",
     },
     new Class
     {
         ClassId = 2,
         ClassName = "Test2",
         SemesterId = 2,
         InstructorId = 2,
         ProgramId = 2,
         Status = "Active",
     }
 };
var semesterList = new List&lt;Semester&gt;()
 {
     new()
     {
         SemesterID = 1,
         SemesterName = "SPRING 2024",
         SemesterStartDate = testDate,
         SemesterEndDate = testDate
     }
 };
var instructorList = new List&lt;User&gt;()
 {
     new()
     {
         UserId = 1,
         UserName = "TestUser",
         FullName = "FullName",
         Gender = "Male",
         Password = "password",
         Address = "Test",
         RoleID = 1,
         Avatar = "Test",
         BirthDate = testDate,
         CreateBy = "Test",
         CreateDate = testDate,
         Email = "Test@gmail.com",
         FSU = "Test",
         Level = "Test",
         ModifyBy = "Test",
         ModifyDate = testDate,
     }
 };
var programList = new List&lt;TrainingProgram&gt;()
 {
     new()
     {
         ProgramId = 1,
         ProgramName = "TestProgram",
         Version = "1.0",
         Description = "Test",
         Status = "Acitve",
         CreateBy = "Me",
         CreateDate = testDate,
         StartDate = testDate,
         EndDate = testDate,
         LastModifiedDate = testDate,
         LastUpdatedBy = "Me",
     }
 };</t>
  </si>
  <si>
    <t>[ClassService-4]</t>
  </si>
  <si>
    <t>[Step]
'- Initialize the result variable as an empty ClassModel object.
-Execute the GetClassById() function with a non-existing ID</t>
  </si>
  <si>
    <t>- Should throw a NotFoundException</t>
  </si>
  <si>
    <t>[ClassService-5]</t>
  </si>
  <si>
    <t>Add a training program to a class</t>
  </si>
  <si>
    <t>[Step]
'- Arrange mock data.
- Call the AddTrainingProgramToClass() function</t>
  </si>
  <si>
    <t>- Should return the class object after adding the training program</t>
  </si>
  <si>
    <t>var classList = new List&lt;Class&gt;()
 {
     new Class
     {
         ClassId = 1,
         ClassName = "Test1",
         SemesterId = 1,
         InstructorId = 2,
         ProgramId = 2,
         Status = "Active",
     },
     new Class
     {
         ClassId = 2,
         ClassName = "Test2",
         SemesterId = 2,
         InstructorId = 2,
         ProgramId = 2,
         Status = "Active",
     }
 };
var semesterList = new List&lt;Semester&gt;()
 {
     new()
     {
         SemesterID = 1,
         SemesterName = "SPRING 2024",
         SemesterStartDate = testDate,
         SemesterEndDate = testDate
     }
 };
var instructorList = new List&lt;User&gt;()
 {
     new()
     {
         UserId = 1,
         UserName = "TestUser",
         FullName = "FullName",
         Gender = "Male",
         Password = "password",
         Address = "Test",
         RoleID = 1,
         Avatar = "Test",
         BirthDate = testDate,
         CreateBy = "Test",
         CreateDate = testDate,
         Email = "Test@gmail.com",
         FSU = "Test",
         Level = "Test",
         ModifyBy = "Test",
         ModifyDate = testDate,
     }
 };
var programList = new List&lt;TrainingProgram&gt;()
 {
     new()
     {
         ProgramId = 1,
         ProgramName = "TestProgram",
         Version = "1.0",
         Description = "Test",
         Status = "Acitve",
         CreateBy = "Me",
         CreateDate = testDate,
         StartDate = testDate,
         EndDate = testDate,
         LastModifiedDate = testDate,
         LastUpdatedBy = "Me",
     }
 };
var programUnitList = new List&lt;TrainingProgramUnit&gt;()
 {
     new()
     {
         UnitId = 1,
         UnitName = "Test",
         Description = "Test",
         Index = 1,
         SyllabusId = 1,
         Status = "Acitve",
         Time = 1,
     }
 };</t>
  </si>
  <si>
    <t>Staff Manager</t>
  </si>
  <si>
    <t>Test viewing staff manager</t>
  </si>
  <si>
    <t>Display salary</t>
  </si>
  <si>
    <t>Staff name on viewing staff</t>
  </si>
  <si>
    <t>Paging</t>
  </si>
  <si>
    <t>Account</t>
  </si>
  <si>
    <t>Test Viewing Login</t>
  </si>
  <si>
    <t>Access admin manager index page</t>
  </si>
  <si>
    <t>Access Staff index page</t>
  </si>
  <si>
    <t>On the login screen, fill the valid account and password of Finance</t>
  </si>
  <si>
    <t>Access Finance index page</t>
  </si>
  <si>
    <t>Validation</t>
  </si>
  <si>
    <t>Update Syllabus</t>
  </si>
  <si>
    <t>UTC01</t>
  </si>
  <si>
    <t>UpdateSyllabus_WithValidInputs_ReturnsUpdatedSyllabus</t>
  </si>
  <si>
    <t>Click button update
Fill all field
Click update</t>
  </si>
  <si>
    <t xml:space="preserve">            result =&gt; NotBeNull();
</t>
  </si>
  <si>
    <t xml:space="preserve">            {
                SyllabusId = 1,
                Name = "Updated Syllabus",
                Description = "This is an updated syllabus.",
                CreatedDate = DateTime.Now,
                UpdatedDate = DateTime.Now,
                Code = "UPD-001",
                Outline = "This is the syllabus outline.",
                Level = "Beginner",
                Version = "1.1",
                TechnicalRequirement = "Students must have a computer.",
                CourseObjectives = "Students will learn about XYZ.",
                TrainingDelivery = "In-person",
                Status = "Active",
                AttendeeNumber = 15,
                InstructorId = 2,
                Slot = 3
            };</t>
  </si>
  <si>
    <t>Create Syllabus</t>
  </si>
  <si>
    <t>UTC02</t>
  </si>
  <si>
    <t>CreateSyllabus_InvalidModel_ReturnsNull()</t>
  </si>
  <si>
    <t>Click button create
Fill all field
Click create</t>
  </si>
  <si>
    <t>null</t>
  </si>
  <si>
    <t>UTC03</t>
  </si>
  <si>
    <t>SearchSyllabusAsync_KeywordExists_ReturnsMatchingSyllabi</t>
  </si>
  <si>
    <t>Input Keyword</t>
  </si>
  <si>
    <t xml:space="preserve">Find 3 syllabus </t>
  </si>
  <si>
    <t>keyword = "sample"</t>
  </si>
  <si>
    <t>Viewing Room Service</t>
  </si>
  <si>
    <t>[UserRolesService]</t>
  </si>
  <si>
    <t>[Function]
Test the GetAllUserRoles method if it could return UserRoles in the mocked object</t>
  </si>
  <si>
    <t>[Step]
'- Add mocking code
- Call the GetAllUserRoles() function</t>
  </si>
  <si>
    <t xml:space="preserve"> var UserRoleList = new List&lt;UserRole&gt;()
 {
     new UserRole{
     RoleId = 1,
     RoleName ="SuperAdmin",
     }, 
     new UserRole{ 
         RoleId = 2,
         RoleName = "Admin"
     }
     ,
     new UserRole{ 
         RoleId = 3,
         RoleName="Instructor"
     }, 
     new UserRole{ 
         RoleId = 4,
         RoleName="Trainee"
     }
  };</t>
  </si>
  <si>
    <t>[Function]
Test the GetAllUserRoles method if it couldn't return UserRoles in the mocked object</t>
  </si>
  <si>
    <t xml:space="preserve">[Step]
'- Add mocking code
- Call the GetAllUserRoles() function
</t>
  </si>
  <si>
    <t>- Should return a message  "Can not find any Role"</t>
  </si>
  <si>
    <t xml:space="preserve"> var UserRoleList = new List&lt;UserRole&gt;();</t>
  </si>
  <si>
    <t>[Funtion]
Test the GetByNamemethod if it couldn't return UserRoles in the mocked object</t>
  </si>
  <si>
    <t xml:space="preserve">[Step]
'- Add mocking code
- Call the GetByName() function
</t>
  </si>
  <si>
    <t>- Should return a message "Can not find this Role"</t>
  </si>
  <si>
    <t xml:space="preserve">  var expectedUserRole = new UserRole();</t>
  </si>
  <si>
    <t>[RoomService-]</t>
  </si>
  <si>
    <t>[Function]
Test the GetAllRoom method if it could return all Rooms in the mocked object</t>
  </si>
  <si>
    <t>[Step]
'- Add mocking code
- Call the GetAllRoom() function</t>
  </si>
  <si>
    <t>public List&lt;Room&gt; roomLists = new()
{
    new()
    {
        RoomId = 1,
        Name = 1,
        Description = "Test Room 1"
    },
    new()
    {
        RoomId = 2,
        Name = 2,
        Description = "Test Room 2"
    },
    new()
    {
        RoomId = 3,
        Name = 3,
        Description = "Test Room 3"
    },
    new()
    {
        RoomId = 4,
        Name = 4,
        Description = "Test Room 4"
    }
};</t>
  </si>
  <si>
    <t>[RoomService-1]</t>
  </si>
  <si>
    <t>Test the CheckFreeSlot method if it could check and retrieve list of days and slots of all rooms in  the mocked object which is not having scheduled in a period of time</t>
  </si>
  <si>
    <t>[Step]
'- Add mocking code
- Call the CheckFreeSlots() function
[Condition]
'- The checked room must existed</t>
  </si>
  <si>
    <t>- Should return a FreeRoom object include days and list of 3 slots contain its status isFree or not</t>
  </si>
  <si>
    <t>public List&lt;Room&gt; roomLists = new()
{
    new()
    {
        RoomId = 1,
        Name = 1,
        Description = "Test Room 1"
    },
    new()
    {
        RoomId = 2,
        Name = 2,
        Description = "Test Room 2"
    },
    new()
    {
        RoomId = 3,
        Name = 3,
        Description = "Test Room 3"
    },
    new()
    {
        RoomId = 4,
        Name = 4,
        Description = "Test Room 4"
    }
};
public List&lt;Class_TrainingUnit&gt; classTrainingUnits = new()
{
    new()
    {
        Id = 1,
        TrainingProgramUnitId = 1,
        ClassId = 1,
        TrainerId = 1,
        RoomId = 1,
        Slot = 1,
        Day = testDate
    },
};</t>
  </si>
  <si>
    <t>[RoomService-2]</t>
  </si>
  <si>
    <t>Test the IsAvailableRoom method if it could check the room in mocked object is not scheduled in a specific day and slot</t>
  </si>
  <si>
    <t xml:space="preserve">[Step]
'- Add mocking code
- Call the IsAvailableRoom() function
</t>
  </si>
  <si>
    <t>- Should return true as the room is free</t>
  </si>
  <si>
    <t>[RoomService-3]</t>
  </si>
  <si>
    <t>Test the AddScheduleForClass method if it could add new schedule for the class and change it semeter of mocked objects</t>
  </si>
  <si>
    <t xml:space="preserve">[Step]
'- Add mocking code
- Call the AddScheduleForClass() function
</t>
  </si>
  <si>
    <t>- Should return true as the new schedule added successfully</t>
  </si>
  <si>
    <t>public List&lt;Room&gt; roomLists = new()
{
    new()
    {
        RoomId = 1,
        Name = 1,
        Description = "Test Room 1"
    },
    new()
    {
        RoomId = 2,
        Name = 2,
        Description = "Test Room 2"
    },
    new()
    {
        RoomId = 3,
        Name = 3,
        Description = "Test Room 3"
    },
    new()
    {
        RoomId = 4,
        Name = 4,
        Description = "Test Room 4"
    }
};
public List&lt;Class&gt; classList = new()
{
    new() {
        ClassId = 1,
        ClassName = "Test1",
        SemesterId = 1,
        InstructorId = 1,
        ProgramId = 1,
        Status = "Active",
    },
    new() {
        ClassId = 2,
        ClassName = "Test2",
        SemesterId = 1,
        InstructorId = 1,
        ProgramId = 1,
        Status = "Active",
    }
};
public List&lt;Semester&gt; semesterList = new()
{
    new()
    {
        SemesterID = 1,
        SemesterName = "SPRING 2024",
        SemesterStartDate = testDate,
        SemesterEndDate = testDate
    }
};
public List&lt;Class_TrainingUnit&gt; classTrainingUnits = new()
{
    new()
    {
        Id = 1,
        TrainingProgramUnitId = 1,
        ClassId = 1,
        TrainerId = 1,
        RoomId = 1,
        Slot = 1,
        Day = testDate
    },
};</t>
  </si>
  <si>
    <t>[RoomService-4]</t>
  </si>
  <si>
    <t>Check if the class have been scheduled or not</t>
  </si>
  <si>
    <t>[Step]
'- Add mocking code
- Call the HasSchedule() function</t>
  </si>
  <si>
    <t>- Should return true as the class have been scheduled</t>
  </si>
  <si>
    <t> public List&lt;Class&gt; classList = new()
{
    new() {
        ClassId = 1,
        ClassName = "Test1",
        SemesterId = 1,
        InstructorId = 1,
        ProgramId = 1,
        Status = "Active",
    },
    new() {
        ClassId = 2,
        ClassName = "Test2",
        SemesterId = 1,
        InstructorId = 1,
        ProgramId = 1,
        Status = "Active",
    }
};
public List&lt;Class_TrainingUnit&gt; classTrainingUnits = new()
{
    new()
    {
        Id = 1,
        TrainingProgramUnitId = 1,
        ClassId = 1,
        TrainerId = 1,
        RoomId = 1,
        Slot = 1,
        Day = testDate
    },
};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</si>
</sst>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-mmm\-yy;@"/>
  </numFmts>
  <fonts count="50">
    <font>
      <sz val="11"/>
      <name val="ＭＳ Ｐゴシック"/>
      <charset val="128"/>
    </font>
    <font>
      <sz val="10"/>
      <color rgb="FF000000"/>
      <name val="Tahoma"/>
      <charset val="134"/>
    </font>
    <font>
      <sz val="10"/>
      <name val="Tahoma"/>
      <charset val="134"/>
    </font>
    <font>
      <b/>
      <sz val="10"/>
      <name val="Tahoma"/>
      <charset val="134"/>
    </font>
    <font>
      <i/>
      <sz val="10"/>
      <color rgb="FF006411"/>
      <name val="Tahoma"/>
      <charset val="134"/>
    </font>
    <font>
      <b/>
      <sz val="10"/>
      <color rgb="FF000000"/>
      <name val="Tahoma"/>
      <charset val="134"/>
    </font>
    <font>
      <b/>
      <sz val="10"/>
      <color rgb="FFFFFFFF"/>
      <name val="Tahoma"/>
      <charset val="134"/>
    </font>
    <font>
      <sz val="10"/>
      <color rgb="FFDD0806"/>
      <name val="Tahoma"/>
      <charset val="134"/>
    </font>
    <font>
      <b/>
      <sz val="10"/>
      <color rgb="FFDD0806"/>
      <name val="Tahoma"/>
      <charset val="134"/>
    </font>
    <font>
      <sz val="11"/>
      <color rgb="FF000000"/>
      <name val="Calibri"/>
      <charset val="134"/>
    </font>
    <font>
      <sz val="10"/>
      <color indexed="8"/>
      <name val="Tahoma"/>
      <charset val="134"/>
    </font>
    <font>
      <sz val="10"/>
      <color indexed="10"/>
      <name val="Tahoma"/>
      <charset val="134"/>
    </font>
    <font>
      <i/>
      <sz val="10"/>
      <color indexed="17"/>
      <name val="Tahoma"/>
      <charset val="134"/>
    </font>
    <font>
      <b/>
      <sz val="10"/>
      <color indexed="8"/>
      <name val="Tahoma"/>
      <charset val="134"/>
    </font>
    <font>
      <b/>
      <sz val="10"/>
      <color indexed="9"/>
      <name val="Tahoma"/>
      <charset val="134"/>
    </font>
    <font>
      <sz val="10"/>
      <color theme="1"/>
      <name val="Tahoma"/>
      <charset val="134"/>
    </font>
    <font>
      <b/>
      <sz val="10"/>
      <color indexed="10"/>
      <name val="Tahoma"/>
      <charset val="134"/>
    </font>
    <font>
      <sz val="11"/>
      <color theme="1"/>
      <name val="Calibri"/>
      <charset val="134"/>
      <scheme val="minor"/>
    </font>
    <font>
      <b/>
      <sz val="20"/>
      <color indexed="8"/>
      <name val="Tahoma"/>
      <charset val="134"/>
    </font>
    <font>
      <b/>
      <sz val="10"/>
      <color indexed="60"/>
      <name val="Tahoma"/>
      <charset val="134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u/>
      <sz val="11"/>
      <color indexed="12"/>
      <name val="ＭＳ Ｐゴシック"/>
      <charset val="128"/>
    </font>
    <font>
      <u/>
      <sz val="10"/>
      <color indexed="12"/>
      <name val="Tahoma"/>
      <charset val="134"/>
    </font>
    <font>
      <u/>
      <sz val="11"/>
      <color theme="10"/>
      <name val="ＭＳ Ｐゴシック"/>
      <charset val="128"/>
    </font>
    <font>
      <b/>
      <sz val="22"/>
      <color indexed="10"/>
      <name val="Tahoma"/>
      <charset val="134"/>
    </font>
    <font>
      <b/>
      <sz val="26"/>
      <color indexed="10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ＭＳ ゴシック"/>
      <charset val="128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b/>
      <sz val="8"/>
      <color indexed="8"/>
      <name val="Times New Roman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90"/>
        <bgColor rgb="FF00008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rgb="FF000000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7" fillId="12" borderId="61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2" applyNumberFormat="0" applyFill="0" applyAlignment="0" applyProtection="0">
      <alignment vertical="center"/>
    </xf>
    <xf numFmtId="0" fontId="33" fillId="0" borderId="62" applyNumberFormat="0" applyFill="0" applyAlignment="0" applyProtection="0">
      <alignment vertical="center"/>
    </xf>
    <xf numFmtId="0" fontId="34" fillId="0" borderId="6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3" borderId="64" applyNumberFormat="0" applyAlignment="0" applyProtection="0">
      <alignment vertical="center"/>
    </xf>
    <xf numFmtId="0" fontId="36" fillId="14" borderId="65" applyNumberFormat="0" applyAlignment="0" applyProtection="0">
      <alignment vertical="center"/>
    </xf>
    <xf numFmtId="0" fontId="37" fillId="14" borderId="64" applyNumberFormat="0" applyAlignment="0" applyProtection="0">
      <alignment vertical="center"/>
    </xf>
    <xf numFmtId="0" fontId="38" fillId="15" borderId="66" applyNumberFormat="0" applyAlignment="0" applyProtection="0">
      <alignment vertical="center"/>
    </xf>
    <xf numFmtId="0" fontId="39" fillId="0" borderId="67" applyNumberFormat="0" applyFill="0" applyAlignment="0" applyProtection="0">
      <alignment vertical="center"/>
    </xf>
    <xf numFmtId="0" fontId="40" fillId="0" borderId="68" applyNumberFormat="0" applyFill="0" applyAlignment="0" applyProtection="0">
      <alignment vertical="center"/>
    </xf>
    <xf numFmtId="0" fontId="41" fillId="16" borderId="0" applyNumberFormat="0" applyBorder="0" applyAlignment="0" applyProtection="0"/>
    <xf numFmtId="0" fontId="4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6" fillId="0" borderId="0"/>
  </cellStyleXfs>
  <cellXfs count="221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left" vertical="top"/>
    </xf>
    <xf numFmtId="0" fontId="3" fillId="4" borderId="8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1" fillId="5" borderId="18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58" fontId="1" fillId="5" borderId="7" xfId="0" applyNumberFormat="1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3" fillId="4" borderId="7" xfId="0" applyFont="1" applyFill="1" applyBorder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5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10" fillId="6" borderId="0" xfId="0" applyFont="1" applyFill="1"/>
    <xf numFmtId="0" fontId="2" fillId="6" borderId="0" xfId="0" applyFont="1" applyFill="1"/>
    <xf numFmtId="0" fontId="11" fillId="6" borderId="0" xfId="0" applyFont="1" applyFill="1"/>
    <xf numFmtId="0" fontId="10" fillId="6" borderId="19" xfId="0" applyFont="1" applyFill="1" applyBorder="1"/>
    <xf numFmtId="0" fontId="10" fillId="6" borderId="19" xfId="0" applyFont="1" applyFill="1" applyBorder="1" applyAlignment="1">
      <alignment wrapText="1"/>
    </xf>
    <xf numFmtId="0" fontId="2" fillId="6" borderId="19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0" fontId="3" fillId="6" borderId="20" xfId="50" applyFont="1" applyFill="1" applyBorder="1" applyAlignment="1">
      <alignment horizontal="left" wrapText="1"/>
    </xf>
    <xf numFmtId="0" fontId="12" fillId="6" borderId="21" xfId="50" applyFont="1" applyFill="1" applyBorder="1" applyAlignment="1">
      <alignment horizontal="left" wrapText="1"/>
    </xf>
    <xf numFmtId="0" fontId="2" fillId="6" borderId="0" xfId="0" applyFont="1" applyFill="1" applyAlignment="1">
      <alignment wrapText="1"/>
    </xf>
    <xf numFmtId="0" fontId="3" fillId="6" borderId="22" xfId="50" applyFont="1" applyFill="1" applyBorder="1" applyAlignment="1">
      <alignment horizontal="left" wrapText="1"/>
    </xf>
    <xf numFmtId="0" fontId="12" fillId="6" borderId="23" xfId="50" applyFont="1" applyFill="1" applyBorder="1" applyAlignment="1">
      <alignment horizontal="left" wrapText="1"/>
    </xf>
    <xf numFmtId="0" fontId="13" fillId="6" borderId="22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 wrapText="1"/>
    </xf>
    <xf numFmtId="0" fontId="13" fillId="6" borderId="25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wrapText="1"/>
    </xf>
    <xf numFmtId="0" fontId="10" fillId="6" borderId="26" xfId="0" applyFont="1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wrapText="1"/>
    </xf>
    <xf numFmtId="0" fontId="14" fillId="7" borderId="24" xfId="50" applyFont="1" applyFill="1" applyBorder="1" applyAlignment="1">
      <alignment horizontal="center" vertical="center" wrapText="1"/>
    </xf>
    <xf numFmtId="0" fontId="14" fillId="7" borderId="30" xfId="50" applyFont="1" applyFill="1" applyBorder="1" applyAlignment="1">
      <alignment horizontal="center" vertical="center" wrapText="1"/>
    </xf>
    <xf numFmtId="0" fontId="3" fillId="8" borderId="25" xfId="50" applyFont="1" applyFill="1" applyBorder="1" applyAlignment="1">
      <alignment horizontal="left" vertical="center"/>
    </xf>
    <xf numFmtId="0" fontId="3" fillId="8" borderId="31" xfId="50" applyFont="1" applyFill="1" applyBorder="1" applyAlignment="1">
      <alignment horizontal="left" vertical="center"/>
    </xf>
    <xf numFmtId="0" fontId="3" fillId="8" borderId="32" xfId="50" applyFont="1" applyFill="1" applyBorder="1" applyAlignment="1">
      <alignment horizontal="left" vertical="center"/>
    </xf>
    <xf numFmtId="0" fontId="15" fillId="6" borderId="24" xfId="50" applyFont="1" applyFill="1" applyBorder="1" applyAlignment="1">
      <alignment vertical="top" wrapText="1"/>
    </xf>
    <xf numFmtId="0" fontId="15" fillId="6" borderId="24" xfId="0" applyFont="1" applyFill="1" applyBorder="1" applyAlignment="1">
      <alignment horizontal="left" vertical="top" wrapText="1"/>
    </xf>
    <xf numFmtId="0" fontId="15" fillId="9" borderId="24" xfId="22" applyFont="1" applyFill="1" applyBorder="1" applyAlignment="1">
      <alignment vertical="top" wrapText="1"/>
    </xf>
    <xf numFmtId="58" fontId="15" fillId="9" borderId="24" xfId="22" applyNumberFormat="1" applyFont="1" applyFill="1" applyBorder="1" applyAlignment="1">
      <alignment vertical="top" wrapText="1"/>
    </xf>
    <xf numFmtId="0" fontId="2" fillId="6" borderId="24" xfId="50" applyFont="1" applyFill="1" applyBorder="1" applyAlignment="1">
      <alignment vertical="top" wrapText="1"/>
    </xf>
    <xf numFmtId="0" fontId="10" fillId="6" borderId="24" xfId="0" applyFont="1" applyFill="1" applyBorder="1" applyAlignment="1">
      <alignment horizontal="left" vertical="top" wrapText="1"/>
    </xf>
    <xf numFmtId="0" fontId="15" fillId="10" borderId="24" xfId="50" applyFont="1" applyFill="1" applyBorder="1" applyAlignment="1">
      <alignment vertical="top" wrapText="1"/>
    </xf>
    <xf numFmtId="0" fontId="2" fillId="6" borderId="0" xfId="50" applyFont="1" applyFill="1" applyAlignment="1">
      <alignment vertical="top" wrapText="1"/>
    </xf>
    <xf numFmtId="0" fontId="15" fillId="6" borderId="0" xfId="50" applyFont="1" applyFill="1" applyAlignment="1">
      <alignment vertical="top" wrapText="1"/>
    </xf>
    <xf numFmtId="0" fontId="10" fillId="6" borderId="0" xfId="0" applyFont="1" applyFill="1" applyAlignment="1">
      <alignment horizontal="left" vertical="top" wrapText="1"/>
    </xf>
    <xf numFmtId="0" fontId="15" fillId="10" borderId="0" xfId="5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11" fillId="6" borderId="0" xfId="0" applyFont="1" applyFill="1" applyAlignment="1">
      <alignment wrapText="1"/>
    </xf>
    <xf numFmtId="0" fontId="13" fillId="6" borderId="0" xfId="0" applyFont="1" applyFill="1"/>
    <xf numFmtId="0" fontId="11" fillId="6" borderId="0" xfId="0" applyFont="1" applyFill="1" applyAlignment="1">
      <alignment horizontal="center" wrapText="1"/>
    </xf>
    <xf numFmtId="0" fontId="16" fillId="6" borderId="0" xfId="50" applyFont="1" applyFill="1" applyAlignment="1">
      <alignment horizontal="center" vertical="center" wrapText="1"/>
    </xf>
    <xf numFmtId="0" fontId="16" fillId="6" borderId="0" xfId="50" applyFont="1" applyFill="1" applyAlignment="1">
      <alignment horizontal="left" vertical="center"/>
    </xf>
    <xf numFmtId="0" fontId="2" fillId="6" borderId="24" xfId="0" applyFont="1" applyFill="1" applyBorder="1" applyAlignment="1">
      <alignment vertical="top" wrapText="1"/>
    </xf>
    <xf numFmtId="0" fontId="11" fillId="6" borderId="0" xfId="0" applyFont="1" applyFill="1" applyAlignment="1">
      <alignment vertical="top" wrapText="1"/>
    </xf>
    <xf numFmtId="0" fontId="15" fillId="6" borderId="24" xfId="0" applyFont="1" applyFill="1" applyBorder="1" applyAlignment="1">
      <alignment vertical="top" wrapText="1"/>
    </xf>
    <xf numFmtId="0" fontId="17" fillId="9" borderId="0" xfId="22" applyFont="1" applyFill="1"/>
    <xf numFmtId="0" fontId="15" fillId="10" borderId="0" xfId="0" applyFont="1" applyFill="1"/>
    <xf numFmtId="0" fontId="10" fillId="6" borderId="33" xfId="0" applyFont="1" applyFill="1" applyBorder="1" applyAlignment="1">
      <alignment horizontal="center" vertical="center"/>
    </xf>
    <xf numFmtId="0" fontId="15" fillId="9" borderId="24" xfId="22" applyFont="1" applyFill="1" applyBorder="1" applyAlignment="1">
      <alignment horizontal="left" vertical="top" wrapText="1"/>
    </xf>
    <xf numFmtId="0" fontId="15" fillId="10" borderId="24" xfId="0" applyFont="1" applyFill="1" applyBorder="1" applyAlignment="1">
      <alignment horizontal="left" vertical="top" wrapText="1"/>
    </xf>
    <xf numFmtId="0" fontId="17" fillId="9" borderId="0" xfId="22" applyFont="1" applyFill="1" applyBorder="1" applyAlignment="1">
      <alignment vertical="top" wrapText="1"/>
    </xf>
    <xf numFmtId="0" fontId="15" fillId="10" borderId="24" xfId="0" applyFont="1" applyFill="1" applyBorder="1" applyAlignment="1">
      <alignment vertical="top" wrapText="1"/>
    </xf>
    <xf numFmtId="0" fontId="15" fillId="10" borderId="0" xfId="0" applyFont="1" applyFill="1" applyAlignment="1">
      <alignment vertical="top" wrapText="1"/>
    </xf>
    <xf numFmtId="0" fontId="6" fillId="3" borderId="14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left" vertical="top" wrapText="1"/>
    </xf>
    <xf numFmtId="0" fontId="6" fillId="3" borderId="16" xfId="0" applyFont="1" applyFill="1" applyBorder="1" applyAlignment="1">
      <alignment horizontal="left" vertical="top" wrapText="1"/>
    </xf>
    <xf numFmtId="0" fontId="4" fillId="2" borderId="34" xfId="0" applyFont="1" applyFill="1" applyBorder="1" applyAlignment="1">
      <alignment horizontal="left" vertical="top" wrapText="1"/>
    </xf>
    <xf numFmtId="0" fontId="4" fillId="2" borderId="35" xfId="0" applyFont="1" applyFill="1" applyBorder="1" applyAlignment="1">
      <alignment horizontal="left" vertical="top" wrapText="1"/>
    </xf>
    <xf numFmtId="0" fontId="4" fillId="2" borderId="36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1" fillId="2" borderId="37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1" fillId="5" borderId="0" xfId="0" applyFont="1" applyFill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5" fillId="10" borderId="0" xfId="0" applyFont="1" applyFill="1" applyAlignment="1">
      <alignment wrapText="1"/>
    </xf>
    <xf numFmtId="58" fontId="1" fillId="5" borderId="14" xfId="0" applyNumberFormat="1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18" fillId="6" borderId="0" xfId="49" applyFont="1" applyFill="1" applyAlignment="1">
      <alignment horizontal="center"/>
    </xf>
    <xf numFmtId="0" fontId="3" fillId="6" borderId="0" xfId="49" applyFont="1" applyFill="1"/>
    <xf numFmtId="0" fontId="2" fillId="6" borderId="0" xfId="49" applyFont="1" applyFill="1"/>
    <xf numFmtId="178" fontId="2" fillId="6" borderId="0" xfId="49" applyNumberFormat="1" applyFont="1" applyFill="1"/>
    <xf numFmtId="0" fontId="19" fillId="6" borderId="24" xfId="0" applyFont="1" applyFill="1" applyBorder="1" applyAlignment="1">
      <alignment horizontal="left" vertical="center"/>
    </xf>
    <xf numFmtId="0" fontId="12" fillId="6" borderId="24" xfId="0" applyFont="1" applyFill="1" applyBorder="1" applyAlignment="1">
      <alignment horizontal="left"/>
    </xf>
    <xf numFmtId="0" fontId="19" fillId="6" borderId="24" xfId="0" applyFont="1" applyFill="1" applyBorder="1" applyAlignment="1">
      <alignment horizontal="left"/>
    </xf>
    <xf numFmtId="0" fontId="19" fillId="6" borderId="32" xfId="0" applyFont="1" applyFill="1" applyBorder="1" applyAlignment="1">
      <alignment horizontal="left"/>
    </xf>
    <xf numFmtId="0" fontId="2" fillId="6" borderId="32" xfId="0" applyFont="1" applyFill="1" applyBorder="1" applyAlignment="1">
      <alignment vertical="top"/>
    </xf>
    <xf numFmtId="0" fontId="19" fillId="6" borderId="24" xfId="0" applyFont="1" applyFill="1" applyBorder="1" applyAlignment="1">
      <alignment vertical="center"/>
    </xf>
    <xf numFmtId="0" fontId="12" fillId="6" borderId="32" xfId="0" applyFont="1" applyFill="1" applyBorder="1" applyAlignment="1">
      <alignment vertical="top"/>
    </xf>
    <xf numFmtId="0" fontId="12" fillId="6" borderId="24" xfId="49" applyFont="1" applyFill="1" applyBorder="1" applyAlignment="1">
      <alignment vertical="top"/>
    </xf>
    <xf numFmtId="0" fontId="19" fillId="6" borderId="0" xfId="0" applyFont="1" applyFill="1"/>
    <xf numFmtId="0" fontId="12" fillId="6" borderId="0" xfId="49" applyFont="1" applyFill="1"/>
    <xf numFmtId="0" fontId="2" fillId="6" borderId="38" xfId="0" applyFont="1" applyFill="1" applyBorder="1"/>
    <xf numFmtId="0" fontId="14" fillId="7" borderId="39" xfId="0" applyFont="1" applyFill="1" applyBorder="1" applyAlignment="1">
      <alignment horizontal="center"/>
    </xf>
    <xf numFmtId="0" fontId="14" fillId="7" borderId="40" xfId="0" applyFont="1" applyFill="1" applyBorder="1" applyAlignment="1">
      <alignment horizontal="center"/>
    </xf>
    <xf numFmtId="0" fontId="14" fillId="7" borderId="40" xfId="0" applyFont="1" applyFill="1" applyBorder="1" applyAlignment="1">
      <alignment horizontal="center" wrapText="1"/>
    </xf>
    <xf numFmtId="0" fontId="14" fillId="7" borderId="41" xfId="0" applyFont="1" applyFill="1" applyBorder="1" applyAlignment="1">
      <alignment horizontal="center"/>
    </xf>
    <xf numFmtId="0" fontId="14" fillId="7" borderId="42" xfId="0" applyFont="1" applyFill="1" applyBorder="1" applyAlignment="1">
      <alignment horizontal="center" wrapText="1"/>
    </xf>
    <xf numFmtId="0" fontId="2" fillId="6" borderId="43" xfId="0" applyFont="1" applyFill="1" applyBorder="1" applyAlignment="1">
      <alignment horizontal="center"/>
    </xf>
    <xf numFmtId="0" fontId="2" fillId="6" borderId="44" xfId="0" applyFont="1" applyFill="1" applyBorder="1"/>
    <xf numFmtId="0" fontId="2" fillId="6" borderId="44" xfId="0" applyFont="1" applyFill="1" applyBorder="1" applyAlignment="1">
      <alignment horizontal="center"/>
    </xf>
    <xf numFmtId="0" fontId="2" fillId="6" borderId="45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2" fillId="6" borderId="48" xfId="0" applyFont="1" applyFill="1" applyBorder="1" applyAlignment="1">
      <alignment horizontal="center"/>
    </xf>
    <xf numFmtId="0" fontId="2" fillId="6" borderId="49" xfId="0" applyFont="1" applyFill="1" applyBorder="1"/>
    <xf numFmtId="0" fontId="2" fillId="6" borderId="49" xfId="0" applyFont="1" applyFill="1" applyBorder="1" applyAlignment="1">
      <alignment horizontal="center"/>
    </xf>
    <xf numFmtId="0" fontId="2" fillId="6" borderId="50" xfId="0" applyFont="1" applyFill="1" applyBorder="1" applyAlignment="1">
      <alignment horizontal="center"/>
    </xf>
    <xf numFmtId="0" fontId="2" fillId="6" borderId="51" xfId="0" applyFont="1" applyFill="1" applyBorder="1" applyAlignment="1">
      <alignment horizontal="center"/>
    </xf>
    <xf numFmtId="49" fontId="2" fillId="6" borderId="44" xfId="0" applyNumberFormat="1" applyFont="1" applyFill="1" applyBorder="1" applyAlignment="1">
      <alignment horizontal="left" vertical="center"/>
    </xf>
    <xf numFmtId="0" fontId="20" fillId="7" borderId="52" xfId="0" applyFont="1" applyFill="1" applyBorder="1" applyAlignment="1">
      <alignment horizontal="center"/>
    </xf>
    <xf numFmtId="0" fontId="14" fillId="7" borderId="53" xfId="0" applyFont="1" applyFill="1" applyBorder="1"/>
    <xf numFmtId="0" fontId="20" fillId="7" borderId="53" xfId="0" applyFont="1" applyFill="1" applyBorder="1" applyAlignment="1">
      <alignment horizontal="center"/>
    </xf>
    <xf numFmtId="0" fontId="20" fillId="7" borderId="5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0" fontId="2" fillId="6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left"/>
    </xf>
    <xf numFmtId="2" fontId="21" fillId="6" borderId="0" xfId="0" applyNumberFormat="1" applyFont="1" applyFill="1" applyAlignment="1">
      <alignment horizontal="right" wrapText="1"/>
    </xf>
    <xf numFmtId="0" fontId="2" fillId="6" borderId="0" xfId="0" applyFont="1" applyFill="1" applyAlignment="1">
      <alignment vertical="center"/>
    </xf>
    <xf numFmtId="0" fontId="3" fillId="6" borderId="0" xfId="0" applyFont="1" applyFill="1" applyAlignment="1">
      <alignment horizontal="center"/>
    </xf>
    <xf numFmtId="1" fontId="2" fillId="6" borderId="0" xfId="0" applyNumberFormat="1" applyFont="1" applyFill="1"/>
    <xf numFmtId="0" fontId="2" fillId="6" borderId="0" xfId="0" applyFont="1" applyFill="1" applyAlignment="1">
      <alignment horizontal="left"/>
    </xf>
    <xf numFmtId="1" fontId="2" fillId="6" borderId="0" xfId="0" applyNumberFormat="1" applyFont="1" applyFill="1" applyProtection="1">
      <protection hidden="1"/>
    </xf>
    <xf numFmtId="0" fontId="18" fillId="6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16" fillId="6" borderId="0" xfId="0" applyFont="1" applyFill="1" applyAlignment="1">
      <alignment horizontal="left"/>
    </xf>
    <xf numFmtId="1" fontId="19" fillId="6" borderId="25" xfId="0" applyNumberFormat="1" applyFont="1" applyFill="1" applyBorder="1" applyAlignment="1"/>
    <xf numFmtId="1" fontId="19" fillId="6" borderId="24" xfId="0" applyNumberFormat="1" applyFont="1" applyFill="1" applyBorder="1" applyAlignment="1">
      <alignment vertical="center" wrapText="1"/>
    </xf>
    <xf numFmtId="0" fontId="12" fillId="6" borderId="24" xfId="0" applyFont="1" applyFill="1" applyBorder="1" applyAlignment="1">
      <alignment vertical="top" wrapText="1"/>
    </xf>
    <xf numFmtId="1" fontId="19" fillId="6" borderId="0" xfId="0" applyNumberFormat="1" applyFont="1" applyFill="1"/>
    <xf numFmtId="1" fontId="2" fillId="6" borderId="0" xfId="0" applyNumberFormat="1" applyFont="1" applyFill="1" applyAlignment="1" applyProtection="1">
      <alignment vertical="center"/>
      <protection hidden="1"/>
    </xf>
    <xf numFmtId="0" fontId="2" fillId="6" borderId="0" xfId="0" applyFont="1" applyFill="1" applyAlignment="1">
      <alignment horizontal="left" vertical="center"/>
    </xf>
    <xf numFmtId="1" fontId="14" fillId="11" borderId="55" xfId="0" applyNumberFormat="1" applyFont="1" applyFill="1" applyBorder="1" applyAlignment="1">
      <alignment horizontal="center" vertical="center"/>
    </xf>
    <xf numFmtId="0" fontId="14" fillId="11" borderId="40" xfId="0" applyFont="1" applyFill="1" applyBorder="1" applyAlignment="1">
      <alignment horizontal="center" vertical="center"/>
    </xf>
    <xf numFmtId="0" fontId="14" fillId="11" borderId="41" xfId="0" applyFont="1" applyFill="1" applyBorder="1" applyAlignment="1">
      <alignment horizontal="center" vertical="center"/>
    </xf>
    <xf numFmtId="0" fontId="14" fillId="11" borderId="56" xfId="0" applyFont="1" applyFill="1" applyBorder="1" applyAlignment="1">
      <alignment horizontal="center" vertical="center"/>
    </xf>
    <xf numFmtId="1" fontId="2" fillId="6" borderId="57" xfId="0" applyNumberFormat="1" applyFont="1" applyFill="1" applyBorder="1" applyAlignment="1">
      <alignment vertical="center"/>
    </xf>
    <xf numFmtId="0" fontId="22" fillId="6" borderId="44" xfId="6" applyNumberFormat="1" applyFill="1" applyBorder="1" applyAlignment="1" applyProtection="1">
      <alignment horizontal="left" vertical="center"/>
    </xf>
    <xf numFmtId="0" fontId="23" fillId="6" borderId="44" xfId="6" applyNumberFormat="1" applyFont="1" applyFill="1" applyBorder="1" applyAlignment="1" applyProtection="1">
      <alignment horizontal="left" vertical="center"/>
    </xf>
    <xf numFmtId="0" fontId="2" fillId="6" borderId="58" xfId="0" applyFont="1" applyFill="1" applyBorder="1" applyAlignment="1">
      <alignment horizontal="left" vertical="center"/>
    </xf>
    <xf numFmtId="0" fontId="22" fillId="6" borderId="44" xfId="6" applyFill="1" applyBorder="1" applyAlignment="1">
      <alignment horizontal="left" vertical="center"/>
    </xf>
    <xf numFmtId="0" fontId="2" fillId="6" borderId="44" xfId="0" applyFont="1" applyFill="1" applyBorder="1" applyAlignment="1">
      <alignment horizontal="left" vertical="center"/>
    </xf>
    <xf numFmtId="0" fontId="24" fillId="6" borderId="44" xfId="6" applyFont="1" applyFill="1" applyBorder="1" applyAlignment="1">
      <alignment horizontal="left" vertical="center"/>
    </xf>
    <xf numFmtId="1" fontId="2" fillId="6" borderId="59" xfId="0" applyNumberFormat="1" applyFont="1" applyFill="1" applyBorder="1" applyAlignment="1">
      <alignment vertical="center"/>
    </xf>
    <xf numFmtId="49" fontId="2" fillId="6" borderId="53" xfId="0" applyNumberFormat="1" applyFont="1" applyFill="1" applyBorder="1" applyAlignment="1">
      <alignment horizontal="left" vertical="center"/>
    </xf>
    <xf numFmtId="0" fontId="22" fillId="6" borderId="53" xfId="6" applyFill="1" applyBorder="1" applyAlignment="1">
      <alignment horizontal="left" vertical="center"/>
    </xf>
    <xf numFmtId="0" fontId="2" fillId="6" borderId="53" xfId="0" applyFont="1" applyFill="1" applyBorder="1" applyAlignment="1">
      <alignment horizontal="left" vertical="center"/>
    </xf>
    <xf numFmtId="0" fontId="2" fillId="6" borderId="6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wrapText="1"/>
    </xf>
    <xf numFmtId="0" fontId="25" fillId="6" borderId="0" xfId="0" applyFont="1" applyFill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9" fillId="6" borderId="0" xfId="0" applyFont="1" applyFill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24" xfId="0" applyFont="1" applyBorder="1" applyAlignment="1">
      <alignment horizontal="left"/>
    </xf>
    <xf numFmtId="0" fontId="19" fillId="6" borderId="24" xfId="0" applyFont="1" applyFill="1" applyBorder="1" applyAlignment="1">
      <alignment horizontal="left" wrapText="1"/>
    </xf>
    <xf numFmtId="0" fontId="2" fillId="0" borderId="32" xfId="0" applyFont="1" applyBorder="1"/>
    <xf numFmtId="0" fontId="12" fillId="0" borderId="24" xfId="0" applyFont="1" applyBorder="1" applyAlignment="1">
      <alignment horizontal="left" vertical="center"/>
    </xf>
    <xf numFmtId="0" fontId="12" fillId="0" borderId="32" xfId="0" applyFont="1" applyBorder="1" applyAlignment="1">
      <alignment horizontal="left" indent="1"/>
    </xf>
    <xf numFmtId="0" fontId="12" fillId="0" borderId="0" xfId="0" applyFont="1" applyAlignment="1">
      <alignment horizontal="left"/>
    </xf>
    <xf numFmtId="0" fontId="19" fillId="6" borderId="0" xfId="0" applyFont="1" applyFill="1" applyAlignment="1">
      <alignment horizontal="left" wrapText="1"/>
    </xf>
    <xf numFmtId="0" fontId="19" fillId="0" borderId="0" xfId="0" applyFont="1" applyAlignment="1">
      <alignment horizontal="left"/>
    </xf>
    <xf numFmtId="178" fontId="14" fillId="7" borderId="55" xfId="0" applyNumberFormat="1" applyFont="1" applyFill="1" applyBorder="1" applyAlignment="1">
      <alignment horizontal="center" vertical="center"/>
    </xf>
    <xf numFmtId="0" fontId="14" fillId="7" borderId="40" xfId="0" applyFont="1" applyFill="1" applyBorder="1" applyAlignment="1">
      <alignment horizontal="center" vertical="center"/>
    </xf>
    <xf numFmtId="0" fontId="14" fillId="7" borderId="40" xfId="0" applyFont="1" applyFill="1" applyBorder="1" applyAlignment="1">
      <alignment horizontal="center" vertical="center" wrapText="1"/>
    </xf>
    <xf numFmtId="0" fontId="14" fillId="7" borderId="56" xfId="0" applyFont="1" applyFill="1" applyBorder="1" applyAlignment="1">
      <alignment horizontal="center" vertical="center"/>
    </xf>
    <xf numFmtId="178" fontId="2" fillId="0" borderId="57" xfId="0" applyNumberFormat="1" applyFont="1" applyBorder="1" applyAlignment="1">
      <alignment vertical="top"/>
    </xf>
    <xf numFmtId="49" fontId="2" fillId="0" borderId="44" xfId="0" applyNumberFormat="1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44" xfId="0" applyFont="1" applyBorder="1" applyAlignment="1">
      <alignment horizontal="center" vertical="center"/>
    </xf>
    <xf numFmtId="0" fontId="2" fillId="0" borderId="44" xfId="0" applyFont="1" applyBorder="1" applyAlignment="1">
      <alignment vertical="top" wrapText="1"/>
    </xf>
    <xf numFmtId="0" fontId="2" fillId="0" borderId="58" xfId="0" applyFont="1" applyBorder="1" applyAlignment="1">
      <alignment vertical="top" wrapText="1"/>
    </xf>
    <xf numFmtId="178" fontId="2" fillId="0" borderId="59" xfId="0" applyNumberFormat="1" applyFont="1" applyBorder="1" applyAlignment="1">
      <alignment vertical="top"/>
    </xf>
    <xf numFmtId="49" fontId="2" fillId="0" borderId="53" xfId="0" applyNumberFormat="1" applyFont="1" applyBorder="1" applyAlignment="1">
      <alignment vertical="top"/>
    </xf>
    <xf numFmtId="0" fontId="2" fillId="0" borderId="53" xfId="0" applyFont="1" applyBorder="1" applyAlignment="1">
      <alignment vertical="top"/>
    </xf>
    <xf numFmtId="0" fontId="2" fillId="0" borderId="53" xfId="0" applyFont="1" applyBorder="1" applyAlignment="1">
      <alignment horizontal="center" vertical="center"/>
    </xf>
    <xf numFmtId="0" fontId="2" fillId="0" borderId="53" xfId="0" applyFont="1" applyBorder="1" applyAlignment="1">
      <alignment vertical="top" wrapText="1"/>
    </xf>
    <xf numFmtId="0" fontId="2" fillId="0" borderId="60" xfId="0" applyFont="1" applyBorder="1" applyAlignment="1">
      <alignment vertical="top" wrapText="1"/>
    </xf>
    <xf numFmtId="0" fontId="15" fillId="9" borderId="24" xfId="22" applyFont="1" applyFill="1" applyBorder="1" applyAlignment="1" quotePrefix="1">
      <alignment vertical="top" wrapText="1"/>
    </xf>
    <xf numFmtId="0" fontId="15" fillId="10" borderId="24" xfId="50" applyFont="1" applyFill="1" applyBorder="1" applyAlignment="1" quotePrefix="1">
      <alignment vertical="top" wrapText="1"/>
    </xf>
    <xf numFmtId="0" fontId="1" fillId="2" borderId="7" xfId="0" applyFont="1" applyFill="1" applyBorder="1" applyAlignment="1" quotePrefix="1">
      <alignment horizontal="left" vertical="top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Functional Test Case v1.0" xfId="49"/>
    <cellStyle name="Normal_Sheet1" xfId="50"/>
    <cellStyle name="標準_結合試験(AllOvertheWorld)" xfId="5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customXml" Target="../customXml/item3.xml"/><Relationship Id="rId20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05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600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1drv.ms/x/s!AqBXb7iRsap3zh_FcJ9PiRbbAoSM?e=um1Gej&amp;nav=MTVfezc3QzdFMDFGLTc5RDItNDkyMS04NEM5LUUwMjEwQ0YzQjQ4Q30" TargetMode="External"/><Relationship Id="rId8" Type="http://schemas.openxmlformats.org/officeDocument/2006/relationships/hyperlink" Target="OutputStandardService" TargetMode="External"/><Relationship Id="rId7" Type="http://schemas.openxmlformats.org/officeDocument/2006/relationships/hyperlink" Target="SemesterService" TargetMode="External"/><Relationship Id="rId6" Type="http://schemas.openxmlformats.org/officeDocument/2006/relationships/hyperlink" Target="https://1drv.ms/x/s!AqBXb7iRsap3zh_FcJ9PiRbbAoSM?e=JJcc2G&amp;nav=MTVfezBENkM1M0I3LTc3RkMtNDA3OC04QzkxLUYzNEFEMEY3RjIyNn0" TargetMode="External"/><Relationship Id="rId5" Type="http://schemas.openxmlformats.org/officeDocument/2006/relationships/hyperlink" Target="https://1drv.ms/x/s!AqBXb7iRsap3zh_FcJ9PiRbbAoSM?e=pNrMcH&amp;nav=MTVfezgyNzYwOUExLTQ1RUItNDI0Ny04QkYxLUI3NzBBRTI3Mjk5QX0" TargetMode="External"/><Relationship Id="rId4" Type="http://schemas.openxmlformats.org/officeDocument/2006/relationships/hyperlink" Target="https://1drv.ms/x/s!AqBXb7iRsap3zh_FcJ9PiRbbAoSM?e=VFb11Q&amp;nav=MTVfezI0MDNDQ0NELTcxOUMtNDExNC04RTk0LTQwRDU1Q0U3ODVGOH0" TargetMode="External"/><Relationship Id="rId3" Type="http://schemas.openxmlformats.org/officeDocument/2006/relationships/hyperlink" Target="https://1drv.ms/x/s!AqBXb7iRsap3zh_FcJ9PiRbbAoSM?e=4FitzX&amp;nav=MTVfezE0QTY3MDM5LTlERkQtNDNCQi05NThBLTk4OEZGQUM2ODc4NH0" TargetMode="External"/><Relationship Id="rId2" Type="http://schemas.openxmlformats.org/officeDocument/2006/relationships/hyperlink" Target="https://1drv.ms/x/s!AqBXb7iRsap3zh_FcJ9PiRbbAoSM?e=fX9ckN&amp;nav=MTVfe0JFRDdFODBGLTgwNjEtNDIxNy1CMDE0LUYzOTI3Q0NBNjVEQ30" TargetMode="External"/><Relationship Id="rId1" Type="http://schemas.openxmlformats.org/officeDocument/2006/relationships/hyperlink" Target="AssessmentSchemeServic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7"/>
  <sheetViews>
    <sheetView showGridLines="0" workbookViewId="0">
      <selection activeCell="D16" sqref="D16"/>
    </sheetView>
  </sheetViews>
  <sheetFormatPr defaultColWidth="11" defaultRowHeight="12.75" outlineLevelCol="6"/>
  <cols>
    <col min="1" max="1" width="2.125" style="189" customWidth="1"/>
    <col min="2" max="2" width="30" style="190" customWidth="1"/>
    <col min="3" max="3" width="9.125" style="189" customWidth="1"/>
    <col min="4" max="4" width="14.5" style="189" customWidth="1"/>
    <col min="5" max="5" width="8" style="186" customWidth="1"/>
    <col min="6" max="6" width="31.125" style="191" customWidth="1"/>
    <col min="7" max="7" width="31" style="189" customWidth="1"/>
    <col min="8" max="16384" width="11" style="189"/>
  </cols>
  <sheetData>
    <row r="2" s="186" customFormat="1" ht="75.75" customHeight="1" spans="1:7">
      <c r="A2" s="192"/>
      <c r="B2" s="193"/>
      <c r="C2" s="194" t="s">
        <v>0</v>
      </c>
      <c r="D2" s="194"/>
      <c r="E2" s="194"/>
      <c r="F2" s="194"/>
      <c r="G2" s="194"/>
    </row>
    <row r="3" spans="2:6">
      <c r="B3" s="195"/>
      <c r="C3" s="196"/>
      <c r="F3" s="55"/>
    </row>
    <row r="4" ht="14.25" customHeight="1" spans="2:7">
      <c r="B4" s="121" t="s">
        <v>1</v>
      </c>
      <c r="C4" s="197" t="s">
        <v>2</v>
      </c>
      <c r="D4" s="197"/>
      <c r="E4" s="197"/>
      <c r="F4" s="198" t="s">
        <v>3</v>
      </c>
      <c r="G4" s="199"/>
    </row>
    <row r="5" ht="14.25" customHeight="1" spans="2:7">
      <c r="B5" s="121" t="s">
        <v>4</v>
      </c>
      <c r="C5" s="197" t="s">
        <v>5</v>
      </c>
      <c r="D5" s="197"/>
      <c r="E5" s="197"/>
      <c r="F5" s="198" t="s">
        <v>6</v>
      </c>
      <c r="G5" s="199"/>
    </row>
    <row r="6" ht="15.75" customHeight="1" spans="2:7">
      <c r="B6" s="119" t="s">
        <v>7</v>
      </c>
      <c r="C6" s="200" t="str">
        <f>C5&amp;"_"&amp;"TestReport"&amp;"_"&amp;"v1.1"</f>
        <v>CRS_TestReport_v1.1</v>
      </c>
      <c r="D6" s="200"/>
      <c r="E6" s="200"/>
      <c r="F6" s="198" t="s">
        <v>8</v>
      </c>
      <c r="G6" s="201"/>
    </row>
    <row r="7" ht="13.5" customHeight="1" spans="2:7">
      <c r="B7" s="119"/>
      <c r="C7" s="200"/>
      <c r="D7" s="200"/>
      <c r="E7" s="200"/>
      <c r="F7" s="198" t="s">
        <v>9</v>
      </c>
      <c r="G7" s="201">
        <v>1.1</v>
      </c>
    </row>
    <row r="8" spans="2:7">
      <c r="B8" s="127"/>
      <c r="C8" s="202"/>
      <c r="F8" s="203"/>
      <c r="G8" s="196"/>
    </row>
    <row r="10" spans="2:2">
      <c r="B10" s="204" t="s">
        <v>10</v>
      </c>
    </row>
    <row r="11" s="187" customFormat="1" spans="2:7">
      <c r="B11" s="205" t="s">
        <v>11</v>
      </c>
      <c r="C11" s="206" t="s">
        <v>9</v>
      </c>
      <c r="D11" s="206" t="s">
        <v>12</v>
      </c>
      <c r="E11" s="206" t="s">
        <v>13</v>
      </c>
      <c r="F11" s="207" t="s">
        <v>14</v>
      </c>
      <c r="G11" s="208" t="s">
        <v>15</v>
      </c>
    </row>
    <row r="12" s="188" customFormat="1" ht="25.5" spans="2:7">
      <c r="B12" s="209">
        <v>45392</v>
      </c>
      <c r="C12" s="210" t="s">
        <v>16</v>
      </c>
      <c r="D12" s="211"/>
      <c r="E12" s="212" t="s">
        <v>17</v>
      </c>
      <c r="F12" s="213" t="s">
        <v>18</v>
      </c>
      <c r="G12" s="214" t="s">
        <v>19</v>
      </c>
    </row>
    <row r="13" s="188" customFormat="1" spans="2:7">
      <c r="B13" s="209">
        <v>45397</v>
      </c>
      <c r="C13" s="210" t="s">
        <v>20</v>
      </c>
      <c r="D13" s="211"/>
      <c r="E13" s="212" t="s">
        <v>17</v>
      </c>
      <c r="F13" s="213" t="s">
        <v>21</v>
      </c>
      <c r="G13" s="214"/>
    </row>
    <row r="14" s="188" customFormat="1" spans="2:7">
      <c r="B14" s="209">
        <v>45398</v>
      </c>
      <c r="C14" s="210" t="s">
        <v>22</v>
      </c>
      <c r="D14" s="211"/>
      <c r="E14" s="212" t="s">
        <v>23</v>
      </c>
      <c r="F14" s="213" t="s">
        <v>24</v>
      </c>
      <c r="G14" s="214"/>
    </row>
    <row r="15" s="188" customFormat="1" spans="2:7">
      <c r="B15" s="209">
        <v>45400</v>
      </c>
      <c r="C15" s="210" t="s">
        <v>25</v>
      </c>
      <c r="D15" s="211"/>
      <c r="E15" s="212" t="s">
        <v>17</v>
      </c>
      <c r="F15" s="213" t="s">
        <v>26</v>
      </c>
      <c r="G15" s="214"/>
    </row>
    <row r="16" s="188" customFormat="1" spans="2:7">
      <c r="B16" s="209"/>
      <c r="C16" s="210"/>
      <c r="D16" s="211"/>
      <c r="E16" s="212"/>
      <c r="F16" s="213"/>
      <c r="G16" s="214"/>
    </row>
    <row r="17" s="188" customFormat="1" spans="2:7">
      <c r="B17" s="215"/>
      <c r="C17" s="216"/>
      <c r="D17" s="217"/>
      <c r="E17" s="218"/>
      <c r="F17" s="219"/>
      <c r="G17" s="220"/>
    </row>
  </sheetData>
  <mergeCells count="5">
    <mergeCell ref="C2:G2"/>
    <mergeCell ref="C4:E4"/>
    <mergeCell ref="C5:E5"/>
    <mergeCell ref="B6:B7"/>
    <mergeCell ref="C6:E7"/>
  </mergeCells>
  <pageMargins left="0.470138888888889" right="0.470138888888889" top="0.5" bottom="0.351388888888889" header="0.511805555555556" footer="0.170138888888889"/>
  <pageSetup paperSize="9" firstPageNumber="0" orientation="landscape" useFirstPageNumber="1" horizontalDpi="300" verticalDpi="300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A1" sqref="A1"/>
    </sheetView>
  </sheetViews>
  <sheetFormatPr defaultColWidth="9" defaultRowHeight="13.5"/>
  <cols>
    <col min="1" max="1" width="10.375" style="1" customWidth="1"/>
    <col min="2" max="2" width="18.875" style="1" customWidth="1"/>
    <col min="3" max="3" width="22.5" style="1" customWidth="1"/>
    <col min="4" max="4" width="15" style="1" customWidth="1"/>
    <col min="5" max="5" width="9" style="1" customWidth="1"/>
    <col min="6" max="6" width="29.875" style="1" customWidth="1"/>
    <col min="7" max="7" width="6.125" style="1" customWidth="1"/>
    <col min="8" max="8" width="9.375" style="1" customWidth="1"/>
    <col min="9" max="9" width="4.875" style="1" customWidth="1"/>
    <col min="10" max="10" width="1.5" style="1" customWidth="1"/>
    <col min="11" max="16384" width="9" style="1"/>
  </cols>
  <sheetData>
    <row r="1" ht="14.25" spans="1:10">
      <c r="A1" s="2" t="s">
        <v>190</v>
      </c>
      <c r="B1" s="3" t="s">
        <v>190</v>
      </c>
      <c r="C1" s="3" t="s">
        <v>190</v>
      </c>
      <c r="D1" s="3" t="s">
        <v>190</v>
      </c>
      <c r="E1" s="3" t="s">
        <v>190</v>
      </c>
      <c r="F1" s="3" t="s">
        <v>190</v>
      </c>
      <c r="G1" s="4" t="s">
        <v>190</v>
      </c>
      <c r="H1" s="5" t="s">
        <v>190</v>
      </c>
      <c r="I1" s="9" t="s">
        <v>190</v>
      </c>
      <c r="J1" s="40" t="s">
        <v>190</v>
      </c>
    </row>
    <row r="2" customHeight="1" spans="1:10">
      <c r="A2" s="6" t="s">
        <v>62</v>
      </c>
      <c r="B2" s="104" t="s">
        <v>44</v>
      </c>
      <c r="C2" s="105"/>
      <c r="D2" s="105"/>
      <c r="E2" s="105"/>
      <c r="F2" s="105"/>
      <c r="G2" s="106"/>
      <c r="H2" s="9" t="s">
        <v>190</v>
      </c>
      <c r="I2" s="9" t="s">
        <v>190</v>
      </c>
      <c r="J2" s="40" t="s">
        <v>190</v>
      </c>
    </row>
    <row r="3" customHeight="1" spans="1:10">
      <c r="A3" s="6" t="s">
        <v>63</v>
      </c>
      <c r="B3" s="107" t="s">
        <v>64</v>
      </c>
      <c r="C3" s="7"/>
      <c r="D3" s="7"/>
      <c r="E3" s="7"/>
      <c r="F3" s="7"/>
      <c r="G3" s="8"/>
      <c r="H3" s="9" t="s">
        <v>190</v>
      </c>
      <c r="I3" s="9" t="s">
        <v>190</v>
      </c>
      <c r="J3" s="40" t="s">
        <v>190</v>
      </c>
    </row>
    <row r="4" spans="1:10">
      <c r="A4" s="6" t="s">
        <v>65</v>
      </c>
      <c r="B4" s="107" t="s">
        <v>190</v>
      </c>
      <c r="C4" s="7"/>
      <c r="D4" s="7"/>
      <c r="E4" s="7"/>
      <c r="F4" s="7"/>
      <c r="G4" s="8"/>
      <c r="H4" s="9" t="s">
        <v>190</v>
      </c>
      <c r="I4" s="9" t="s">
        <v>190</v>
      </c>
      <c r="J4" s="40" t="s">
        <v>190</v>
      </c>
    </row>
    <row r="5" customHeight="1" spans="1:10">
      <c r="A5" s="12" t="s">
        <v>52</v>
      </c>
      <c r="B5" s="13" t="s">
        <v>53</v>
      </c>
      <c r="C5" s="13" t="s">
        <v>54</v>
      </c>
      <c r="D5" s="14" t="s">
        <v>55</v>
      </c>
      <c r="E5" s="15" t="s">
        <v>66</v>
      </c>
      <c r="F5" s="16"/>
      <c r="G5" s="17"/>
      <c r="H5" s="9" t="s">
        <v>190</v>
      </c>
      <c r="I5" s="9" t="s">
        <v>190</v>
      </c>
      <c r="J5" s="40" t="s">
        <v>190</v>
      </c>
    </row>
    <row r="6" customHeight="1" spans="1:10">
      <c r="A6" s="18">
        <v>4</v>
      </c>
      <c r="B6" s="19">
        <v>0</v>
      </c>
      <c r="C6" s="20">
        <v>0</v>
      </c>
      <c r="D6" s="20">
        <v>0</v>
      </c>
      <c r="E6" s="108">
        <v>4</v>
      </c>
      <c r="F6" s="21"/>
      <c r="G6" s="22"/>
      <c r="H6" s="9" t="s">
        <v>190</v>
      </c>
      <c r="I6" s="9" t="s">
        <v>190</v>
      </c>
      <c r="J6" s="40" t="s">
        <v>190</v>
      </c>
    </row>
    <row r="7" spans="1:10">
      <c r="A7" s="23" t="s">
        <v>190</v>
      </c>
      <c r="B7" s="23" t="s">
        <v>190</v>
      </c>
      <c r="C7" s="23" t="s">
        <v>190</v>
      </c>
      <c r="D7" s="24" t="s">
        <v>190</v>
      </c>
      <c r="E7" s="24" t="s">
        <v>190</v>
      </c>
      <c r="F7" s="24" t="s">
        <v>190</v>
      </c>
      <c r="G7" s="24" t="s">
        <v>190</v>
      </c>
      <c r="H7" s="24" t="s">
        <v>190</v>
      </c>
      <c r="I7" s="24" t="s">
        <v>190</v>
      </c>
      <c r="J7" s="40" t="s">
        <v>190</v>
      </c>
    </row>
    <row r="8" ht="51" spans="1:10">
      <c r="A8" s="101" t="s">
        <v>68</v>
      </c>
      <c r="B8" s="102" t="s">
        <v>69</v>
      </c>
      <c r="C8" s="102" t="s">
        <v>70</v>
      </c>
      <c r="D8" s="102" t="s">
        <v>71</v>
      </c>
      <c r="E8" s="103" t="s">
        <v>72</v>
      </c>
      <c r="F8" s="103" t="s">
        <v>73</v>
      </c>
      <c r="G8" s="103" t="s">
        <v>74</v>
      </c>
      <c r="H8" s="103" t="s">
        <v>75</v>
      </c>
      <c r="I8" s="102" t="s">
        <v>76</v>
      </c>
      <c r="J8" s="41" t="s">
        <v>190</v>
      </c>
    </row>
    <row r="9" spans="1:10">
      <c r="A9" s="28" t="s">
        <v>190</v>
      </c>
      <c r="B9" s="29" t="s">
        <v>44</v>
      </c>
      <c r="C9" s="30"/>
      <c r="D9" s="31" t="s">
        <v>190</v>
      </c>
      <c r="E9" s="32" t="s">
        <v>190</v>
      </c>
      <c r="F9" s="32" t="s">
        <v>190</v>
      </c>
      <c r="G9" s="32" t="s">
        <v>190</v>
      </c>
      <c r="H9" s="32" t="s">
        <v>190</v>
      </c>
      <c r="I9" s="42" t="s">
        <v>190</v>
      </c>
      <c r="J9" s="43" t="s">
        <v>190</v>
      </c>
    </row>
    <row r="10" ht="51" spans="1:10">
      <c r="A10" s="33" t="s">
        <v>206</v>
      </c>
      <c r="B10" s="110" t="s">
        <v>207</v>
      </c>
      <c r="C10" s="35" t="s">
        <v>208</v>
      </c>
      <c r="D10" s="36" t="s">
        <v>194</v>
      </c>
      <c r="E10" s="36" t="s">
        <v>190</v>
      </c>
      <c r="F10" s="36" t="s">
        <v>209</v>
      </c>
      <c r="G10" s="36" t="s">
        <v>52</v>
      </c>
      <c r="H10" s="37">
        <v>45399</v>
      </c>
      <c r="I10" s="36" t="s">
        <v>190</v>
      </c>
      <c r="J10" s="44" t="s">
        <v>190</v>
      </c>
    </row>
    <row r="11" ht="382.5" spans="1:10">
      <c r="A11" s="111" t="s">
        <v>206</v>
      </c>
      <c r="B11" s="35" t="s">
        <v>207</v>
      </c>
      <c r="C11" s="36" t="s">
        <v>210</v>
      </c>
      <c r="D11" s="223" t="s">
        <v>211</v>
      </c>
      <c r="E11" s="39" t="s">
        <v>190</v>
      </c>
      <c r="F11" s="39" t="s">
        <v>212</v>
      </c>
      <c r="G11" s="39" t="s">
        <v>52</v>
      </c>
      <c r="H11" s="37">
        <v>45399</v>
      </c>
      <c r="I11" s="39" t="s">
        <v>190</v>
      </c>
      <c r="J11" s="24" t="s">
        <v>190</v>
      </c>
    </row>
    <row r="12" customHeight="1" spans="1:10">
      <c r="A12" s="33" t="s">
        <v>206</v>
      </c>
      <c r="B12" s="39" t="s">
        <v>213</v>
      </c>
      <c r="C12" s="39" t="s">
        <v>214</v>
      </c>
      <c r="D12" s="223" t="s">
        <v>201</v>
      </c>
      <c r="E12" s="39" t="s">
        <v>190</v>
      </c>
      <c r="F12" s="109" t="s">
        <v>202</v>
      </c>
      <c r="G12" s="39" t="s">
        <v>52</v>
      </c>
      <c r="H12" s="37">
        <v>45399</v>
      </c>
      <c r="I12" s="39" t="s">
        <v>190</v>
      </c>
      <c r="J12" s="24" t="s">
        <v>190</v>
      </c>
    </row>
    <row r="13" customHeight="1" spans="1:10">
      <c r="A13" s="33" t="s">
        <v>206</v>
      </c>
      <c r="B13" s="39" t="s">
        <v>213</v>
      </c>
      <c r="C13" s="39" t="s">
        <v>215</v>
      </c>
      <c r="D13" s="223" t="s">
        <v>216</v>
      </c>
      <c r="E13" s="39" t="s">
        <v>190</v>
      </c>
      <c r="F13" s="39" t="s">
        <v>217</v>
      </c>
      <c r="G13" s="39" t="s">
        <v>52</v>
      </c>
      <c r="H13" s="37">
        <v>45399</v>
      </c>
      <c r="I13" s="39" t="s">
        <v>190</v>
      </c>
      <c r="J13" s="24" t="s">
        <v>190</v>
      </c>
    </row>
  </sheetData>
  <sheetProtection sheet="1" objects="1" scenarios="1"/>
  <mergeCells count="5">
    <mergeCell ref="B2:G2"/>
    <mergeCell ref="B3:G3"/>
    <mergeCell ref="B4:G4"/>
    <mergeCell ref="E5:G5"/>
    <mergeCell ref="E6:G6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opLeftCell="A2" workbookViewId="0">
      <selection activeCell="D13" sqref="D13"/>
    </sheetView>
  </sheetViews>
  <sheetFormatPr defaultColWidth="9" defaultRowHeight="13.5"/>
  <cols>
    <col min="1" max="1" width="9" style="1"/>
    <col min="2" max="2" width="18.875" style="1" customWidth="1"/>
    <col min="3" max="3" width="22.5" style="1" customWidth="1"/>
    <col min="4" max="4" width="15" style="1" customWidth="1"/>
    <col min="5" max="5" width="9" style="1"/>
    <col min="6" max="6" width="29.875" style="1" customWidth="1"/>
    <col min="7" max="7" width="6.125" style="1" customWidth="1"/>
    <col min="8" max="8" width="9.375" style="1" customWidth="1"/>
    <col min="9" max="9" width="4.875" style="1" customWidth="1"/>
    <col min="10" max="10" width="1.5" style="1" customWidth="1"/>
    <col min="11" max="16384" width="9" style="1"/>
  </cols>
  <sheetData>
    <row r="1" ht="14.25" spans="1:10">
      <c r="A1" s="2" t="s">
        <v>190</v>
      </c>
      <c r="B1" s="3" t="s">
        <v>190</v>
      </c>
      <c r="C1" s="3" t="s">
        <v>190</v>
      </c>
      <c r="D1" s="3" t="s">
        <v>190</v>
      </c>
      <c r="E1" s="3" t="s">
        <v>190</v>
      </c>
      <c r="F1" s="3" t="s">
        <v>190</v>
      </c>
      <c r="G1" s="4" t="s">
        <v>190</v>
      </c>
      <c r="H1" s="5" t="s">
        <v>190</v>
      </c>
      <c r="I1" s="9" t="s">
        <v>190</v>
      </c>
      <c r="J1" s="40" t="s">
        <v>190</v>
      </c>
    </row>
    <row r="2" customHeight="1" spans="1:10">
      <c r="A2" s="6" t="s">
        <v>62</v>
      </c>
      <c r="B2" s="104" t="s">
        <v>35</v>
      </c>
      <c r="C2" s="105"/>
      <c r="D2" s="105"/>
      <c r="E2" s="105"/>
      <c r="F2" s="105"/>
      <c r="G2" s="106"/>
      <c r="H2" s="9" t="s">
        <v>190</v>
      </c>
      <c r="I2" s="9" t="s">
        <v>190</v>
      </c>
      <c r="J2" s="40" t="s">
        <v>190</v>
      </c>
    </row>
    <row r="3" customHeight="1" spans="1:10">
      <c r="A3" s="6" t="s">
        <v>63</v>
      </c>
      <c r="B3" s="107" t="s">
        <v>64</v>
      </c>
      <c r="C3" s="7"/>
      <c r="D3" s="7"/>
      <c r="E3" s="7"/>
      <c r="F3" s="7"/>
      <c r="G3" s="8"/>
      <c r="H3" s="9" t="s">
        <v>190</v>
      </c>
      <c r="I3" s="9" t="s">
        <v>190</v>
      </c>
      <c r="J3" s="40" t="s">
        <v>190</v>
      </c>
    </row>
    <row r="4" spans="1:10">
      <c r="A4" s="6" t="s">
        <v>65</v>
      </c>
      <c r="B4" s="107" t="s">
        <v>190</v>
      </c>
      <c r="C4" s="7"/>
      <c r="D4" s="7"/>
      <c r="E4" s="7"/>
      <c r="F4" s="7"/>
      <c r="G4" s="8"/>
      <c r="H4" s="9" t="s">
        <v>190</v>
      </c>
      <c r="I4" s="9" t="s">
        <v>190</v>
      </c>
      <c r="J4" s="40" t="s">
        <v>190</v>
      </c>
    </row>
    <row r="5" customHeight="1" spans="1:10">
      <c r="A5" s="12" t="s">
        <v>52</v>
      </c>
      <c r="B5" s="13" t="s">
        <v>53</v>
      </c>
      <c r="C5" s="13" t="s">
        <v>54</v>
      </c>
      <c r="D5" s="14" t="s">
        <v>55</v>
      </c>
      <c r="E5" s="15" t="s">
        <v>66</v>
      </c>
      <c r="F5" s="16"/>
      <c r="G5" s="17"/>
      <c r="H5" s="9" t="s">
        <v>190</v>
      </c>
      <c r="I5" s="9" t="s">
        <v>190</v>
      </c>
      <c r="J5" s="40" t="s">
        <v>190</v>
      </c>
    </row>
    <row r="6" customHeight="1" spans="1:10">
      <c r="A6" s="18">
        <v>4</v>
      </c>
      <c r="B6" s="19">
        <v>0</v>
      </c>
      <c r="C6" s="20">
        <v>0</v>
      </c>
      <c r="D6" s="20">
        <v>0</v>
      </c>
      <c r="E6" s="108">
        <v>4</v>
      </c>
      <c r="F6" s="21"/>
      <c r="G6" s="22"/>
      <c r="H6" s="9" t="s">
        <v>190</v>
      </c>
      <c r="I6" s="9" t="s">
        <v>190</v>
      </c>
      <c r="J6" s="40" t="s">
        <v>190</v>
      </c>
    </row>
    <row r="7" spans="1:10">
      <c r="A7" s="23" t="s">
        <v>190</v>
      </c>
      <c r="B7" s="23" t="s">
        <v>190</v>
      </c>
      <c r="C7" s="23" t="s">
        <v>190</v>
      </c>
      <c r="D7" s="24" t="s">
        <v>190</v>
      </c>
      <c r="E7" s="24" t="s">
        <v>190</v>
      </c>
      <c r="F7" s="24" t="s">
        <v>190</v>
      </c>
      <c r="G7" s="24" t="s">
        <v>190</v>
      </c>
      <c r="H7" s="24" t="s">
        <v>190</v>
      </c>
      <c r="I7" s="24" t="s">
        <v>190</v>
      </c>
      <c r="J7" s="40" t="s">
        <v>190</v>
      </c>
    </row>
    <row r="8" ht="51" spans="1:10">
      <c r="A8" s="101" t="s">
        <v>68</v>
      </c>
      <c r="B8" s="102" t="s">
        <v>69</v>
      </c>
      <c r="C8" s="102" t="s">
        <v>70</v>
      </c>
      <c r="D8" s="102" t="s">
        <v>71</v>
      </c>
      <c r="E8" s="103" t="s">
        <v>72</v>
      </c>
      <c r="F8" s="103" t="s">
        <v>73</v>
      </c>
      <c r="G8" s="103" t="s">
        <v>74</v>
      </c>
      <c r="H8" s="103" t="s">
        <v>75</v>
      </c>
      <c r="I8" s="102" t="s">
        <v>76</v>
      </c>
      <c r="J8" s="41" t="s">
        <v>190</v>
      </c>
    </row>
    <row r="9" spans="1:10">
      <c r="A9" s="28" t="s">
        <v>190</v>
      </c>
      <c r="B9" s="29" t="s">
        <v>37</v>
      </c>
      <c r="C9" s="30"/>
      <c r="D9" s="31" t="s">
        <v>190</v>
      </c>
      <c r="E9" s="32" t="s">
        <v>190</v>
      </c>
      <c r="F9" s="32" t="s">
        <v>190</v>
      </c>
      <c r="G9" s="32" t="s">
        <v>190</v>
      </c>
      <c r="H9" s="32" t="s">
        <v>190</v>
      </c>
      <c r="I9" s="42" t="s">
        <v>190</v>
      </c>
      <c r="J9" s="43" t="s">
        <v>190</v>
      </c>
    </row>
    <row r="10" ht="63.75" spans="1:10">
      <c r="A10" s="33" t="s">
        <v>218</v>
      </c>
      <c r="B10" s="34" t="s">
        <v>219</v>
      </c>
      <c r="C10" s="35" t="s">
        <v>220</v>
      </c>
      <c r="D10" s="36" t="s">
        <v>221</v>
      </c>
      <c r="E10" s="36" t="s">
        <v>190</v>
      </c>
      <c r="F10" s="36" t="s">
        <v>195</v>
      </c>
      <c r="G10" s="36" t="s">
        <v>52</v>
      </c>
      <c r="H10" s="37">
        <v>45399</v>
      </c>
      <c r="I10" s="36" t="s">
        <v>190</v>
      </c>
      <c r="J10" s="44" t="s">
        <v>190</v>
      </c>
    </row>
    <row r="11" ht="331.5" spans="1:10">
      <c r="A11" s="33" t="s">
        <v>218</v>
      </c>
      <c r="B11" s="36" t="s">
        <v>219</v>
      </c>
      <c r="C11" s="36" t="s">
        <v>222</v>
      </c>
      <c r="D11" s="223" t="s">
        <v>223</v>
      </c>
      <c r="E11" s="39" t="s">
        <v>190</v>
      </c>
      <c r="F11" s="39" t="s">
        <v>224</v>
      </c>
      <c r="G11" s="39" t="s">
        <v>52</v>
      </c>
      <c r="H11" s="37">
        <v>45399</v>
      </c>
      <c r="I11" s="39" t="s">
        <v>190</v>
      </c>
      <c r="J11" s="24" t="s">
        <v>190</v>
      </c>
    </row>
    <row r="12" ht="234.75" customHeight="1" spans="1:10">
      <c r="A12" s="33" t="s">
        <v>218</v>
      </c>
      <c r="B12" s="39" t="s">
        <v>225</v>
      </c>
      <c r="C12" s="39" t="s">
        <v>226</v>
      </c>
      <c r="D12" s="223" t="s">
        <v>201</v>
      </c>
      <c r="E12" s="39" t="s">
        <v>190</v>
      </c>
      <c r="F12" s="109" t="s">
        <v>195</v>
      </c>
      <c r="G12" s="39" t="s">
        <v>52</v>
      </c>
      <c r="H12" s="37">
        <v>45399</v>
      </c>
      <c r="I12" s="39" t="s">
        <v>190</v>
      </c>
      <c r="J12" s="24" t="s">
        <v>190</v>
      </c>
    </row>
    <row r="13" ht="261" customHeight="1" spans="1:10">
      <c r="A13" s="33" t="s">
        <v>218</v>
      </c>
      <c r="B13" s="39" t="s">
        <v>225</v>
      </c>
      <c r="C13" s="39" t="s">
        <v>227</v>
      </c>
      <c r="D13" s="223" t="s">
        <v>228</v>
      </c>
      <c r="E13" s="39" t="s">
        <v>190</v>
      </c>
      <c r="F13" s="39" t="s">
        <v>229</v>
      </c>
      <c r="G13" s="39" t="s">
        <v>52</v>
      </c>
      <c r="H13" s="37">
        <v>45399</v>
      </c>
      <c r="I13" s="39" t="s">
        <v>190</v>
      </c>
      <c r="J13" s="24" t="s">
        <v>190</v>
      </c>
    </row>
  </sheetData>
  <sheetProtection sheet="1" objects="1" scenarios="1"/>
  <mergeCells count="5">
    <mergeCell ref="B2:G2"/>
    <mergeCell ref="B3:G3"/>
    <mergeCell ref="B4:G4"/>
    <mergeCell ref="E5:G5"/>
    <mergeCell ref="E6:G6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opLeftCell="A9" workbookViewId="0">
      <selection activeCell="A1" sqref="A1"/>
    </sheetView>
  </sheetViews>
  <sheetFormatPr defaultColWidth="9" defaultRowHeight="13.5"/>
  <cols>
    <col min="1" max="1" width="9" style="1"/>
    <col min="2" max="2" width="18.875" style="1" customWidth="1"/>
    <col min="3" max="3" width="22.5" style="1" customWidth="1"/>
    <col min="4" max="4" width="15" style="1" customWidth="1"/>
    <col min="5" max="5" width="9" style="1"/>
    <col min="6" max="6" width="29.875" style="1" customWidth="1"/>
    <col min="7" max="7" width="6.125" style="1" customWidth="1"/>
    <col min="8" max="8" width="9.375" style="1" customWidth="1"/>
    <col min="9" max="9" width="4.875" style="1" customWidth="1"/>
    <col min="10" max="10" width="1.5" style="1" customWidth="1"/>
    <col min="11" max="16384" width="9" style="1"/>
  </cols>
  <sheetData>
    <row r="1" ht="14.25" spans="1:10">
      <c r="A1" s="2" t="s">
        <v>190</v>
      </c>
      <c r="B1" s="3" t="s">
        <v>190</v>
      </c>
      <c r="C1" s="3" t="s">
        <v>190</v>
      </c>
      <c r="D1" s="3" t="s">
        <v>190</v>
      </c>
      <c r="E1" s="3" t="s">
        <v>190</v>
      </c>
      <c r="F1" s="3" t="s">
        <v>190</v>
      </c>
      <c r="G1" s="4" t="s">
        <v>190</v>
      </c>
      <c r="H1" s="5" t="s">
        <v>190</v>
      </c>
      <c r="I1" s="9" t="s">
        <v>190</v>
      </c>
      <c r="J1" s="40" t="s">
        <v>190</v>
      </c>
    </row>
    <row r="2" customHeight="1" spans="1:10">
      <c r="A2" s="6" t="s">
        <v>62</v>
      </c>
      <c r="B2" s="7" t="s">
        <v>35</v>
      </c>
      <c r="C2" s="7"/>
      <c r="D2" s="7"/>
      <c r="E2" s="7"/>
      <c r="F2" s="7"/>
      <c r="G2" s="8"/>
      <c r="H2" s="9" t="s">
        <v>190</v>
      </c>
      <c r="I2" s="9" t="s">
        <v>190</v>
      </c>
      <c r="J2" s="40" t="s">
        <v>190</v>
      </c>
    </row>
    <row r="3" customHeight="1" spans="1:10">
      <c r="A3" s="6" t="s">
        <v>63</v>
      </c>
      <c r="B3" s="7" t="s">
        <v>64</v>
      </c>
      <c r="C3" s="7"/>
      <c r="D3" s="7"/>
      <c r="E3" s="7"/>
      <c r="F3" s="7"/>
      <c r="G3" s="8"/>
      <c r="H3" s="9" t="s">
        <v>190</v>
      </c>
      <c r="I3" s="9" t="s">
        <v>190</v>
      </c>
      <c r="J3" s="40" t="s">
        <v>190</v>
      </c>
    </row>
    <row r="4" spans="1:10">
      <c r="A4" s="6" t="s">
        <v>65</v>
      </c>
      <c r="B4" s="10" t="s">
        <v>190</v>
      </c>
      <c r="C4" s="10"/>
      <c r="D4" s="10"/>
      <c r="E4" s="10"/>
      <c r="F4" s="10"/>
      <c r="G4" s="11"/>
      <c r="H4" s="9" t="s">
        <v>190</v>
      </c>
      <c r="I4" s="9" t="s">
        <v>190</v>
      </c>
      <c r="J4" s="40" t="s">
        <v>190</v>
      </c>
    </row>
    <row r="5" customHeight="1" spans="1:10">
      <c r="A5" s="12" t="s">
        <v>52</v>
      </c>
      <c r="B5" s="13" t="s">
        <v>53</v>
      </c>
      <c r="C5" s="13" t="s">
        <v>54</v>
      </c>
      <c r="D5" s="14" t="s">
        <v>55</v>
      </c>
      <c r="E5" s="15" t="s">
        <v>66</v>
      </c>
      <c r="F5" s="16"/>
      <c r="G5" s="17"/>
      <c r="H5" s="9" t="s">
        <v>190</v>
      </c>
      <c r="I5" s="9" t="s">
        <v>190</v>
      </c>
      <c r="J5" s="40" t="s">
        <v>190</v>
      </c>
    </row>
    <row r="6" customHeight="1" spans="1:10">
      <c r="A6" s="18">
        <v>6</v>
      </c>
      <c r="B6" s="19">
        <v>0</v>
      </c>
      <c r="C6" s="20">
        <v>0</v>
      </c>
      <c r="D6" s="20">
        <v>0</v>
      </c>
      <c r="E6" s="21">
        <v>6</v>
      </c>
      <c r="F6" s="21"/>
      <c r="G6" s="22"/>
      <c r="H6" s="9" t="s">
        <v>190</v>
      </c>
      <c r="I6" s="9" t="s">
        <v>190</v>
      </c>
      <c r="J6" s="40" t="s">
        <v>190</v>
      </c>
    </row>
    <row r="7" spans="1:10">
      <c r="A7" s="23" t="s">
        <v>190</v>
      </c>
      <c r="B7" s="23" t="s">
        <v>190</v>
      </c>
      <c r="C7" s="23" t="s">
        <v>190</v>
      </c>
      <c r="D7" s="24" t="s">
        <v>190</v>
      </c>
      <c r="E7" s="24" t="s">
        <v>190</v>
      </c>
      <c r="F7" s="24" t="s">
        <v>190</v>
      </c>
      <c r="G7" s="24" t="s">
        <v>190</v>
      </c>
      <c r="H7" s="24" t="s">
        <v>190</v>
      </c>
      <c r="I7" s="24" t="s">
        <v>190</v>
      </c>
      <c r="J7" s="40" t="s">
        <v>190</v>
      </c>
    </row>
    <row r="8" ht="51" spans="1:10">
      <c r="A8" s="101" t="s">
        <v>68</v>
      </c>
      <c r="B8" s="102" t="s">
        <v>69</v>
      </c>
      <c r="C8" s="102" t="s">
        <v>70</v>
      </c>
      <c r="D8" s="102" t="s">
        <v>71</v>
      </c>
      <c r="E8" s="103" t="s">
        <v>72</v>
      </c>
      <c r="F8" s="103" t="s">
        <v>73</v>
      </c>
      <c r="G8" s="103" t="s">
        <v>74</v>
      </c>
      <c r="H8" s="103" t="s">
        <v>75</v>
      </c>
      <c r="I8" s="102" t="s">
        <v>76</v>
      </c>
      <c r="J8" s="41" t="s">
        <v>190</v>
      </c>
    </row>
    <row r="9" spans="1:10">
      <c r="A9" s="28" t="s">
        <v>190</v>
      </c>
      <c r="B9" s="29" t="s">
        <v>230</v>
      </c>
      <c r="C9" s="30"/>
      <c r="D9" s="31" t="s">
        <v>190</v>
      </c>
      <c r="E9" s="32" t="s">
        <v>190</v>
      </c>
      <c r="F9" s="32" t="s">
        <v>190</v>
      </c>
      <c r="G9" s="32" t="s">
        <v>190</v>
      </c>
      <c r="H9" s="32" t="s">
        <v>190</v>
      </c>
      <c r="I9" s="42" t="s">
        <v>190</v>
      </c>
      <c r="J9" s="43" t="s">
        <v>190</v>
      </c>
    </row>
    <row r="10" ht="267.75" spans="1:10">
      <c r="A10" s="33" t="s">
        <v>231</v>
      </c>
      <c r="B10" s="34" t="s">
        <v>232</v>
      </c>
      <c r="C10" s="35" t="s">
        <v>233</v>
      </c>
      <c r="D10" s="36" t="s">
        <v>221</v>
      </c>
      <c r="E10" s="36" t="s">
        <v>190</v>
      </c>
      <c r="F10" s="36" t="s">
        <v>234</v>
      </c>
      <c r="G10" s="36" t="s">
        <v>52</v>
      </c>
      <c r="H10" s="37">
        <v>45398</v>
      </c>
      <c r="I10" s="36" t="s">
        <v>190</v>
      </c>
      <c r="J10" s="44" t="s">
        <v>190</v>
      </c>
    </row>
    <row r="11" ht="267.75" spans="1:10">
      <c r="A11" s="38" t="s">
        <v>235</v>
      </c>
      <c r="B11" s="39" t="s">
        <v>236</v>
      </c>
      <c r="C11" s="36" t="s">
        <v>237</v>
      </c>
      <c r="D11" s="223" t="s">
        <v>238</v>
      </c>
      <c r="E11" s="39" t="s">
        <v>190</v>
      </c>
      <c r="F11" s="39" t="s">
        <v>234</v>
      </c>
      <c r="G11" s="39" t="s">
        <v>52</v>
      </c>
      <c r="H11" s="37">
        <v>45398</v>
      </c>
      <c r="I11" s="39" t="s">
        <v>190</v>
      </c>
      <c r="J11" s="24" t="s">
        <v>190</v>
      </c>
    </row>
    <row r="12" ht="267.75" spans="1:10">
      <c r="A12" s="38" t="s">
        <v>239</v>
      </c>
      <c r="B12" s="39" t="s">
        <v>236</v>
      </c>
      <c r="C12" s="39" t="s">
        <v>240</v>
      </c>
      <c r="D12" s="223" t="s">
        <v>201</v>
      </c>
      <c r="E12" s="39" t="s">
        <v>190</v>
      </c>
      <c r="F12" s="39" t="s">
        <v>234</v>
      </c>
      <c r="G12" s="39" t="s">
        <v>52</v>
      </c>
      <c r="H12" s="37">
        <v>45398</v>
      </c>
      <c r="I12" s="39" t="s">
        <v>190</v>
      </c>
      <c r="J12" s="24" t="s">
        <v>190</v>
      </c>
    </row>
    <row r="13" ht="409.5" spans="1:10">
      <c r="A13" s="38" t="s">
        <v>241</v>
      </c>
      <c r="B13" s="39" t="s">
        <v>242</v>
      </c>
      <c r="C13" s="39" t="s">
        <v>243</v>
      </c>
      <c r="D13" s="223" t="s">
        <v>244</v>
      </c>
      <c r="E13" s="39" t="s">
        <v>190</v>
      </c>
      <c r="F13" s="39" t="s">
        <v>245</v>
      </c>
      <c r="G13" s="39" t="s">
        <v>52</v>
      </c>
      <c r="H13" s="37">
        <v>45398</v>
      </c>
      <c r="I13" s="39" t="s">
        <v>190</v>
      </c>
      <c r="J13" s="24" t="s">
        <v>190</v>
      </c>
    </row>
    <row r="14" ht="76.5" spans="1:10">
      <c r="A14" s="38" t="s">
        <v>246</v>
      </c>
      <c r="B14" s="39" t="s">
        <v>242</v>
      </c>
      <c r="C14" s="39" t="s">
        <v>247</v>
      </c>
      <c r="D14" s="223" t="s">
        <v>248</v>
      </c>
      <c r="E14" s="39" t="s">
        <v>190</v>
      </c>
      <c r="F14" s="39" t="s">
        <v>190</v>
      </c>
      <c r="G14" s="39" t="s">
        <v>52</v>
      </c>
      <c r="H14" s="37">
        <v>45398</v>
      </c>
      <c r="I14" s="39" t="s">
        <v>190</v>
      </c>
      <c r="J14" s="45" t="s">
        <v>190</v>
      </c>
    </row>
    <row r="15" ht="409.5" spans="1:10">
      <c r="A15" s="38" t="s">
        <v>249</v>
      </c>
      <c r="B15" s="39" t="s">
        <v>250</v>
      </c>
      <c r="C15" s="39" t="s">
        <v>251</v>
      </c>
      <c r="D15" s="223" t="s">
        <v>252</v>
      </c>
      <c r="E15" s="39" t="s">
        <v>190</v>
      </c>
      <c r="F15" s="39" t="s">
        <v>253</v>
      </c>
      <c r="G15" s="39" t="s">
        <v>52</v>
      </c>
      <c r="H15" s="37">
        <v>45398</v>
      </c>
      <c r="I15" s="39" t="s">
        <v>190</v>
      </c>
      <c r="J15" s="45" t="s">
        <v>190</v>
      </c>
    </row>
  </sheetData>
  <sheetProtection sheet="1" objects="1" scenarios="1"/>
  <mergeCells count="5">
    <mergeCell ref="B2:G2"/>
    <mergeCell ref="B3:G3"/>
    <mergeCell ref="B4:G4"/>
    <mergeCell ref="E5:G5"/>
    <mergeCell ref="E6:G6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pane ySplit="8" topLeftCell="A9" activePane="bottomLeft" state="frozen"/>
      <selection/>
      <selection pane="bottomLeft" activeCell="N58" sqref="N58"/>
    </sheetView>
  </sheetViews>
  <sheetFormatPr defaultColWidth="11" defaultRowHeight="12.75"/>
  <cols>
    <col min="1" max="1" width="11.5" style="47" customWidth="1"/>
    <col min="2" max="2" width="19.125" style="47" customWidth="1"/>
    <col min="3" max="3" width="25.625" style="47" customWidth="1"/>
    <col min="4" max="4" width="30.125" style="47" customWidth="1"/>
    <col min="5" max="5" width="16.875" style="47" customWidth="1"/>
    <col min="6" max="6" width="19.875" style="47" customWidth="1"/>
    <col min="7" max="7" width="7.125" style="47" customWidth="1"/>
    <col min="8" max="8" width="11" style="47" customWidth="1"/>
    <col min="9" max="9" width="17.625" style="47" customWidth="1"/>
    <col min="10" max="10" width="8.125" style="48" customWidth="1"/>
    <col min="11" max="11" width="11" style="47" hidden="1" customWidth="1"/>
    <col min="12" max="16384" width="11" style="47"/>
  </cols>
  <sheetData>
    <row r="1" s="46" customFormat="1" ht="13.5" spans="1:10">
      <c r="A1" s="49"/>
      <c r="B1" s="50"/>
      <c r="C1" s="50"/>
      <c r="D1" s="50"/>
      <c r="E1" s="50"/>
      <c r="F1" s="50"/>
      <c r="G1" s="51"/>
      <c r="H1" s="52"/>
      <c r="I1" s="55"/>
      <c r="J1" s="85"/>
    </row>
    <row r="2" s="46" customFormat="1" ht="15" customHeight="1" spans="1:11">
      <c r="A2" s="53" t="s">
        <v>62</v>
      </c>
      <c r="B2" s="54" t="s">
        <v>254</v>
      </c>
      <c r="C2" s="54"/>
      <c r="D2" s="54"/>
      <c r="E2" s="54"/>
      <c r="F2" s="54"/>
      <c r="G2" s="54"/>
      <c r="H2" s="55"/>
      <c r="I2" s="55"/>
      <c r="J2" s="85"/>
      <c r="K2" s="46" t="s">
        <v>52</v>
      </c>
    </row>
    <row r="3" s="46" customFormat="1" ht="25.5" customHeight="1" spans="1:11">
      <c r="A3" s="56" t="s">
        <v>63</v>
      </c>
      <c r="B3" s="54" t="s">
        <v>64</v>
      </c>
      <c r="C3" s="54"/>
      <c r="D3" s="54"/>
      <c r="E3" s="54"/>
      <c r="F3" s="54"/>
      <c r="G3" s="54"/>
      <c r="H3" s="55"/>
      <c r="I3" s="55"/>
      <c r="J3" s="85"/>
      <c r="K3" s="46" t="s">
        <v>53</v>
      </c>
    </row>
    <row r="4" s="46" customFormat="1" ht="18" customHeight="1" spans="1:11">
      <c r="A4" s="53" t="s">
        <v>65</v>
      </c>
      <c r="B4" s="57"/>
      <c r="C4" s="57"/>
      <c r="D4" s="57"/>
      <c r="E4" s="57"/>
      <c r="F4" s="57"/>
      <c r="G4" s="57"/>
      <c r="H4" s="55"/>
      <c r="I4" s="55"/>
      <c r="J4" s="85"/>
      <c r="K4" s="86"/>
    </row>
    <row r="5" s="46" customFormat="1" ht="19.5" customHeight="1" spans="1:11">
      <c r="A5" s="58" t="s">
        <v>52</v>
      </c>
      <c r="B5" s="59" t="s">
        <v>53</v>
      </c>
      <c r="C5" s="59" t="s">
        <v>54</v>
      </c>
      <c r="D5" s="60" t="s">
        <v>55</v>
      </c>
      <c r="E5" s="61" t="s">
        <v>66</v>
      </c>
      <c r="F5" s="61"/>
      <c r="G5" s="61"/>
      <c r="H5" s="62"/>
      <c r="I5" s="62"/>
      <c r="J5" s="87"/>
      <c r="K5" s="46" t="s">
        <v>67</v>
      </c>
    </row>
    <row r="6" s="46" customFormat="1" ht="15" customHeight="1" spans="1:11">
      <c r="A6" s="95">
        <f>COUNTIF(G10:G958,"Pass")</f>
        <v>0</v>
      </c>
      <c r="B6" s="64">
        <f>COUNTIF(G10:G958,"Fail")</f>
        <v>0</v>
      </c>
      <c r="C6" s="64">
        <f>E6-D6-B6-A6</f>
        <v>4</v>
      </c>
      <c r="D6" s="65">
        <f>COUNTIF(G$10:G$958,"N/A")</f>
        <v>0</v>
      </c>
      <c r="E6" s="66">
        <f>COUNTA(A10:A958)</f>
        <v>4</v>
      </c>
      <c r="F6" s="66"/>
      <c r="G6" s="66"/>
      <c r="H6" s="62"/>
      <c r="I6" s="62"/>
      <c r="J6" s="87"/>
      <c r="K6" s="46" t="s">
        <v>55</v>
      </c>
    </row>
    <row r="7" s="46" customFormat="1" ht="15" customHeight="1" spans="4:10">
      <c r="D7" s="67"/>
      <c r="E7" s="67"/>
      <c r="F7" s="67"/>
      <c r="G7" s="67"/>
      <c r="H7" s="67"/>
      <c r="I7" s="67"/>
      <c r="J7" s="87"/>
    </row>
    <row r="8" s="46" customFormat="1" ht="25.5" customHeight="1" spans="1:10">
      <c r="A8" s="68" t="s">
        <v>68</v>
      </c>
      <c r="B8" s="68" t="s">
        <v>69</v>
      </c>
      <c r="C8" s="68" t="s">
        <v>70</v>
      </c>
      <c r="D8" s="68" t="s">
        <v>71</v>
      </c>
      <c r="E8" s="69" t="s">
        <v>72</v>
      </c>
      <c r="F8" s="69" t="s">
        <v>73</v>
      </c>
      <c r="G8" s="69" t="s">
        <v>74</v>
      </c>
      <c r="H8" s="69" t="s">
        <v>75</v>
      </c>
      <c r="I8" s="68" t="s">
        <v>76</v>
      </c>
      <c r="J8" s="88"/>
    </row>
    <row r="9" s="46" customFormat="1" ht="15.75" customHeight="1" spans="1:10">
      <c r="A9" s="70"/>
      <c r="B9" s="70" t="s">
        <v>165</v>
      </c>
      <c r="C9" s="71"/>
      <c r="D9" s="71"/>
      <c r="E9" s="71"/>
      <c r="F9" s="71"/>
      <c r="G9" s="71"/>
      <c r="H9" s="71"/>
      <c r="I9" s="72"/>
      <c r="J9" s="89"/>
    </row>
    <row r="10" s="93" customFormat="1" ht="68.25" customHeight="1" spans="1:10">
      <c r="A10" s="75" t="str">
        <f>IF(OR(B10&lt;&gt;"",D10&lt;&gt;""),"["&amp;TEXT($B$2,"##")&amp;"-"&amp;TEXT(ROW()-10,"##")&amp;"]","")</f>
        <v>[Staff Manager-]</v>
      </c>
      <c r="B10" s="75" t="s">
        <v>255</v>
      </c>
      <c r="C10" s="75"/>
      <c r="D10" s="96"/>
      <c r="E10" s="96"/>
      <c r="F10" s="96"/>
      <c r="G10" s="75"/>
      <c r="H10" s="75"/>
      <c r="I10" s="75"/>
      <c r="J10" s="98"/>
    </row>
    <row r="11" s="94" customFormat="1" ht="25.5" spans="1:10">
      <c r="A11" s="79" t="str">
        <f>IF(OR(B11&lt;&gt;"",D11&lt;&gt;""),"["&amp;TEXT($B$2,"##")&amp;"-"&amp;TEXT(ROW()-10,"##")&amp;"]","")</f>
        <v>[Staff Manager-1]</v>
      </c>
      <c r="B11" s="79" t="s">
        <v>256</v>
      </c>
      <c r="C11" s="79"/>
      <c r="D11" s="97"/>
      <c r="E11" s="97"/>
      <c r="F11" s="97"/>
      <c r="G11" s="79"/>
      <c r="H11" s="79"/>
      <c r="I11" s="99"/>
      <c r="J11" s="100"/>
    </row>
    <row r="12" s="94" customFormat="1" ht="25.5" spans="1:10">
      <c r="A12" s="79" t="str">
        <f>IF(OR(B12&lt;&gt;"",D12&lt;&gt;""),"["&amp;TEXT($B$2,"##")&amp;"-"&amp;TEXT(ROW()-10,"##")&amp;"]","")</f>
        <v>[Staff Manager-2]</v>
      </c>
      <c r="B12" s="79" t="s">
        <v>257</v>
      </c>
      <c r="C12" s="79"/>
      <c r="D12" s="97"/>
      <c r="E12" s="97"/>
      <c r="G12" s="79"/>
      <c r="H12" s="79"/>
      <c r="I12" s="99"/>
      <c r="J12" s="100"/>
    </row>
    <row r="13" s="94" customFormat="1" ht="25.5" spans="1:10">
      <c r="A13" s="79" t="str">
        <f>IF(OR(B13&lt;&gt;"",D13&lt;&gt;""),"["&amp;TEXT($B$2,"##")&amp;"-"&amp;TEXT(ROW()-10,"##")&amp;"]","")</f>
        <v>[Staff Manager-3]</v>
      </c>
      <c r="B13" s="79" t="s">
        <v>258</v>
      </c>
      <c r="C13" s="79"/>
      <c r="D13" s="97"/>
      <c r="E13" s="97"/>
      <c r="F13" s="97"/>
      <c r="G13" s="79"/>
      <c r="H13" s="79"/>
      <c r="I13" s="99"/>
      <c r="J13" s="100"/>
    </row>
  </sheetData>
  <autoFilter ref="A8:I13">
    <extLst/>
  </autoFilter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G1:G3 G7:G104">
      <formula1>$K$2:$K$6</formula1>
    </dataValidation>
  </dataValidations>
  <pageMargins left="0.747916666666667" right="0.25" top="0.75" bottom="0.984027777777778" header="0.5" footer="0.5"/>
  <pageSetup paperSize="9" firstPageNumber="0" orientation="landscape" useFirstPageNumber="1" horizontalDpi="300" verticalDpi="300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pane ySplit="8" topLeftCell="A21" activePane="bottomLeft" state="frozen"/>
      <selection/>
      <selection pane="bottomLeft" activeCell="B21" sqref="B21"/>
    </sheetView>
  </sheetViews>
  <sheetFormatPr defaultColWidth="11" defaultRowHeight="12.75"/>
  <cols>
    <col min="1" max="1" width="15.875" style="47" customWidth="1"/>
    <col min="2" max="2" width="19.125" style="47" customWidth="1"/>
    <col min="3" max="3" width="25.625" style="47" customWidth="1"/>
    <col min="4" max="4" width="28.5" style="47" customWidth="1"/>
    <col min="5" max="5" width="16.875" style="47" customWidth="1"/>
    <col min="6" max="6" width="9" style="47" customWidth="1"/>
    <col min="7" max="7" width="7.125" style="47" customWidth="1"/>
    <col min="8" max="8" width="15.125" style="47" customWidth="1"/>
    <col min="9" max="9" width="17.625" style="47" customWidth="1"/>
    <col min="10" max="10" width="8.125" style="48" customWidth="1"/>
    <col min="11" max="11" width="11" style="47" hidden="1" customWidth="1"/>
    <col min="12" max="16384" width="11" style="47"/>
  </cols>
  <sheetData>
    <row r="1" s="46" customFormat="1" ht="13.5" spans="1:10">
      <c r="A1" s="49"/>
      <c r="B1" s="50"/>
      <c r="C1" s="50"/>
      <c r="D1" s="50"/>
      <c r="E1" s="50"/>
      <c r="F1" s="50"/>
      <c r="G1" s="51"/>
      <c r="H1" s="52"/>
      <c r="I1" s="55"/>
      <c r="J1" s="85"/>
    </row>
    <row r="2" s="46" customFormat="1" spans="1:11">
      <c r="A2" s="53" t="s">
        <v>62</v>
      </c>
      <c r="B2" s="54" t="s">
        <v>259</v>
      </c>
      <c r="C2" s="54"/>
      <c r="D2" s="54"/>
      <c r="E2" s="54"/>
      <c r="F2" s="54"/>
      <c r="G2" s="54"/>
      <c r="H2" s="55"/>
      <c r="I2" s="55"/>
      <c r="J2" s="85"/>
      <c r="K2" s="46" t="s">
        <v>52</v>
      </c>
    </row>
    <row r="3" s="46" customFormat="1" spans="1:11">
      <c r="A3" s="56" t="s">
        <v>63</v>
      </c>
      <c r="B3" s="54" t="s">
        <v>64</v>
      </c>
      <c r="C3" s="54"/>
      <c r="D3" s="54"/>
      <c r="E3" s="54"/>
      <c r="F3" s="54"/>
      <c r="G3" s="54"/>
      <c r="H3" s="55"/>
      <c r="I3" s="55"/>
      <c r="J3" s="85"/>
      <c r="K3" s="46" t="s">
        <v>53</v>
      </c>
    </row>
    <row r="4" s="46" customFormat="1" spans="1:11">
      <c r="A4" s="53" t="s">
        <v>65</v>
      </c>
      <c r="B4" s="57"/>
      <c r="C4" s="57"/>
      <c r="D4" s="57"/>
      <c r="E4" s="57"/>
      <c r="F4" s="57"/>
      <c r="G4" s="57"/>
      <c r="H4" s="55"/>
      <c r="I4" s="55"/>
      <c r="J4" s="85"/>
      <c r="K4" s="86"/>
    </row>
    <row r="5" s="46" customFormat="1" spans="1:11">
      <c r="A5" s="58" t="s">
        <v>52</v>
      </c>
      <c r="B5" s="59" t="s">
        <v>53</v>
      </c>
      <c r="C5" s="59" t="s">
        <v>54</v>
      </c>
      <c r="D5" s="60" t="s">
        <v>55</v>
      </c>
      <c r="E5" s="61" t="s">
        <v>66</v>
      </c>
      <c r="F5" s="61"/>
      <c r="G5" s="61"/>
      <c r="H5" s="62"/>
      <c r="I5" s="62"/>
      <c r="J5" s="87"/>
      <c r="K5" s="46" t="s">
        <v>67</v>
      </c>
    </row>
    <row r="6" s="46" customFormat="1" ht="13.5" spans="1:11">
      <c r="A6" s="63">
        <f>COUNTIF(G10:G987,"Pass")</f>
        <v>4</v>
      </c>
      <c r="B6" s="64">
        <f>COUNTIF(G10:G987,"Fail")</f>
        <v>0</v>
      </c>
      <c r="C6" s="64">
        <f>E6-D6-B6-A6</f>
        <v>0</v>
      </c>
      <c r="D6" s="65">
        <f>COUNTIF(G$10:G$987,"N/A")</f>
        <v>0</v>
      </c>
      <c r="E6" s="66">
        <f>COUNTA(A10:A987)</f>
        <v>4</v>
      </c>
      <c r="F6" s="66"/>
      <c r="G6" s="66"/>
      <c r="H6" s="62"/>
      <c r="I6" s="62"/>
      <c r="J6" s="87"/>
      <c r="K6" s="46" t="s">
        <v>55</v>
      </c>
    </row>
    <row r="7" s="46" customFormat="1" spans="4:10">
      <c r="D7" s="67"/>
      <c r="E7" s="67"/>
      <c r="F7" s="67"/>
      <c r="G7" s="67"/>
      <c r="H7" s="62"/>
      <c r="I7" s="62"/>
      <c r="J7" s="87"/>
    </row>
    <row r="8" s="46" customFormat="1" ht="25.5" spans="1:10">
      <c r="A8" s="68" t="s">
        <v>68</v>
      </c>
      <c r="B8" s="68" t="s">
        <v>69</v>
      </c>
      <c r="C8" s="68" t="s">
        <v>70</v>
      </c>
      <c r="D8" s="68" t="s">
        <v>71</v>
      </c>
      <c r="E8" s="69" t="s">
        <v>72</v>
      </c>
      <c r="F8" s="69" t="s">
        <v>73</v>
      </c>
      <c r="G8" s="69" t="s">
        <v>74</v>
      </c>
      <c r="H8" s="69" t="s">
        <v>75</v>
      </c>
      <c r="I8" s="68" t="s">
        <v>76</v>
      </c>
      <c r="J8" s="88"/>
    </row>
    <row r="9" s="46" customFormat="1" spans="1:10">
      <c r="A9" s="70"/>
      <c r="B9" s="70" t="s">
        <v>127</v>
      </c>
      <c r="C9" s="71"/>
      <c r="D9" s="71"/>
      <c r="E9" s="71"/>
      <c r="F9" s="71"/>
      <c r="G9" s="71"/>
      <c r="H9" s="72"/>
      <c r="I9" s="72"/>
      <c r="J9" s="89"/>
    </row>
    <row r="10" ht="25.5" spans="1:10">
      <c r="A10" s="73" t="str">
        <f>IF(OR(B10&lt;&gt;"",D10&lt;&gt;""),"["&amp;TEXT($B$2,"##")&amp;"-"&amp;TEXT(ROW()-10,"##")&amp;"]","")</f>
        <v>[Account-]</v>
      </c>
      <c r="B10" s="73" t="s">
        <v>260</v>
      </c>
      <c r="C10" s="73" t="s">
        <v>146</v>
      </c>
      <c r="D10" s="74" t="s">
        <v>261</v>
      </c>
      <c r="E10" s="74"/>
      <c r="F10" s="74"/>
      <c r="G10" s="75" t="s">
        <v>52</v>
      </c>
      <c r="H10" s="92"/>
      <c r="I10" s="90"/>
      <c r="J10" s="91"/>
    </row>
    <row r="11" ht="25.5" spans="1:10">
      <c r="A11" s="77" t="str">
        <f>IF(OR(B11&lt;&gt;"",D11&lt;&gt;""),"["&amp;TEXT($B$2,"##")&amp;"-"&amp;TEXT(ROW()-10,"##")&amp;"]","")</f>
        <v>[Account-1]</v>
      </c>
      <c r="B11" s="77"/>
      <c r="C11" s="73" t="s">
        <v>150</v>
      </c>
      <c r="D11" s="78" t="s">
        <v>262</v>
      </c>
      <c r="E11" s="78"/>
      <c r="F11" s="78"/>
      <c r="G11" s="79" t="s">
        <v>52</v>
      </c>
      <c r="H11" s="90"/>
      <c r="I11" s="90"/>
      <c r="J11" s="91"/>
    </row>
    <row r="12" ht="25.5" spans="1:10">
      <c r="A12" s="77" t="str">
        <f>IF(OR(B12&lt;&gt;"",D12&lt;&gt;""),"["&amp;TEXT($B$2,"##")&amp;"-"&amp;TEXT(ROW()-10,"##")&amp;"]","")</f>
        <v>[Account-2]</v>
      </c>
      <c r="B12" s="77"/>
      <c r="C12" s="73" t="s">
        <v>263</v>
      </c>
      <c r="D12" s="78" t="s">
        <v>264</v>
      </c>
      <c r="E12" s="78"/>
      <c r="F12" s="78"/>
      <c r="G12" s="79" t="s">
        <v>52</v>
      </c>
      <c r="H12" s="90"/>
      <c r="I12" s="90"/>
      <c r="J12" s="91"/>
    </row>
    <row r="13" s="46" customFormat="1" spans="1:10">
      <c r="A13" s="70"/>
      <c r="B13" s="70" t="s">
        <v>265</v>
      </c>
      <c r="C13" s="71"/>
      <c r="D13" s="71"/>
      <c r="E13" s="71"/>
      <c r="F13" s="71"/>
      <c r="G13" s="71"/>
      <c r="H13" s="72"/>
      <c r="I13" s="72"/>
      <c r="J13" s="89"/>
    </row>
    <row r="14" ht="25.5" spans="1:10">
      <c r="A14" s="77" t="str">
        <f>IF(OR(B14&lt;&gt;"",D14&lt;&gt;""),"["&amp;TEXT($B$2,"##")&amp;"-"&amp;TEXT(ROW()-10,"##")&amp;"]","")</f>
        <v>[Account-4]</v>
      </c>
      <c r="B14" s="77"/>
      <c r="C14" s="73" t="s">
        <v>263</v>
      </c>
      <c r="D14" s="78" t="s">
        <v>264</v>
      </c>
      <c r="E14" s="78"/>
      <c r="F14" s="78"/>
      <c r="G14" s="79" t="s">
        <v>52</v>
      </c>
      <c r="H14" s="90"/>
      <c r="I14" s="90"/>
      <c r="J14" s="91"/>
    </row>
    <row r="15" spans="9:10">
      <c r="I15" s="48"/>
      <c r="J15" s="47"/>
    </row>
    <row r="16" spans="9:10">
      <c r="I16" s="48"/>
      <c r="J16" s="47"/>
    </row>
    <row r="17" spans="9:10">
      <c r="I17" s="48"/>
      <c r="J17" s="47"/>
    </row>
    <row r="18" spans="9:10">
      <c r="I18" s="48"/>
      <c r="J18" s="47"/>
    </row>
    <row r="19" spans="9:10">
      <c r="I19" s="48"/>
      <c r="J19" s="47"/>
    </row>
    <row r="20" spans="9:10">
      <c r="I20" s="48"/>
      <c r="J20" s="47"/>
    </row>
    <row r="21" spans="9:10">
      <c r="I21" s="48"/>
      <c r="J21" s="47"/>
    </row>
    <row r="22" spans="9:10">
      <c r="I22" s="48"/>
      <c r="J22" s="47"/>
    </row>
    <row r="23" spans="9:10">
      <c r="I23" s="48"/>
      <c r="J23" s="47"/>
    </row>
  </sheetData>
  <autoFilter ref="A8:I14">
    <extLst/>
  </autoFilter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G1:G3 G7:G12 G14:G125">
      <formula1>$K$2:$K$6</formula1>
    </dataValidation>
  </dataValidations>
  <pageMargins left="0.747916666666667" right="0.25" top="0.75" bottom="0.984027777777778" header="0.5" footer="0.5"/>
  <pageSetup paperSize="9" firstPageNumber="0" orientation="landscape" useFirstPageNumber="1" horizontalDpi="300" verticalDpi="300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H13" sqref="H13"/>
    </sheetView>
  </sheetViews>
  <sheetFormatPr defaultColWidth="11" defaultRowHeight="12.75"/>
  <cols>
    <col min="1" max="1" width="15.875" style="47" customWidth="1"/>
    <col min="2" max="2" width="19.125" style="47" customWidth="1"/>
    <col min="3" max="3" width="25.625" style="47" customWidth="1"/>
    <col min="4" max="4" width="28.5" style="47" customWidth="1"/>
    <col min="5" max="5" width="11.375" style="47" customWidth="1"/>
    <col min="6" max="6" width="28.75" style="47" customWidth="1"/>
    <col min="7" max="7" width="7.125" style="47" customWidth="1"/>
    <col min="8" max="8" width="15.125" style="47" customWidth="1"/>
    <col min="9" max="9" width="17.625" style="47" customWidth="1"/>
    <col min="10" max="10" width="8.125" style="48" customWidth="1"/>
    <col min="11" max="11" width="11" style="47" hidden="1" customWidth="1"/>
    <col min="12" max="16384" width="11" style="47"/>
  </cols>
  <sheetData>
    <row r="1" s="46" customFormat="1" ht="13.5" spans="1:10">
      <c r="A1" s="49"/>
      <c r="B1" s="50"/>
      <c r="C1" s="50"/>
      <c r="D1" s="50"/>
      <c r="E1" s="50"/>
      <c r="F1" s="50"/>
      <c r="G1" s="51"/>
      <c r="H1" s="52"/>
      <c r="I1" s="55"/>
      <c r="J1" s="85"/>
    </row>
    <row r="2" s="46" customFormat="1" spans="1:11">
      <c r="A2" s="53" t="s">
        <v>62</v>
      </c>
      <c r="B2" s="54" t="s">
        <v>39</v>
      </c>
      <c r="C2" s="54"/>
      <c r="D2" s="54"/>
      <c r="E2" s="54"/>
      <c r="F2" s="54"/>
      <c r="G2" s="54"/>
      <c r="H2" s="55"/>
      <c r="I2" s="55"/>
      <c r="J2" s="85"/>
      <c r="K2" s="46" t="s">
        <v>52</v>
      </c>
    </row>
    <row r="3" s="46" customFormat="1" spans="1:11">
      <c r="A3" s="56" t="s">
        <v>63</v>
      </c>
      <c r="B3" s="54" t="s">
        <v>64</v>
      </c>
      <c r="C3" s="54"/>
      <c r="D3" s="54"/>
      <c r="E3" s="54"/>
      <c r="F3" s="54"/>
      <c r="G3" s="54"/>
      <c r="H3" s="55"/>
      <c r="I3" s="55"/>
      <c r="J3" s="85"/>
      <c r="K3" s="46" t="s">
        <v>53</v>
      </c>
    </row>
    <row r="4" s="46" customFormat="1" spans="1:11">
      <c r="A4" s="53" t="s">
        <v>65</v>
      </c>
      <c r="B4" s="57"/>
      <c r="C4" s="57"/>
      <c r="D4" s="57"/>
      <c r="E4" s="57"/>
      <c r="F4" s="57"/>
      <c r="G4" s="57"/>
      <c r="H4" s="55"/>
      <c r="I4" s="55"/>
      <c r="J4" s="85"/>
      <c r="K4" s="86"/>
    </row>
    <row r="5" s="46" customFormat="1" spans="1:11">
      <c r="A5" s="58" t="s">
        <v>52</v>
      </c>
      <c r="B5" s="59" t="s">
        <v>53</v>
      </c>
      <c r="C5" s="59" t="s">
        <v>54</v>
      </c>
      <c r="D5" s="60" t="s">
        <v>55</v>
      </c>
      <c r="E5" s="61" t="s">
        <v>66</v>
      </c>
      <c r="F5" s="61"/>
      <c r="G5" s="61"/>
      <c r="H5" s="62"/>
      <c r="I5" s="62"/>
      <c r="J5" s="87"/>
      <c r="K5" s="46" t="s">
        <v>67</v>
      </c>
    </row>
    <row r="6" s="46" customFormat="1" ht="13.5" spans="1:11">
      <c r="A6" s="63">
        <f>COUNTIF(G10:G987,"Pass")</f>
        <v>3</v>
      </c>
      <c r="B6" s="64">
        <f>COUNTIF(G10:G987,"Fail")</f>
        <v>0</v>
      </c>
      <c r="C6" s="64">
        <f>E6-D6-B6-A6</f>
        <v>0</v>
      </c>
      <c r="D6" s="65">
        <f>COUNTIF(G$10:G$987,"N/A")</f>
        <v>0</v>
      </c>
      <c r="E6" s="66">
        <f>COUNTA(A10:A987)</f>
        <v>3</v>
      </c>
      <c r="F6" s="66"/>
      <c r="G6" s="66"/>
      <c r="H6" s="62"/>
      <c r="I6" s="62"/>
      <c r="J6" s="87"/>
      <c r="K6" s="46" t="s">
        <v>55</v>
      </c>
    </row>
    <row r="7" s="46" customFormat="1" spans="4:10">
      <c r="D7" s="67"/>
      <c r="E7" s="67"/>
      <c r="F7" s="67"/>
      <c r="G7" s="67"/>
      <c r="H7" s="62"/>
      <c r="I7" s="62"/>
      <c r="J7" s="87"/>
    </row>
    <row r="8" s="46" customFormat="1" ht="38.25" spans="1:10">
      <c r="A8" s="68" t="s">
        <v>68</v>
      </c>
      <c r="B8" s="68" t="s">
        <v>69</v>
      </c>
      <c r="C8" s="68" t="s">
        <v>70</v>
      </c>
      <c r="D8" s="68" t="s">
        <v>71</v>
      </c>
      <c r="E8" s="69" t="s">
        <v>72</v>
      </c>
      <c r="F8" s="69" t="s">
        <v>73</v>
      </c>
      <c r="G8" s="69" t="s">
        <v>74</v>
      </c>
      <c r="H8" s="69" t="s">
        <v>75</v>
      </c>
      <c r="I8" s="68" t="s">
        <v>76</v>
      </c>
      <c r="J8" s="88"/>
    </row>
    <row r="9" s="46" customFormat="1" spans="1:10">
      <c r="A9" s="70"/>
      <c r="B9" s="70" t="s">
        <v>266</v>
      </c>
      <c r="C9" s="71"/>
      <c r="D9" s="71"/>
      <c r="E9" s="71"/>
      <c r="F9" s="71"/>
      <c r="G9" s="71"/>
      <c r="H9" s="72"/>
      <c r="I9" s="72"/>
      <c r="J9" s="89"/>
    </row>
    <row r="10" ht="331.5" spans="1:10">
      <c r="A10" s="73" t="s">
        <v>267</v>
      </c>
      <c r="B10" s="73" t="s">
        <v>268</v>
      </c>
      <c r="C10" s="73" t="s">
        <v>269</v>
      </c>
      <c r="D10" s="74" t="s">
        <v>270</v>
      </c>
      <c r="E10" s="74"/>
      <c r="F10" s="74" t="s">
        <v>271</v>
      </c>
      <c r="G10" s="75" t="s">
        <v>52</v>
      </c>
      <c r="H10" s="76">
        <v>45399</v>
      </c>
      <c r="I10" s="90"/>
      <c r="J10" s="91"/>
    </row>
    <row r="11" s="46" customFormat="1" spans="1:10">
      <c r="A11" s="70"/>
      <c r="B11" s="70" t="s">
        <v>272</v>
      </c>
      <c r="C11" s="71"/>
      <c r="D11" s="71"/>
      <c r="E11" s="71"/>
      <c r="F11" s="71"/>
      <c r="G11" s="71"/>
      <c r="H11" s="72"/>
      <c r="I11" s="72"/>
      <c r="J11" s="89"/>
    </row>
    <row r="12" ht="38.25" spans="1:10">
      <c r="A12" s="77" t="s">
        <v>273</v>
      </c>
      <c r="B12" s="77" t="s">
        <v>274</v>
      </c>
      <c r="C12" s="73" t="s">
        <v>275</v>
      </c>
      <c r="D12" s="78" t="s">
        <v>55</v>
      </c>
      <c r="E12" s="78"/>
      <c r="F12" s="78" t="s">
        <v>276</v>
      </c>
      <c r="G12" s="79" t="s">
        <v>52</v>
      </c>
      <c r="H12" s="76">
        <v>45399</v>
      </c>
      <c r="I12" s="90"/>
      <c r="J12" s="91"/>
    </row>
    <row r="13" ht="38.25" spans="1:10">
      <c r="A13" s="77" t="s">
        <v>277</v>
      </c>
      <c r="B13" s="77" t="s">
        <v>278</v>
      </c>
      <c r="C13" s="73" t="s">
        <v>279</v>
      </c>
      <c r="D13" s="78" t="s">
        <v>280</v>
      </c>
      <c r="E13" s="78"/>
      <c r="F13" s="78" t="s">
        <v>281</v>
      </c>
      <c r="G13" s="79" t="s">
        <v>52</v>
      </c>
      <c r="H13" s="76">
        <v>45399</v>
      </c>
      <c r="I13" s="90"/>
      <c r="J13" s="91"/>
    </row>
    <row r="14" spans="1:10">
      <c r="A14" s="80"/>
      <c r="B14" s="80"/>
      <c r="C14" s="81"/>
      <c r="D14" s="82"/>
      <c r="E14" s="82"/>
      <c r="F14" s="82"/>
      <c r="G14" s="83"/>
      <c r="H14" s="84"/>
      <c r="I14" s="84"/>
      <c r="J14" s="91"/>
    </row>
    <row r="15" spans="9:10">
      <c r="I15" s="48"/>
      <c r="J15" s="47"/>
    </row>
    <row r="16" spans="9:10">
      <c r="I16" s="48"/>
      <c r="J16" s="47"/>
    </row>
    <row r="17" spans="9:10">
      <c r="I17" s="48"/>
      <c r="J17" s="47"/>
    </row>
    <row r="18" spans="9:10">
      <c r="I18" s="48"/>
      <c r="J18" s="47"/>
    </row>
    <row r="19" spans="9:10">
      <c r="I19" s="48"/>
      <c r="J19" s="47"/>
    </row>
    <row r="20" spans="9:10">
      <c r="I20" s="48"/>
      <c r="J20" s="47"/>
    </row>
    <row r="21" spans="9:10">
      <c r="I21" s="48"/>
      <c r="J21" s="47"/>
    </row>
    <row r="22" spans="9:10">
      <c r="I22" s="48"/>
      <c r="J22" s="47"/>
    </row>
    <row r="23" spans="9:10">
      <c r="I23" s="48"/>
      <c r="J23" s="47"/>
    </row>
  </sheetData>
  <sheetProtection sheet="1" objects="1" scenarios="1"/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G1:G3 G7:G10 G12:G125">
      <formula1>$K$2:$K$6</formula1>
    </dataValidation>
  </dataValidations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J36" sqref="J36"/>
    </sheetView>
  </sheetViews>
  <sheetFormatPr defaultColWidth="9" defaultRowHeight="13.5"/>
  <cols>
    <col min="1" max="1" width="41.125" style="1" customWidth="1"/>
    <col min="2" max="2" width="24" style="1" customWidth="1"/>
    <col min="3" max="3" width="27.125" style="1" customWidth="1"/>
    <col min="4" max="4" width="20.25" style="1" customWidth="1"/>
    <col min="5" max="5" width="17" style="1" customWidth="1"/>
    <col min="6" max="6" width="29.875" style="1" customWidth="1"/>
    <col min="7" max="7" width="6.125" style="1" customWidth="1"/>
    <col min="8" max="8" width="9.375" style="1" customWidth="1"/>
    <col min="9" max="9" width="4.875" style="1" customWidth="1"/>
    <col min="10" max="10" width="1.5" style="1" customWidth="1"/>
    <col min="11" max="16384" width="9" style="1"/>
  </cols>
  <sheetData>
    <row r="1" ht="14.25" spans="1:10">
      <c r="A1" s="2" t="s">
        <v>190</v>
      </c>
      <c r="B1" s="3" t="s">
        <v>190</v>
      </c>
      <c r="C1" s="3" t="s">
        <v>190</v>
      </c>
      <c r="D1" s="3" t="s">
        <v>190</v>
      </c>
      <c r="E1" s="3" t="s">
        <v>190</v>
      </c>
      <c r="F1" s="3" t="s">
        <v>190</v>
      </c>
      <c r="G1" s="4" t="s">
        <v>190</v>
      </c>
      <c r="H1" s="5" t="s">
        <v>190</v>
      </c>
      <c r="I1" s="9" t="s">
        <v>190</v>
      </c>
      <c r="J1" s="40" t="s">
        <v>190</v>
      </c>
    </row>
    <row r="2" customHeight="1" spans="1:10">
      <c r="A2" s="6" t="s">
        <v>62</v>
      </c>
      <c r="B2" s="7" t="s">
        <v>57</v>
      </c>
      <c r="C2" s="7"/>
      <c r="D2" s="7"/>
      <c r="E2" s="7"/>
      <c r="F2" s="7"/>
      <c r="G2" s="8"/>
      <c r="H2" s="9" t="s">
        <v>190</v>
      </c>
      <c r="I2" s="9" t="s">
        <v>190</v>
      </c>
      <c r="J2" s="40" t="s">
        <v>190</v>
      </c>
    </row>
    <row r="3" customHeight="1" spans="1:10">
      <c r="A3" s="6" t="s">
        <v>63</v>
      </c>
      <c r="B3" s="7" t="s">
        <v>64</v>
      </c>
      <c r="C3" s="7"/>
      <c r="D3" s="7"/>
      <c r="E3" s="7"/>
      <c r="F3" s="7"/>
      <c r="G3" s="8"/>
      <c r="H3" s="9" t="s">
        <v>190</v>
      </c>
      <c r="I3" s="9" t="s">
        <v>190</v>
      </c>
      <c r="J3" s="40" t="s">
        <v>190</v>
      </c>
    </row>
    <row r="4" spans="1:10">
      <c r="A4" s="6" t="s">
        <v>65</v>
      </c>
      <c r="B4" s="10" t="s">
        <v>190</v>
      </c>
      <c r="C4" s="10"/>
      <c r="D4" s="10"/>
      <c r="E4" s="10"/>
      <c r="F4" s="10"/>
      <c r="G4" s="11"/>
      <c r="H4" s="9" t="s">
        <v>190</v>
      </c>
      <c r="I4" s="9" t="s">
        <v>190</v>
      </c>
      <c r="J4" s="40" t="s">
        <v>190</v>
      </c>
    </row>
    <row r="5" customHeight="1" spans="1:10">
      <c r="A5" s="12" t="s">
        <v>52</v>
      </c>
      <c r="B5" s="13" t="s">
        <v>53</v>
      </c>
      <c r="C5" s="13" t="s">
        <v>54</v>
      </c>
      <c r="D5" s="14" t="s">
        <v>55</v>
      </c>
      <c r="E5" s="15" t="s">
        <v>66</v>
      </c>
      <c r="F5" s="16"/>
      <c r="G5" s="17"/>
      <c r="H5" s="9" t="s">
        <v>190</v>
      </c>
      <c r="I5" s="9" t="s">
        <v>190</v>
      </c>
      <c r="J5" s="40" t="s">
        <v>190</v>
      </c>
    </row>
    <row r="6" customHeight="1" spans="1:10">
      <c r="A6" s="18">
        <v>5</v>
      </c>
      <c r="B6" s="19">
        <v>0</v>
      </c>
      <c r="C6" s="20">
        <v>0</v>
      </c>
      <c r="D6" s="20">
        <v>0</v>
      </c>
      <c r="E6" s="21">
        <v>3</v>
      </c>
      <c r="F6" s="21"/>
      <c r="G6" s="22"/>
      <c r="H6" s="9" t="s">
        <v>190</v>
      </c>
      <c r="I6" s="9" t="s">
        <v>190</v>
      </c>
      <c r="J6" s="40" t="s">
        <v>190</v>
      </c>
    </row>
    <row r="7" spans="1:10">
      <c r="A7" s="23" t="s">
        <v>190</v>
      </c>
      <c r="B7" s="23" t="s">
        <v>190</v>
      </c>
      <c r="C7" s="23" t="s">
        <v>190</v>
      </c>
      <c r="D7" s="24" t="s">
        <v>190</v>
      </c>
      <c r="E7" s="24" t="s">
        <v>190</v>
      </c>
      <c r="F7" s="24" t="s">
        <v>190</v>
      </c>
      <c r="G7" s="24" t="s">
        <v>190</v>
      </c>
      <c r="H7" s="24" t="s">
        <v>190</v>
      </c>
      <c r="I7" s="24" t="s">
        <v>190</v>
      </c>
      <c r="J7" s="40" t="s">
        <v>190</v>
      </c>
    </row>
    <row r="8" ht="25.5" spans="1:10">
      <c r="A8" s="25" t="s">
        <v>68</v>
      </c>
      <c r="B8" s="26" t="s">
        <v>69</v>
      </c>
      <c r="C8" s="26" t="s">
        <v>70</v>
      </c>
      <c r="D8" s="26" t="s">
        <v>71</v>
      </c>
      <c r="E8" s="27" t="s">
        <v>72</v>
      </c>
      <c r="F8" s="27" t="s">
        <v>73</v>
      </c>
      <c r="G8" s="27" t="s">
        <v>74</v>
      </c>
      <c r="H8" s="27" t="s">
        <v>75</v>
      </c>
      <c r="I8" s="26" t="s">
        <v>76</v>
      </c>
      <c r="J8" s="41" t="s">
        <v>190</v>
      </c>
    </row>
    <row r="9" spans="1:10">
      <c r="A9" s="28" t="s">
        <v>190</v>
      </c>
      <c r="B9" s="29" t="s">
        <v>282</v>
      </c>
      <c r="C9" s="30"/>
      <c r="D9" s="31" t="s">
        <v>190</v>
      </c>
      <c r="E9" s="32" t="s">
        <v>190</v>
      </c>
      <c r="F9" s="32" t="s">
        <v>190</v>
      </c>
      <c r="G9" s="32" t="s">
        <v>190</v>
      </c>
      <c r="H9" s="32" t="s">
        <v>190</v>
      </c>
      <c r="I9" s="42" t="s">
        <v>190</v>
      </c>
      <c r="J9" s="43" t="s">
        <v>190</v>
      </c>
    </row>
    <row r="10" ht="280.5" spans="1:10">
      <c r="A10" s="33" t="s">
        <v>283</v>
      </c>
      <c r="B10" s="34" t="s">
        <v>284</v>
      </c>
      <c r="C10" s="35" t="s">
        <v>285</v>
      </c>
      <c r="D10" s="36" t="s">
        <v>221</v>
      </c>
      <c r="E10" s="36" t="s">
        <v>190</v>
      </c>
      <c r="F10" s="36" t="s">
        <v>286</v>
      </c>
      <c r="G10" s="36" t="s">
        <v>52</v>
      </c>
      <c r="H10" s="37">
        <v>45399</v>
      </c>
      <c r="I10" s="36" t="s">
        <v>190</v>
      </c>
      <c r="J10" s="44" t="s">
        <v>190</v>
      </c>
    </row>
    <row r="11" ht="51" spans="1:10">
      <c r="A11" s="33" t="s">
        <v>283</v>
      </c>
      <c r="B11" s="39" t="s">
        <v>287</v>
      </c>
      <c r="C11" s="36" t="s">
        <v>288</v>
      </c>
      <c r="D11" s="223" t="s">
        <v>289</v>
      </c>
      <c r="E11" s="39" t="s">
        <v>190</v>
      </c>
      <c r="F11" s="39" t="s">
        <v>290</v>
      </c>
      <c r="G11" s="39" t="s">
        <v>52</v>
      </c>
      <c r="H11" s="37">
        <v>45399</v>
      </c>
      <c r="I11" s="39" t="s">
        <v>190</v>
      </c>
      <c r="J11" s="24" t="s">
        <v>190</v>
      </c>
    </row>
    <row r="12" ht="51" spans="1:10">
      <c r="A12" s="33" t="s">
        <v>283</v>
      </c>
      <c r="B12" s="39" t="s">
        <v>291</v>
      </c>
      <c r="C12" s="39" t="s">
        <v>292</v>
      </c>
      <c r="D12" s="223" t="s">
        <v>293</v>
      </c>
      <c r="E12" s="39" t="s">
        <v>190</v>
      </c>
      <c r="F12" s="39" t="s">
        <v>294</v>
      </c>
      <c r="G12" s="39" t="s">
        <v>52</v>
      </c>
      <c r="H12" s="37">
        <v>45399</v>
      </c>
      <c r="I12" s="39" t="s">
        <v>190</v>
      </c>
      <c r="J12" s="24" t="s">
        <v>190</v>
      </c>
    </row>
  </sheetData>
  <sheetProtection sheet="1" objects="1" scenarios="1"/>
  <mergeCells count="5">
    <mergeCell ref="B2:G2"/>
    <mergeCell ref="B3:G3"/>
    <mergeCell ref="B4:G4"/>
    <mergeCell ref="E5:G5"/>
    <mergeCell ref="E6:G6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opLeftCell="A10" workbookViewId="0">
      <selection activeCell="F10" sqref="F10"/>
    </sheetView>
  </sheetViews>
  <sheetFormatPr defaultColWidth="9" defaultRowHeight="13.5"/>
  <cols>
    <col min="1" max="1" width="9" style="1"/>
    <col min="2" max="2" width="24" style="1" customWidth="1"/>
    <col min="3" max="3" width="27.125" style="1" customWidth="1"/>
    <col min="4" max="4" width="20.25" style="1" customWidth="1"/>
    <col min="5" max="5" width="17" style="1" customWidth="1"/>
    <col min="6" max="6" width="29.875" style="1" customWidth="1"/>
    <col min="7" max="7" width="6.125" style="1" customWidth="1"/>
    <col min="8" max="8" width="9.375" style="1" customWidth="1"/>
    <col min="9" max="9" width="4.875" style="1" customWidth="1"/>
    <col min="10" max="10" width="1.5" style="1" customWidth="1"/>
    <col min="11" max="16384" width="9" style="1"/>
  </cols>
  <sheetData>
    <row r="1" ht="14.25" spans="1:10">
      <c r="A1" s="2" t="s">
        <v>190</v>
      </c>
      <c r="B1" s="3" t="s">
        <v>190</v>
      </c>
      <c r="C1" s="3" t="s">
        <v>190</v>
      </c>
      <c r="D1" s="3" t="s">
        <v>190</v>
      </c>
      <c r="E1" s="3" t="s">
        <v>190</v>
      </c>
      <c r="F1" s="3" t="s">
        <v>190</v>
      </c>
      <c r="G1" s="4" t="s">
        <v>190</v>
      </c>
      <c r="H1" s="5" t="s">
        <v>190</v>
      </c>
      <c r="I1" s="9" t="s">
        <v>190</v>
      </c>
      <c r="J1" s="40" t="s">
        <v>190</v>
      </c>
    </row>
    <row r="2" customHeight="1" spans="1:10">
      <c r="A2" s="6" t="s">
        <v>62</v>
      </c>
      <c r="B2" s="7" t="s">
        <v>43</v>
      </c>
      <c r="C2" s="7"/>
      <c r="D2" s="7"/>
      <c r="E2" s="7"/>
      <c r="F2" s="7"/>
      <c r="G2" s="8"/>
      <c r="H2" s="9" t="s">
        <v>190</v>
      </c>
      <c r="I2" s="9" t="s">
        <v>190</v>
      </c>
      <c r="J2" s="40" t="s">
        <v>190</v>
      </c>
    </row>
    <row r="3" customHeight="1" spans="1:10">
      <c r="A3" s="6" t="s">
        <v>63</v>
      </c>
      <c r="B3" s="7" t="s">
        <v>64</v>
      </c>
      <c r="C3" s="7"/>
      <c r="D3" s="7"/>
      <c r="E3" s="7"/>
      <c r="F3" s="7"/>
      <c r="G3" s="8"/>
      <c r="H3" s="9" t="s">
        <v>190</v>
      </c>
      <c r="I3" s="9" t="s">
        <v>190</v>
      </c>
      <c r="J3" s="40" t="s">
        <v>190</v>
      </c>
    </row>
    <row r="4" spans="1:10">
      <c r="A4" s="6" t="s">
        <v>65</v>
      </c>
      <c r="B4" s="10" t="s">
        <v>190</v>
      </c>
      <c r="C4" s="10"/>
      <c r="D4" s="10"/>
      <c r="E4" s="10"/>
      <c r="F4" s="10"/>
      <c r="G4" s="11"/>
      <c r="H4" s="9" t="s">
        <v>190</v>
      </c>
      <c r="I4" s="9" t="s">
        <v>190</v>
      </c>
      <c r="J4" s="40" t="s">
        <v>190</v>
      </c>
    </row>
    <row r="5" customHeight="1" spans="1:10">
      <c r="A5" s="12" t="s">
        <v>52</v>
      </c>
      <c r="B5" s="13" t="s">
        <v>53</v>
      </c>
      <c r="C5" s="13" t="s">
        <v>54</v>
      </c>
      <c r="D5" s="14" t="s">
        <v>55</v>
      </c>
      <c r="E5" s="15" t="s">
        <v>66</v>
      </c>
      <c r="F5" s="16"/>
      <c r="G5" s="17"/>
      <c r="H5" s="9" t="s">
        <v>190</v>
      </c>
      <c r="I5" s="9" t="s">
        <v>190</v>
      </c>
      <c r="J5" s="40" t="s">
        <v>190</v>
      </c>
    </row>
    <row r="6" customHeight="1" spans="1:10">
      <c r="A6" s="18">
        <v>5</v>
      </c>
      <c r="B6" s="19">
        <v>0</v>
      </c>
      <c r="C6" s="20">
        <v>0</v>
      </c>
      <c r="D6" s="20">
        <v>0</v>
      </c>
      <c r="E6" s="21">
        <v>5</v>
      </c>
      <c r="F6" s="21"/>
      <c r="G6" s="22"/>
      <c r="H6" s="9" t="s">
        <v>190</v>
      </c>
      <c r="I6" s="9" t="s">
        <v>190</v>
      </c>
      <c r="J6" s="40" t="s">
        <v>190</v>
      </c>
    </row>
    <row r="7" spans="1:10">
      <c r="A7" s="23" t="s">
        <v>190</v>
      </c>
      <c r="B7" s="23" t="s">
        <v>190</v>
      </c>
      <c r="C7" s="23" t="s">
        <v>190</v>
      </c>
      <c r="D7" s="24" t="s">
        <v>190</v>
      </c>
      <c r="E7" s="24" t="s">
        <v>190</v>
      </c>
      <c r="F7" s="24" t="s">
        <v>190</v>
      </c>
      <c r="G7" s="24" t="s">
        <v>190</v>
      </c>
      <c r="H7" s="24" t="s">
        <v>190</v>
      </c>
      <c r="I7" s="24" t="s">
        <v>190</v>
      </c>
      <c r="J7" s="40" t="s">
        <v>190</v>
      </c>
    </row>
    <row r="8" ht="25.5" spans="1:10">
      <c r="A8" s="25" t="s">
        <v>68</v>
      </c>
      <c r="B8" s="26" t="s">
        <v>69</v>
      </c>
      <c r="C8" s="26" t="s">
        <v>70</v>
      </c>
      <c r="D8" s="26" t="s">
        <v>71</v>
      </c>
      <c r="E8" s="27" t="s">
        <v>72</v>
      </c>
      <c r="F8" s="27" t="s">
        <v>73</v>
      </c>
      <c r="G8" s="27" t="s">
        <v>74</v>
      </c>
      <c r="H8" s="27" t="s">
        <v>75</v>
      </c>
      <c r="I8" s="26" t="s">
        <v>76</v>
      </c>
      <c r="J8" s="41" t="s">
        <v>190</v>
      </c>
    </row>
    <row r="9" spans="1:10">
      <c r="A9" s="28" t="s">
        <v>190</v>
      </c>
      <c r="B9" s="29" t="s">
        <v>282</v>
      </c>
      <c r="C9" s="30"/>
      <c r="D9" s="31" t="s">
        <v>190</v>
      </c>
      <c r="E9" s="32" t="s">
        <v>190</v>
      </c>
      <c r="F9" s="32" t="s">
        <v>190</v>
      </c>
      <c r="G9" s="32" t="s">
        <v>190</v>
      </c>
      <c r="H9" s="32" t="s">
        <v>190</v>
      </c>
      <c r="I9" s="42" t="s">
        <v>190</v>
      </c>
      <c r="J9" s="43" t="s">
        <v>190</v>
      </c>
    </row>
    <row r="10" ht="344.25" spans="1:10">
      <c r="A10" s="33" t="s">
        <v>295</v>
      </c>
      <c r="B10" s="34" t="s">
        <v>296</v>
      </c>
      <c r="C10" s="35" t="s">
        <v>297</v>
      </c>
      <c r="D10" s="36" t="s">
        <v>221</v>
      </c>
      <c r="E10" s="36" t="s">
        <v>190</v>
      </c>
      <c r="F10" s="36" t="s">
        <v>298</v>
      </c>
      <c r="G10" s="36" t="s">
        <v>52</v>
      </c>
      <c r="H10" s="37">
        <v>45399</v>
      </c>
      <c r="I10" s="36" t="s">
        <v>190</v>
      </c>
      <c r="J10" s="44" t="s">
        <v>190</v>
      </c>
    </row>
    <row r="11" ht="409.5" spans="1:10">
      <c r="A11" s="38" t="s">
        <v>299</v>
      </c>
      <c r="B11" s="39" t="s">
        <v>300</v>
      </c>
      <c r="C11" s="36" t="s">
        <v>301</v>
      </c>
      <c r="D11" s="223" t="s">
        <v>302</v>
      </c>
      <c r="E11" s="39" t="s">
        <v>190</v>
      </c>
      <c r="F11" s="39" t="s">
        <v>303</v>
      </c>
      <c r="G11" s="39" t="s">
        <v>52</v>
      </c>
      <c r="H11" s="37">
        <v>45399</v>
      </c>
      <c r="I11" s="39" t="s">
        <v>190</v>
      </c>
      <c r="J11" s="24" t="s">
        <v>190</v>
      </c>
    </row>
    <row r="12" ht="409.5" spans="1:10">
      <c r="A12" s="38" t="s">
        <v>304</v>
      </c>
      <c r="B12" s="39" t="s">
        <v>305</v>
      </c>
      <c r="C12" s="39" t="s">
        <v>306</v>
      </c>
      <c r="D12" s="223" t="s">
        <v>307</v>
      </c>
      <c r="E12" s="39" t="s">
        <v>190</v>
      </c>
      <c r="F12" s="39" t="s">
        <v>303</v>
      </c>
      <c r="G12" s="39" t="s">
        <v>52</v>
      </c>
      <c r="H12" s="37">
        <v>45399</v>
      </c>
      <c r="I12" s="39" t="s">
        <v>190</v>
      </c>
      <c r="J12" s="24" t="s">
        <v>190</v>
      </c>
    </row>
    <row r="13" ht="409.5" spans="1:10">
      <c r="A13" s="38" t="s">
        <v>308</v>
      </c>
      <c r="B13" s="39" t="s">
        <v>309</v>
      </c>
      <c r="C13" s="39" t="s">
        <v>310</v>
      </c>
      <c r="D13" s="223" t="s">
        <v>311</v>
      </c>
      <c r="E13" s="39" t="s">
        <v>190</v>
      </c>
      <c r="F13" s="39" t="s">
        <v>312</v>
      </c>
      <c r="G13" s="39" t="s">
        <v>52</v>
      </c>
      <c r="H13" s="37">
        <v>45399</v>
      </c>
      <c r="I13" s="39" t="s">
        <v>190</v>
      </c>
      <c r="J13" s="24" t="s">
        <v>190</v>
      </c>
    </row>
    <row r="14" ht="409.5" spans="1:10">
      <c r="A14" s="38" t="s">
        <v>313</v>
      </c>
      <c r="B14" s="39" t="s">
        <v>314</v>
      </c>
      <c r="C14" s="39" t="s">
        <v>315</v>
      </c>
      <c r="D14" s="223" t="s">
        <v>316</v>
      </c>
      <c r="E14" s="39" t="s">
        <v>190</v>
      </c>
      <c r="F14" s="39" t="s">
        <v>317</v>
      </c>
      <c r="G14" s="39" t="s">
        <v>52</v>
      </c>
      <c r="H14" s="37">
        <v>45399</v>
      </c>
      <c r="I14" s="39" t="s">
        <v>190</v>
      </c>
      <c r="J14" s="45" t="s">
        <v>190</v>
      </c>
    </row>
  </sheetData>
  <sheetProtection sheet="1" objects="1" scenarios="1"/>
  <mergeCells count="5">
    <mergeCell ref="B2:G2"/>
    <mergeCell ref="B3:G3"/>
    <mergeCell ref="B4:G4"/>
    <mergeCell ref="E5:G5"/>
    <mergeCell ref="E6:G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0"/>
  <sheetViews>
    <sheetView topLeftCell="A13" workbookViewId="0">
      <selection activeCell="D27" sqref="D27"/>
    </sheetView>
  </sheetViews>
  <sheetFormatPr defaultColWidth="11" defaultRowHeight="12.75" outlineLevelCol="5"/>
  <cols>
    <col min="1" max="1" width="1.375" style="47" customWidth="1"/>
    <col min="2" max="2" width="11.625" style="158" customWidth="1"/>
    <col min="3" max="3" width="26.5" style="159" customWidth="1"/>
    <col min="4" max="4" width="26.875" style="159" customWidth="1"/>
    <col min="5" max="5" width="28.125" style="159" customWidth="1"/>
    <col min="6" max="6" width="30.625" style="159" customWidth="1"/>
    <col min="7" max="16384" width="11" style="47"/>
  </cols>
  <sheetData>
    <row r="1" ht="25.5" spans="2:5">
      <c r="B1" s="160"/>
      <c r="D1" s="161" t="s">
        <v>27</v>
      </c>
      <c r="E1" s="162"/>
    </row>
    <row r="2" ht="13.5" customHeight="1" spans="2:5">
      <c r="B2" s="160"/>
      <c r="D2" s="163"/>
      <c r="E2" s="163"/>
    </row>
    <row r="3" spans="2:6">
      <c r="B3" s="164" t="s">
        <v>1</v>
      </c>
      <c r="C3" s="164"/>
      <c r="D3" s="120" t="str">
        <f>Cover!C4</f>
        <v>FAMS</v>
      </c>
      <c r="E3" s="120"/>
      <c r="F3" s="120"/>
    </row>
    <row r="4" spans="2:6">
      <c r="B4" s="164" t="s">
        <v>4</v>
      </c>
      <c r="C4" s="164"/>
      <c r="D4" s="120" t="str">
        <f>Cover!C5</f>
        <v>CRS</v>
      </c>
      <c r="E4" s="120"/>
      <c r="F4" s="120"/>
    </row>
    <row r="5" s="55" customFormat="1" ht="84.75" customHeight="1" spans="2:6">
      <c r="B5" s="165" t="s">
        <v>28</v>
      </c>
      <c r="C5" s="165"/>
      <c r="D5" s="166" t="s">
        <v>29</v>
      </c>
      <c r="E5" s="166"/>
      <c r="F5" s="166"/>
    </row>
    <row r="6" spans="2:6">
      <c r="B6" s="167"/>
      <c r="C6" s="47"/>
      <c r="D6" s="47"/>
      <c r="E6" s="47"/>
      <c r="F6" s="47"/>
    </row>
    <row r="7" s="156" customFormat="1" spans="2:6">
      <c r="B7" s="168"/>
      <c r="C7" s="169"/>
      <c r="D7" s="169"/>
      <c r="E7" s="169"/>
      <c r="F7" s="169"/>
    </row>
    <row r="8" s="157" customFormat="1" ht="21" customHeight="1" spans="2:6">
      <c r="B8" s="170" t="s">
        <v>30</v>
      </c>
      <c r="C8" s="171" t="s">
        <v>31</v>
      </c>
      <c r="D8" s="171" t="s">
        <v>32</v>
      </c>
      <c r="E8" s="172" t="s">
        <v>33</v>
      </c>
      <c r="F8" s="173" t="s">
        <v>34</v>
      </c>
    </row>
    <row r="9" ht="13.5" spans="2:6">
      <c r="B9" s="174">
        <v>1</v>
      </c>
      <c r="C9" s="146" t="s">
        <v>35</v>
      </c>
      <c r="D9" s="175" t="s">
        <v>35</v>
      </c>
      <c r="E9" s="176"/>
      <c r="F9" s="177"/>
    </row>
    <row r="10" ht="13.5" spans="2:6">
      <c r="B10" s="174">
        <v>2</v>
      </c>
      <c r="C10" s="146" t="s">
        <v>36</v>
      </c>
      <c r="D10" s="175" t="s">
        <v>36</v>
      </c>
      <c r="E10" s="176"/>
      <c r="F10" s="177"/>
    </row>
    <row r="11" ht="13.5" spans="2:6">
      <c r="B11" s="174">
        <v>3</v>
      </c>
      <c r="C11" s="146" t="s">
        <v>37</v>
      </c>
      <c r="D11" s="175" t="s">
        <v>37</v>
      </c>
      <c r="E11" s="176"/>
      <c r="F11" s="177"/>
    </row>
    <row r="12" ht="13.5" spans="2:6">
      <c r="B12" s="174">
        <v>4</v>
      </c>
      <c r="C12" s="146" t="s">
        <v>38</v>
      </c>
      <c r="D12" s="175" t="s">
        <v>38</v>
      </c>
      <c r="E12" s="176"/>
      <c r="F12" s="177"/>
    </row>
    <row r="13" ht="13.5" spans="2:6">
      <c r="B13" s="174">
        <v>5</v>
      </c>
      <c r="C13" s="146" t="s">
        <v>39</v>
      </c>
      <c r="D13" s="178" t="s">
        <v>39</v>
      </c>
      <c r="E13" s="179"/>
      <c r="F13" s="177"/>
    </row>
    <row r="14" ht="13.5" spans="2:6">
      <c r="B14" s="174">
        <v>6</v>
      </c>
      <c r="C14" s="146" t="s">
        <v>40</v>
      </c>
      <c r="D14" s="178" t="s">
        <v>40</v>
      </c>
      <c r="E14" s="179"/>
      <c r="F14" s="177"/>
    </row>
    <row r="15" ht="13.5" spans="2:6">
      <c r="B15" s="174">
        <v>7</v>
      </c>
      <c r="C15" s="146" t="s">
        <v>41</v>
      </c>
      <c r="D15" s="178" t="s">
        <v>41</v>
      </c>
      <c r="E15" s="179"/>
      <c r="F15" s="177"/>
    </row>
    <row r="16" ht="13.5" spans="2:6">
      <c r="B16" s="174">
        <v>8</v>
      </c>
      <c r="C16" s="146" t="s">
        <v>42</v>
      </c>
      <c r="D16" s="178" t="s">
        <v>42</v>
      </c>
      <c r="E16" s="179"/>
      <c r="F16" s="177"/>
    </row>
    <row r="17" ht="13.5" spans="2:6">
      <c r="B17" s="174">
        <v>9</v>
      </c>
      <c r="C17" s="146" t="s">
        <v>43</v>
      </c>
      <c r="D17" s="180" t="s">
        <v>43</v>
      </c>
      <c r="E17" s="179"/>
      <c r="F17" s="177"/>
    </row>
    <row r="18" ht="13.5" spans="2:6">
      <c r="B18" s="174">
        <v>10</v>
      </c>
      <c r="C18" s="146" t="s">
        <v>44</v>
      </c>
      <c r="D18" s="178" t="s">
        <v>44</v>
      </c>
      <c r="E18" s="179"/>
      <c r="F18" s="177"/>
    </row>
    <row r="19" ht="13.5" spans="2:6">
      <c r="B19" s="174">
        <v>11</v>
      </c>
      <c r="C19" s="146" t="s">
        <v>45</v>
      </c>
      <c r="D19" s="178" t="s">
        <v>45</v>
      </c>
      <c r="E19" s="179"/>
      <c r="F19" s="177"/>
    </row>
    <row r="20" ht="13.5" spans="2:6">
      <c r="B20" s="181">
        <v>12</v>
      </c>
      <c r="C20" s="182" t="s">
        <v>46</v>
      </c>
      <c r="D20" s="183" t="s">
        <v>46</v>
      </c>
      <c r="E20" s="184"/>
      <c r="F20" s="185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11" r:id="rId1" display="AssessmentSchemeService"/>
    <hyperlink ref="D13" r:id="rId2" display="SyllabusServices"/>
    <hyperlink ref="D14" r:id="rId3" display="TrainingProgramServices"/>
    <hyperlink ref="D15" r:id="rId4" display="UnitServices"/>
    <hyperlink ref="D16" r:id="rId5" display="UserServices"/>
    <hyperlink ref="D17" r:id="rId6" display="RoomService"/>
    <hyperlink ref="D18" r:id="rId7" display="SemesterService"/>
    <hyperlink ref="D10" r:id="rId8" display="OutputStandardService"/>
    <hyperlink ref="D12" r:id="rId1" display="PermissionService"/>
    <hyperlink ref="D19" r:id="rId7" display="UserRoleService"/>
    <hyperlink ref="D20" r:id="rId9" display="IdentifyServices"/>
  </hyperlinks>
  <pageMargins left="0.747916666666667" right="0.747916666666667" top="0.984027777777778" bottom="1.15069444444444" header="0.511805555555556" footer="0.984027777777778"/>
  <pageSetup paperSize="9" firstPageNumber="0" orientation="landscape" useFirstPageNumber="1" horizontalDpi="300" verticalDpi="300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F8" sqref="F8"/>
    </sheetView>
  </sheetViews>
  <sheetFormatPr defaultColWidth="11" defaultRowHeight="12.75" outlineLevelCol="7"/>
  <cols>
    <col min="1" max="1" width="11" style="47" customWidth="1"/>
    <col min="2" max="2" width="13.5" style="47" customWidth="1"/>
    <col min="3" max="3" width="22.75" style="47" customWidth="1"/>
    <col min="4" max="7" width="11" style="47" customWidth="1"/>
    <col min="8" max="9" width="33.125" style="47" customWidth="1"/>
    <col min="10" max="16384" width="11" style="47"/>
  </cols>
  <sheetData>
    <row r="1" ht="25.5" customHeight="1" spans="2:8">
      <c r="B1" s="115" t="s">
        <v>47</v>
      </c>
      <c r="C1" s="115"/>
      <c r="D1" s="115"/>
      <c r="E1" s="115"/>
      <c r="F1" s="115"/>
      <c r="G1" s="115"/>
      <c r="H1" s="115"/>
    </row>
    <row r="2" ht="14.25" customHeight="1" spans="1:8">
      <c r="A2" s="116"/>
      <c r="B2" s="116"/>
      <c r="C2" s="117"/>
      <c r="D2" s="117"/>
      <c r="E2" s="117"/>
      <c r="F2" s="117"/>
      <c r="G2" s="117"/>
      <c r="H2" s="118"/>
    </row>
    <row r="3" ht="12" customHeight="1" spans="2:8">
      <c r="B3" s="119" t="s">
        <v>1</v>
      </c>
      <c r="C3" s="120" t="str">
        <f>Cover!C4</f>
        <v>FAMS</v>
      </c>
      <c r="D3" s="120"/>
      <c r="E3" s="121" t="s">
        <v>3</v>
      </c>
      <c r="F3" s="121"/>
      <c r="G3" s="122"/>
      <c r="H3" s="123"/>
    </row>
    <row r="4" ht="12" customHeight="1" spans="2:8">
      <c r="B4" s="119" t="s">
        <v>4</v>
      </c>
      <c r="C4" s="120" t="str">
        <f>Cover!C5</f>
        <v>CRS</v>
      </c>
      <c r="D4" s="120"/>
      <c r="E4" s="121" t="s">
        <v>6</v>
      </c>
      <c r="F4" s="121"/>
      <c r="G4" s="122"/>
      <c r="H4" s="123"/>
    </row>
    <row r="5" ht="12" customHeight="1" spans="2:8">
      <c r="B5" s="124" t="s">
        <v>7</v>
      </c>
      <c r="C5" s="120" t="str">
        <f>C4&amp;"_"&amp;"Test Report"&amp;"_"&amp;"vx.x"</f>
        <v>CRS_Test Report_vx.x</v>
      </c>
      <c r="D5" s="120"/>
      <c r="E5" s="121" t="s">
        <v>8</v>
      </c>
      <c r="F5" s="121"/>
      <c r="G5" s="122"/>
      <c r="H5" s="125" t="s">
        <v>48</v>
      </c>
    </row>
    <row r="6" ht="21.75" customHeight="1" spans="1:8">
      <c r="A6" s="116"/>
      <c r="B6" s="124" t="s">
        <v>49</v>
      </c>
      <c r="C6" s="126" t="s">
        <v>50</v>
      </c>
      <c r="D6" s="126"/>
      <c r="E6" s="126"/>
      <c r="F6" s="126"/>
      <c r="G6" s="126"/>
      <c r="H6" s="126"/>
    </row>
    <row r="7" ht="14.25" customHeight="1" spans="1:8">
      <c r="A7" s="116"/>
      <c r="B7" s="127"/>
      <c r="C7" s="128"/>
      <c r="D7" s="117"/>
      <c r="E7" s="117"/>
      <c r="F7" s="117"/>
      <c r="G7" s="117"/>
      <c r="H7" s="118"/>
    </row>
    <row r="8" spans="2:8">
      <c r="B8" s="127"/>
      <c r="C8" s="128"/>
      <c r="D8" s="117"/>
      <c r="E8" s="117"/>
      <c r="F8" s="117"/>
      <c r="G8" s="117"/>
      <c r="H8" s="118"/>
    </row>
    <row r="10" spans="1:8">
      <c r="A10" s="129"/>
      <c r="B10" s="130" t="s">
        <v>30</v>
      </c>
      <c r="C10" s="131" t="s">
        <v>51</v>
      </c>
      <c r="D10" s="132" t="s">
        <v>52</v>
      </c>
      <c r="E10" s="131" t="s">
        <v>53</v>
      </c>
      <c r="F10" s="131" t="s">
        <v>54</v>
      </c>
      <c r="G10" s="133" t="s">
        <v>55</v>
      </c>
      <c r="H10" s="134" t="s">
        <v>56</v>
      </c>
    </row>
    <row r="11" spans="1:8">
      <c r="A11" s="129"/>
      <c r="B11" s="135">
        <f t="shared" ref="B11:B26" si="0">ROW()-ROW($B$10)</f>
        <v>1</v>
      </c>
      <c r="C11" s="136" t="str">
        <f>PermissionService!B2</f>
        <v>PermissionService</v>
      </c>
      <c r="D11" s="137">
        <f>PermissionService!A6</f>
        <v>6</v>
      </c>
      <c r="E11" s="137">
        <f>ClassService!B6</f>
        <v>0</v>
      </c>
      <c r="F11" s="137">
        <f>Login!C6</f>
        <v>0</v>
      </c>
      <c r="G11" s="138">
        <f>ClassService!D6</f>
        <v>0</v>
      </c>
      <c r="H11" s="139">
        <f>PermissionService!E6</f>
        <v>6</v>
      </c>
    </row>
    <row r="12" spans="1:8">
      <c r="A12" s="129"/>
      <c r="B12" s="135">
        <f t="shared" si="0"/>
        <v>2</v>
      </c>
      <c r="C12" s="136" t="str">
        <f>ClassService!B2</f>
        <v>ClassService</v>
      </c>
      <c r="D12" s="137">
        <f>ClassService!A6</f>
        <v>6</v>
      </c>
      <c r="E12" s="137">
        <f>ClassService!B6</f>
        <v>0</v>
      </c>
      <c r="F12" s="137">
        <f>ClassService!C6</f>
        <v>0</v>
      </c>
      <c r="G12" s="138">
        <f>ClassService!D6</f>
        <v>0</v>
      </c>
      <c r="H12" s="139">
        <f>ClassService!E6</f>
        <v>6</v>
      </c>
    </row>
    <row r="13" spans="1:8">
      <c r="A13" s="129"/>
      <c r="B13" s="135">
        <f t="shared" si="0"/>
        <v>3</v>
      </c>
      <c r="C13" s="136" t="s">
        <v>36</v>
      </c>
      <c r="D13" s="137">
        <v>4</v>
      </c>
      <c r="E13" s="137">
        <v>0</v>
      </c>
      <c r="F13" s="137">
        <v>0</v>
      </c>
      <c r="G13" s="137">
        <v>0</v>
      </c>
      <c r="H13" s="140">
        <v>4</v>
      </c>
    </row>
    <row r="14" spans="1:8">
      <c r="A14" s="129"/>
      <c r="B14" s="135">
        <f t="shared" si="0"/>
        <v>4</v>
      </c>
      <c r="C14" s="136" t="s">
        <v>37</v>
      </c>
      <c r="D14" s="137">
        <v>4</v>
      </c>
      <c r="E14" s="137">
        <v>0</v>
      </c>
      <c r="F14" s="137">
        <v>0</v>
      </c>
      <c r="G14" s="137">
        <v>0</v>
      </c>
      <c r="H14" s="140">
        <v>4</v>
      </c>
    </row>
    <row r="15" spans="1:8">
      <c r="A15" s="129"/>
      <c r="B15" s="135">
        <f t="shared" si="0"/>
        <v>5</v>
      </c>
      <c r="C15" s="136" t="s">
        <v>43</v>
      </c>
      <c r="D15" s="137">
        <v>5</v>
      </c>
      <c r="E15" s="137">
        <v>0</v>
      </c>
      <c r="F15" s="137">
        <v>0</v>
      </c>
      <c r="G15" s="138">
        <v>0</v>
      </c>
      <c r="H15" s="139">
        <v>5</v>
      </c>
    </row>
    <row r="16" spans="1:8">
      <c r="A16" s="129"/>
      <c r="B16" s="141">
        <f t="shared" si="0"/>
        <v>6</v>
      </c>
      <c r="C16" s="142" t="s">
        <v>44</v>
      </c>
      <c r="D16" s="143">
        <v>4</v>
      </c>
      <c r="E16" s="143">
        <v>0</v>
      </c>
      <c r="F16" s="143">
        <v>0</v>
      </c>
      <c r="G16" s="144">
        <v>0</v>
      </c>
      <c r="H16" s="145">
        <v>4</v>
      </c>
    </row>
    <row r="17" spans="1:8">
      <c r="A17" s="129"/>
      <c r="B17" s="141">
        <f t="shared" si="0"/>
        <v>7</v>
      </c>
      <c r="C17" s="142" t="s">
        <v>57</v>
      </c>
      <c r="D17" s="143">
        <v>3</v>
      </c>
      <c r="E17" s="143">
        <v>0</v>
      </c>
      <c r="F17" s="143">
        <v>0</v>
      </c>
      <c r="G17" s="144">
        <v>0</v>
      </c>
      <c r="H17" s="145">
        <v>3</v>
      </c>
    </row>
    <row r="18" spans="1:8">
      <c r="A18" s="129"/>
      <c r="B18" s="141">
        <f t="shared" si="0"/>
        <v>8</v>
      </c>
      <c r="C18" s="146" t="s">
        <v>39</v>
      </c>
      <c r="D18" s="143">
        <v>3</v>
      </c>
      <c r="E18" s="143">
        <v>0</v>
      </c>
      <c r="F18" s="143">
        <v>0</v>
      </c>
      <c r="G18" s="144">
        <v>0</v>
      </c>
      <c r="H18" s="145">
        <v>3</v>
      </c>
    </row>
    <row r="19" spans="1:8">
      <c r="A19" s="129"/>
      <c r="B19" s="141">
        <f t="shared" si="0"/>
        <v>9</v>
      </c>
      <c r="C19" s="146" t="s">
        <v>40</v>
      </c>
      <c r="D19" s="143">
        <v>4</v>
      </c>
      <c r="E19" s="143">
        <v>0</v>
      </c>
      <c r="F19" s="143">
        <v>0</v>
      </c>
      <c r="G19" s="144">
        <v>0</v>
      </c>
      <c r="H19" s="145">
        <v>4</v>
      </c>
    </row>
    <row r="20" spans="1:8">
      <c r="A20" s="129"/>
      <c r="B20" s="141">
        <v>10</v>
      </c>
      <c r="C20" s="146" t="s">
        <v>42</v>
      </c>
      <c r="D20" s="143">
        <v>9</v>
      </c>
      <c r="E20" s="143">
        <v>0</v>
      </c>
      <c r="F20" s="143">
        <v>0</v>
      </c>
      <c r="G20" s="144">
        <v>0</v>
      </c>
      <c r="H20" s="145">
        <v>9</v>
      </c>
    </row>
    <row r="21" spans="1:8">
      <c r="A21" s="129"/>
      <c r="B21" s="141">
        <v>11</v>
      </c>
      <c r="C21" s="146" t="s">
        <v>46</v>
      </c>
      <c r="D21" s="143">
        <v>5</v>
      </c>
      <c r="E21" s="143">
        <v>0</v>
      </c>
      <c r="F21" s="143">
        <v>0</v>
      </c>
      <c r="G21" s="144">
        <v>0</v>
      </c>
      <c r="H21" s="145">
        <v>5</v>
      </c>
    </row>
    <row r="22" spans="1:8">
      <c r="A22" s="129"/>
      <c r="B22" s="141">
        <f t="shared" si="0"/>
        <v>12</v>
      </c>
      <c r="C22" s="146" t="s">
        <v>41</v>
      </c>
      <c r="D22" s="143">
        <v>3</v>
      </c>
      <c r="E22" s="143">
        <v>0</v>
      </c>
      <c r="F22" s="143">
        <v>0</v>
      </c>
      <c r="G22" s="144">
        <v>0</v>
      </c>
      <c r="H22" s="145">
        <v>3</v>
      </c>
    </row>
    <row r="23" spans="1:8">
      <c r="A23" s="129"/>
      <c r="B23" s="147"/>
      <c r="C23" s="148" t="s">
        <v>58</v>
      </c>
      <c r="D23" s="149">
        <f>SUM(D11:D22)</f>
        <v>56</v>
      </c>
      <c r="E23" s="149">
        <f>SUM(E9:E15)</f>
        <v>0</v>
      </c>
      <c r="F23" s="149">
        <f>SUM(F9:F15)</f>
        <v>0</v>
      </c>
      <c r="G23" s="149">
        <f>SUM(G9:G15)</f>
        <v>0</v>
      </c>
      <c r="H23" s="150">
        <f>SUM(H11:H22)</f>
        <v>56</v>
      </c>
    </row>
    <row r="24" spans="2:8">
      <c r="B24" s="151"/>
      <c r="D24" s="152"/>
      <c r="E24" s="153"/>
      <c r="F24" s="153"/>
      <c r="G24" s="153"/>
      <c r="H24" s="153"/>
    </row>
    <row r="25" spans="2:8">
      <c r="B25" s="47">
        <f t="shared" si="0"/>
        <v>15</v>
      </c>
      <c r="C25" s="154" t="s">
        <v>59</v>
      </c>
      <c r="E25" s="155">
        <f>(D23+E23)*100/(H23-G23)</f>
        <v>100</v>
      </c>
      <c r="F25" s="47" t="s">
        <v>60</v>
      </c>
      <c r="H25" s="67"/>
    </row>
    <row r="26" spans="2:8">
      <c r="B26" s="47">
        <f t="shared" si="0"/>
        <v>16</v>
      </c>
      <c r="C26" s="154" t="s">
        <v>61</v>
      </c>
      <c r="E26" s="155">
        <f>D23*100/(H23-G23)</f>
        <v>100</v>
      </c>
      <c r="F26" s="47" t="s">
        <v>60</v>
      </c>
      <c r="H26" s="67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ageMargins left="0.747916666666667" right="0.747916666666667" top="0.984027777777778" bottom="0.984027777777778" header="0.511805555555556" footer="0.5"/>
  <pageSetup paperSize="1" firstPageNumber="0" orientation="landscape" useFirstPageNumber="1" horizontalDpi="300" verticalDpi="300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H22" sqref="H22"/>
    </sheetView>
  </sheetViews>
  <sheetFormatPr defaultColWidth="11" defaultRowHeight="12.75"/>
  <cols>
    <col min="1" max="1" width="15.875" style="47" customWidth="1"/>
    <col min="2" max="2" width="19.125" style="47" customWidth="1"/>
    <col min="3" max="3" width="25.625" style="47" customWidth="1"/>
    <col min="4" max="4" width="28.5" style="47" customWidth="1"/>
    <col min="5" max="5" width="16.875" style="47" customWidth="1"/>
    <col min="6" max="6" width="17.5" style="47" customWidth="1"/>
    <col min="7" max="7" width="7.125" style="47" customWidth="1"/>
    <col min="8" max="8" width="15.125" style="47" customWidth="1"/>
    <col min="9" max="9" width="17.625" style="47" customWidth="1"/>
    <col min="10" max="10" width="8.125" style="48" customWidth="1"/>
    <col min="11" max="11" width="11" style="47" hidden="1" customWidth="1"/>
    <col min="12" max="16384" width="11" style="47"/>
  </cols>
  <sheetData>
    <row r="1" s="46" customFormat="1" ht="13.5" spans="1:10">
      <c r="A1" s="49"/>
      <c r="B1" s="50"/>
      <c r="C1" s="50"/>
      <c r="D1" s="50"/>
      <c r="E1" s="50"/>
      <c r="F1" s="50"/>
      <c r="G1" s="51"/>
      <c r="H1" s="52"/>
      <c r="I1" s="55"/>
      <c r="J1" s="85"/>
    </row>
    <row r="2" s="46" customFormat="1" spans="1:11">
      <c r="A2" s="53" t="s">
        <v>62</v>
      </c>
      <c r="B2" s="54" t="s">
        <v>42</v>
      </c>
      <c r="C2" s="54"/>
      <c r="D2" s="54"/>
      <c r="E2" s="54"/>
      <c r="F2" s="54"/>
      <c r="G2" s="54"/>
      <c r="H2" s="55"/>
      <c r="I2" s="55"/>
      <c r="J2" s="85"/>
      <c r="K2" s="46" t="s">
        <v>52</v>
      </c>
    </row>
    <row r="3" s="46" customFormat="1" spans="1:11">
      <c r="A3" s="56" t="s">
        <v>63</v>
      </c>
      <c r="B3" s="54" t="s">
        <v>64</v>
      </c>
      <c r="C3" s="54"/>
      <c r="D3" s="54"/>
      <c r="E3" s="54"/>
      <c r="F3" s="54"/>
      <c r="G3" s="54"/>
      <c r="H3" s="55"/>
      <c r="I3" s="55"/>
      <c r="J3" s="85"/>
      <c r="K3" s="46" t="s">
        <v>53</v>
      </c>
    </row>
    <row r="4" s="46" customFormat="1" spans="1:11">
      <c r="A4" s="53" t="s">
        <v>65</v>
      </c>
      <c r="B4" s="57"/>
      <c r="C4" s="57"/>
      <c r="D4" s="57"/>
      <c r="E4" s="57"/>
      <c r="F4" s="57"/>
      <c r="G4" s="57"/>
      <c r="H4" s="55"/>
      <c r="I4" s="55"/>
      <c r="J4" s="85"/>
      <c r="K4" s="86"/>
    </row>
    <row r="5" s="46" customFormat="1" spans="1:11">
      <c r="A5" s="58" t="s">
        <v>52</v>
      </c>
      <c r="B5" s="59" t="s">
        <v>53</v>
      </c>
      <c r="C5" s="59" t="s">
        <v>54</v>
      </c>
      <c r="D5" s="60" t="s">
        <v>55</v>
      </c>
      <c r="E5" s="61" t="s">
        <v>66</v>
      </c>
      <c r="F5" s="61"/>
      <c r="G5" s="61"/>
      <c r="H5" s="62"/>
      <c r="I5" s="62"/>
      <c r="J5" s="87"/>
      <c r="K5" s="46" t="s">
        <v>67</v>
      </c>
    </row>
    <row r="6" s="46" customFormat="1" ht="13.5" spans="1:11">
      <c r="A6" s="63">
        <f>COUNTIF(G10:G990,"Pass")</f>
        <v>9</v>
      </c>
      <c r="B6" s="64">
        <f>COUNTIF(G10:G990,"Fail")</f>
        <v>0</v>
      </c>
      <c r="C6" s="64">
        <f>E6-D6-B6-A6</f>
        <v>0</v>
      </c>
      <c r="D6" s="65">
        <f>COUNTIF(G$10:G$990,"N/A")</f>
        <v>0</v>
      </c>
      <c r="E6" s="66">
        <f>COUNTA(A10:A990)</f>
        <v>9</v>
      </c>
      <c r="F6" s="66"/>
      <c r="G6" s="66"/>
      <c r="H6" s="62"/>
      <c r="I6" s="62"/>
      <c r="J6" s="87"/>
      <c r="K6" s="46" t="s">
        <v>55</v>
      </c>
    </row>
    <row r="7" s="46" customFormat="1" spans="4:10">
      <c r="D7" s="67"/>
      <c r="E7" s="67"/>
      <c r="F7" s="67"/>
      <c r="G7" s="67"/>
      <c r="H7" s="62"/>
      <c r="I7" s="62"/>
      <c r="J7" s="87"/>
    </row>
    <row r="8" s="46" customFormat="1" ht="25.5" spans="1:10">
      <c r="A8" s="68" t="s">
        <v>68</v>
      </c>
      <c r="B8" s="68" t="s">
        <v>69</v>
      </c>
      <c r="C8" s="68" t="s">
        <v>70</v>
      </c>
      <c r="D8" s="68" t="s">
        <v>71</v>
      </c>
      <c r="E8" s="69" t="s">
        <v>72</v>
      </c>
      <c r="F8" s="69" t="s">
        <v>73</v>
      </c>
      <c r="G8" s="69" t="s">
        <v>74</v>
      </c>
      <c r="H8" s="69" t="s">
        <v>75</v>
      </c>
      <c r="I8" s="68" t="s">
        <v>76</v>
      </c>
      <c r="J8" s="88"/>
    </row>
    <row r="9" s="46" customFormat="1" spans="1:10">
      <c r="A9" s="70"/>
      <c r="B9" s="70" t="s">
        <v>77</v>
      </c>
      <c r="C9" s="71"/>
      <c r="D9" s="71"/>
      <c r="E9" s="71"/>
      <c r="F9" s="71"/>
      <c r="G9" s="71"/>
      <c r="H9" s="72"/>
      <c r="I9" s="72"/>
      <c r="J9" s="89"/>
    </row>
    <row r="10" ht="116.25" customHeight="1" spans="1:10">
      <c r="A10" s="73" t="str">
        <f>IF(OR(B10&lt;&gt;"",D10&lt;&gt;""),"["&amp;TEXT($B$2,"##")&amp;"-"&amp;TEXT(ROW()-10,"##")&amp;"]","")</f>
        <v>[UserServices-]</v>
      </c>
      <c r="B10" s="73" t="s">
        <v>78</v>
      </c>
      <c r="C10" s="73" t="s">
        <v>79</v>
      </c>
      <c r="D10" s="114" t="s">
        <v>80</v>
      </c>
      <c r="E10" s="74"/>
      <c r="F10" s="74" t="s">
        <v>81</v>
      </c>
      <c r="G10" s="75" t="s">
        <v>52</v>
      </c>
      <c r="H10" s="76">
        <v>45399</v>
      </c>
      <c r="I10" s="90"/>
      <c r="J10" s="91"/>
    </row>
    <row r="11" ht="153" spans="1:10">
      <c r="A11" s="77" t="str">
        <f>IF(OR(B11&lt;&gt;"",D11&lt;&gt;""),"["&amp;TEXT($B$2,"##")&amp;"-"&amp;TEXT(ROW()-10,"##")&amp;"]","")</f>
        <v>[UserServices-1]</v>
      </c>
      <c r="B11" s="77" t="s">
        <v>82</v>
      </c>
      <c r="C11" s="73" t="s">
        <v>83</v>
      </c>
      <c r="D11" s="78" t="s">
        <v>84</v>
      </c>
      <c r="E11" s="78"/>
      <c r="F11" s="78" t="s">
        <v>85</v>
      </c>
      <c r="G11" s="79" t="s">
        <v>52</v>
      </c>
      <c r="H11" s="76">
        <v>45399</v>
      </c>
      <c r="I11" s="90"/>
      <c r="J11" s="91"/>
    </row>
    <row r="12" s="46" customFormat="1" spans="1:10">
      <c r="A12" s="70"/>
      <c r="B12" s="70" t="s">
        <v>86</v>
      </c>
      <c r="C12" s="71"/>
      <c r="D12" s="71"/>
      <c r="E12" s="71"/>
      <c r="F12" s="71"/>
      <c r="G12" s="71"/>
      <c r="H12" s="72"/>
      <c r="I12" s="72"/>
      <c r="J12" s="89"/>
    </row>
    <row r="13" ht="76.5" spans="1:10">
      <c r="A13" s="77" t="str">
        <f>IF(OR(B13&lt;&gt;"",D13&lt;&gt;""),"["&amp;TEXT($B$2,"##")&amp;"-"&amp;TEXT(ROW()-10,"##")&amp;"]","")</f>
        <v>[UserServices-3]</v>
      </c>
      <c r="B13" s="77" t="s">
        <v>87</v>
      </c>
      <c r="C13" s="73" t="s">
        <v>88</v>
      </c>
      <c r="D13" s="78" t="s">
        <v>89</v>
      </c>
      <c r="E13" s="78"/>
      <c r="F13" s="78" t="s">
        <v>90</v>
      </c>
      <c r="G13" s="79" t="s">
        <v>52</v>
      </c>
      <c r="H13" s="76">
        <v>45399</v>
      </c>
      <c r="I13" s="90"/>
      <c r="J13" s="91"/>
    </row>
    <row r="14" ht="89.25" spans="1:10">
      <c r="A14" s="77" t="str">
        <f>IF(OR(B13&lt;&gt;"",D13&lt;&gt;""),"["&amp;TEXT($B$2,"##")&amp;"-"&amp;TEXT(ROW()-10,"##")&amp;"]","")</f>
        <v>[UserServices-4]</v>
      </c>
      <c r="B14" s="77" t="s">
        <v>91</v>
      </c>
      <c r="C14" s="73" t="s">
        <v>92</v>
      </c>
      <c r="D14" s="78" t="s">
        <v>93</v>
      </c>
      <c r="E14" s="78"/>
      <c r="F14" s="78" t="s">
        <v>94</v>
      </c>
      <c r="G14" s="79" t="s">
        <v>52</v>
      </c>
      <c r="H14" s="76">
        <v>45399</v>
      </c>
      <c r="I14" s="90"/>
      <c r="J14" s="91"/>
    </row>
    <row r="15" s="46" customFormat="1" spans="1:10">
      <c r="A15" s="70"/>
      <c r="B15" s="70" t="s">
        <v>95</v>
      </c>
      <c r="C15" s="71"/>
      <c r="D15" s="71"/>
      <c r="E15" s="71"/>
      <c r="F15" s="71"/>
      <c r="G15" s="71"/>
      <c r="H15" s="72"/>
      <c r="I15" s="72"/>
      <c r="J15" s="89"/>
    </row>
    <row r="16" ht="38.25" spans="1:10">
      <c r="A16" s="77" t="str">
        <f>IF(OR(B13&lt;&gt;"",D13&lt;&gt;""),"["&amp;TEXT($B$2,"##")&amp;"-"&amp;TEXT(ROW()-10,"##")&amp;"]","")</f>
        <v>[UserServices-6]</v>
      </c>
      <c r="B16" s="77" t="s">
        <v>96</v>
      </c>
      <c r="C16" s="73" t="s">
        <v>97</v>
      </c>
      <c r="D16" s="78" t="s">
        <v>98</v>
      </c>
      <c r="E16" s="78"/>
      <c r="F16" s="78" t="s">
        <v>99</v>
      </c>
      <c r="G16" s="79" t="s">
        <v>52</v>
      </c>
      <c r="H16" s="76">
        <v>45399</v>
      </c>
      <c r="I16" s="90"/>
      <c r="J16" s="91"/>
    </row>
    <row r="17" ht="38.25" spans="1:10">
      <c r="A17" s="77" t="str">
        <f>IF(OR(B14&lt;&gt;"",D14&lt;&gt;""),"["&amp;TEXT($B$2,"##")&amp;"-"&amp;TEXT(ROW()-10,"##")&amp;"]","")</f>
        <v>[UserServices-7]</v>
      </c>
      <c r="B17" s="77" t="s">
        <v>100</v>
      </c>
      <c r="C17" s="73" t="s">
        <v>97</v>
      </c>
      <c r="D17" s="78" t="s">
        <v>101</v>
      </c>
      <c r="E17" s="78"/>
      <c r="F17" s="78" t="s">
        <v>102</v>
      </c>
      <c r="G17" s="79" t="s">
        <v>52</v>
      </c>
      <c r="H17" s="76">
        <v>45399</v>
      </c>
      <c r="I17" s="90"/>
      <c r="J17" s="91"/>
    </row>
    <row r="18" s="46" customFormat="1" spans="1:10">
      <c r="A18" s="70"/>
      <c r="B18" s="70" t="s">
        <v>103</v>
      </c>
      <c r="C18" s="71"/>
      <c r="D18" s="71"/>
      <c r="E18" s="71"/>
      <c r="F18" s="71"/>
      <c r="G18" s="71"/>
      <c r="H18" s="72"/>
      <c r="I18" s="72"/>
      <c r="J18" s="89"/>
    </row>
    <row r="19" ht="38.25" spans="1:10">
      <c r="A19" s="77" t="str">
        <f>IF(OR(B15&lt;&gt;"",D15&lt;&gt;""),"["&amp;TEXT($B$2,"##")&amp;"-"&amp;TEXT(ROW()-10,"##")&amp;"]","")</f>
        <v>[UserServices-9]</v>
      </c>
      <c r="B19" s="77" t="s">
        <v>104</v>
      </c>
      <c r="C19" s="73" t="s">
        <v>105</v>
      </c>
      <c r="D19" s="78" t="s">
        <v>101</v>
      </c>
      <c r="E19" s="78"/>
      <c r="F19" s="78" t="s">
        <v>106</v>
      </c>
      <c r="G19" s="79" t="s">
        <v>52</v>
      </c>
      <c r="H19" s="76">
        <v>45399</v>
      </c>
      <c r="I19" s="90"/>
      <c r="J19" s="91"/>
    </row>
    <row r="20" s="46" customFormat="1" spans="1:10">
      <c r="A20" s="70"/>
      <c r="B20" s="70" t="s">
        <v>107</v>
      </c>
      <c r="C20" s="71"/>
      <c r="D20" s="71"/>
      <c r="E20" s="71"/>
      <c r="F20" s="71"/>
      <c r="G20" s="71"/>
      <c r="H20" s="72"/>
      <c r="I20" s="72"/>
      <c r="J20" s="89"/>
    </row>
    <row r="21" ht="153" spans="1:10">
      <c r="A21" s="77" t="str">
        <f>IF(OR(B17&lt;&gt;"",D17&lt;&gt;""),"["&amp;TEXT($B$2,"##")&amp;"-"&amp;TEXT(ROW()-10,"##")&amp;"]","")</f>
        <v>[UserServices-11]</v>
      </c>
      <c r="B21" s="77" t="s">
        <v>108</v>
      </c>
      <c r="C21" s="73" t="s">
        <v>109</v>
      </c>
      <c r="D21" s="78" t="s">
        <v>110</v>
      </c>
      <c r="E21" s="78"/>
      <c r="F21" s="78" t="s">
        <v>111</v>
      </c>
      <c r="G21" s="79" t="s">
        <v>52</v>
      </c>
      <c r="H21" s="76">
        <v>45399</v>
      </c>
      <c r="I21" s="90"/>
      <c r="J21" s="91"/>
    </row>
    <row r="22" ht="153" spans="1:10">
      <c r="A22" s="77" t="str">
        <f>IF(OR(B18&lt;&gt;"",D18&lt;&gt;""),"["&amp;TEXT($B$2,"##")&amp;"-"&amp;TEXT(ROW()-10,"##")&amp;"]","")</f>
        <v>[UserServices-12]</v>
      </c>
      <c r="B22" s="77" t="s">
        <v>112</v>
      </c>
      <c r="C22" s="73" t="s">
        <v>113</v>
      </c>
      <c r="D22" s="78" t="s">
        <v>114</v>
      </c>
      <c r="E22" s="78"/>
      <c r="F22" s="78" t="s">
        <v>111</v>
      </c>
      <c r="G22" s="79" t="s">
        <v>52</v>
      </c>
      <c r="H22" s="76">
        <v>45399</v>
      </c>
      <c r="I22" s="90"/>
      <c r="J22" s="91"/>
    </row>
    <row r="23" spans="9:10">
      <c r="I23" s="48"/>
      <c r="J23" s="47"/>
    </row>
    <row r="24" spans="9:10">
      <c r="I24" s="48"/>
      <c r="J24" s="47"/>
    </row>
    <row r="25" spans="9:10">
      <c r="I25" s="48"/>
      <c r="J25" s="47"/>
    </row>
    <row r="26" spans="9:10">
      <c r="I26" s="48"/>
      <c r="J26" s="47"/>
    </row>
  </sheetData>
  <sheetProtection sheet="1" objects="1" scenarios="1"/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G1:G3 G7:G11 G13:G128">
      <formula1>$K$2:$K$6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C17" sqref="C17"/>
    </sheetView>
  </sheetViews>
  <sheetFormatPr defaultColWidth="11" defaultRowHeight="12.75"/>
  <cols>
    <col min="1" max="1" width="15.875" style="47" customWidth="1"/>
    <col min="2" max="2" width="19.125" style="47" customWidth="1"/>
    <col min="3" max="3" width="25.625" style="47" customWidth="1"/>
    <col min="4" max="4" width="28.5" style="47" customWidth="1"/>
    <col min="5" max="5" width="16.875" style="47" customWidth="1"/>
    <col min="6" max="6" width="18.125" style="47" customWidth="1"/>
    <col min="7" max="7" width="7.125" style="47" customWidth="1"/>
    <col min="8" max="8" width="15.125" style="47" customWidth="1"/>
    <col min="9" max="9" width="17.625" style="47" customWidth="1"/>
    <col min="10" max="10" width="8.125" style="48" customWidth="1"/>
    <col min="11" max="11" width="11" style="47" hidden="1" customWidth="1"/>
    <col min="12" max="16384" width="11" style="47"/>
  </cols>
  <sheetData>
    <row r="1" s="46" customFormat="1" ht="13.5" spans="1:10">
      <c r="A1" s="49"/>
      <c r="B1" s="50"/>
      <c r="C1" s="50"/>
      <c r="D1" s="50"/>
      <c r="E1" s="50"/>
      <c r="F1" s="50"/>
      <c r="G1" s="51"/>
      <c r="H1" s="52"/>
      <c r="I1" s="55"/>
      <c r="J1" s="85"/>
    </row>
    <row r="2" s="46" customFormat="1" spans="1:11">
      <c r="A2" s="53" t="s">
        <v>62</v>
      </c>
      <c r="B2" s="54" t="s">
        <v>41</v>
      </c>
      <c r="C2" s="54"/>
      <c r="D2" s="54"/>
      <c r="E2" s="54"/>
      <c r="F2" s="54"/>
      <c r="G2" s="54"/>
      <c r="H2" s="55"/>
      <c r="I2" s="55"/>
      <c r="J2" s="85"/>
      <c r="K2" s="46" t="s">
        <v>52</v>
      </c>
    </row>
    <row r="3" s="46" customFormat="1" spans="1:11">
      <c r="A3" s="56" t="s">
        <v>63</v>
      </c>
      <c r="B3" s="54" t="s">
        <v>64</v>
      </c>
      <c r="C3" s="54"/>
      <c r="D3" s="54"/>
      <c r="E3" s="54"/>
      <c r="F3" s="54"/>
      <c r="G3" s="54"/>
      <c r="H3" s="55"/>
      <c r="I3" s="55"/>
      <c r="J3" s="85"/>
      <c r="K3" s="46" t="s">
        <v>53</v>
      </c>
    </row>
    <row r="4" s="46" customFormat="1" spans="1:11">
      <c r="A4" s="53" t="s">
        <v>65</v>
      </c>
      <c r="B4" s="57"/>
      <c r="C4" s="57"/>
      <c r="D4" s="57"/>
      <c r="E4" s="57"/>
      <c r="F4" s="57"/>
      <c r="G4" s="57"/>
      <c r="H4" s="55"/>
      <c r="I4" s="55"/>
      <c r="J4" s="85"/>
      <c r="K4" s="86"/>
    </row>
    <row r="5" s="46" customFormat="1" spans="1:11">
      <c r="A5" s="58" t="s">
        <v>52</v>
      </c>
      <c r="B5" s="59" t="s">
        <v>53</v>
      </c>
      <c r="C5" s="59" t="s">
        <v>54</v>
      </c>
      <c r="D5" s="60" t="s">
        <v>55</v>
      </c>
      <c r="E5" s="61" t="s">
        <v>66</v>
      </c>
      <c r="F5" s="61"/>
      <c r="G5" s="61"/>
      <c r="H5" s="62"/>
      <c r="I5" s="62"/>
      <c r="J5" s="87"/>
      <c r="K5" s="46" t="s">
        <v>67</v>
      </c>
    </row>
    <row r="6" s="46" customFormat="1" ht="13.5" spans="1:11">
      <c r="A6" s="63">
        <f>COUNTIF(G10:G985,"Pass")</f>
        <v>3</v>
      </c>
      <c r="B6" s="64">
        <f>COUNTIF(G10:G985,"Fail")</f>
        <v>0</v>
      </c>
      <c r="C6" s="64">
        <f>E6-D6-B6-A6</f>
        <v>0</v>
      </c>
      <c r="D6" s="65">
        <f>COUNTIF(G$10:G$985,"N/A")</f>
        <v>0</v>
      </c>
      <c r="E6" s="66">
        <f>COUNTA(A10:A985)</f>
        <v>3</v>
      </c>
      <c r="F6" s="66"/>
      <c r="G6" s="66"/>
      <c r="H6" s="62"/>
      <c r="I6" s="62"/>
      <c r="J6" s="87"/>
      <c r="K6" s="46" t="s">
        <v>55</v>
      </c>
    </row>
    <row r="7" s="46" customFormat="1" spans="4:10">
      <c r="D7" s="67"/>
      <c r="E7" s="67"/>
      <c r="F7" s="67"/>
      <c r="G7" s="67"/>
      <c r="H7" s="62"/>
      <c r="I7" s="62"/>
      <c r="J7" s="87"/>
    </row>
    <row r="8" s="46" customFormat="1" ht="25.5" spans="1:10">
      <c r="A8" s="68" t="s">
        <v>68</v>
      </c>
      <c r="B8" s="68" t="s">
        <v>69</v>
      </c>
      <c r="C8" s="68" t="s">
        <v>70</v>
      </c>
      <c r="D8" s="68" t="s">
        <v>71</v>
      </c>
      <c r="E8" s="69" t="s">
        <v>72</v>
      </c>
      <c r="F8" s="69" t="s">
        <v>73</v>
      </c>
      <c r="G8" s="69" t="s">
        <v>74</v>
      </c>
      <c r="H8" s="69" t="s">
        <v>75</v>
      </c>
      <c r="I8" s="68" t="s">
        <v>76</v>
      </c>
      <c r="J8" s="88"/>
    </row>
    <row r="9" s="46" customFormat="1" spans="1:10">
      <c r="A9" s="70"/>
      <c r="B9" s="70" t="s">
        <v>115</v>
      </c>
      <c r="C9" s="71"/>
      <c r="D9" s="71"/>
      <c r="E9" s="71"/>
      <c r="F9" s="71"/>
      <c r="G9" s="71"/>
      <c r="H9" s="72"/>
      <c r="I9" s="72"/>
      <c r="J9" s="89"/>
    </row>
    <row r="10" ht="114.75" spans="1:10">
      <c r="A10" s="73" t="str">
        <f>IF(OR(B10&lt;&gt;"",D10&lt;&gt;""),"["&amp;TEXT($B$2,"##")&amp;"-"&amp;TEXT(ROW()-10,"##")&amp;"]","")</f>
        <v>[UnitServices-]</v>
      </c>
      <c r="B10" s="73" t="s">
        <v>116</v>
      </c>
      <c r="C10" s="73" t="s">
        <v>117</v>
      </c>
      <c r="D10" s="74" t="s">
        <v>118</v>
      </c>
      <c r="E10" s="74"/>
      <c r="F10" s="74" t="s">
        <v>119</v>
      </c>
      <c r="G10" s="75" t="s">
        <v>52</v>
      </c>
      <c r="H10" s="113">
        <v>45399</v>
      </c>
      <c r="I10" s="90"/>
      <c r="J10" s="91"/>
    </row>
    <row r="11" ht="114.75" spans="1:10">
      <c r="A11" s="77" t="str">
        <f>IF(OR(B11&lt;&gt;"",D11&lt;&gt;""),"["&amp;TEXT($B$2,"##")&amp;"-"&amp;TEXT(ROW()-10,"##")&amp;"]","")</f>
        <v>[UnitServices-1]</v>
      </c>
      <c r="B11" s="77" t="s">
        <v>120</v>
      </c>
      <c r="C11" s="73" t="s">
        <v>121</v>
      </c>
      <c r="D11" s="78" t="s">
        <v>122</v>
      </c>
      <c r="E11" s="78"/>
      <c r="F11" s="78" t="s">
        <v>123</v>
      </c>
      <c r="G11" s="79" t="s">
        <v>52</v>
      </c>
      <c r="H11" s="113">
        <v>45399</v>
      </c>
      <c r="I11" s="90"/>
      <c r="J11" s="91"/>
    </row>
    <row r="12" ht="132.75" customHeight="1" spans="1:10">
      <c r="A12" s="77" t="str">
        <f>IF(OR(B12&lt;&gt;"",D12&lt;&gt;""),"["&amp;TEXT($B$2,"##")&amp;"-"&amp;TEXT(ROW()-10,"##")&amp;"]","")</f>
        <v>[UnitServices-2]</v>
      </c>
      <c r="B12" s="77" t="s">
        <v>124</v>
      </c>
      <c r="C12" s="73" t="s">
        <v>125</v>
      </c>
      <c r="D12" s="78" t="s">
        <v>126</v>
      </c>
      <c r="E12" s="78"/>
      <c r="F12" s="78" t="s">
        <v>119</v>
      </c>
      <c r="G12" s="79" t="s">
        <v>52</v>
      </c>
      <c r="H12" s="113">
        <v>45399</v>
      </c>
      <c r="I12" s="90"/>
      <c r="J12" s="91"/>
    </row>
    <row r="13" spans="9:10">
      <c r="I13" s="48"/>
      <c r="J13" s="47"/>
    </row>
    <row r="14" spans="9:10">
      <c r="I14" s="48"/>
      <c r="J14" s="47"/>
    </row>
    <row r="15" spans="9:10">
      <c r="I15" s="48"/>
      <c r="J15" s="47"/>
    </row>
    <row r="16" spans="9:10">
      <c r="I16" s="48"/>
      <c r="J16" s="47"/>
    </row>
    <row r="17" spans="9:10">
      <c r="I17" s="48"/>
      <c r="J17" s="47"/>
    </row>
    <row r="18" spans="9:10">
      <c r="I18" s="48"/>
      <c r="J18" s="47"/>
    </row>
    <row r="19" spans="9:10">
      <c r="I19" s="48"/>
      <c r="J19" s="47"/>
    </row>
    <row r="20" spans="9:10">
      <c r="I20" s="48"/>
      <c r="J20" s="47"/>
    </row>
    <row r="21" spans="9:10">
      <c r="I21" s="48"/>
      <c r="J21" s="47"/>
    </row>
  </sheetData>
  <sheetProtection sheet="1" objects="1" scenarios="1"/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G1:G3 G7:G123">
      <formula1>$K$2:$K$6</formula1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opLeftCell="A11" workbookViewId="0">
      <selection activeCell="F24" sqref="F24"/>
    </sheetView>
  </sheetViews>
  <sheetFormatPr defaultColWidth="11" defaultRowHeight="12.75"/>
  <cols>
    <col min="1" max="1" width="15.875" style="47" customWidth="1"/>
    <col min="2" max="2" width="19.125" style="47" customWidth="1"/>
    <col min="3" max="3" width="25.625" style="47" customWidth="1"/>
    <col min="4" max="4" width="28.5" style="47" customWidth="1"/>
    <col min="5" max="5" width="16.875" style="47" customWidth="1"/>
    <col min="6" max="6" width="22.375" style="47" customWidth="1"/>
    <col min="7" max="7" width="7.125" style="47" customWidth="1"/>
    <col min="8" max="8" width="15.125" style="47" customWidth="1"/>
    <col min="9" max="9" width="17.625" style="47" customWidth="1"/>
    <col min="10" max="10" width="8.125" style="48" customWidth="1"/>
    <col min="11" max="11" width="11" style="47" hidden="1" customWidth="1"/>
    <col min="12" max="16384" width="11" style="47"/>
  </cols>
  <sheetData>
    <row r="1" s="46" customFormat="1" ht="13.5" spans="1:10">
      <c r="A1" s="49"/>
      <c r="B1" s="50"/>
      <c r="C1" s="50"/>
      <c r="D1" s="50"/>
      <c r="E1" s="50"/>
      <c r="F1" s="50"/>
      <c r="G1" s="51"/>
      <c r="H1" s="52"/>
      <c r="I1" s="55"/>
      <c r="J1" s="85"/>
    </row>
    <row r="2" s="46" customFormat="1" spans="1:11">
      <c r="A2" s="53" t="s">
        <v>62</v>
      </c>
      <c r="B2" s="54" t="s">
        <v>40</v>
      </c>
      <c r="C2" s="54"/>
      <c r="D2" s="54"/>
      <c r="E2" s="54"/>
      <c r="F2" s="54"/>
      <c r="G2" s="54"/>
      <c r="H2" s="55"/>
      <c r="I2" s="55"/>
      <c r="J2" s="85"/>
      <c r="K2" s="46" t="s">
        <v>52</v>
      </c>
    </row>
    <row r="3" s="46" customFormat="1" spans="1:11">
      <c r="A3" s="56" t="s">
        <v>63</v>
      </c>
      <c r="B3" s="54" t="s">
        <v>64</v>
      </c>
      <c r="C3" s="54"/>
      <c r="D3" s="54"/>
      <c r="E3" s="54"/>
      <c r="F3" s="54"/>
      <c r="G3" s="54"/>
      <c r="H3" s="55"/>
      <c r="I3" s="55"/>
      <c r="J3" s="85"/>
      <c r="K3" s="46" t="s">
        <v>53</v>
      </c>
    </row>
    <row r="4" s="46" customFormat="1" spans="1:11">
      <c r="A4" s="53" t="s">
        <v>65</v>
      </c>
      <c r="B4" s="57"/>
      <c r="C4" s="57"/>
      <c r="D4" s="57"/>
      <c r="E4" s="57"/>
      <c r="F4" s="57"/>
      <c r="G4" s="57"/>
      <c r="H4" s="55"/>
      <c r="I4" s="55"/>
      <c r="J4" s="85"/>
      <c r="K4" s="86"/>
    </row>
    <row r="5" s="46" customFormat="1" spans="1:11">
      <c r="A5" s="58" t="s">
        <v>52</v>
      </c>
      <c r="B5" s="59" t="s">
        <v>53</v>
      </c>
      <c r="C5" s="59" t="s">
        <v>54</v>
      </c>
      <c r="D5" s="60" t="s">
        <v>55</v>
      </c>
      <c r="E5" s="61" t="s">
        <v>66</v>
      </c>
      <c r="F5" s="61"/>
      <c r="G5" s="61"/>
      <c r="H5" s="62"/>
      <c r="I5" s="62"/>
      <c r="J5" s="87"/>
      <c r="K5" s="46" t="s">
        <v>67</v>
      </c>
    </row>
    <row r="6" s="46" customFormat="1" ht="13.5" spans="1:11">
      <c r="A6" s="63">
        <f>COUNTIF(G10:G987,"Pass")</f>
        <v>4</v>
      </c>
      <c r="B6" s="64">
        <f>COUNTIF(G10:G987,"Fail")</f>
        <v>0</v>
      </c>
      <c r="C6" s="64">
        <f>E6-D6-B6-A6</f>
        <v>1</v>
      </c>
      <c r="D6" s="65">
        <f>COUNTIF(G$10:G$987,"N/A")</f>
        <v>0</v>
      </c>
      <c r="E6" s="66">
        <f>COUNTA(A10:A987)</f>
        <v>5</v>
      </c>
      <c r="F6" s="66"/>
      <c r="G6" s="66"/>
      <c r="H6" s="62"/>
      <c r="I6" s="62"/>
      <c r="J6" s="87"/>
      <c r="K6" s="46" t="s">
        <v>55</v>
      </c>
    </row>
    <row r="7" s="46" customFormat="1" spans="4:10">
      <c r="D7" s="67"/>
      <c r="E7" s="67"/>
      <c r="F7" s="67"/>
      <c r="G7" s="67"/>
      <c r="H7" s="62"/>
      <c r="I7" s="62"/>
      <c r="J7" s="87"/>
    </row>
    <row r="8" s="46" customFormat="1" ht="25.5" spans="1:10">
      <c r="A8" s="68" t="s">
        <v>68</v>
      </c>
      <c r="B8" s="68" t="s">
        <v>69</v>
      </c>
      <c r="C8" s="68" t="s">
        <v>70</v>
      </c>
      <c r="D8" s="68" t="s">
        <v>71</v>
      </c>
      <c r="E8" s="69" t="s">
        <v>72</v>
      </c>
      <c r="F8" s="69" t="s">
        <v>73</v>
      </c>
      <c r="G8" s="69" t="s">
        <v>74</v>
      </c>
      <c r="H8" s="69" t="s">
        <v>75</v>
      </c>
      <c r="I8" s="68" t="s">
        <v>76</v>
      </c>
      <c r="J8" s="88"/>
    </row>
    <row r="9" s="46" customFormat="1" spans="1:10">
      <c r="A9" s="70"/>
      <c r="B9" s="70" t="s">
        <v>127</v>
      </c>
      <c r="C9" s="71"/>
      <c r="D9" s="71"/>
      <c r="E9" s="71"/>
      <c r="F9" s="71"/>
      <c r="G9" s="71"/>
      <c r="H9" s="72"/>
      <c r="I9" s="72"/>
      <c r="J9" s="89"/>
    </row>
    <row r="10" ht="38.25" spans="1:10">
      <c r="A10" s="73" t="str">
        <f>IF(OR(B10&lt;&gt;"",D10&lt;&gt;""),"["&amp;TEXT($B$2,"##")&amp;"-"&amp;TEXT(ROW()-10,"##")&amp;"]","")</f>
        <v>[TrainingProgramServices-]</v>
      </c>
      <c r="B10" s="73" t="s">
        <v>128</v>
      </c>
      <c r="C10" s="73" t="s">
        <v>129</v>
      </c>
      <c r="D10" s="74" t="s">
        <v>130</v>
      </c>
      <c r="E10" s="74"/>
      <c r="F10" s="74" t="s">
        <v>55</v>
      </c>
      <c r="G10" s="75" t="s">
        <v>52</v>
      </c>
      <c r="H10" s="76">
        <v>45399</v>
      </c>
      <c r="I10" s="90"/>
      <c r="J10" s="91"/>
    </row>
    <row r="11" ht="409.5" spans="1:10">
      <c r="A11" s="73" t="str">
        <f t="shared" ref="A11:A16" si="0">IF(OR(B11&lt;&gt;"",D11&lt;&gt;""),"["&amp;TEXT($B$2,"##")&amp;"-"&amp;TEXT(ROW()-10,"##")&amp;"]","")</f>
        <v>[TrainingProgramServices-1]</v>
      </c>
      <c r="B11" s="77" t="s">
        <v>131</v>
      </c>
      <c r="C11" s="73" t="s">
        <v>129</v>
      </c>
      <c r="D11" s="78" t="s">
        <v>132</v>
      </c>
      <c r="E11" s="78"/>
      <c r="F11" s="78" t="s">
        <v>55</v>
      </c>
      <c r="G11" s="79" t="s">
        <v>52</v>
      </c>
      <c r="H11" s="76">
        <v>45399</v>
      </c>
      <c r="I11" s="90"/>
      <c r="J11" s="91"/>
    </row>
    <row r="12" spans="1:10">
      <c r="A12" s="73" t="str">
        <f t="shared" si="0"/>
        <v/>
      </c>
      <c r="B12" s="77"/>
      <c r="C12" s="73"/>
      <c r="D12" s="78"/>
      <c r="E12" s="78"/>
      <c r="F12" s="78"/>
      <c r="G12" s="79"/>
      <c r="H12" s="90"/>
      <c r="I12" s="90"/>
      <c r="J12" s="91"/>
    </row>
    <row r="13" s="46" customFormat="1" spans="1:10">
      <c r="A13" s="73"/>
      <c r="B13" s="70" t="s">
        <v>133</v>
      </c>
      <c r="C13" s="71"/>
      <c r="D13" s="71"/>
      <c r="E13" s="71"/>
      <c r="F13" s="71"/>
      <c r="G13" s="71"/>
      <c r="H13" s="72"/>
      <c r="I13" s="72"/>
      <c r="J13" s="89"/>
    </row>
    <row r="14" ht="165.75" spans="1:10">
      <c r="A14" s="73" t="str">
        <f t="shared" si="0"/>
        <v>[TrainingProgramServices-4]</v>
      </c>
      <c r="B14" s="77" t="s">
        <v>134</v>
      </c>
      <c r="C14" s="73" t="s">
        <v>135</v>
      </c>
      <c r="D14" s="78" t="s">
        <v>136</v>
      </c>
      <c r="E14" s="78"/>
      <c r="F14" s="78" t="s">
        <v>137</v>
      </c>
      <c r="G14" s="79" t="s">
        <v>52</v>
      </c>
      <c r="H14" s="76">
        <v>45399</v>
      </c>
      <c r="I14" s="90"/>
      <c r="J14" s="91"/>
    </row>
    <row r="15" s="46" customFormat="1" spans="1:10">
      <c r="A15" s="73"/>
      <c r="B15" s="70" t="s">
        <v>138</v>
      </c>
      <c r="C15" s="71"/>
      <c r="D15" s="71"/>
      <c r="E15" s="71"/>
      <c r="F15" s="71"/>
      <c r="G15" s="71"/>
      <c r="H15" s="72"/>
      <c r="I15" s="72"/>
      <c r="J15" s="89"/>
    </row>
    <row r="16" ht="51" spans="1:10">
      <c r="A16" s="73" t="str">
        <f t="shared" si="0"/>
        <v>[TrainingProgramServices-6]</v>
      </c>
      <c r="B16" s="77" t="s">
        <v>139</v>
      </c>
      <c r="C16" s="73" t="s">
        <v>140</v>
      </c>
      <c r="D16" s="78" t="s">
        <v>141</v>
      </c>
      <c r="E16" s="78"/>
      <c r="F16" s="78" t="s">
        <v>142</v>
      </c>
      <c r="G16" s="79" t="s">
        <v>52</v>
      </c>
      <c r="H16" s="76">
        <v>45399</v>
      </c>
      <c r="I16" s="90"/>
      <c r="J16" s="91"/>
    </row>
    <row r="17" spans="9:10">
      <c r="I17" s="48"/>
      <c r="J17" s="47"/>
    </row>
    <row r="18" spans="9:10">
      <c r="I18" s="48"/>
      <c r="J18" s="47"/>
    </row>
    <row r="19" spans="9:10">
      <c r="I19" s="48"/>
      <c r="J19" s="47"/>
    </row>
    <row r="20" spans="9:10">
      <c r="I20" s="48"/>
      <c r="J20" s="47"/>
    </row>
    <row r="21" spans="9:10">
      <c r="I21" s="48"/>
      <c r="J21" s="47"/>
    </row>
    <row r="22" spans="9:10">
      <c r="I22" s="48"/>
      <c r="J22" s="47"/>
    </row>
    <row r="23" spans="9:10">
      <c r="I23" s="48"/>
      <c r="J23" s="47"/>
    </row>
  </sheetData>
  <sheetProtection sheet="1" objects="1" scenarios="1"/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G1:G3 G7:G12 G14:G125">
      <formula1>$K$2:$K$6</formula1>
    </dataValidation>
  </dataValidation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D19" sqref="D19"/>
    </sheetView>
  </sheetViews>
  <sheetFormatPr defaultColWidth="11" defaultRowHeight="12.75"/>
  <cols>
    <col min="1" max="1" width="15.875" style="47" customWidth="1"/>
    <col min="2" max="2" width="25.125" style="47" customWidth="1"/>
    <col min="3" max="3" width="25.625" style="47" customWidth="1"/>
    <col min="4" max="4" width="28.5" style="47" customWidth="1"/>
    <col min="5" max="5" width="16.875" style="47" customWidth="1"/>
    <col min="6" max="6" width="20.375" style="47" customWidth="1"/>
    <col min="7" max="7" width="7.125" style="47" customWidth="1"/>
    <col min="8" max="8" width="15.125" style="47" customWidth="1"/>
    <col min="9" max="9" width="17.625" style="47" customWidth="1"/>
    <col min="10" max="10" width="8.125" style="48" customWidth="1"/>
    <col min="11" max="11" width="11" style="47" hidden="1" customWidth="1"/>
    <col min="12" max="16384" width="11" style="47"/>
  </cols>
  <sheetData>
    <row r="1" s="46" customFormat="1" ht="13.5" spans="1:10">
      <c r="A1" s="49"/>
      <c r="B1" s="50"/>
      <c r="C1" s="50"/>
      <c r="D1" s="50"/>
      <c r="E1" s="50"/>
      <c r="F1" s="50"/>
      <c r="G1" s="51"/>
      <c r="H1" s="52"/>
      <c r="I1" s="55"/>
      <c r="J1" s="85"/>
    </row>
    <row r="2" s="46" customFormat="1" spans="1:11">
      <c r="A2" s="53" t="s">
        <v>62</v>
      </c>
      <c r="B2" s="54" t="s">
        <v>143</v>
      </c>
      <c r="C2" s="54"/>
      <c r="D2" s="54"/>
      <c r="E2" s="54"/>
      <c r="F2" s="54"/>
      <c r="G2" s="54"/>
      <c r="H2" s="55"/>
      <c r="I2" s="55"/>
      <c r="J2" s="85"/>
      <c r="K2" s="46" t="s">
        <v>52</v>
      </c>
    </row>
    <row r="3" s="46" customFormat="1" spans="1:11">
      <c r="A3" s="56" t="s">
        <v>63</v>
      </c>
      <c r="B3" s="54" t="s">
        <v>64</v>
      </c>
      <c r="C3" s="54"/>
      <c r="D3" s="54"/>
      <c r="E3" s="54"/>
      <c r="F3" s="54"/>
      <c r="G3" s="54"/>
      <c r="H3" s="55"/>
      <c r="I3" s="55"/>
      <c r="J3" s="85"/>
      <c r="K3" s="46" t="s">
        <v>53</v>
      </c>
    </row>
    <row r="4" s="46" customFormat="1" spans="1:11">
      <c r="A4" s="53" t="s">
        <v>65</v>
      </c>
      <c r="B4" s="57"/>
      <c r="C4" s="57"/>
      <c r="D4" s="57"/>
      <c r="E4" s="57"/>
      <c r="F4" s="57"/>
      <c r="G4" s="57"/>
      <c r="H4" s="55"/>
      <c r="I4" s="55"/>
      <c r="J4" s="85"/>
      <c r="K4" s="86"/>
    </row>
    <row r="5" s="46" customFormat="1" spans="1:11">
      <c r="A5" s="58" t="s">
        <v>52</v>
      </c>
      <c r="B5" s="59" t="s">
        <v>53</v>
      </c>
      <c r="C5" s="59" t="s">
        <v>54</v>
      </c>
      <c r="D5" s="60" t="s">
        <v>55</v>
      </c>
      <c r="E5" s="61" t="s">
        <v>66</v>
      </c>
      <c r="F5" s="61"/>
      <c r="G5" s="61"/>
      <c r="H5" s="62"/>
      <c r="I5" s="62"/>
      <c r="J5" s="87"/>
      <c r="K5" s="46" t="s">
        <v>67</v>
      </c>
    </row>
    <row r="6" s="46" customFormat="1" ht="13.5" spans="1:11">
      <c r="A6" s="63">
        <f>COUNTIF(G10:G986,"Pass")</f>
        <v>5</v>
      </c>
      <c r="B6" s="64">
        <f>COUNTIF(G10:G986,"Fail")</f>
        <v>0</v>
      </c>
      <c r="C6" s="64">
        <f>E6-D6-B6-A6</f>
        <v>0</v>
      </c>
      <c r="D6" s="65">
        <f>COUNTIF(G$10:G$986,"N/A")</f>
        <v>0</v>
      </c>
      <c r="E6" s="66">
        <f>COUNTA(A10:A986)</f>
        <v>5</v>
      </c>
      <c r="F6" s="66"/>
      <c r="G6" s="66"/>
      <c r="H6" s="62"/>
      <c r="I6" s="62"/>
      <c r="J6" s="87"/>
      <c r="K6" s="46" t="s">
        <v>55</v>
      </c>
    </row>
    <row r="7" s="46" customFormat="1" spans="4:10">
      <c r="D7" s="67"/>
      <c r="E7" s="67"/>
      <c r="F7" s="67"/>
      <c r="G7" s="67"/>
      <c r="H7" s="62"/>
      <c r="I7" s="62"/>
      <c r="J7" s="87"/>
    </row>
    <row r="8" s="46" customFormat="1" ht="25.5" spans="1:10">
      <c r="A8" s="68" t="s">
        <v>68</v>
      </c>
      <c r="B8" s="68" t="s">
        <v>69</v>
      </c>
      <c r="C8" s="68" t="s">
        <v>70</v>
      </c>
      <c r="D8" s="68" t="s">
        <v>71</v>
      </c>
      <c r="E8" s="69" t="s">
        <v>72</v>
      </c>
      <c r="F8" s="69" t="s">
        <v>73</v>
      </c>
      <c r="G8" s="69" t="s">
        <v>74</v>
      </c>
      <c r="H8" s="69" t="s">
        <v>75</v>
      </c>
      <c r="I8" s="68" t="s">
        <v>76</v>
      </c>
      <c r="J8" s="88"/>
    </row>
    <row r="9" s="46" customFormat="1" spans="1:10">
      <c r="A9" s="70"/>
      <c r="B9" s="70" t="s">
        <v>144</v>
      </c>
      <c r="C9" s="71"/>
      <c r="D9" s="71"/>
      <c r="E9" s="71"/>
      <c r="F9" s="71"/>
      <c r="G9" s="71"/>
      <c r="H9" s="72"/>
      <c r="I9" s="72"/>
      <c r="J9" s="89"/>
    </row>
    <row r="10" ht="38.25" spans="1:10">
      <c r="A10" s="73" t="str">
        <f>IF(OR(B10&lt;&gt;"",D10&lt;&gt;""),"["&amp;TEXT($B$2,"##")&amp;"-"&amp;TEXT(ROW()-10,"##")&amp;"]","")</f>
        <v>[IndentifyServices-]</v>
      </c>
      <c r="B10" s="73" t="s">
        <v>145</v>
      </c>
      <c r="C10" s="73" t="s">
        <v>146</v>
      </c>
      <c r="D10" s="74" t="s">
        <v>147</v>
      </c>
      <c r="E10" s="74"/>
      <c r="F10" s="74" t="s">
        <v>148</v>
      </c>
      <c r="G10" s="75" t="s">
        <v>52</v>
      </c>
      <c r="H10" s="76">
        <v>45399</v>
      </c>
      <c r="I10" s="90"/>
      <c r="J10" s="91"/>
    </row>
    <row r="11" ht="63.75" spans="1:10">
      <c r="A11" s="77" t="str">
        <f>IF(OR(B11&lt;&gt;"",D11&lt;&gt;""),"["&amp;TEXT($B$2,"##")&amp;"-"&amp;TEXT(ROW()-10,"##")&amp;"]","")</f>
        <v>[IndentifyServices-1]</v>
      </c>
      <c r="B11" s="77" t="s">
        <v>149</v>
      </c>
      <c r="C11" s="73" t="s">
        <v>150</v>
      </c>
      <c r="D11" s="78" t="s">
        <v>151</v>
      </c>
      <c r="E11" s="78"/>
      <c r="F11" s="78" t="s">
        <v>152</v>
      </c>
      <c r="G11" s="79" t="s">
        <v>52</v>
      </c>
      <c r="H11" s="76">
        <v>45399</v>
      </c>
      <c r="I11" s="90"/>
      <c r="J11" s="91"/>
    </row>
    <row r="12" s="46" customFormat="1" spans="1:10">
      <c r="A12" s="70"/>
      <c r="B12" s="70" t="s">
        <v>153</v>
      </c>
      <c r="C12" s="71"/>
      <c r="D12" s="71"/>
      <c r="E12" s="71"/>
      <c r="F12" s="71"/>
      <c r="G12" s="71"/>
      <c r="H12" s="72"/>
      <c r="I12" s="72"/>
      <c r="J12" s="89"/>
    </row>
    <row r="13" ht="38.25" spans="1:10">
      <c r="A13" s="77" t="str">
        <f>IF(OR(B13&lt;&gt;"",D13&lt;&gt;""),"["&amp;TEXT($B$2,"##")&amp;"-"&amp;TEXT(ROW()-10,"##")&amp;"]","")</f>
        <v>[IndentifyServices-3]</v>
      </c>
      <c r="B13" s="77" t="s">
        <v>154</v>
      </c>
      <c r="C13" s="73" t="s">
        <v>155</v>
      </c>
      <c r="D13" s="78" t="s">
        <v>156</v>
      </c>
      <c r="E13" s="78"/>
      <c r="F13" s="78" t="s">
        <v>157</v>
      </c>
      <c r="G13" s="79" t="s">
        <v>52</v>
      </c>
      <c r="H13" s="76">
        <v>45399</v>
      </c>
      <c r="I13" s="90"/>
      <c r="J13" s="91"/>
    </row>
    <row r="14" ht="45" customHeight="1" spans="1:10">
      <c r="A14" s="77" t="str">
        <f>IF(OR(B13&lt;&gt;"",D13&lt;&gt;""),"["&amp;TEXT($B$2,"##")&amp;"-"&amp;TEXT(ROW()-10,"##")&amp;"]","")</f>
        <v>[IndentifyServices-4]</v>
      </c>
      <c r="B14" s="77" t="s">
        <v>158</v>
      </c>
      <c r="C14" s="73" t="s">
        <v>159</v>
      </c>
      <c r="D14" s="78" t="s">
        <v>160</v>
      </c>
      <c r="E14" s="78"/>
      <c r="F14" s="78" t="s">
        <v>161</v>
      </c>
      <c r="G14" s="79" t="s">
        <v>52</v>
      </c>
      <c r="H14" s="76">
        <v>45399</v>
      </c>
      <c r="I14" s="90"/>
      <c r="J14" s="91"/>
    </row>
    <row r="15" ht="24" customHeight="1" spans="1:10">
      <c r="A15" s="77" t="str">
        <f>IF(OR(B14&lt;&gt;"",D14&lt;&gt;""),"["&amp;TEXT($B$2,"##")&amp;"-"&amp;TEXT(ROW()-10,"##")&amp;"]","")</f>
        <v>[IndentifyServices-5]</v>
      </c>
      <c r="B15" s="77" t="s">
        <v>162</v>
      </c>
      <c r="C15" s="73" t="s">
        <v>163</v>
      </c>
      <c r="D15" s="78" t="s">
        <v>164</v>
      </c>
      <c r="E15" s="78"/>
      <c r="F15" s="78" t="s">
        <v>161</v>
      </c>
      <c r="G15" s="79" t="s">
        <v>52</v>
      </c>
      <c r="H15" s="76">
        <v>45399</v>
      </c>
      <c r="I15" s="90"/>
      <c r="J15" s="91"/>
    </row>
    <row r="16" spans="9:10">
      <c r="I16" s="48"/>
      <c r="J16" s="47"/>
    </row>
    <row r="17" spans="9:10">
      <c r="I17" s="48"/>
      <c r="J17" s="47"/>
    </row>
    <row r="18" spans="9:10">
      <c r="I18" s="48"/>
      <c r="J18" s="47"/>
    </row>
    <row r="19" spans="9:10">
      <c r="I19" s="48"/>
      <c r="J19" s="47"/>
    </row>
    <row r="20" spans="9:10">
      <c r="I20" s="48"/>
      <c r="J20" s="47"/>
    </row>
    <row r="21" spans="9:10">
      <c r="I21" s="48"/>
      <c r="J21" s="47"/>
    </row>
    <row r="22" spans="9:10">
      <c r="I22" s="48"/>
      <c r="J22" s="47"/>
    </row>
  </sheetData>
  <sheetProtection sheet="1" objects="1" scenarios="1"/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G1:G3 G7:G11 G13:G124">
      <formula1>$K$2:$K$6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opLeftCell="A9" workbookViewId="0">
      <selection activeCell="C10" sqref="C10"/>
    </sheetView>
  </sheetViews>
  <sheetFormatPr defaultColWidth="11" defaultRowHeight="12.75"/>
  <cols>
    <col min="1" max="1" width="11.5" style="47" customWidth="1"/>
    <col min="2" max="2" width="19.125" style="47" customWidth="1"/>
    <col min="3" max="3" width="25.625" style="47" customWidth="1"/>
    <col min="4" max="4" width="30.125" style="47" customWidth="1"/>
    <col min="5" max="5" width="16.875" style="47" customWidth="1"/>
    <col min="6" max="6" width="31" style="47" customWidth="1"/>
    <col min="7" max="7" width="7.125" style="47" customWidth="1"/>
    <col min="8" max="8" width="11" style="47" customWidth="1"/>
    <col min="9" max="9" width="17.625" style="47" customWidth="1"/>
    <col min="10" max="10" width="8.125" style="48" customWidth="1"/>
    <col min="11" max="11" width="11" style="47" hidden="1" customWidth="1"/>
    <col min="12" max="16384" width="11" style="47"/>
  </cols>
  <sheetData>
    <row r="1" s="46" customFormat="1" ht="13.5" spans="1:10">
      <c r="A1" s="49"/>
      <c r="B1" s="50"/>
      <c r="C1" s="50"/>
      <c r="D1" s="50"/>
      <c r="E1" s="50"/>
      <c r="F1" s="50"/>
      <c r="G1" s="51"/>
      <c r="H1" s="52"/>
      <c r="I1" s="55"/>
      <c r="J1" s="85"/>
    </row>
    <row r="2" s="46" customFormat="1" ht="15" customHeight="1" spans="1:11">
      <c r="A2" s="53" t="s">
        <v>62</v>
      </c>
      <c r="B2" s="54" t="s">
        <v>38</v>
      </c>
      <c r="C2" s="54"/>
      <c r="D2" s="54"/>
      <c r="E2" s="54"/>
      <c r="F2" s="54"/>
      <c r="G2" s="54"/>
      <c r="H2" s="55"/>
      <c r="I2" s="55"/>
      <c r="J2" s="85"/>
      <c r="K2" s="46" t="s">
        <v>52</v>
      </c>
    </row>
    <row r="3" s="46" customFormat="1" ht="25.5" customHeight="1" spans="1:11">
      <c r="A3" s="56" t="s">
        <v>63</v>
      </c>
      <c r="B3" s="54" t="s">
        <v>64</v>
      </c>
      <c r="C3" s="54"/>
      <c r="D3" s="54"/>
      <c r="E3" s="54"/>
      <c r="F3" s="54"/>
      <c r="G3" s="54"/>
      <c r="H3" s="55"/>
      <c r="I3" s="55"/>
      <c r="J3" s="85"/>
      <c r="K3" s="46" t="s">
        <v>53</v>
      </c>
    </row>
    <row r="4" s="46" customFormat="1" ht="18" customHeight="1" spans="1:11">
      <c r="A4" s="53" t="s">
        <v>65</v>
      </c>
      <c r="B4" s="57"/>
      <c r="C4" s="57"/>
      <c r="D4" s="57"/>
      <c r="E4" s="57"/>
      <c r="F4" s="57"/>
      <c r="G4" s="57"/>
      <c r="H4" s="55"/>
      <c r="I4" s="55"/>
      <c r="J4" s="85"/>
      <c r="K4" s="86"/>
    </row>
    <row r="5" s="46" customFormat="1" ht="19.5" customHeight="1" spans="1:11">
      <c r="A5" s="58" t="s">
        <v>52</v>
      </c>
      <c r="B5" s="59" t="s">
        <v>53</v>
      </c>
      <c r="C5" s="59" t="s">
        <v>54</v>
      </c>
      <c r="D5" s="60" t="s">
        <v>55</v>
      </c>
      <c r="E5" s="61" t="s">
        <v>66</v>
      </c>
      <c r="F5" s="61"/>
      <c r="G5" s="61"/>
      <c r="H5" s="62"/>
      <c r="I5" s="62"/>
      <c r="J5" s="87"/>
      <c r="K5" s="46" t="s">
        <v>67</v>
      </c>
    </row>
    <row r="6" s="46" customFormat="1" ht="15" customHeight="1" spans="1:11">
      <c r="A6" s="95">
        <f>COUNTIF(G10:G958,"Pass")</f>
        <v>6</v>
      </c>
      <c r="B6" s="64">
        <f>COUNTIF(G10:G958,"Fail")</f>
        <v>0</v>
      </c>
      <c r="C6" s="64">
        <f>E6-D6-B6-A6</f>
        <v>0</v>
      </c>
      <c r="D6" s="65">
        <f>COUNTIF(G$10:G$958,"N/A")</f>
        <v>0</v>
      </c>
      <c r="E6" s="66">
        <f>COUNTA(A10:A958)</f>
        <v>6</v>
      </c>
      <c r="F6" s="66"/>
      <c r="G6" s="66"/>
      <c r="H6" s="62"/>
      <c r="I6" s="62"/>
      <c r="J6" s="87"/>
      <c r="K6" s="46" t="s">
        <v>55</v>
      </c>
    </row>
    <row r="7" s="46" customFormat="1" ht="15" customHeight="1" spans="4:10">
      <c r="D7" s="67"/>
      <c r="E7" s="67"/>
      <c r="F7" s="67"/>
      <c r="G7" s="67"/>
      <c r="H7" s="67"/>
      <c r="I7" s="67"/>
      <c r="J7" s="87"/>
    </row>
    <row r="8" s="46" customFormat="1" ht="25.5" customHeight="1" spans="1:10">
      <c r="A8" s="68" t="s">
        <v>68</v>
      </c>
      <c r="B8" s="68" t="s">
        <v>69</v>
      </c>
      <c r="C8" s="68" t="s">
        <v>70</v>
      </c>
      <c r="D8" s="68" t="s">
        <v>71</v>
      </c>
      <c r="E8" s="69" t="s">
        <v>72</v>
      </c>
      <c r="F8" s="69" t="s">
        <v>73</v>
      </c>
      <c r="G8" s="69" t="s">
        <v>74</v>
      </c>
      <c r="H8" s="69" t="s">
        <v>75</v>
      </c>
      <c r="I8" s="68" t="s">
        <v>76</v>
      </c>
      <c r="J8" s="88"/>
    </row>
    <row r="9" s="46" customFormat="1" ht="15.75" customHeight="1" spans="1:10">
      <c r="A9" s="70"/>
      <c r="B9" s="70" t="s">
        <v>165</v>
      </c>
      <c r="C9" s="71"/>
      <c r="D9" s="71"/>
      <c r="E9" s="71"/>
      <c r="F9" s="71"/>
      <c r="G9" s="71"/>
      <c r="H9" s="71"/>
      <c r="I9" s="72"/>
      <c r="J9" s="89"/>
    </row>
    <row r="10" s="93" customFormat="1" ht="409.5" spans="1:10">
      <c r="A10" s="75" t="str">
        <f>IF(OR(B10&lt;&gt;"",D10&lt;&gt;""),"["&amp;TEXT($B$2,"##")&amp;"-"&amp;TEXT(ROW()-10,"##")&amp;"]","")</f>
        <v>[PermissionService-]</v>
      </c>
      <c r="B10" s="75" t="s">
        <v>166</v>
      </c>
      <c r="C10" s="221" t="s">
        <v>167</v>
      </c>
      <c r="D10" s="96" t="s">
        <v>168</v>
      </c>
      <c r="E10" s="96"/>
      <c r="F10" s="96" t="s">
        <v>169</v>
      </c>
      <c r="G10" s="75" t="s">
        <v>52</v>
      </c>
      <c r="H10" s="76">
        <v>45399</v>
      </c>
      <c r="I10" s="75"/>
      <c r="J10" s="98"/>
    </row>
    <row r="11" s="94" customFormat="1" ht="306" spans="1:10">
      <c r="A11" s="79" t="str">
        <f>IF(OR(B11&lt;&gt;"",D11&lt;&gt;""),"["&amp;TEXT($B$2,"##")&amp;"-"&amp;TEXT(ROW()-10,"##")&amp;"]","")</f>
        <v>[PermissionService-1]</v>
      </c>
      <c r="B11" s="79" t="s">
        <v>170</v>
      </c>
      <c r="C11" s="222" t="s">
        <v>171</v>
      </c>
      <c r="D11" s="97" t="s">
        <v>172</v>
      </c>
      <c r="E11" s="97"/>
      <c r="F11" s="97" t="s">
        <v>173</v>
      </c>
      <c r="G11" s="79" t="s">
        <v>52</v>
      </c>
      <c r="H11" s="76">
        <v>45399</v>
      </c>
      <c r="I11" s="99"/>
      <c r="J11" s="100"/>
    </row>
    <row r="12" s="94" customFormat="1" ht="102" spans="1:10">
      <c r="A12" s="79" t="str">
        <f>IF(OR(B12&lt;&gt;"",D12&lt;&gt;""),"["&amp;TEXT($B$2,"##")&amp;"-"&amp;TEXT(ROW()-10,"##")&amp;"]","")</f>
        <v>[PermissionService-2]</v>
      </c>
      <c r="B12" s="79" t="s">
        <v>174</v>
      </c>
      <c r="C12" s="222" t="s">
        <v>175</v>
      </c>
      <c r="D12" s="97" t="s">
        <v>176</v>
      </c>
      <c r="E12" s="97"/>
      <c r="F12" s="112" t="s">
        <v>177</v>
      </c>
      <c r="G12" s="79" t="s">
        <v>52</v>
      </c>
      <c r="H12" s="76">
        <v>45399</v>
      </c>
      <c r="I12" s="99"/>
      <c r="J12" s="100"/>
    </row>
    <row r="13" s="94" customFormat="1" ht="409.5" spans="1:10">
      <c r="A13" s="79" t="str">
        <f>IF(OR(B13&lt;&gt;"",D13&lt;&gt;""),"["&amp;TEXT($B$2,"##")&amp;"-"&amp;TEXT(ROW()-10,"##")&amp;"]","")</f>
        <v>[PermissionService-3]</v>
      </c>
      <c r="B13" s="79" t="s">
        <v>178</v>
      </c>
      <c r="C13" s="222" t="s">
        <v>179</v>
      </c>
      <c r="D13" s="97" t="s">
        <v>180</v>
      </c>
      <c r="E13" s="97"/>
      <c r="F13" s="97" t="s">
        <v>181</v>
      </c>
      <c r="G13" s="79" t="s">
        <v>52</v>
      </c>
      <c r="H13" s="76">
        <v>45399</v>
      </c>
      <c r="I13" s="99"/>
      <c r="J13" s="100"/>
    </row>
    <row r="14" s="94" customFormat="1" ht="409.5" spans="1:10">
      <c r="A14" s="79" t="str">
        <f>IF(OR(B14&lt;&gt;"",D14&lt;&gt;""),"["&amp;TEXT($B$2,"##")&amp;"-"&amp;TEXT(ROW()-10,"##")&amp;"]","")</f>
        <v>[PermissionService-4]</v>
      </c>
      <c r="B14" s="79" t="s">
        <v>182</v>
      </c>
      <c r="C14" s="222" t="s">
        <v>183</v>
      </c>
      <c r="D14" s="97" t="s">
        <v>184</v>
      </c>
      <c r="E14" s="97"/>
      <c r="F14" s="97" t="s">
        <v>185</v>
      </c>
      <c r="G14" s="79" t="s">
        <v>52</v>
      </c>
      <c r="H14" s="76">
        <v>45399</v>
      </c>
      <c r="I14" s="99"/>
      <c r="J14" s="100"/>
    </row>
    <row r="15" s="94" customFormat="1" ht="306" spans="1:10">
      <c r="A15" s="79" t="str">
        <f>IF(OR(B15&lt;&gt;"",D15&lt;&gt;""),"["&amp;TEXT($B$2,"##")&amp;"-"&amp;TEXT(ROW()-10,"##")&amp;"]","")</f>
        <v>[PermissionService-5]</v>
      </c>
      <c r="B15" s="79" t="s">
        <v>186</v>
      </c>
      <c r="C15" s="222" t="s">
        <v>187</v>
      </c>
      <c r="D15" s="97" t="s">
        <v>188</v>
      </c>
      <c r="E15" s="97"/>
      <c r="F15" s="97" t="s">
        <v>189</v>
      </c>
      <c r="G15" s="79" t="s">
        <v>52</v>
      </c>
      <c r="H15" s="76">
        <v>45399</v>
      </c>
      <c r="I15" s="99"/>
      <c r="J15" s="100"/>
    </row>
  </sheetData>
  <sheetProtection sheet="1" objects="1" scenarios="1"/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G1:G3 G7:G104">
      <formula1>$K$2:$K$6</formula1>
    </dataValidation>
  </dataValidation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opLeftCell="A11" workbookViewId="0">
      <selection activeCell="G11" sqref="G11"/>
    </sheetView>
  </sheetViews>
  <sheetFormatPr defaultColWidth="9" defaultRowHeight="13.5"/>
  <cols>
    <col min="1" max="1" width="9" style="1"/>
    <col min="2" max="2" width="18.875" style="1" customWidth="1"/>
    <col min="3" max="3" width="22.5" style="1" customWidth="1"/>
    <col min="4" max="4" width="15" style="1" customWidth="1"/>
    <col min="5" max="5" width="9" style="1"/>
    <col min="6" max="6" width="29.875" style="1" customWidth="1"/>
    <col min="7" max="7" width="6.125" style="1" customWidth="1"/>
    <col min="8" max="8" width="9.375" style="1" customWidth="1"/>
    <col min="9" max="9" width="4.875" style="1" customWidth="1"/>
    <col min="10" max="10" width="1.5" style="1" customWidth="1"/>
    <col min="11" max="16384" width="9" style="1"/>
  </cols>
  <sheetData>
    <row r="1" ht="14.25" spans="1:10">
      <c r="A1" s="2" t="s">
        <v>190</v>
      </c>
      <c r="B1" s="3" t="s">
        <v>190</v>
      </c>
      <c r="C1" s="3" t="s">
        <v>190</v>
      </c>
      <c r="D1" s="3" t="s">
        <v>190</v>
      </c>
      <c r="E1" s="3" t="s">
        <v>190</v>
      </c>
      <c r="F1" s="3" t="s">
        <v>190</v>
      </c>
      <c r="G1" s="4" t="s">
        <v>190</v>
      </c>
      <c r="H1" s="5" t="s">
        <v>190</v>
      </c>
      <c r="I1" s="9" t="s">
        <v>190</v>
      </c>
      <c r="J1" s="40" t="s">
        <v>190</v>
      </c>
    </row>
    <row r="2" customHeight="1" spans="1:10">
      <c r="A2" s="6" t="s">
        <v>62</v>
      </c>
      <c r="B2" s="104" t="s">
        <v>36</v>
      </c>
      <c r="C2" s="105"/>
      <c r="D2" s="105"/>
      <c r="E2" s="105"/>
      <c r="F2" s="105"/>
      <c r="G2" s="106"/>
      <c r="H2" s="9" t="s">
        <v>190</v>
      </c>
      <c r="I2" s="9" t="s">
        <v>190</v>
      </c>
      <c r="J2" s="40" t="s">
        <v>190</v>
      </c>
    </row>
    <row r="3" customHeight="1" spans="1:10">
      <c r="A3" s="6" t="s">
        <v>63</v>
      </c>
      <c r="B3" s="107" t="s">
        <v>64</v>
      </c>
      <c r="C3" s="7"/>
      <c r="D3" s="7"/>
      <c r="E3" s="7"/>
      <c r="F3" s="7"/>
      <c r="G3" s="8"/>
      <c r="H3" s="9" t="s">
        <v>190</v>
      </c>
      <c r="I3" s="9" t="s">
        <v>190</v>
      </c>
      <c r="J3" s="40" t="s">
        <v>190</v>
      </c>
    </row>
    <row r="4" spans="1:10">
      <c r="A4" s="6" t="s">
        <v>65</v>
      </c>
      <c r="B4" s="107" t="s">
        <v>190</v>
      </c>
      <c r="C4" s="7"/>
      <c r="D4" s="7"/>
      <c r="E4" s="7"/>
      <c r="F4" s="7"/>
      <c r="G4" s="8"/>
      <c r="H4" s="9" t="s">
        <v>190</v>
      </c>
      <c r="I4" s="9" t="s">
        <v>190</v>
      </c>
      <c r="J4" s="40" t="s">
        <v>190</v>
      </c>
    </row>
    <row r="5" customHeight="1" spans="1:10">
      <c r="A5" s="12" t="s">
        <v>52</v>
      </c>
      <c r="B5" s="13" t="s">
        <v>53</v>
      </c>
      <c r="C5" s="13" t="s">
        <v>54</v>
      </c>
      <c r="D5" s="14" t="s">
        <v>55</v>
      </c>
      <c r="E5" s="15" t="s">
        <v>66</v>
      </c>
      <c r="F5" s="16"/>
      <c r="G5" s="17"/>
      <c r="H5" s="9" t="s">
        <v>190</v>
      </c>
      <c r="I5" s="9" t="s">
        <v>190</v>
      </c>
      <c r="J5" s="40" t="s">
        <v>190</v>
      </c>
    </row>
    <row r="6" customHeight="1" spans="1:10">
      <c r="A6" s="18">
        <v>4</v>
      </c>
      <c r="B6" s="19">
        <v>0</v>
      </c>
      <c r="C6" s="20">
        <v>0</v>
      </c>
      <c r="D6" s="20">
        <v>0</v>
      </c>
      <c r="E6" s="108">
        <v>4</v>
      </c>
      <c r="F6" s="21"/>
      <c r="G6" s="22"/>
      <c r="H6" s="9" t="s">
        <v>190</v>
      </c>
      <c r="I6" s="9" t="s">
        <v>190</v>
      </c>
      <c r="J6" s="40" t="s">
        <v>190</v>
      </c>
    </row>
    <row r="7" spans="1:10">
      <c r="A7" s="23" t="s">
        <v>190</v>
      </c>
      <c r="B7" s="23" t="s">
        <v>190</v>
      </c>
      <c r="C7" s="23" t="s">
        <v>190</v>
      </c>
      <c r="D7" s="24" t="s">
        <v>190</v>
      </c>
      <c r="E7" s="24" t="s">
        <v>190</v>
      </c>
      <c r="F7" s="24" t="s">
        <v>190</v>
      </c>
      <c r="G7" s="24" t="s">
        <v>190</v>
      </c>
      <c r="H7" s="24" t="s">
        <v>190</v>
      </c>
      <c r="I7" s="24" t="s">
        <v>190</v>
      </c>
      <c r="J7" s="40" t="s">
        <v>190</v>
      </c>
    </row>
    <row r="8" ht="51" spans="1:10">
      <c r="A8" s="101" t="s">
        <v>68</v>
      </c>
      <c r="B8" s="102" t="s">
        <v>69</v>
      </c>
      <c r="C8" s="102" t="s">
        <v>70</v>
      </c>
      <c r="D8" s="102" t="s">
        <v>71</v>
      </c>
      <c r="E8" s="103" t="s">
        <v>72</v>
      </c>
      <c r="F8" s="103" t="s">
        <v>73</v>
      </c>
      <c r="G8" s="103" t="s">
        <v>74</v>
      </c>
      <c r="H8" s="103" t="s">
        <v>75</v>
      </c>
      <c r="I8" s="102" t="s">
        <v>76</v>
      </c>
      <c r="J8" s="41" t="s">
        <v>190</v>
      </c>
    </row>
    <row r="9" spans="1:10">
      <c r="A9" s="28" t="s">
        <v>190</v>
      </c>
      <c r="B9" s="29" t="s">
        <v>36</v>
      </c>
      <c r="C9" s="30"/>
      <c r="D9" s="31" t="s">
        <v>190</v>
      </c>
      <c r="E9" s="32" t="s">
        <v>190</v>
      </c>
      <c r="F9" s="32" t="s">
        <v>190</v>
      </c>
      <c r="G9" s="32" t="s">
        <v>190</v>
      </c>
      <c r="H9" s="32" t="s">
        <v>190</v>
      </c>
      <c r="I9" s="42" t="s">
        <v>190</v>
      </c>
      <c r="J9" s="43" t="s">
        <v>190</v>
      </c>
    </row>
    <row r="10" ht="63.75" spans="1:10">
      <c r="A10" s="33" t="s">
        <v>191</v>
      </c>
      <c r="B10" s="34" t="s">
        <v>192</v>
      </c>
      <c r="C10" s="35" t="s">
        <v>193</v>
      </c>
      <c r="D10" s="36" t="s">
        <v>194</v>
      </c>
      <c r="E10" s="36" t="s">
        <v>190</v>
      </c>
      <c r="F10" s="36" t="s">
        <v>195</v>
      </c>
      <c r="G10" s="36" t="s">
        <v>52</v>
      </c>
      <c r="H10" s="37">
        <v>45399</v>
      </c>
      <c r="I10" s="36" t="s">
        <v>190</v>
      </c>
      <c r="J10" s="44" t="s">
        <v>190</v>
      </c>
    </row>
    <row r="11" ht="293.25" spans="1:10">
      <c r="A11" s="33" t="s">
        <v>191</v>
      </c>
      <c r="B11" s="36" t="s">
        <v>192</v>
      </c>
      <c r="C11" s="36" t="s">
        <v>196</v>
      </c>
      <c r="D11" s="223" t="s">
        <v>197</v>
      </c>
      <c r="E11" s="39" t="s">
        <v>190</v>
      </c>
      <c r="F11" s="39" t="s">
        <v>198</v>
      </c>
      <c r="G11" s="39" t="s">
        <v>52</v>
      </c>
      <c r="H11" s="37">
        <v>45399</v>
      </c>
      <c r="I11" s="39" t="s">
        <v>190</v>
      </c>
      <c r="J11" s="24" t="s">
        <v>190</v>
      </c>
    </row>
    <row r="12" ht="234.75" customHeight="1" spans="1:10">
      <c r="A12" s="33" t="s">
        <v>191</v>
      </c>
      <c r="B12" s="39" t="s">
        <v>199</v>
      </c>
      <c r="C12" s="39" t="s">
        <v>200</v>
      </c>
      <c r="D12" s="223" t="s">
        <v>201</v>
      </c>
      <c r="E12" s="39" t="s">
        <v>190</v>
      </c>
      <c r="F12" s="109" t="s">
        <v>202</v>
      </c>
      <c r="G12" s="39" t="s">
        <v>52</v>
      </c>
      <c r="H12" s="37">
        <v>45399</v>
      </c>
      <c r="I12" s="39" t="s">
        <v>190</v>
      </c>
      <c r="J12" s="24" t="s">
        <v>190</v>
      </c>
    </row>
    <row r="13" ht="261" customHeight="1" spans="1:10">
      <c r="A13" s="33" t="s">
        <v>191</v>
      </c>
      <c r="B13" s="39" t="s">
        <v>199</v>
      </c>
      <c r="C13" s="39" t="s">
        <v>203</v>
      </c>
      <c r="D13" s="223" t="s">
        <v>204</v>
      </c>
      <c r="E13" s="39" t="s">
        <v>190</v>
      </c>
      <c r="F13" s="39" t="s">
        <v>205</v>
      </c>
      <c r="G13" s="39" t="s">
        <v>52</v>
      </c>
      <c r="H13" s="37">
        <v>45399</v>
      </c>
      <c r="I13" s="39" t="s">
        <v>190</v>
      </c>
      <c r="J13" s="24" t="s">
        <v>190</v>
      </c>
    </row>
  </sheetData>
  <sheetProtection sheet="1" objects="1" scenarios="1"/>
  <mergeCells count="5">
    <mergeCell ref="B2:G2"/>
    <mergeCell ref="B3:G3"/>
    <mergeCell ref="B4:G4"/>
    <mergeCell ref="E5:G5"/>
    <mergeCell ref="E6:G6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C 2 8 4 7 D C 6 7 4 6 C 6 2 4 D A 0 7 6 0 5 4 C C 1 4 B 5 6 B E "   m a : c o n t e n t T y p e V e r s i o n = " 1 4 "   m a : c o n t e n t T y p e D e s c r i p t i o n = " C r e a t e   a   n e w   d o c u m e n t . "   m a : c o n t e n t T y p e S c o p e = " "   m a : v e r s i o n I D = " a 9 d 2 8 8 3 0 f 9 2 c b 7 c 4 2 1 0 a 8 3 e f c b 3 3 0 1 9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2 7 9 f 5 a 2 2 2 0 3 d 3 9 9 e 6 2 4 1 2 3 5 e 6 1 b a 8 c 4 d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f b 2 3 2 f d - 8 e 7 2 - 4 3 c 7 - b 8 7 6 - 2 e 7 a 6 6 5 0 4 1 d 4 "   x m l n s : n s 3 = " d 6 b 8 b 5 8 b - 1 8 9 a - 4 8 e 8 - 8 f d 2 - 2 2 6 5 e 7 2 8 b a 2 b " >  
 < x s d : i m p o r t   n a m e s p a c e = " 3 f b 2 3 2 f d - 8 e 7 2 - 4 3 c 7 - b 8 7 6 - 2 e 7 a 6 6 5 0 4 1 d 4 " / >  
 < x s d : i m p o r t   n a m e s p a c e = " d 6 b 8 b 5 8 b - 1 8 9 a - 4 8 e 8 - 8 f d 2 - 2 2 6 5 e 7 2 8 b a 2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_ F l o w _ S i g n o f f S t a t u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f b 2 3 2 f d - 8 e 7 2 - 4 3 c 7 - b 8 7 6 - 2 e 7 a 6 6 5 0 4 1 d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1 5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7 c 9 7 e 1 a 9 - f a 8 2 - 4 9 6 5 - b 7 3 5 - 0 e 0 6 1 a c f 9 2 6 8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G e n e r a t i o n T i m e "   m a : i n d e x = " 1 7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8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9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_ F l o w _ S i g n o f f S t a t u s "   m a : i n d e x = " 2 0 "   n i l l a b l e = " t r u e "   m a : d i s p l a y N a m e = " S i g n - o f f   s t a t u s "   m a : i n t e r n a l N a m e = " S i g n _ x 0 0 2 d _ o f f _ x 0 0 2 0 _ s t a t u s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1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d 6 b 8 b 5 8 b - 1 8 9 a - 4 8 e 8 - 8 f d 2 - 2 2 6 5 e 7 2 8 b a 2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2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3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6 "   n i l l a b l e = " t r u e "   m a : d i s p l a y N a m e = " T a x o n o m y   C a t c h   A l l   C o l u m n "   m a : h i d d e n = " t r u e "   m a : l i s t = " { f 9 9 5 e 2 9 3 - 7 f 0 0 - 4 7 7 c - 9 c 8 4 - 8 f 5 4 6 5 f 1 d a b 2 } "   m a : i n t e r n a l N a m e = " T a x C a t c h A l l "   m a : s h o w F i e l d = " C a t c h A l l D a t a "   m a : w e b = " d 6 b 8 b 5 8 b - 1 8 9 a - 4 8 e 8 - 8 f d 2 - 2 2 6 5 e 7 2 8 b a 2 b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L o n g P r o p e r t i e s   x m l n s = " h t t p : / / s c h e m a s . m i c r o s o f t . c o m / o f f i c e / 2 0 0 6 / m e t a d a t a / l o n g P r o p e r t i e s " / > 
</file>

<file path=customXml/itemProps1.xml><?xml version="1.0" encoding="utf-8"?>
<ds:datastoreItem xmlns:ds="http://schemas.openxmlformats.org/officeDocument/2006/customXml" ds:itemID="{DD4923F1-73D1-4CCC-B03A-B63ECB4F4730}">
  <ds:schemaRefs/>
</ds:datastoreItem>
</file>

<file path=customXml/itemProps2.xml><?xml version="1.0" encoding="utf-8"?>
<ds:datastoreItem xmlns:ds="http://schemas.openxmlformats.org/officeDocument/2006/customXml" ds:itemID="{3254D37E-5CD2-4AD3-B1C6-468D701DCB46}">
  <ds:schemaRefs/>
</ds:datastoreItem>
</file>

<file path=customXml/itemProps3.xml><?xml version="1.0" encoding="utf-8"?>
<ds:datastoreItem xmlns:ds="http://schemas.openxmlformats.org/officeDocument/2006/customXml" ds:itemID="{6FFB1144-4C49-402F-B8B5-10A47E1FC3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Cover</vt:lpstr>
      <vt:lpstr>Test case List</vt:lpstr>
      <vt:lpstr>Test Report</vt:lpstr>
      <vt:lpstr>UserServices</vt:lpstr>
      <vt:lpstr>UnitServices</vt:lpstr>
      <vt:lpstr>TrainingProgramServices</vt:lpstr>
      <vt:lpstr>IdentifyServices</vt:lpstr>
      <vt:lpstr>PermissionService</vt:lpstr>
      <vt:lpstr>OutputStandardService</vt:lpstr>
      <vt:lpstr>SemesterService</vt:lpstr>
      <vt:lpstr>Sheet1</vt:lpstr>
      <vt:lpstr>AssessmentShemeService</vt:lpstr>
      <vt:lpstr>ClassService</vt:lpstr>
      <vt:lpstr>StaffManager</vt:lpstr>
      <vt:lpstr>Login</vt:lpstr>
      <vt:lpstr>SyllabusServices</vt:lpstr>
      <vt:lpstr>UserRoleService</vt:lpstr>
      <vt:lpstr>RoomService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v1/0</dc:subject>
  <dc:creator>Nguyen Trong Vinh (FA.G0)</dc:creator>
  <dc:description>Updates sheet Cover: Add logo, document code, creator, reviewer/approver.
Add sheet Test Case List.
Change Sheet Company, User, Provider to Modules. Add column Inter-test case dependent. Update these sheets.
Update Test Report</dc:description>
  <cp:lastModifiedBy>Nguyễn_Nhã</cp:lastModifiedBy>
  <dcterms:created xsi:type="dcterms:W3CDTF">2019-03-22T09:26:00Z</dcterms:created>
  <dcterms:modified xsi:type="dcterms:W3CDTF">2024-04-19T07:55:46Z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O365.FA</vt:lpwstr>
  </property>
  <property fmtid="{D5CDD505-2E9C-101B-9397-08002B2CF9AE}" pid="3" name="Order">
    <vt:lpwstr>13938800.0000000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SharedWithUsers">
    <vt:lpwstr/>
  </property>
  <property fmtid="{D5CDD505-2E9C-101B-9397-08002B2CF9AE}" pid="7" name="display_urn:schemas-microsoft-com:office:office#Author">
    <vt:lpwstr>O365.FA</vt:lpwstr>
  </property>
  <property fmtid="{D5CDD505-2E9C-101B-9397-08002B2CF9AE}" pid="8" name="TriggerFlowInfo">
    <vt:lpwstr/>
  </property>
  <property fmtid="{D5CDD505-2E9C-101B-9397-08002B2CF9AE}" pid="9" name="ContentTypeId">
    <vt:lpwstr>0x010100B2B79F2D21AECF409263D4EE8053C62B</vt:lpwstr>
  </property>
  <property fmtid="{D5CDD505-2E9C-101B-9397-08002B2CF9AE}" pid="10" name="_SourceUrl">
    <vt:lpwstr/>
  </property>
  <property fmtid="{D5CDD505-2E9C-101B-9397-08002B2CF9AE}" pid="11" name="_SharedFileIndex">
    <vt:lpwstr/>
  </property>
  <property fmtid="{D5CDD505-2E9C-101B-9397-08002B2CF9AE}" pid="12" name="MediaLengthInSeconds">
    <vt:lpwstr/>
  </property>
  <property fmtid="{D5CDD505-2E9C-101B-9397-08002B2CF9AE}" pid="13" name="ICV">
    <vt:lpwstr>EE8DB24FEE1344238934DA4B848B42E1_12</vt:lpwstr>
  </property>
  <property fmtid="{D5CDD505-2E9C-101B-9397-08002B2CF9AE}" pid="14" name="KSOProductBuildVer">
    <vt:lpwstr>1033-12.2.0.16731</vt:lpwstr>
  </property>
</Properties>
</file>