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8362a244f4f5b/Phd/Repositories/hfas/src/exp_m5/exp2_allstores/"/>
    </mc:Choice>
  </mc:AlternateContent>
  <xr:revisionPtr revIDLastSave="194" documentId="8_{813FFE37-D296-4D81-A5DA-29702FAE8FF8}" xr6:coauthVersionLast="47" xr6:coauthVersionMax="47" xr10:uidLastSave="{9E9308C6-4ED4-4964-B6AE-553A4960F4D5}"/>
  <bookViews>
    <workbookView xWindow="-110" yWindow="-110" windowWidth="38620" windowHeight="21100" activeTab="1" xr2:uid="{00000000-000D-0000-FFFF-FFFF00000000}"/>
  </bookViews>
  <sheets>
    <sheet name="relative" sheetId="1" r:id="rId1"/>
    <sheet name="absolut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50" i="3" l="1"/>
  <c r="BU51" i="3"/>
  <c r="BU52" i="3"/>
  <c r="BU53" i="3"/>
  <c r="BU54" i="3"/>
  <c r="BU55" i="3"/>
  <c r="BU49" i="3"/>
  <c r="BR49" i="3"/>
  <c r="BS49" i="3"/>
  <c r="BT49" i="3"/>
  <c r="BR50" i="3"/>
  <c r="BS50" i="3"/>
  <c r="BT50" i="3"/>
  <c r="BR51" i="3"/>
  <c r="BS51" i="3"/>
  <c r="BT51" i="3"/>
  <c r="BR52" i="3"/>
  <c r="BS52" i="3"/>
  <c r="BT52" i="3"/>
  <c r="BR53" i="3"/>
  <c r="BS53" i="3"/>
  <c r="BT53" i="3"/>
  <c r="BR54" i="3"/>
  <c r="BS54" i="3"/>
  <c r="BT54" i="3"/>
  <c r="BR55" i="3"/>
  <c r="BS55" i="3"/>
  <c r="BT55" i="3"/>
  <c r="BQ50" i="3"/>
  <c r="BQ51" i="3"/>
  <c r="BQ52" i="3"/>
  <c r="BQ53" i="3"/>
  <c r="BQ54" i="3"/>
  <c r="BQ55" i="3"/>
  <c r="BQ49" i="3"/>
  <c r="BK49" i="3"/>
  <c r="BL49" i="3"/>
  <c r="BM49" i="3"/>
  <c r="BN49" i="3"/>
  <c r="BK50" i="3"/>
  <c r="BL50" i="3"/>
  <c r="BM50" i="3"/>
  <c r="BN50" i="3"/>
  <c r="BK51" i="3"/>
  <c r="BL51" i="3"/>
  <c r="BM51" i="3"/>
  <c r="BN51" i="3"/>
  <c r="BK52" i="3"/>
  <c r="BL52" i="3"/>
  <c r="BM52" i="3"/>
  <c r="BN52" i="3"/>
  <c r="BK53" i="3"/>
  <c r="BL53" i="3"/>
  <c r="BM53" i="3"/>
  <c r="BN53" i="3"/>
  <c r="BK54" i="3"/>
  <c r="BL54" i="3"/>
  <c r="BM54" i="3"/>
  <c r="BN54" i="3"/>
  <c r="BK55" i="3"/>
  <c r="BL55" i="3"/>
  <c r="BM55" i="3"/>
  <c r="BN55" i="3"/>
  <c r="BJ50" i="3"/>
  <c r="BJ51" i="3"/>
  <c r="BJ52" i="3"/>
  <c r="BJ53" i="3"/>
  <c r="BJ54" i="3"/>
  <c r="BJ55" i="3"/>
  <c r="BJ49" i="3"/>
  <c r="BU41" i="3"/>
  <c r="BU42" i="3"/>
  <c r="BU43" i="3"/>
  <c r="BU44" i="3"/>
  <c r="BU45" i="3"/>
  <c r="BU46" i="3"/>
  <c r="BU40" i="3"/>
  <c r="BR40" i="3"/>
  <c r="BS40" i="3"/>
  <c r="BT40" i="3"/>
  <c r="BR41" i="3"/>
  <c r="BS41" i="3"/>
  <c r="BT41" i="3"/>
  <c r="BR42" i="3"/>
  <c r="BS42" i="3"/>
  <c r="BT42" i="3"/>
  <c r="BR43" i="3"/>
  <c r="BS43" i="3"/>
  <c r="BT43" i="3"/>
  <c r="BR44" i="3"/>
  <c r="BS44" i="3"/>
  <c r="BT44" i="3"/>
  <c r="BR45" i="3"/>
  <c r="BS45" i="3"/>
  <c r="BT45" i="3"/>
  <c r="BR46" i="3"/>
  <c r="BS46" i="3"/>
  <c r="BT46" i="3"/>
  <c r="BQ41" i="3"/>
  <c r="BQ42" i="3"/>
  <c r="BQ43" i="3"/>
  <c r="BQ44" i="3"/>
  <c r="BQ45" i="3"/>
  <c r="BQ46" i="3"/>
  <c r="BQ40" i="3"/>
  <c r="BK40" i="3"/>
  <c r="BL40" i="3"/>
  <c r="BM40" i="3"/>
  <c r="BN40" i="3"/>
  <c r="BK41" i="3"/>
  <c r="BL41" i="3"/>
  <c r="BM41" i="3"/>
  <c r="BN41" i="3"/>
  <c r="BK42" i="3"/>
  <c r="BL42" i="3"/>
  <c r="BM42" i="3"/>
  <c r="BN42" i="3"/>
  <c r="BK43" i="3"/>
  <c r="BL43" i="3"/>
  <c r="BM43" i="3"/>
  <c r="BN43" i="3"/>
  <c r="BK44" i="3"/>
  <c r="BL44" i="3"/>
  <c r="BM44" i="3"/>
  <c r="BN44" i="3"/>
  <c r="BK45" i="3"/>
  <c r="BL45" i="3"/>
  <c r="BM45" i="3"/>
  <c r="BN45" i="3"/>
  <c r="BK46" i="3"/>
  <c r="BL46" i="3"/>
  <c r="BM46" i="3"/>
  <c r="BN46" i="3"/>
  <c r="BJ41" i="3"/>
  <c r="BJ42" i="3"/>
  <c r="BJ43" i="3"/>
  <c r="BJ44" i="3"/>
  <c r="BJ45" i="3"/>
  <c r="BJ46" i="3"/>
  <c r="BJ40" i="3"/>
  <c r="BU32" i="3"/>
  <c r="BU33" i="3"/>
  <c r="BU34" i="3"/>
  <c r="BU35" i="3"/>
  <c r="BU36" i="3"/>
  <c r="BU37" i="3"/>
  <c r="BU31" i="3"/>
  <c r="BR31" i="3"/>
  <c r="BS31" i="3"/>
  <c r="BT31" i="3"/>
  <c r="BR32" i="3"/>
  <c r="BS32" i="3"/>
  <c r="BT32" i="3"/>
  <c r="BR33" i="3"/>
  <c r="BS33" i="3"/>
  <c r="BT33" i="3"/>
  <c r="BR34" i="3"/>
  <c r="BS34" i="3"/>
  <c r="BT34" i="3"/>
  <c r="BR35" i="3"/>
  <c r="BS35" i="3"/>
  <c r="BT35" i="3"/>
  <c r="BR36" i="3"/>
  <c r="BS36" i="3"/>
  <c r="BT36" i="3"/>
  <c r="BR37" i="3"/>
  <c r="BS37" i="3"/>
  <c r="BT37" i="3"/>
  <c r="BQ32" i="3"/>
  <c r="BQ33" i="3"/>
  <c r="BQ34" i="3"/>
  <c r="BQ35" i="3"/>
  <c r="BQ36" i="3"/>
  <c r="BQ37" i="3"/>
  <c r="BQ31" i="3"/>
  <c r="BK31" i="3"/>
  <c r="BL31" i="3"/>
  <c r="BM31" i="3"/>
  <c r="BN31" i="3"/>
  <c r="BK32" i="3"/>
  <c r="BL32" i="3"/>
  <c r="BM32" i="3"/>
  <c r="BN32" i="3"/>
  <c r="BK33" i="3"/>
  <c r="BL33" i="3"/>
  <c r="BM33" i="3"/>
  <c r="BN33" i="3"/>
  <c r="BK34" i="3"/>
  <c r="BL34" i="3"/>
  <c r="BM34" i="3"/>
  <c r="BN34" i="3"/>
  <c r="BK35" i="3"/>
  <c r="BL35" i="3"/>
  <c r="BM35" i="3"/>
  <c r="BN35" i="3"/>
  <c r="BK36" i="3"/>
  <c r="BL36" i="3"/>
  <c r="BM36" i="3"/>
  <c r="BN36" i="3"/>
  <c r="BK37" i="3"/>
  <c r="BL37" i="3"/>
  <c r="BM37" i="3"/>
  <c r="BN37" i="3"/>
  <c r="BO31" i="3"/>
  <c r="BP31" i="3"/>
  <c r="BO32" i="3"/>
  <c r="BP32" i="3"/>
  <c r="BO33" i="3"/>
  <c r="BP33" i="3"/>
  <c r="BO34" i="3"/>
  <c r="BP34" i="3"/>
  <c r="BO35" i="3"/>
  <c r="BP35" i="3"/>
  <c r="BO36" i="3"/>
  <c r="BP36" i="3"/>
  <c r="BO37" i="3"/>
  <c r="BP37" i="3"/>
  <c r="BJ32" i="3"/>
  <c r="BJ33" i="3"/>
  <c r="BJ34" i="3"/>
  <c r="BJ35" i="3"/>
  <c r="BJ36" i="3"/>
  <c r="BJ37" i="3"/>
  <c r="BJ31" i="3"/>
  <c r="BI50" i="3"/>
  <c r="BO50" i="3"/>
  <c r="BP50" i="3"/>
  <c r="BI51" i="3"/>
  <c r="BO51" i="3"/>
  <c r="BP51" i="3"/>
  <c r="BI52" i="3"/>
  <c r="BO52" i="3"/>
  <c r="BP52" i="3"/>
  <c r="BI53" i="3"/>
  <c r="BO53" i="3"/>
  <c r="BP53" i="3"/>
  <c r="BI54" i="3"/>
  <c r="BO54" i="3"/>
  <c r="BP54" i="3"/>
  <c r="BI55" i="3"/>
  <c r="BO55" i="3"/>
  <c r="BP55" i="3"/>
  <c r="BO49" i="3"/>
  <c r="BP49" i="3"/>
  <c r="BI49" i="3"/>
  <c r="BI41" i="3"/>
  <c r="BO41" i="3"/>
  <c r="BP41" i="3"/>
  <c r="BI42" i="3"/>
  <c r="BO42" i="3"/>
  <c r="BP42" i="3"/>
  <c r="BI43" i="3"/>
  <c r="BO43" i="3"/>
  <c r="BP43" i="3"/>
  <c r="BI44" i="3"/>
  <c r="BO44" i="3"/>
  <c r="BP44" i="3"/>
  <c r="BI45" i="3"/>
  <c r="BO45" i="3"/>
  <c r="BP45" i="3"/>
  <c r="BI46" i="3"/>
  <c r="BO46" i="3"/>
  <c r="BP46" i="3"/>
  <c r="BO40" i="3"/>
  <c r="BP40" i="3"/>
  <c r="BI40" i="3"/>
  <c r="BI32" i="3"/>
  <c r="BI33" i="3"/>
  <c r="BI34" i="3"/>
  <c r="BI35" i="3"/>
  <c r="BI36" i="3"/>
  <c r="BI37" i="3"/>
  <c r="BI31" i="3"/>
  <c r="BH31" i="3"/>
  <c r="BG31" i="3"/>
  <c r="BF31" i="3"/>
  <c r="AP48" i="3" a="1"/>
  <c r="AP48" i="3"/>
  <c r="AQ48" i="3" a="1"/>
  <c r="AQ48" i="3" s="1"/>
  <c r="AR48" i="3" a="1"/>
  <c r="AR48" i="3"/>
  <c r="AS48" i="3" a="1"/>
  <c r="AS48" i="3"/>
  <c r="AT48" i="3" a="1"/>
  <c r="AT48" i="3" s="1"/>
  <c r="AU48" i="3" a="1"/>
  <c r="AU48" i="3" s="1"/>
  <c r="AV48" i="3" a="1"/>
  <c r="AV48" i="3"/>
  <c r="AW48" i="3" a="1"/>
  <c r="AW48" i="3"/>
  <c r="AX48" i="3" a="1"/>
  <c r="AX48" i="3" s="1"/>
  <c r="AY48" i="3" a="1"/>
  <c r="AY48" i="3"/>
  <c r="AZ48" i="3" a="1"/>
  <c r="AZ48" i="3" s="1"/>
  <c r="BA48" i="3" a="1"/>
  <c r="BA48" i="3" s="1"/>
  <c r="BB48" i="3" a="1"/>
  <c r="BB48" i="3" s="1"/>
  <c r="AP49" i="3" a="1"/>
  <c r="AP49" i="3" s="1"/>
  <c r="AQ49" i="3" a="1"/>
  <c r="AQ49" i="3" s="1"/>
  <c r="AR49" i="3" a="1"/>
  <c r="AR49" i="3" s="1"/>
  <c r="AS49" i="3" a="1"/>
  <c r="AS49" i="3"/>
  <c r="AT49" i="3" a="1"/>
  <c r="AT49" i="3" s="1"/>
  <c r="AU49" i="3" a="1"/>
  <c r="AU49" i="3" s="1"/>
  <c r="AV49" i="3" a="1"/>
  <c r="AV49" i="3"/>
  <c r="AW49" i="3" a="1"/>
  <c r="AW49" i="3" s="1"/>
  <c r="AX49" i="3" a="1"/>
  <c r="AX49" i="3" s="1"/>
  <c r="AY49" i="3" a="1"/>
  <c r="AY49" i="3" s="1"/>
  <c r="AZ49" i="3" a="1"/>
  <c r="AZ49" i="3" s="1"/>
  <c r="BA49" i="3" a="1"/>
  <c r="BA49" i="3" s="1"/>
  <c r="BB49" i="3" a="1"/>
  <c r="BB49" i="3" s="1"/>
  <c r="AP50" i="3" a="1"/>
  <c r="AP50" i="3"/>
  <c r="AQ50" i="3" a="1"/>
  <c r="AQ50" i="3" s="1"/>
  <c r="AR50" i="3" a="1"/>
  <c r="AR50" i="3" s="1"/>
  <c r="AS50" i="3" a="1"/>
  <c r="AS50" i="3" s="1"/>
  <c r="AT50" i="3" a="1"/>
  <c r="AT50" i="3" s="1"/>
  <c r="AU50" i="3" a="1"/>
  <c r="AU50" i="3" s="1"/>
  <c r="AV50" i="3" a="1"/>
  <c r="AV50" i="3" s="1"/>
  <c r="AW50" i="3" a="1"/>
  <c r="AW50" i="3" s="1"/>
  <c r="AX50" i="3" a="1"/>
  <c r="AX50" i="3" s="1"/>
  <c r="AY50" i="3" a="1"/>
  <c r="AY50" i="3" s="1"/>
  <c r="AZ50" i="3" a="1"/>
  <c r="AZ50" i="3"/>
  <c r="BA50" i="3" a="1"/>
  <c r="BA50" i="3" s="1"/>
  <c r="BB50" i="3" a="1"/>
  <c r="BB50" i="3" s="1"/>
  <c r="AP51" i="3" a="1"/>
  <c r="AP51" i="3" s="1"/>
  <c r="AQ51" i="3" a="1"/>
  <c r="AQ51" i="3" s="1"/>
  <c r="AR51" i="3" a="1"/>
  <c r="AR51" i="3" s="1"/>
  <c r="AS51" i="3" a="1"/>
  <c r="AS51" i="3" s="1"/>
  <c r="AT51" i="3" a="1"/>
  <c r="AT51" i="3" s="1"/>
  <c r="AU51" i="3" a="1"/>
  <c r="AU51" i="3" s="1"/>
  <c r="AV51" i="3" a="1"/>
  <c r="AV51" i="3" s="1"/>
  <c r="AW51" i="3" a="1"/>
  <c r="AW51" i="3"/>
  <c r="AX51" i="3" a="1"/>
  <c r="AX51" i="3" s="1"/>
  <c r="AY51" i="3" a="1"/>
  <c r="AY51" i="3" s="1"/>
  <c r="AZ51" i="3" a="1"/>
  <c r="AZ51" i="3" s="1"/>
  <c r="BA51" i="3" a="1"/>
  <c r="BA51" i="3" s="1"/>
  <c r="BB51" i="3" a="1"/>
  <c r="BB51" i="3" s="1"/>
  <c r="AP52" i="3" a="1"/>
  <c r="AP52" i="3" s="1"/>
  <c r="AQ52" i="3" a="1"/>
  <c r="AQ52" i="3" s="1"/>
  <c r="AR52" i="3" a="1"/>
  <c r="AR52" i="3" s="1"/>
  <c r="AS52" i="3" a="1"/>
  <c r="AS52" i="3" s="1"/>
  <c r="AT52" i="3" a="1"/>
  <c r="AT52" i="3" s="1"/>
  <c r="AU52" i="3" a="1"/>
  <c r="AU52" i="3" s="1"/>
  <c r="AV52" i="3" a="1"/>
  <c r="AV52" i="3" s="1"/>
  <c r="AW52" i="3" a="1"/>
  <c r="AW52" i="3" s="1"/>
  <c r="AX52" i="3" a="1"/>
  <c r="AX52" i="3" s="1"/>
  <c r="AY52" i="3" a="1"/>
  <c r="AY52" i="3" s="1"/>
  <c r="AZ52" i="3" a="1"/>
  <c r="AZ52" i="3" s="1"/>
  <c r="BA52" i="3" a="1"/>
  <c r="BA52" i="3" s="1"/>
  <c r="BB52" i="3" a="1"/>
  <c r="BB52" i="3" s="1"/>
  <c r="AP53" i="3" a="1"/>
  <c r="AP53" i="3" s="1"/>
  <c r="AQ53" i="3" a="1"/>
  <c r="AQ53" i="3" s="1"/>
  <c r="AR53" i="3" a="1"/>
  <c r="AR53" i="3" s="1"/>
  <c r="AS53" i="3" a="1"/>
  <c r="AS53" i="3" s="1"/>
  <c r="AT53" i="3" a="1"/>
  <c r="AT53" i="3" s="1"/>
  <c r="AU53" i="3" a="1"/>
  <c r="AU53" i="3" s="1"/>
  <c r="AV53" i="3" a="1"/>
  <c r="AV53" i="3" s="1"/>
  <c r="AW53" i="3" a="1"/>
  <c r="AW53" i="3" s="1"/>
  <c r="AX53" i="3" a="1"/>
  <c r="AX53" i="3" s="1"/>
  <c r="AY53" i="3" a="1"/>
  <c r="AY53" i="3" s="1"/>
  <c r="AZ53" i="3" a="1"/>
  <c r="AZ53" i="3" s="1"/>
  <c r="BA53" i="3" a="1"/>
  <c r="BA53" i="3" s="1"/>
  <c r="BB53" i="3" a="1"/>
  <c r="BB53" i="3" s="1"/>
  <c r="BB47" i="3" a="1"/>
  <c r="BB47" i="3" s="1"/>
  <c r="BA47" i="3" a="1"/>
  <c r="BA47" i="3" s="1"/>
  <c r="AZ47" i="3" a="1"/>
  <c r="AZ47" i="3" s="1"/>
  <c r="AY47" i="3"/>
  <c r="AY47" i="3" a="1"/>
  <c r="AX47" i="3" a="1"/>
  <c r="AX47" i="3" s="1"/>
  <c r="AW47" i="3"/>
  <c r="AW47" i="3" a="1"/>
  <c r="AV47" i="3" a="1"/>
  <c r="AV47" i="3" s="1"/>
  <c r="AU47" i="3" a="1"/>
  <c r="AU47" i="3" s="1"/>
  <c r="AT47" i="3" a="1"/>
  <c r="AT47" i="3" s="1"/>
  <c r="AS47" i="3" a="1"/>
  <c r="AS47" i="3" s="1"/>
  <c r="AR47" i="3" a="1"/>
  <c r="AR47" i="3" s="1"/>
  <c r="AQ47" i="3" a="1"/>
  <c r="AQ47" i="3" s="1"/>
  <c r="AP47" i="3" a="1"/>
  <c r="AP47" i="3" s="1"/>
  <c r="AP40" i="3" a="1"/>
  <c r="AP40" i="3"/>
  <c r="AQ40" i="3" a="1"/>
  <c r="AQ40" i="3" s="1"/>
  <c r="AR40" i="3" a="1"/>
  <c r="AR40" i="3"/>
  <c r="AS40" i="3" a="1"/>
  <c r="AS40" i="3"/>
  <c r="AT40" i="3" a="1"/>
  <c r="AT40" i="3" s="1"/>
  <c r="AU40" i="3" a="1"/>
  <c r="AU40" i="3" s="1"/>
  <c r="AV40" i="3" a="1"/>
  <c r="AV40" i="3"/>
  <c r="AW40" i="3" a="1"/>
  <c r="AW40" i="3"/>
  <c r="AX40" i="3" a="1"/>
  <c r="AX40" i="3"/>
  <c r="AY40" i="3" a="1"/>
  <c r="AY40" i="3" s="1"/>
  <c r="AZ40" i="3" a="1"/>
  <c r="AZ40" i="3"/>
  <c r="BA40" i="3" a="1"/>
  <c r="BA40" i="3" s="1"/>
  <c r="BB40" i="3" a="1"/>
  <c r="BB40" i="3"/>
  <c r="AP41" i="3" a="1"/>
  <c r="AP41" i="3"/>
  <c r="AQ41" i="3" a="1"/>
  <c r="AQ41" i="3" s="1"/>
  <c r="AR41" i="3" a="1"/>
  <c r="AR41" i="3" s="1"/>
  <c r="AS41" i="3" a="1"/>
  <c r="AS41" i="3"/>
  <c r="AT41" i="3" a="1"/>
  <c r="AT41" i="3" s="1"/>
  <c r="AU41" i="3" a="1"/>
  <c r="AU41" i="3"/>
  <c r="AV41" i="3" a="1"/>
  <c r="AV41" i="3" s="1"/>
  <c r="AW41" i="3" a="1"/>
  <c r="AW41" i="3" s="1"/>
  <c r="AX41" i="3" a="1"/>
  <c r="AX41" i="3" s="1"/>
  <c r="AY41" i="3" a="1"/>
  <c r="AY41" i="3"/>
  <c r="AZ41" i="3" a="1"/>
  <c r="AZ41" i="3"/>
  <c r="BA41" i="3" a="1"/>
  <c r="BA41" i="3" s="1"/>
  <c r="BB41" i="3" a="1"/>
  <c r="BB41" i="3" s="1"/>
  <c r="AP42" i="3" a="1"/>
  <c r="AP42" i="3"/>
  <c r="AQ42" i="3" a="1"/>
  <c r="AQ42" i="3"/>
  <c r="AR42" i="3" a="1"/>
  <c r="AR42" i="3"/>
  <c r="AS42" i="3" a="1"/>
  <c r="AS42" i="3" s="1"/>
  <c r="AT42" i="3" a="1"/>
  <c r="AT42" i="3" s="1"/>
  <c r="AU42" i="3" a="1"/>
  <c r="AU42" i="3" s="1"/>
  <c r="AV42" i="3" a="1"/>
  <c r="AV42" i="3"/>
  <c r="AW42" i="3" a="1"/>
  <c r="AW42" i="3"/>
  <c r="AX42" i="3" a="1"/>
  <c r="AX42" i="3" s="1"/>
  <c r="AY42" i="3" a="1"/>
  <c r="AY42" i="3" s="1"/>
  <c r="AZ42" i="3" a="1"/>
  <c r="AZ42" i="3"/>
  <c r="BA42" i="3" a="1"/>
  <c r="BA42" i="3"/>
  <c r="BB42" i="3" a="1"/>
  <c r="BB42" i="3"/>
  <c r="AP43" i="3" a="1"/>
  <c r="AP43" i="3" s="1"/>
  <c r="AQ43" i="3" a="1"/>
  <c r="AQ43" i="3" s="1"/>
  <c r="AR43" i="3" a="1"/>
  <c r="AR43" i="3" s="1"/>
  <c r="AS43" i="3" a="1"/>
  <c r="AS43" i="3"/>
  <c r="AT43" i="3" a="1"/>
  <c r="AT43" i="3"/>
  <c r="AU43" i="3" a="1"/>
  <c r="AU43" i="3" s="1"/>
  <c r="AV43" i="3" a="1"/>
  <c r="AV43" i="3" s="1"/>
  <c r="AW43" i="3" a="1"/>
  <c r="AW43" i="3" s="1"/>
  <c r="AX43" i="3" a="1"/>
  <c r="AX43" i="3"/>
  <c r="AY43" i="3" a="1"/>
  <c r="AY43" i="3"/>
  <c r="AZ43" i="3" a="1"/>
  <c r="AZ43" i="3" s="1"/>
  <c r="BA43" i="3" a="1"/>
  <c r="BA43" i="3" s="1"/>
  <c r="BB43" i="3" a="1"/>
  <c r="BB43" i="3" s="1"/>
  <c r="AP44" i="3" a="1"/>
  <c r="AP44" i="3"/>
  <c r="AQ44" i="3" a="1"/>
  <c r="AQ44" i="3" s="1"/>
  <c r="AR44" i="3" a="1"/>
  <c r="AR44" i="3" s="1"/>
  <c r="AS44" i="3" a="1"/>
  <c r="AS44" i="3" s="1"/>
  <c r="AT44" i="3" a="1"/>
  <c r="AT44" i="3" s="1"/>
  <c r="AU44" i="3" a="1"/>
  <c r="AU44" i="3"/>
  <c r="AV44" i="3" a="1"/>
  <c r="AV44" i="3"/>
  <c r="AW44" i="3" a="1"/>
  <c r="AW44" i="3" s="1"/>
  <c r="AX44" i="3" a="1"/>
  <c r="AX44" i="3" s="1"/>
  <c r="AY44" i="3" a="1"/>
  <c r="AY44" i="3" s="1"/>
  <c r="AZ44" i="3" a="1"/>
  <c r="AZ44" i="3"/>
  <c r="BA44" i="3" a="1"/>
  <c r="BA44" i="3"/>
  <c r="BB44" i="3" a="1"/>
  <c r="BB44" i="3" s="1"/>
  <c r="AP45" i="3" a="1"/>
  <c r="AP45" i="3" s="1"/>
  <c r="AQ45" i="3" a="1"/>
  <c r="AQ45" i="3" s="1"/>
  <c r="AR45" i="3" a="1"/>
  <c r="AR45" i="3"/>
  <c r="AS45" i="3" a="1"/>
  <c r="AS45" i="3"/>
  <c r="AT45" i="3" a="1"/>
  <c r="AT45" i="3" s="1"/>
  <c r="AU45" i="3" a="1"/>
  <c r="AU45" i="3" s="1"/>
  <c r="AV45" i="3" a="1"/>
  <c r="AV45" i="3" s="1"/>
  <c r="AW45" i="3" a="1"/>
  <c r="AW45" i="3"/>
  <c r="AX45" i="3" a="1"/>
  <c r="AX45" i="3" s="1"/>
  <c r="AY45" i="3" a="1"/>
  <c r="AY45" i="3" s="1"/>
  <c r="AZ45" i="3" a="1"/>
  <c r="AZ45" i="3" s="1"/>
  <c r="BA45" i="3" a="1"/>
  <c r="BA45" i="3" s="1"/>
  <c r="BB45" i="3" a="1"/>
  <c r="BB45" i="3" s="1"/>
  <c r="BB39" i="3" a="1"/>
  <c r="BB39" i="3" s="1"/>
  <c r="BA39" i="3" a="1"/>
  <c r="BA39" i="3" s="1"/>
  <c r="AZ39" i="3"/>
  <c r="AZ39" i="3" a="1"/>
  <c r="AY39" i="3" a="1"/>
  <c r="AY39" i="3" s="1"/>
  <c r="AX39" i="3" a="1"/>
  <c r="AX39" i="3" s="1"/>
  <c r="AW39" i="3" a="1"/>
  <c r="AW39" i="3" s="1"/>
  <c r="AV39" i="3" a="1"/>
  <c r="AV39" i="3" s="1"/>
  <c r="AU39" i="3" a="1"/>
  <c r="AU39" i="3" s="1"/>
  <c r="AT39" i="3" a="1"/>
  <c r="AT39" i="3" s="1"/>
  <c r="AS39" i="3" a="1"/>
  <c r="AS39" i="3" s="1"/>
  <c r="AR39" i="3" a="1"/>
  <c r="AR39" i="3" s="1"/>
  <c r="AQ39" i="3" a="1"/>
  <c r="AQ39" i="3" s="1"/>
  <c r="AP39" i="3"/>
  <c r="AP39" i="3" a="1"/>
  <c r="AP32" i="3" a="1"/>
  <c r="AP32" i="3" s="1"/>
  <c r="AQ32" i="3" a="1"/>
  <c r="AQ32" i="3"/>
  <c r="AR32" i="3" a="1"/>
  <c r="AR32" i="3"/>
  <c r="AS32" i="3" a="1"/>
  <c r="AS32" i="3" s="1"/>
  <c r="AT32" i="3" a="1"/>
  <c r="AT32" i="3"/>
  <c r="AU32" i="3" a="1"/>
  <c r="AU32" i="3" s="1"/>
  <c r="AV32" i="3" a="1"/>
  <c r="AV32" i="3"/>
  <c r="AW32" i="3" a="1"/>
  <c r="AW32" i="3"/>
  <c r="AX32" i="3" a="1"/>
  <c r="AX32" i="3"/>
  <c r="AY32" i="3" a="1"/>
  <c r="AY32" i="3"/>
  <c r="AZ32" i="3" a="1"/>
  <c r="AZ32" i="3" s="1"/>
  <c r="BA32" i="3" a="1"/>
  <c r="BA32" i="3" s="1"/>
  <c r="BB32" i="3" a="1"/>
  <c r="BB32" i="3"/>
  <c r="AP33" i="3" a="1"/>
  <c r="AP33" i="3" s="1"/>
  <c r="AQ33" i="3" a="1"/>
  <c r="AQ33" i="3"/>
  <c r="AR33" i="3" a="1"/>
  <c r="AR33" i="3" s="1"/>
  <c r="AS33" i="3" a="1"/>
  <c r="AS33" i="3"/>
  <c r="AT33" i="3" a="1"/>
  <c r="AT33" i="3"/>
  <c r="AU33" i="3" a="1"/>
  <c r="AU33" i="3"/>
  <c r="AV33" i="3" a="1"/>
  <c r="AV33" i="3"/>
  <c r="AW33" i="3" a="1"/>
  <c r="AW33" i="3" s="1"/>
  <c r="AX33" i="3" a="1"/>
  <c r="AX33" i="3" s="1"/>
  <c r="AY33" i="3" a="1"/>
  <c r="AY33" i="3"/>
  <c r="AZ33" i="3" a="1"/>
  <c r="AZ33" i="3" s="1"/>
  <c r="BA33" i="3" a="1"/>
  <c r="BA33" i="3"/>
  <c r="BB33" i="3" a="1"/>
  <c r="BB33" i="3" s="1"/>
  <c r="AP34" i="3" a="1"/>
  <c r="AP34" i="3"/>
  <c r="AQ34" i="3" a="1"/>
  <c r="AQ34" i="3"/>
  <c r="AR34" i="3" a="1"/>
  <c r="AR34" i="3"/>
  <c r="AS34" i="3" a="1"/>
  <c r="AS34" i="3"/>
  <c r="AT34" i="3" a="1"/>
  <c r="AT34" i="3" s="1"/>
  <c r="AU34" i="3" a="1"/>
  <c r="AU34" i="3" s="1"/>
  <c r="AV34" i="3" a="1"/>
  <c r="AV34" i="3"/>
  <c r="AW34" i="3" a="1"/>
  <c r="AW34" i="3" s="1"/>
  <c r="AX34" i="3" a="1"/>
  <c r="AX34" i="3"/>
  <c r="AY34" i="3" a="1"/>
  <c r="AY34" i="3" s="1"/>
  <c r="AZ34" i="3" a="1"/>
  <c r="AZ34" i="3"/>
  <c r="BA34" i="3" a="1"/>
  <c r="BA34" i="3"/>
  <c r="BB34" i="3" a="1"/>
  <c r="BB34" i="3"/>
  <c r="AP35" i="3" a="1"/>
  <c r="AP35" i="3"/>
  <c r="AQ35" i="3" a="1"/>
  <c r="AQ35" i="3" s="1"/>
  <c r="AR35" i="3" a="1"/>
  <c r="AR35" i="3" s="1"/>
  <c r="AS35" i="3" a="1"/>
  <c r="AS35" i="3"/>
  <c r="AT35" i="3" a="1"/>
  <c r="AT35" i="3" s="1"/>
  <c r="AU35" i="3" a="1"/>
  <c r="AU35" i="3"/>
  <c r="AV35" i="3" a="1"/>
  <c r="AV35" i="3" s="1"/>
  <c r="AW35" i="3" a="1"/>
  <c r="AW35" i="3" s="1"/>
  <c r="AX35" i="3" a="1"/>
  <c r="AX35" i="3"/>
  <c r="AY35" i="3" a="1"/>
  <c r="AY35" i="3"/>
  <c r="AZ35" i="3" a="1"/>
  <c r="AZ35" i="3" s="1"/>
  <c r="BA35" i="3" a="1"/>
  <c r="BA35" i="3" s="1"/>
  <c r="BB35" i="3" a="1"/>
  <c r="BB35" i="3" s="1"/>
  <c r="AP36" i="3" a="1"/>
  <c r="AP36" i="3"/>
  <c r="AQ36" i="3" a="1"/>
  <c r="AQ36" i="3" s="1"/>
  <c r="AR36" i="3" a="1"/>
  <c r="AR36" i="3"/>
  <c r="AS36" i="3" a="1"/>
  <c r="AS36" i="3" s="1"/>
  <c r="AT36" i="3" a="1"/>
  <c r="AT36" i="3"/>
  <c r="AU36" i="3" a="1"/>
  <c r="AU36" i="3"/>
  <c r="AV36" i="3" a="1"/>
  <c r="AV36" i="3"/>
  <c r="AW36" i="3" a="1"/>
  <c r="AW36" i="3" s="1"/>
  <c r="AX36" i="3" a="1"/>
  <c r="AX36" i="3" s="1"/>
  <c r="AY36" i="3" a="1"/>
  <c r="AY36" i="3" s="1"/>
  <c r="AZ36" i="3" a="1"/>
  <c r="AZ36" i="3"/>
  <c r="BA36" i="3" a="1"/>
  <c r="BA36" i="3" s="1"/>
  <c r="BB36" i="3" a="1"/>
  <c r="BB36" i="3"/>
  <c r="AP37" i="3" a="1"/>
  <c r="AP37" i="3" s="1"/>
  <c r="AQ37" i="3" a="1"/>
  <c r="AQ37" i="3" s="1"/>
  <c r="AR37" i="3" a="1"/>
  <c r="AR37" i="3" s="1"/>
  <c r="AS37" i="3" a="1"/>
  <c r="AS37" i="3" s="1"/>
  <c r="AT37" i="3" a="1"/>
  <c r="AT37" i="3" s="1"/>
  <c r="AU37" i="3" a="1"/>
  <c r="AU37" i="3" s="1"/>
  <c r="AV37" i="3" a="1"/>
  <c r="AV37" i="3" s="1"/>
  <c r="AW37" i="3" a="1"/>
  <c r="AW37" i="3"/>
  <c r="AX37" i="3" a="1"/>
  <c r="AX37" i="3" s="1"/>
  <c r="AY37" i="3" a="1"/>
  <c r="AY37" i="3"/>
  <c r="AZ37" i="3" a="1"/>
  <c r="AZ37" i="3" s="1"/>
  <c r="BA37" i="3" a="1"/>
  <c r="BA37" i="3" s="1"/>
  <c r="BB37" i="3" a="1"/>
  <c r="BB37" i="3" s="1"/>
  <c r="AQ31" i="3" a="1"/>
  <c r="AQ31" i="3" s="1"/>
  <c r="AR31" i="3" a="1"/>
  <c r="AR31" i="3"/>
  <c r="AS31" i="3" a="1"/>
  <c r="AS31" i="3" s="1"/>
  <c r="AT31" i="3" a="1"/>
  <c r="AT31" i="3" s="1"/>
  <c r="AU31" i="3" a="1"/>
  <c r="AU31" i="3" s="1"/>
  <c r="AV31" i="3" a="1"/>
  <c r="AV31" i="3"/>
  <c r="AW31" i="3" a="1"/>
  <c r="AW31" i="3" s="1"/>
  <c r="AX31" i="3" a="1"/>
  <c r="AX31" i="3"/>
  <c r="AY31" i="3" a="1"/>
  <c r="AY31" i="3"/>
  <c r="AZ31" i="3" a="1"/>
  <c r="AZ31" i="3" s="1"/>
  <c r="BA31" i="3" a="1"/>
  <c r="BA31" i="3" s="1"/>
  <c r="BB31" i="3" a="1"/>
  <c r="BB31" i="3"/>
  <c r="AP31" i="3" a="1"/>
  <c r="AP31" i="3"/>
  <c r="BH55" i="3"/>
  <c r="BG55" i="3"/>
  <c r="BF55" i="3"/>
  <c r="BH54" i="3"/>
  <c r="BG54" i="3"/>
  <c r="BF54" i="3"/>
  <c r="BH53" i="3"/>
  <c r="BG53" i="3"/>
  <c r="BF53" i="3"/>
  <c r="AO53" i="3"/>
  <c r="AJ53" i="3" a="1"/>
  <c r="AJ53" i="3" s="1"/>
  <c r="AI53" i="3" a="1"/>
  <c r="AI53" i="3" s="1"/>
  <c r="AH53" i="3" a="1"/>
  <c r="AH53" i="3" s="1"/>
  <c r="AG53" i="3" a="1"/>
  <c r="AG53" i="3" s="1"/>
  <c r="AF53" i="3" a="1"/>
  <c r="AF53" i="3" s="1"/>
  <c r="AE53" i="3" a="1"/>
  <c r="AE53" i="3" s="1"/>
  <c r="AD53" i="3" a="1"/>
  <c r="AD53" i="3" s="1"/>
  <c r="AC53" i="3" a="1"/>
  <c r="AC53" i="3" s="1"/>
  <c r="AB53" i="3" a="1"/>
  <c r="AB53" i="3" s="1"/>
  <c r="AA53" i="3" a="1"/>
  <c r="AA53" i="3" s="1"/>
  <c r="Z53" i="3" a="1"/>
  <c r="Z53" i="3" s="1"/>
  <c r="Y53" i="3" a="1"/>
  <c r="Y53" i="3" s="1"/>
  <c r="X53" i="3" a="1"/>
  <c r="X53" i="3" s="1"/>
  <c r="W53" i="3"/>
  <c r="BH52" i="3"/>
  <c r="BG52" i="3"/>
  <c r="BF52" i="3"/>
  <c r="AO52" i="3"/>
  <c r="AJ52" i="3"/>
  <c r="AJ52" i="3" a="1"/>
  <c r="AI52" i="3" a="1"/>
  <c r="AI52" i="3" s="1"/>
  <c r="AH52" i="3"/>
  <c r="AH52" i="3" a="1"/>
  <c r="AG52" i="3"/>
  <c r="AG52" i="3" a="1"/>
  <c r="AF52" i="3"/>
  <c r="AF52" i="3" a="1"/>
  <c r="AE52" i="3"/>
  <c r="AE52" i="3" a="1"/>
  <c r="AD52" i="3"/>
  <c r="AD52" i="3" a="1"/>
  <c r="AC52" i="3"/>
  <c r="AC52" i="3" a="1"/>
  <c r="AB52" i="3"/>
  <c r="AB52" i="3" a="1"/>
  <c r="AA52" i="3"/>
  <c r="AA52" i="3" a="1"/>
  <c r="Z52" i="3" a="1"/>
  <c r="Z52" i="3" s="1"/>
  <c r="Y52" i="3" a="1"/>
  <c r="Y52" i="3" s="1"/>
  <c r="X52" i="3" a="1"/>
  <c r="X52" i="3" s="1"/>
  <c r="W52" i="3"/>
  <c r="BH51" i="3"/>
  <c r="BG51" i="3"/>
  <c r="BF51" i="3"/>
  <c r="AO51" i="3"/>
  <c r="AJ51" i="3" a="1"/>
  <c r="AJ51" i="3" s="1"/>
  <c r="AI51" i="3" a="1"/>
  <c r="AI51" i="3" s="1"/>
  <c r="AH51" i="3"/>
  <c r="AH51" i="3" a="1"/>
  <c r="AG51" i="3" a="1"/>
  <c r="AG51" i="3" s="1"/>
  <c r="AF51" i="3" a="1"/>
  <c r="AF51" i="3" s="1"/>
  <c r="AE51" i="3" a="1"/>
  <c r="AE51" i="3" s="1"/>
  <c r="AD51" i="3" a="1"/>
  <c r="AD51" i="3" s="1"/>
  <c r="AC51" i="3" a="1"/>
  <c r="AC51" i="3" s="1"/>
  <c r="AB51" i="3" a="1"/>
  <c r="AB51" i="3" s="1"/>
  <c r="AA51" i="3" a="1"/>
  <c r="AA51" i="3" s="1"/>
  <c r="Z51" i="3" a="1"/>
  <c r="Z51" i="3" s="1"/>
  <c r="Y51" i="3" a="1"/>
  <c r="Y51" i="3" s="1"/>
  <c r="X51" i="3"/>
  <c r="X51" i="3" a="1"/>
  <c r="W51" i="3"/>
  <c r="BH50" i="3"/>
  <c r="BG50" i="3"/>
  <c r="BF50" i="3"/>
  <c r="AO50" i="3"/>
  <c r="AJ50" i="3"/>
  <c r="AJ50" i="3" a="1"/>
  <c r="AI50" i="3"/>
  <c r="AI50" i="3" a="1"/>
  <c r="AH50" i="3"/>
  <c r="AH50" i="3" a="1"/>
  <c r="AG50" i="3" a="1"/>
  <c r="AG50" i="3" s="1"/>
  <c r="AF50" i="3" a="1"/>
  <c r="AF50" i="3" s="1"/>
  <c r="AE50" i="3" a="1"/>
  <c r="AE50" i="3" s="1"/>
  <c r="AD50" i="3"/>
  <c r="AD50" i="3" a="1"/>
  <c r="AC50" i="3"/>
  <c r="AC50" i="3" a="1"/>
  <c r="AB50" i="3"/>
  <c r="AB50" i="3" a="1"/>
  <c r="AA50" i="3" a="1"/>
  <c r="AA50" i="3" s="1"/>
  <c r="Z50" i="3" a="1"/>
  <c r="Z50" i="3" s="1"/>
  <c r="Y50" i="3" a="1"/>
  <c r="Y50" i="3" s="1"/>
  <c r="X50" i="3"/>
  <c r="X50" i="3" a="1"/>
  <c r="W50" i="3"/>
  <c r="BH49" i="3"/>
  <c r="BG49" i="3"/>
  <c r="BF49" i="3"/>
  <c r="AO49" i="3"/>
  <c r="BH42" i="3" s="1"/>
  <c r="AJ49" i="3" a="1"/>
  <c r="AJ49" i="3" s="1"/>
  <c r="AI49" i="3" a="1"/>
  <c r="AI49" i="3" s="1"/>
  <c r="AH49" i="3" a="1"/>
  <c r="AH49" i="3" s="1"/>
  <c r="AG49" i="3" a="1"/>
  <c r="AG49" i="3" s="1"/>
  <c r="AF49" i="3" a="1"/>
  <c r="AF49" i="3" s="1"/>
  <c r="AE49" i="3"/>
  <c r="AE49" i="3" a="1"/>
  <c r="AD49" i="3" a="1"/>
  <c r="AD49" i="3" s="1"/>
  <c r="AC49" i="3" a="1"/>
  <c r="AC49" i="3" s="1"/>
  <c r="AB49" i="3" a="1"/>
  <c r="AB49" i="3" s="1"/>
  <c r="AA49" i="3" a="1"/>
  <c r="AA49" i="3" s="1"/>
  <c r="Z49" i="3" a="1"/>
  <c r="Z49" i="3" s="1"/>
  <c r="Y49" i="3" a="1"/>
  <c r="Y49" i="3" s="1"/>
  <c r="X49" i="3" a="1"/>
  <c r="X49" i="3" s="1"/>
  <c r="W49" i="3"/>
  <c r="BE48" i="3"/>
  <c r="AO48" i="3"/>
  <c r="AJ48" i="3" a="1"/>
  <c r="AJ48" i="3" s="1"/>
  <c r="AI48" i="3" a="1"/>
  <c r="AI48" i="3" s="1"/>
  <c r="AH48" i="3" a="1"/>
  <c r="AH48" i="3" s="1"/>
  <c r="AG48" i="3" a="1"/>
  <c r="AG48" i="3" s="1"/>
  <c r="AF48" i="3"/>
  <c r="AF48" i="3" a="1"/>
  <c r="AE48" i="3" a="1"/>
  <c r="AE48" i="3" s="1"/>
  <c r="AD48" i="3" a="1"/>
  <c r="AD48" i="3" s="1"/>
  <c r="AC48" i="3" a="1"/>
  <c r="AC48" i="3" s="1"/>
  <c r="AB48" i="3" a="1"/>
  <c r="AB48" i="3" s="1"/>
  <c r="AA48" i="3" a="1"/>
  <c r="AA48" i="3" s="1"/>
  <c r="Z48" i="3" a="1"/>
  <c r="Z48" i="3" s="1"/>
  <c r="Y48" i="3" a="1"/>
  <c r="Y48" i="3" s="1"/>
  <c r="X48" i="3" a="1"/>
  <c r="X48" i="3" s="1"/>
  <c r="W48" i="3"/>
  <c r="AO47" i="3"/>
  <c r="AJ47" i="3"/>
  <c r="AJ47" i="3" a="1"/>
  <c r="AI47" i="3"/>
  <c r="AI47" i="3" a="1"/>
  <c r="AH47" i="3"/>
  <c r="AH47" i="3" a="1"/>
  <c r="AG47" i="3" a="1"/>
  <c r="AG47" i="3" s="1"/>
  <c r="AF47" i="3" a="1"/>
  <c r="AF47" i="3" s="1"/>
  <c r="AE47" i="3"/>
  <c r="AE47" i="3" a="1"/>
  <c r="AD47" i="3"/>
  <c r="AD47" i="3" a="1"/>
  <c r="AC47" i="3"/>
  <c r="AC47" i="3" a="1"/>
  <c r="AB47" i="3"/>
  <c r="AB47" i="3" a="1"/>
  <c r="AA47" i="3"/>
  <c r="AA47" i="3" a="1"/>
  <c r="Z47" i="3"/>
  <c r="Z47" i="3" a="1"/>
  <c r="Y47" i="3"/>
  <c r="Y47" i="3" a="1"/>
  <c r="X47" i="3"/>
  <c r="X47" i="3" a="1"/>
  <c r="W47" i="3"/>
  <c r="BH46" i="3"/>
  <c r="BG46" i="3"/>
  <c r="BF46" i="3"/>
  <c r="BH45" i="3"/>
  <c r="BG45" i="3"/>
  <c r="BF45" i="3"/>
  <c r="AJ45" i="3"/>
  <c r="AJ45" i="3" a="1"/>
  <c r="AI45" i="3"/>
  <c r="AI45" i="3" a="1"/>
  <c r="AH45" i="3"/>
  <c r="AH45" i="3" a="1"/>
  <c r="AG45" i="3"/>
  <c r="AG45" i="3" a="1"/>
  <c r="AF45" i="3"/>
  <c r="AF45" i="3" a="1"/>
  <c r="AE45" i="3"/>
  <c r="AE45" i="3" a="1"/>
  <c r="AD45" i="3"/>
  <c r="AD45" i="3" a="1"/>
  <c r="AC45" i="3" a="1"/>
  <c r="AC45" i="3" s="1"/>
  <c r="AB45" i="3" a="1"/>
  <c r="AB45" i="3" s="1"/>
  <c r="AA45" i="3" a="1"/>
  <c r="AA45" i="3" s="1"/>
  <c r="Z45" i="3"/>
  <c r="Z45" i="3" a="1"/>
  <c r="Y45" i="3"/>
  <c r="Y45" i="3" a="1"/>
  <c r="X45" i="3"/>
  <c r="X45" i="3" a="1"/>
  <c r="BH44" i="3"/>
  <c r="BG44" i="3"/>
  <c r="BF44" i="3"/>
  <c r="AJ44" i="3"/>
  <c r="AJ44" i="3" a="1"/>
  <c r="AI44" i="3" a="1"/>
  <c r="AI44" i="3" s="1"/>
  <c r="AH44" i="3" a="1"/>
  <c r="AH44" i="3" s="1"/>
  <c r="AG44" i="3" a="1"/>
  <c r="AG44" i="3" s="1"/>
  <c r="AF44" i="3" a="1"/>
  <c r="AF44" i="3" s="1"/>
  <c r="AE44" i="3" a="1"/>
  <c r="AE44" i="3" s="1"/>
  <c r="AD44" i="3" a="1"/>
  <c r="AD44" i="3" s="1"/>
  <c r="AC44" i="3" a="1"/>
  <c r="AC44" i="3" s="1"/>
  <c r="AB44" i="3" a="1"/>
  <c r="AB44" i="3" s="1"/>
  <c r="AA44" i="3" a="1"/>
  <c r="AA44" i="3" s="1"/>
  <c r="Z44" i="3"/>
  <c r="Z44" i="3" a="1"/>
  <c r="Y44" i="3" a="1"/>
  <c r="Y44" i="3" s="1"/>
  <c r="X44" i="3" a="1"/>
  <c r="X44" i="3" s="1"/>
  <c r="BH43" i="3"/>
  <c r="BG43" i="3"/>
  <c r="BF43" i="3"/>
  <c r="AJ43" i="3"/>
  <c r="AJ43" i="3" a="1"/>
  <c r="AI43" i="3"/>
  <c r="AI43" i="3" a="1"/>
  <c r="AH43" i="3" a="1"/>
  <c r="AH43" i="3" s="1"/>
  <c r="AG43" i="3" a="1"/>
  <c r="AG43" i="3" s="1"/>
  <c r="AF43" i="3"/>
  <c r="AF43" i="3" a="1"/>
  <c r="AE43" i="3"/>
  <c r="AE43" i="3" a="1"/>
  <c r="AD43" i="3"/>
  <c r="AD43" i="3" a="1"/>
  <c r="AC43" i="3"/>
  <c r="AC43" i="3" a="1"/>
  <c r="AB43" i="3"/>
  <c r="AB43" i="3" a="1"/>
  <c r="AA43" i="3"/>
  <c r="AA43" i="3" a="1"/>
  <c r="Z43" i="3"/>
  <c r="Z43" i="3" a="1"/>
  <c r="Y43" i="3"/>
  <c r="Y43" i="3" a="1"/>
  <c r="X43" i="3" a="1"/>
  <c r="X43" i="3" s="1"/>
  <c r="BG42" i="3"/>
  <c r="BF42" i="3"/>
  <c r="AJ42" i="3" a="1"/>
  <c r="AJ42" i="3" s="1"/>
  <c r="AI42" i="3" a="1"/>
  <c r="AI42" i="3" s="1"/>
  <c r="AH42" i="3" a="1"/>
  <c r="AH42" i="3" s="1"/>
  <c r="AG42" i="3" a="1"/>
  <c r="AG42" i="3" s="1"/>
  <c r="AF42" i="3" a="1"/>
  <c r="AF42" i="3" s="1"/>
  <c r="AE42" i="3"/>
  <c r="AE42" i="3" a="1"/>
  <c r="AD42" i="3" a="1"/>
  <c r="AD42" i="3" s="1"/>
  <c r="AC42" i="3" a="1"/>
  <c r="AC42" i="3" s="1"/>
  <c r="AB42" i="3" a="1"/>
  <c r="AB42" i="3" s="1"/>
  <c r="AA42" i="3" a="1"/>
  <c r="AA42" i="3" s="1"/>
  <c r="Z42" i="3" a="1"/>
  <c r="Z42" i="3" s="1"/>
  <c r="Y42" i="3" a="1"/>
  <c r="Y42" i="3" s="1"/>
  <c r="X42" i="3" a="1"/>
  <c r="X42" i="3" s="1"/>
  <c r="BH41" i="3"/>
  <c r="BG41" i="3"/>
  <c r="BF41" i="3"/>
  <c r="AJ41" i="3"/>
  <c r="AJ41" i="3" a="1"/>
  <c r="AI41" i="3" a="1"/>
  <c r="AI41" i="3" s="1"/>
  <c r="AH41" i="3"/>
  <c r="AH41" i="3" a="1"/>
  <c r="AG41" i="3"/>
  <c r="AG41" i="3" a="1"/>
  <c r="AF41" i="3"/>
  <c r="AF41" i="3" a="1"/>
  <c r="AE41" i="3"/>
  <c r="AE41" i="3" a="1"/>
  <c r="AD41" i="3"/>
  <c r="AD41" i="3" a="1"/>
  <c r="AC41" i="3" a="1"/>
  <c r="AC41" i="3" s="1"/>
  <c r="AB41" i="3" a="1"/>
  <c r="AB41" i="3" s="1"/>
  <c r="AA41" i="3"/>
  <c r="AA41" i="3" a="1"/>
  <c r="Z41" i="3"/>
  <c r="Z41" i="3" a="1"/>
  <c r="Y41" i="3" a="1"/>
  <c r="Y41" i="3" s="1"/>
  <c r="X41" i="3"/>
  <c r="X41" i="3" a="1"/>
  <c r="BH40" i="3"/>
  <c r="BG40" i="3"/>
  <c r="BF40" i="3"/>
  <c r="AJ40" i="3"/>
  <c r="AJ40" i="3" a="1"/>
  <c r="AI40" i="3" a="1"/>
  <c r="AI40" i="3" s="1"/>
  <c r="AH40" i="3" a="1"/>
  <c r="AH40" i="3" s="1"/>
  <c r="AG40" i="3"/>
  <c r="AG40" i="3" a="1"/>
  <c r="AF40" i="3" a="1"/>
  <c r="AF40" i="3" s="1"/>
  <c r="AE40" i="3" a="1"/>
  <c r="AE40" i="3" s="1"/>
  <c r="AD40" i="3" a="1"/>
  <c r="AD40" i="3" s="1"/>
  <c r="AC40" i="3" a="1"/>
  <c r="AC40" i="3" s="1"/>
  <c r="AB40" i="3"/>
  <c r="AB40" i="3" a="1"/>
  <c r="AA40" i="3" a="1"/>
  <c r="AA40" i="3" s="1"/>
  <c r="Z40" i="3"/>
  <c r="Z40" i="3" a="1"/>
  <c r="Y40" i="3" a="1"/>
  <c r="Y40" i="3" s="1"/>
  <c r="X40" i="3" a="1"/>
  <c r="X40" i="3" s="1"/>
  <c r="BE39" i="3"/>
  <c r="AJ39" i="3"/>
  <c r="AJ39" i="3" a="1"/>
  <c r="AI39" i="3" a="1"/>
  <c r="AI39" i="3" s="1"/>
  <c r="AH39" i="3" a="1"/>
  <c r="AH39" i="3" s="1"/>
  <c r="AG39" i="3" a="1"/>
  <c r="AG39" i="3" s="1"/>
  <c r="AF39" i="3" a="1"/>
  <c r="AF39" i="3" s="1"/>
  <c r="AE39" i="3" a="1"/>
  <c r="AE39" i="3" s="1"/>
  <c r="AD39" i="3" a="1"/>
  <c r="AD39" i="3" s="1"/>
  <c r="AC39" i="3" a="1"/>
  <c r="AC39" i="3" s="1"/>
  <c r="AB39" i="3" a="1"/>
  <c r="AB39" i="3" s="1"/>
  <c r="AA39" i="3" a="1"/>
  <c r="AA39" i="3" s="1"/>
  <c r="Z39" i="3" a="1"/>
  <c r="Z39" i="3" s="1"/>
  <c r="Y39" i="3" a="1"/>
  <c r="Y39" i="3" s="1"/>
  <c r="X39" i="3" a="1"/>
  <c r="X39" i="3" s="1"/>
  <c r="BH37" i="3"/>
  <c r="BG37" i="3"/>
  <c r="BF37" i="3"/>
  <c r="AJ37" i="3"/>
  <c r="AJ37" i="3" a="1"/>
  <c r="AI37" i="3"/>
  <c r="AI37" i="3" a="1"/>
  <c r="AH37" i="3" a="1"/>
  <c r="AH37" i="3" s="1"/>
  <c r="AG37" i="3"/>
  <c r="AG37" i="3" a="1"/>
  <c r="AF37" i="3"/>
  <c r="AF37" i="3" a="1"/>
  <c r="AE37" i="3"/>
  <c r="AE37" i="3" a="1"/>
  <c r="AD37" i="3" a="1"/>
  <c r="AD37" i="3" s="1"/>
  <c r="AC37" i="3"/>
  <c r="AC37" i="3" a="1"/>
  <c r="AB37" i="3"/>
  <c r="AB37" i="3" a="1"/>
  <c r="AA37" i="3"/>
  <c r="AA37" i="3" a="1"/>
  <c r="Z37" i="3"/>
  <c r="Z37" i="3" a="1"/>
  <c r="Y37" i="3" a="1"/>
  <c r="Y37" i="3" s="1"/>
  <c r="X37" i="3" a="1"/>
  <c r="X37" i="3" s="1"/>
  <c r="BH36" i="3"/>
  <c r="BG36" i="3"/>
  <c r="BF36" i="3"/>
  <c r="AJ36" i="3" a="1"/>
  <c r="AJ36" i="3" s="1"/>
  <c r="AI36" i="3" a="1"/>
  <c r="AI36" i="3" s="1"/>
  <c r="AH36" i="3" a="1"/>
  <c r="AH36" i="3" s="1"/>
  <c r="AG36" i="3"/>
  <c r="AG36" i="3" a="1"/>
  <c r="AF36" i="3" a="1"/>
  <c r="AF36" i="3" s="1"/>
  <c r="AE36" i="3"/>
  <c r="AE36" i="3" a="1"/>
  <c r="AD36" i="3" a="1"/>
  <c r="AD36" i="3" s="1"/>
  <c r="AC36" i="3" a="1"/>
  <c r="AC36" i="3" s="1"/>
  <c r="AB36" i="3" a="1"/>
  <c r="AB36" i="3" s="1"/>
  <c r="AA36" i="3" a="1"/>
  <c r="AA36" i="3" s="1"/>
  <c r="Z36" i="3" a="1"/>
  <c r="Z36" i="3" s="1"/>
  <c r="Y36" i="3" a="1"/>
  <c r="Y36" i="3" s="1"/>
  <c r="X36" i="3" a="1"/>
  <c r="X36" i="3" s="1"/>
  <c r="BH35" i="3"/>
  <c r="BG35" i="3"/>
  <c r="BF35" i="3"/>
  <c r="AJ35" i="3"/>
  <c r="AJ35" i="3" a="1"/>
  <c r="AI35" i="3"/>
  <c r="AI35" i="3" a="1"/>
  <c r="AH35" i="3"/>
  <c r="AH35" i="3" a="1"/>
  <c r="AG35" i="3"/>
  <c r="AG35" i="3" a="1"/>
  <c r="AF35" i="3"/>
  <c r="AF35" i="3" a="1"/>
  <c r="AE35" i="3"/>
  <c r="AE35" i="3" a="1"/>
  <c r="AD35" i="3" a="1"/>
  <c r="AD35" i="3" s="1"/>
  <c r="AC35" i="3" a="1"/>
  <c r="AC35" i="3" s="1"/>
  <c r="AB35" i="3"/>
  <c r="AB35" i="3" a="1"/>
  <c r="AA35" i="3"/>
  <c r="AA35" i="3" a="1"/>
  <c r="Z35" i="3"/>
  <c r="Z35" i="3" a="1"/>
  <c r="Y35" i="3" a="1"/>
  <c r="Y35" i="3" s="1"/>
  <c r="X35" i="3"/>
  <c r="X35" i="3" a="1"/>
  <c r="BH34" i="3"/>
  <c r="BG34" i="3"/>
  <c r="BF34" i="3"/>
  <c r="AJ34" i="3" a="1"/>
  <c r="AJ34" i="3" s="1"/>
  <c r="AI34" i="3" a="1"/>
  <c r="AI34" i="3" s="1"/>
  <c r="AH34" i="3" a="1"/>
  <c r="AH34" i="3" s="1"/>
  <c r="AG34" i="3"/>
  <c r="AG34" i="3" a="1"/>
  <c r="AF34" i="3" a="1"/>
  <c r="AF34" i="3" s="1"/>
  <c r="AE34" i="3" a="1"/>
  <c r="AE34" i="3" s="1"/>
  <c r="AD34" i="3" a="1"/>
  <c r="AD34" i="3" s="1"/>
  <c r="AC34" i="3" a="1"/>
  <c r="AC34" i="3" s="1"/>
  <c r="AB34" i="3"/>
  <c r="AB34" i="3" a="1"/>
  <c r="AA34" i="3" a="1"/>
  <c r="AA34" i="3" s="1"/>
  <c r="Z34" i="3" a="1"/>
  <c r="Z34" i="3" s="1"/>
  <c r="Y34" i="3" a="1"/>
  <c r="Y34" i="3" s="1"/>
  <c r="X34" i="3" a="1"/>
  <c r="X34" i="3" s="1"/>
  <c r="BH33" i="3"/>
  <c r="BG33" i="3"/>
  <c r="BF33" i="3"/>
  <c r="AJ33" i="3"/>
  <c r="AJ33" i="3" a="1"/>
  <c r="AI33" i="3" a="1"/>
  <c r="AI33" i="3" s="1"/>
  <c r="AH33" i="3" a="1"/>
  <c r="AH33" i="3" s="1"/>
  <c r="AG33" i="3"/>
  <c r="AG33" i="3" a="1"/>
  <c r="AF33" i="3"/>
  <c r="AF33" i="3" a="1"/>
  <c r="AE33" i="3"/>
  <c r="AE33" i="3" a="1"/>
  <c r="AD33" i="3" a="1"/>
  <c r="AD33" i="3" s="1"/>
  <c r="AC33" i="3"/>
  <c r="AC33" i="3" a="1"/>
  <c r="AB33" i="3"/>
  <c r="AB33" i="3" a="1"/>
  <c r="AA33" i="3"/>
  <c r="AA33" i="3" a="1"/>
  <c r="Z33" i="3"/>
  <c r="Z33" i="3" a="1"/>
  <c r="Y33" i="3" a="1"/>
  <c r="Y33" i="3" s="1"/>
  <c r="X33" i="3" a="1"/>
  <c r="X33" i="3" s="1"/>
  <c r="BH32" i="3"/>
  <c r="BG32" i="3"/>
  <c r="BF32" i="3"/>
  <c r="AJ32" i="3" a="1"/>
  <c r="AJ32" i="3" s="1"/>
  <c r="AI32" i="3" a="1"/>
  <c r="AI32" i="3" s="1"/>
  <c r="AH32" i="3" a="1"/>
  <c r="AH32" i="3" s="1"/>
  <c r="AG32" i="3"/>
  <c r="AG32" i="3" a="1"/>
  <c r="AF32" i="3"/>
  <c r="AF32" i="3" a="1"/>
  <c r="AE32" i="3" a="1"/>
  <c r="AE32" i="3" s="1"/>
  <c r="AD32" i="3" a="1"/>
  <c r="AD32" i="3" s="1"/>
  <c r="AC32" i="3" a="1"/>
  <c r="AC32" i="3" s="1"/>
  <c r="AB32" i="3"/>
  <c r="AB32" i="3" a="1"/>
  <c r="AA32" i="3" a="1"/>
  <c r="AA32" i="3" s="1"/>
  <c r="Z32" i="3" a="1"/>
  <c r="Z32" i="3" s="1"/>
  <c r="Y32" i="3" a="1"/>
  <c r="Y32" i="3" s="1"/>
  <c r="X32" i="3" a="1"/>
  <c r="X32" i="3" s="1"/>
  <c r="AJ31" i="3"/>
  <c r="AJ31" i="3" a="1"/>
  <c r="AI31" i="3" a="1"/>
  <c r="AI31" i="3" s="1"/>
  <c r="AH31" i="3"/>
  <c r="AH31" i="3" a="1"/>
  <c r="AG31" i="3"/>
  <c r="AG31" i="3" a="1"/>
  <c r="AF31" i="3"/>
  <c r="AF31" i="3" a="1"/>
  <c r="AE31" i="3"/>
  <c r="AE31" i="3" a="1"/>
  <c r="AD31" i="3" a="1"/>
  <c r="AD31" i="3" s="1"/>
  <c r="AC31" i="3" a="1"/>
  <c r="AC31" i="3" s="1"/>
  <c r="AB31" i="3"/>
  <c r="AB31" i="3" a="1"/>
  <c r="AA31" i="3"/>
  <c r="AA31" i="3" a="1"/>
  <c r="Z31" i="3"/>
  <c r="Z31" i="3" a="1"/>
  <c r="Y31" i="3" a="1"/>
  <c r="Y31" i="3" s="1"/>
  <c r="X31" i="3"/>
  <c r="X31" i="3" a="1"/>
  <c r="BE30" i="3"/>
  <c r="AJ31" i="1" a="1"/>
  <c r="AJ31" i="1" s="1"/>
  <c r="BB50" i="1" s="1"/>
  <c r="BU43" i="1" s="1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9" i="1" a="1"/>
  <c r="AJ39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7" i="1" a="1"/>
  <c r="AJ47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I31" i="1" a="1"/>
  <c r="AI31" i="1" s="1"/>
  <c r="AI32" i="1" a="1"/>
  <c r="AI32" i="1" s="1"/>
  <c r="BA32" i="1" s="1"/>
  <c r="BT32" i="1" s="1"/>
  <c r="AI33" i="1" a="1"/>
  <c r="AI33" i="1" s="1"/>
  <c r="BA33" i="1" s="1"/>
  <c r="BT33" i="1" s="1"/>
  <c r="AI34" i="1" a="1"/>
  <c r="AI34" i="1" s="1"/>
  <c r="AI35" i="1" a="1"/>
  <c r="AI35" i="1" s="1"/>
  <c r="AI36" i="1" a="1"/>
  <c r="AI36" i="1" s="1"/>
  <c r="AI37" i="1" a="1"/>
  <c r="AI37" i="1" s="1"/>
  <c r="AI39" i="1" a="1"/>
  <c r="AI39" i="1" s="1"/>
  <c r="AI40" i="1" a="1"/>
  <c r="AI40" i="1" s="1"/>
  <c r="AI41" i="1" a="1"/>
  <c r="AI41" i="1" s="1"/>
  <c r="AI42" i="1" a="1"/>
  <c r="AI42" i="1" s="1"/>
  <c r="AI43" i="1" a="1"/>
  <c r="AI43" i="1" s="1"/>
  <c r="AI44" i="1" a="1"/>
  <c r="AI44" i="1" s="1"/>
  <c r="AI45" i="1" a="1"/>
  <c r="AI45" i="1" s="1"/>
  <c r="AI47" i="1" a="1"/>
  <c r="AI47" i="1" s="1"/>
  <c r="AI48" i="1" a="1"/>
  <c r="AI48" i="1" s="1"/>
  <c r="AI49" i="1" a="1"/>
  <c r="AI49" i="1" s="1"/>
  <c r="AI50" i="1" a="1"/>
  <c r="AI50" i="1" s="1"/>
  <c r="AI51" i="1" a="1"/>
  <c r="AI51" i="1" s="1"/>
  <c r="AI52" i="1" a="1"/>
  <c r="AI52" i="1" s="1"/>
  <c r="AI53" i="1" a="1"/>
  <c r="AI53" i="1" s="1"/>
  <c r="BA53" i="1" s="1"/>
  <c r="BT46" i="1" s="1"/>
  <c r="AA31" i="1" a="1"/>
  <c r="AA31" i="1" s="1"/>
  <c r="AS31" i="1" s="1"/>
  <c r="AB31" i="1" a="1"/>
  <c r="AB31" i="1" s="1"/>
  <c r="AT31" i="1" s="1"/>
  <c r="AC31" i="1" a="1"/>
  <c r="AC31" i="1" s="1"/>
  <c r="AU31" i="1" s="1"/>
  <c r="BN31" i="1" s="1"/>
  <c r="AD31" i="1" a="1"/>
  <c r="AD31" i="1" s="1"/>
  <c r="AV31" i="1" s="1"/>
  <c r="BO31" i="1" s="1"/>
  <c r="AE31" i="1" a="1"/>
  <c r="AE31" i="1" s="1"/>
  <c r="AF31" i="1" a="1"/>
  <c r="AF31" i="1" s="1"/>
  <c r="AG31" i="1" a="1"/>
  <c r="AG31" i="1" s="1"/>
  <c r="AY31" i="1" s="1"/>
  <c r="BR31" i="1" s="1"/>
  <c r="AH31" i="1" a="1"/>
  <c r="AH31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A33" i="1" a="1"/>
  <c r="AA33" i="1" s="1"/>
  <c r="AB33" i="1" a="1"/>
  <c r="AB33" i="1" s="1"/>
  <c r="AC33" i="1" a="1"/>
  <c r="AC33" i="1" s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 s="1"/>
  <c r="AH34" i="1" a="1"/>
  <c r="AH34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A36" i="1" a="1"/>
  <c r="AA36" i="1" s="1"/>
  <c r="AS36" i="1" s="1"/>
  <c r="AB36" i="1" a="1"/>
  <c r="AB36" i="1" s="1"/>
  <c r="AC36" i="1" a="1"/>
  <c r="AC36" i="1" s="1"/>
  <c r="AD36" i="1" a="1"/>
  <c r="AD36" i="1" s="1"/>
  <c r="AE36" i="1" a="1"/>
  <c r="AE36" i="1" s="1"/>
  <c r="AW36" i="1" s="1"/>
  <c r="BP36" i="1" s="1"/>
  <c r="AF36" i="1" a="1"/>
  <c r="AF36" i="1" s="1"/>
  <c r="AG36" i="1" a="1"/>
  <c r="AG36" i="1" s="1"/>
  <c r="AH36" i="1" a="1"/>
  <c r="AH36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AH37" i="1" a="1"/>
  <c r="AH37" i="1" s="1"/>
  <c r="AA39" i="1" a="1"/>
  <c r="AA39" i="1" s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A40" i="1" a="1"/>
  <c r="AA40" i="1" s="1"/>
  <c r="AS40" i="1" s="1"/>
  <c r="AB40" i="1" a="1"/>
  <c r="AB40" i="1" s="1"/>
  <c r="AT40" i="1" s="1"/>
  <c r="AC40" i="1" a="1"/>
  <c r="AC40" i="1" s="1"/>
  <c r="AU40" i="1" s="1"/>
  <c r="BN50" i="1" s="1"/>
  <c r="AD40" i="1" a="1"/>
  <c r="AD40" i="1" s="1"/>
  <c r="AE40" i="1" a="1"/>
  <c r="AE40" i="1" s="1"/>
  <c r="AF40" i="1" a="1"/>
  <c r="AF40" i="1" s="1"/>
  <c r="AG40" i="1" a="1"/>
  <c r="AG40" i="1" s="1"/>
  <c r="AH40" i="1" a="1"/>
  <c r="AH40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Z41" i="1" s="1"/>
  <c r="BS51" i="1" s="1"/>
  <c r="AA42" i="1" a="1"/>
  <c r="AA42" i="1" s="1"/>
  <c r="AS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AH44" i="1" a="1"/>
  <c r="AH44" i="1" s="1"/>
  <c r="AA45" i="1" a="1"/>
  <c r="AA45" i="1" s="1"/>
  <c r="AB45" i="1" a="1"/>
  <c r="AB45" i="1" s="1"/>
  <c r="AC45" i="1" a="1"/>
  <c r="AC45" i="1" s="1"/>
  <c r="AU45" i="1" s="1"/>
  <c r="BN55" i="1" s="1"/>
  <c r="AD45" i="1" a="1"/>
  <c r="AD45" i="1" s="1"/>
  <c r="AE45" i="1" a="1"/>
  <c r="AE45" i="1" s="1"/>
  <c r="AF45" i="1" a="1"/>
  <c r="AF45" i="1" s="1"/>
  <c r="AG45" i="1" a="1"/>
  <c r="AG45" i="1" s="1"/>
  <c r="AH45" i="1" a="1"/>
  <c r="AH45" i="1" s="1"/>
  <c r="AA47" i="1" a="1"/>
  <c r="AA47" i="1" s="1"/>
  <c r="AB47" i="1" a="1"/>
  <c r="AB47" i="1" s="1"/>
  <c r="AC47" i="1" a="1"/>
  <c r="AC47" i="1" s="1"/>
  <c r="AD47" i="1" a="1"/>
  <c r="AD47" i="1" s="1"/>
  <c r="AE47" i="1" a="1"/>
  <c r="AE47" i="1" s="1"/>
  <c r="AF47" i="1" a="1"/>
  <c r="AF47" i="1" s="1"/>
  <c r="AG47" i="1" a="1"/>
  <c r="AG47" i="1" s="1"/>
  <c r="AH47" i="1" a="1"/>
  <c r="AH47" i="1" s="1"/>
  <c r="AA48" i="1" a="1"/>
  <c r="AA48" i="1" s="1"/>
  <c r="AS48" i="1" s="1"/>
  <c r="AB48" i="1" a="1"/>
  <c r="AB48" i="1" s="1"/>
  <c r="AC48" i="1" a="1"/>
  <c r="AC48" i="1" s="1"/>
  <c r="AD48" i="1" a="1"/>
  <c r="AD48" i="1" s="1"/>
  <c r="AE48" i="1" a="1"/>
  <c r="AE48" i="1" s="1"/>
  <c r="AF48" i="1" a="1"/>
  <c r="AF48" i="1" s="1"/>
  <c r="AG48" i="1" a="1"/>
  <c r="AG48" i="1" s="1"/>
  <c r="AH48" i="1" a="1"/>
  <c r="AH48" i="1" s="1"/>
  <c r="AA49" i="1" a="1"/>
  <c r="AA49" i="1" s="1"/>
  <c r="AB49" i="1" a="1"/>
  <c r="AB49" i="1" s="1"/>
  <c r="AC49" i="1" a="1"/>
  <c r="AC49" i="1" s="1"/>
  <c r="AD49" i="1" a="1"/>
  <c r="AD49" i="1" s="1"/>
  <c r="AE49" i="1" a="1"/>
  <c r="AE49" i="1" s="1"/>
  <c r="AF49" i="1" a="1"/>
  <c r="AF49" i="1" s="1"/>
  <c r="AG49" i="1" a="1"/>
  <c r="AG49" i="1" s="1"/>
  <c r="AH49" i="1" a="1"/>
  <c r="AH49" i="1" s="1"/>
  <c r="AZ49" i="1" s="1"/>
  <c r="BS42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A52" i="1" a="1"/>
  <c r="AA52" i="1" s="1"/>
  <c r="AB52" i="1" a="1"/>
  <c r="AB52" i="1" s="1"/>
  <c r="AC52" i="1" a="1"/>
  <c r="AC52" i="1" s="1"/>
  <c r="AD52" i="1" a="1"/>
  <c r="AD52" i="1" s="1"/>
  <c r="AE52" i="1" a="1"/>
  <c r="AE52" i="1" s="1"/>
  <c r="AF52" i="1" a="1"/>
  <c r="AF52" i="1" s="1"/>
  <c r="AG52" i="1" a="1"/>
  <c r="AG52" i="1" s="1"/>
  <c r="AH52" i="1" a="1"/>
  <c r="AH52" i="1" s="1"/>
  <c r="AA53" i="1" a="1"/>
  <c r="AA53" i="1" s="1"/>
  <c r="AS53" i="1" s="1"/>
  <c r="AB53" i="1" a="1"/>
  <c r="AB53" i="1" s="1"/>
  <c r="AC53" i="1" a="1"/>
  <c r="AC53" i="1" s="1"/>
  <c r="AD53" i="1" a="1"/>
  <c r="AD53" i="1" s="1"/>
  <c r="AE53" i="1" a="1"/>
  <c r="AE53" i="1" s="1"/>
  <c r="AF53" i="1" a="1"/>
  <c r="AF53" i="1" s="1"/>
  <c r="AG53" i="1" a="1"/>
  <c r="AG53" i="1" s="1"/>
  <c r="AH53" i="1" a="1"/>
  <c r="AH53" i="1" s="1"/>
  <c r="X48" i="1" a="1"/>
  <c r="X48" i="1" s="1"/>
  <c r="Y48" i="1" a="1"/>
  <c r="Y48" i="1" s="1"/>
  <c r="AQ48" i="1" s="1"/>
  <c r="Z48" i="1" a="1"/>
  <c r="Z48" i="1" s="1"/>
  <c r="X49" i="1" a="1"/>
  <c r="X49" i="1" s="1"/>
  <c r="Y49" i="1" a="1"/>
  <c r="Y49" i="1" s="1"/>
  <c r="Z49" i="1" a="1"/>
  <c r="Z49" i="1" s="1"/>
  <c r="X50" i="1" a="1"/>
  <c r="X50" i="1" s="1"/>
  <c r="Y50" i="1" a="1"/>
  <c r="Y50" i="1" s="1"/>
  <c r="Z50" i="1" a="1"/>
  <c r="Z50" i="1" s="1"/>
  <c r="AR50" i="1" s="1"/>
  <c r="X51" i="1" a="1"/>
  <c r="X51" i="1" s="1"/>
  <c r="Y51" i="1" a="1"/>
  <c r="Y51" i="1" s="1"/>
  <c r="Z51" i="1" a="1"/>
  <c r="Z51" i="1" s="1"/>
  <c r="X52" i="1" a="1"/>
  <c r="X52" i="1" s="1"/>
  <c r="Y52" i="1" a="1"/>
  <c r="Y52" i="1" s="1"/>
  <c r="Z52" i="1" a="1"/>
  <c r="Z52" i="1" s="1"/>
  <c r="X53" i="1" a="1"/>
  <c r="X53" i="1" s="1"/>
  <c r="Y53" i="1" a="1"/>
  <c r="Y53" i="1" s="1"/>
  <c r="Z53" i="1" a="1"/>
  <c r="Z53" i="1" s="1"/>
  <c r="Z47" i="1" a="1"/>
  <c r="Z47" i="1" s="1"/>
  <c r="Y47" i="1" a="1"/>
  <c r="Y47" i="1" s="1"/>
  <c r="X47" i="1" a="1"/>
  <c r="X47" i="1" s="1"/>
  <c r="X40" i="1" a="1"/>
  <c r="X40" i="1" s="1"/>
  <c r="Y40" i="1" a="1"/>
  <c r="Y40" i="1" s="1"/>
  <c r="Z40" i="1" a="1"/>
  <c r="Z40" i="1" s="1"/>
  <c r="X41" i="1" a="1"/>
  <c r="X41" i="1" s="1"/>
  <c r="Y41" i="1" a="1"/>
  <c r="Y41" i="1" s="1"/>
  <c r="Z41" i="1" a="1"/>
  <c r="Z41" i="1" s="1"/>
  <c r="X42" i="1" a="1"/>
  <c r="X42" i="1" s="1"/>
  <c r="Y42" i="1" a="1"/>
  <c r="Y42" i="1" s="1"/>
  <c r="AQ42" i="1" s="1"/>
  <c r="Z42" i="1" a="1"/>
  <c r="Z42" i="1" s="1"/>
  <c r="AR42" i="1" s="1"/>
  <c r="X43" i="1" a="1"/>
  <c r="X43" i="1" s="1"/>
  <c r="Y43" i="1" a="1"/>
  <c r="Y43" i="1" s="1"/>
  <c r="Z43" i="1" a="1"/>
  <c r="Z43" i="1" s="1"/>
  <c r="X44" i="1" a="1"/>
  <c r="X44" i="1" s="1"/>
  <c r="Y44" i="1" a="1"/>
  <c r="Y44" i="1" s="1"/>
  <c r="Z44" i="1" a="1"/>
  <c r="Z44" i="1" s="1"/>
  <c r="X45" i="1" a="1"/>
  <c r="X45" i="1" s="1"/>
  <c r="Y45" i="1" a="1"/>
  <c r="Y45" i="1" s="1"/>
  <c r="Z45" i="1" a="1"/>
  <c r="Z45" i="1" s="1"/>
  <c r="Z39" i="1" a="1"/>
  <c r="Z39" i="1" s="1"/>
  <c r="Y39" i="1" a="1"/>
  <c r="Y39" i="1" s="1"/>
  <c r="X39" i="1" a="1"/>
  <c r="X39" i="1" s="1"/>
  <c r="X32" i="1" a="1"/>
  <c r="X32" i="1" s="1"/>
  <c r="Y32" i="1" a="1"/>
  <c r="Y32" i="1" s="1"/>
  <c r="Z32" i="1" a="1"/>
  <c r="Z32" i="1" s="1"/>
  <c r="AR32" i="1" s="1"/>
  <c r="X33" i="1" a="1"/>
  <c r="X33" i="1" s="1"/>
  <c r="Y33" i="1" a="1"/>
  <c r="Y33" i="1" s="1"/>
  <c r="Z33" i="1" a="1"/>
  <c r="Z33" i="1" s="1"/>
  <c r="X34" i="1" a="1"/>
  <c r="X34" i="1" s="1"/>
  <c r="Y34" i="1" a="1"/>
  <c r="Y34" i="1" s="1"/>
  <c r="AQ34" i="1" s="1"/>
  <c r="Z34" i="1" a="1"/>
  <c r="Z34" i="1" s="1"/>
  <c r="X35" i="1" a="1"/>
  <c r="X35" i="1" s="1"/>
  <c r="Y35" i="1" a="1"/>
  <c r="Y35" i="1" s="1"/>
  <c r="Z35" i="1" a="1"/>
  <c r="Z35" i="1" s="1"/>
  <c r="X36" i="1" a="1"/>
  <c r="X36" i="1" s="1"/>
  <c r="Y36" i="1" a="1"/>
  <c r="Y36" i="1" s="1"/>
  <c r="Z36" i="1" a="1"/>
  <c r="Z36" i="1" s="1"/>
  <c r="X37" i="1" a="1"/>
  <c r="X37" i="1" s="1"/>
  <c r="Y37" i="1" a="1"/>
  <c r="Y37" i="1" s="1"/>
  <c r="Z37" i="1" a="1"/>
  <c r="Z37" i="1" s="1"/>
  <c r="Y31" i="1" a="1"/>
  <c r="Y31" i="1" s="1"/>
  <c r="AQ31" i="1" s="1"/>
  <c r="Z31" i="1" a="1"/>
  <c r="Z31" i="1" s="1"/>
  <c r="AR31" i="1" s="1"/>
  <c r="X31" i="1" a="1"/>
  <c r="X31" i="1" s="1"/>
  <c r="BF31" i="1"/>
  <c r="BH31" i="1"/>
  <c r="BG31" i="1"/>
  <c r="BF41" i="1"/>
  <c r="BF42" i="1"/>
  <c r="BF43" i="1"/>
  <c r="BF44" i="1"/>
  <c r="BF45" i="1"/>
  <c r="BF46" i="1"/>
  <c r="BF40" i="1"/>
  <c r="BF50" i="1"/>
  <c r="BF51" i="1"/>
  <c r="BF52" i="1"/>
  <c r="BF53" i="1"/>
  <c r="BF54" i="1"/>
  <c r="BF55" i="1"/>
  <c r="BF49" i="1"/>
  <c r="BF32" i="1"/>
  <c r="BF33" i="1"/>
  <c r="BF34" i="1"/>
  <c r="BF35" i="1"/>
  <c r="BF36" i="1"/>
  <c r="BF37" i="1"/>
  <c r="BE39" i="1"/>
  <c r="BE48" i="1"/>
  <c r="BG41" i="1"/>
  <c r="BG42" i="1"/>
  <c r="BG43" i="1"/>
  <c r="BG44" i="1"/>
  <c r="BG45" i="1"/>
  <c r="BG46" i="1"/>
  <c r="BG40" i="1"/>
  <c r="BG50" i="1"/>
  <c r="BH50" i="1"/>
  <c r="BG51" i="1"/>
  <c r="BH51" i="1"/>
  <c r="BG52" i="1"/>
  <c r="BH52" i="1"/>
  <c r="BG53" i="1"/>
  <c r="BH53" i="1"/>
  <c r="BG54" i="1"/>
  <c r="BH54" i="1"/>
  <c r="BG55" i="1"/>
  <c r="BH55" i="1"/>
  <c r="BH49" i="1"/>
  <c r="BG49" i="1"/>
  <c r="BG32" i="1"/>
  <c r="BH32" i="1"/>
  <c r="BG33" i="1"/>
  <c r="BH33" i="1"/>
  <c r="BG34" i="1"/>
  <c r="BH34" i="1"/>
  <c r="BG35" i="1"/>
  <c r="BH35" i="1"/>
  <c r="BG36" i="1"/>
  <c r="BH36" i="1"/>
  <c r="BG37" i="1"/>
  <c r="BH37" i="1"/>
  <c r="BE30" i="1"/>
  <c r="AO53" i="1"/>
  <c r="BH46" i="1" s="1"/>
  <c r="AO52" i="1"/>
  <c r="BH45" i="1" s="1"/>
  <c r="AO51" i="1"/>
  <c r="BH44" i="1" s="1"/>
  <c r="AO50" i="1"/>
  <c r="BH43" i="1" s="1"/>
  <c r="AO49" i="1"/>
  <c r="BH42" i="1" s="1"/>
  <c r="AO48" i="1"/>
  <c r="BH41" i="1" s="1"/>
  <c r="AO47" i="1"/>
  <c r="BH40" i="1" s="1"/>
  <c r="W53" i="1"/>
  <c r="W51" i="1"/>
  <c r="W52" i="1"/>
  <c r="W48" i="1"/>
  <c r="W49" i="1"/>
  <c r="W50" i="1"/>
  <c r="W47" i="1"/>
  <c r="AT50" i="1" l="1"/>
  <c r="AT53" i="1"/>
  <c r="AT48" i="1"/>
  <c r="AT42" i="1"/>
  <c r="AT36" i="1"/>
  <c r="BA34" i="1"/>
  <c r="BT34" i="1" s="1"/>
  <c r="AR33" i="1"/>
  <c r="AQ50" i="1"/>
  <c r="AQ33" i="1"/>
  <c r="AY49" i="1"/>
  <c r="BR42" i="1" s="1"/>
  <c r="BA49" i="1"/>
  <c r="BT42" i="1" s="1"/>
  <c r="AT39" i="1"/>
  <c r="AS39" i="1"/>
  <c r="BL49" i="1" s="1"/>
  <c r="AS33" i="1"/>
  <c r="AQ49" i="1"/>
  <c r="BJ42" i="1" s="1"/>
  <c r="BA47" i="1"/>
  <c r="BT40" i="1" s="1"/>
  <c r="AR40" i="1"/>
  <c r="BK50" i="1" s="1"/>
  <c r="AZ51" i="1"/>
  <c r="BS44" i="1" s="1"/>
  <c r="BA45" i="1"/>
  <c r="BT55" i="1" s="1"/>
  <c r="BA51" i="1"/>
  <c r="BT44" i="1" s="1"/>
  <c r="AS52" i="1"/>
  <c r="AS47" i="1"/>
  <c r="AS35" i="1"/>
  <c r="AQ40" i="1"/>
  <c r="AR48" i="1"/>
  <c r="BA44" i="1"/>
  <c r="BT54" i="1" s="1"/>
  <c r="AZ53" i="1"/>
  <c r="BS46" i="1" s="1"/>
  <c r="AZ48" i="1"/>
  <c r="BS41" i="1" s="1"/>
  <c r="BA41" i="1"/>
  <c r="BT51" i="1" s="1"/>
  <c r="BA52" i="1"/>
  <c r="BT45" i="1" s="1"/>
  <c r="AS50" i="1"/>
  <c r="AT45" i="1"/>
  <c r="BA39" i="1"/>
  <c r="BT49" i="1" s="1"/>
  <c r="AS45" i="1"/>
  <c r="BL55" i="1" s="1"/>
  <c r="AS34" i="1"/>
  <c r="BL34" i="1" s="1"/>
  <c r="BA37" i="1"/>
  <c r="BT37" i="1" s="1"/>
  <c r="AT44" i="1"/>
  <c r="BM54" i="1" s="1"/>
  <c r="AS44" i="1"/>
  <c r="BL54" i="1" s="1"/>
  <c r="BA36" i="1"/>
  <c r="BT36" i="1" s="1"/>
  <c r="AT33" i="1"/>
  <c r="BM33" i="1" s="1"/>
  <c r="AQ45" i="1"/>
  <c r="AU53" i="1"/>
  <c r="BN46" i="1" s="1"/>
  <c r="AU48" i="1"/>
  <c r="BN41" i="1" s="1"/>
  <c r="AU42" i="1"/>
  <c r="BN52" i="1" s="1"/>
  <c r="AU36" i="1"/>
  <c r="BN36" i="1" s="1"/>
  <c r="BA35" i="1"/>
  <c r="BT35" i="1" s="1"/>
  <c r="AQ32" i="1"/>
  <c r="AR37" i="1"/>
  <c r="AQ47" i="1"/>
  <c r="AV45" i="1"/>
  <c r="BO55" i="1" s="1"/>
  <c r="AZ42" i="1"/>
  <c r="BS52" i="1" s="1"/>
  <c r="AV40" i="1"/>
  <c r="BO50" i="1" s="1"/>
  <c r="AZ36" i="1"/>
  <c r="BS36" i="1" s="1"/>
  <c r="AS32" i="1"/>
  <c r="BL32" i="1" s="1"/>
  <c r="AQ37" i="1"/>
  <c r="AR45" i="1"/>
  <c r="BK55" i="1" s="1"/>
  <c r="AR47" i="1"/>
  <c r="BK40" i="1" s="1"/>
  <c r="AY53" i="1"/>
  <c r="BR46" i="1" s="1"/>
  <c r="AY48" i="1"/>
  <c r="BR41" i="1" s="1"/>
  <c r="AY42" i="1"/>
  <c r="BR52" i="1" s="1"/>
  <c r="AY36" i="1"/>
  <c r="BR36" i="1" s="1"/>
  <c r="AZ34" i="1"/>
  <c r="BS34" i="1" s="1"/>
  <c r="BB41" i="1"/>
  <c r="BU51" i="1" s="1"/>
  <c r="BB49" i="1"/>
  <c r="BU42" i="1" s="1"/>
  <c r="AQ36" i="1"/>
  <c r="BJ36" i="1" s="1"/>
  <c r="AR44" i="1"/>
  <c r="BK54" i="1" s="1"/>
  <c r="AV53" i="1"/>
  <c r="BO46" i="1" s="1"/>
  <c r="AV48" i="1"/>
  <c r="BO41" i="1" s="1"/>
  <c r="AV42" i="1"/>
  <c r="BO52" i="1" s="1"/>
  <c r="AV36" i="1"/>
  <c r="BO36" i="1" s="1"/>
  <c r="BB37" i="1"/>
  <c r="BU37" i="1" s="1"/>
  <c r="AR36" i="1"/>
  <c r="BK36" i="1" s="1"/>
  <c r="AQ44" i="1"/>
  <c r="AR35" i="1"/>
  <c r="AQ52" i="1"/>
  <c r="BJ45" i="1" s="1"/>
  <c r="AU43" i="1"/>
  <c r="BN53" i="1" s="1"/>
  <c r="BB35" i="1"/>
  <c r="BU35" i="1" s="1"/>
  <c r="AQ53" i="1"/>
  <c r="BJ46" i="1" s="1"/>
  <c r="BB39" i="1"/>
  <c r="BU49" i="1" s="1"/>
  <c r="BB36" i="1"/>
  <c r="BU36" i="1" s="1"/>
  <c r="AQ35" i="1"/>
  <c r="BJ35" i="1" s="1"/>
  <c r="AR43" i="1"/>
  <c r="BK53" i="1" s="1"/>
  <c r="AT43" i="1"/>
  <c r="BM53" i="1" s="1"/>
  <c r="AR53" i="1"/>
  <c r="BK46" i="1" s="1"/>
  <c r="AX51" i="1"/>
  <c r="BQ44" i="1" s="1"/>
  <c r="AR52" i="1"/>
  <c r="BK45" i="1" s="1"/>
  <c r="AR51" i="1"/>
  <c r="BK44" i="1" s="1"/>
  <c r="AQ43" i="1"/>
  <c r="AR34" i="1"/>
  <c r="BK34" i="1" s="1"/>
  <c r="AY41" i="1"/>
  <c r="BR51" i="1" s="1"/>
  <c r="AW44" i="1"/>
  <c r="BP54" i="1" s="1"/>
  <c r="AZ52" i="1"/>
  <c r="BS45" i="1" s="1"/>
  <c r="AZ47" i="1"/>
  <c r="BS40" i="1" s="1"/>
  <c r="AV44" i="1"/>
  <c r="BO54" i="1" s="1"/>
  <c r="AV39" i="1"/>
  <c r="BO49" i="1" s="1"/>
  <c r="AZ35" i="1"/>
  <c r="BS35" i="1" s="1"/>
  <c r="AV33" i="1"/>
  <c r="BO33" i="1" s="1"/>
  <c r="AS49" i="1"/>
  <c r="BL42" i="1" s="1"/>
  <c r="BB33" i="1"/>
  <c r="BU33" i="1" s="1"/>
  <c r="AZ32" i="1"/>
  <c r="BS32" i="1" s="1"/>
  <c r="AZ44" i="1"/>
  <c r="BS54" i="1" s="1"/>
  <c r="AZ31" i="1"/>
  <c r="BS31" i="1" s="1"/>
  <c r="AY44" i="1"/>
  <c r="BR54" i="1" s="1"/>
  <c r="AW50" i="1"/>
  <c r="BP43" i="1" s="1"/>
  <c r="AW39" i="1"/>
  <c r="BP49" i="1" s="1"/>
  <c r="AW33" i="1"/>
  <c r="BP33" i="1" s="1"/>
  <c r="BB34" i="1"/>
  <c r="BU34" i="1" s="1"/>
  <c r="BB51" i="1"/>
  <c r="BU44" i="1" s="1"/>
  <c r="AV50" i="1"/>
  <c r="BO43" i="1" s="1"/>
  <c r="AQ51" i="1"/>
  <c r="BJ44" i="1" s="1"/>
  <c r="AY52" i="1"/>
  <c r="BR45" i="1" s="1"/>
  <c r="AU50" i="1"/>
  <c r="BN43" i="1" s="1"/>
  <c r="AY47" i="1"/>
  <c r="BR40" i="1" s="1"/>
  <c r="AU44" i="1"/>
  <c r="BN54" i="1" s="1"/>
  <c r="AU39" i="1"/>
  <c r="BN49" i="1" s="1"/>
  <c r="AY35" i="1"/>
  <c r="BR35" i="1" s="1"/>
  <c r="AU33" i="1"/>
  <c r="BN33" i="1" s="1"/>
  <c r="BA50" i="1"/>
  <c r="BT43" i="1" s="1"/>
  <c r="BB32" i="1"/>
  <c r="BU32" i="1" s="1"/>
  <c r="AY39" i="1"/>
  <c r="BR49" i="1" s="1"/>
  <c r="AX33" i="1"/>
  <c r="BQ33" i="1" s="1"/>
  <c r="AX35" i="1"/>
  <c r="BQ35" i="1" s="1"/>
  <c r="AW47" i="1"/>
  <c r="BP40" i="1" s="1"/>
  <c r="BB52" i="1"/>
  <c r="BU45" i="1" s="1"/>
  <c r="AV52" i="1"/>
  <c r="BO45" i="1" s="1"/>
  <c r="AV47" i="1"/>
  <c r="BO40" i="1" s="1"/>
  <c r="AZ37" i="1"/>
  <c r="BS37" i="1" s="1"/>
  <c r="AR41" i="1"/>
  <c r="BK51" i="1" s="1"/>
  <c r="AU52" i="1"/>
  <c r="BN45" i="1" s="1"/>
  <c r="AU47" i="1"/>
  <c r="BN40" i="1" s="1"/>
  <c r="AY43" i="1"/>
  <c r="BR53" i="1" s="1"/>
  <c r="AY37" i="1"/>
  <c r="BR37" i="1" s="1"/>
  <c r="AU35" i="1"/>
  <c r="BN35" i="1" s="1"/>
  <c r="AZ33" i="1"/>
  <c r="BS33" i="1" s="1"/>
  <c r="AX39" i="1"/>
  <c r="BQ49" i="1" s="1"/>
  <c r="AY51" i="1"/>
  <c r="BR44" i="1" s="1"/>
  <c r="AW35" i="1"/>
  <c r="BP35" i="1" s="1"/>
  <c r="AZ43" i="1"/>
  <c r="BS53" i="1" s="1"/>
  <c r="AV35" i="1"/>
  <c r="BO35" i="1" s="1"/>
  <c r="AQ41" i="1"/>
  <c r="BJ51" i="1" s="1"/>
  <c r="AT52" i="1"/>
  <c r="AT47" i="1"/>
  <c r="BM40" i="1" s="1"/>
  <c r="AX37" i="1"/>
  <c r="BQ37" i="1" s="1"/>
  <c r="AT35" i="1"/>
  <c r="BM35" i="1" s="1"/>
  <c r="BA48" i="1"/>
  <c r="BT41" i="1" s="1"/>
  <c r="BB44" i="1"/>
  <c r="BU54" i="1" s="1"/>
  <c r="AY50" i="1"/>
  <c r="BR43" i="1" s="1"/>
  <c r="AY33" i="1"/>
  <c r="BR33" i="1" s="1"/>
  <c r="AX50" i="1"/>
  <c r="BQ43" i="1" s="1"/>
  <c r="AX47" i="1"/>
  <c r="BQ40" i="1" s="1"/>
  <c r="AZ39" i="1"/>
  <c r="BS49" i="1" s="1"/>
  <c r="AX44" i="1"/>
  <c r="BQ54" i="1" s="1"/>
  <c r="BB48" i="1"/>
  <c r="BU41" i="1" s="1"/>
  <c r="AZ45" i="1"/>
  <c r="BS55" i="1" s="1"/>
  <c r="AZ40" i="1"/>
  <c r="BS50" i="1" s="1"/>
  <c r="AU49" i="1"/>
  <c r="BN42" i="1" s="1"/>
  <c r="AY45" i="1"/>
  <c r="BR55" i="1" s="1"/>
  <c r="AY40" i="1"/>
  <c r="BR50" i="1" s="1"/>
  <c r="AU37" i="1"/>
  <c r="BN37" i="1" s="1"/>
  <c r="AU32" i="1"/>
  <c r="BN32" i="1" s="1"/>
  <c r="AZ50" i="1"/>
  <c r="BS43" i="1" s="1"/>
  <c r="AW42" i="1"/>
  <c r="BP52" i="1" s="1"/>
  <c r="AX52" i="1"/>
  <c r="BQ45" i="1" s="1"/>
  <c r="BB53" i="1"/>
  <c r="BU46" i="1" s="1"/>
  <c r="AW52" i="1"/>
  <c r="BP45" i="1" s="1"/>
  <c r="AW32" i="1"/>
  <c r="BP32" i="1" s="1"/>
  <c r="AV37" i="1"/>
  <c r="BO37" i="1" s="1"/>
  <c r="AY34" i="1"/>
  <c r="BR34" i="1" s="1"/>
  <c r="AX45" i="1"/>
  <c r="BQ55" i="1" s="1"/>
  <c r="AX40" i="1"/>
  <c r="BQ50" i="1" s="1"/>
  <c r="AT37" i="1"/>
  <c r="BA43" i="1"/>
  <c r="BT53" i="1" s="1"/>
  <c r="AY32" i="1"/>
  <c r="BR32" i="1" s="1"/>
  <c r="AV49" i="1"/>
  <c r="BO42" i="1" s="1"/>
  <c r="AQ39" i="1"/>
  <c r="BJ49" i="1" s="1"/>
  <c r="AW45" i="1"/>
  <c r="BP55" i="1" s="1"/>
  <c r="AW40" i="1"/>
  <c r="BP50" i="1" s="1"/>
  <c r="AS37" i="1"/>
  <c r="BL37" i="1" s="1"/>
  <c r="AT32" i="1"/>
  <c r="BM32" i="1" s="1"/>
  <c r="BB43" i="1"/>
  <c r="BU53" i="1" s="1"/>
  <c r="AV34" i="1"/>
  <c r="BO34" i="1" s="1"/>
  <c r="AX32" i="1"/>
  <c r="BQ32" i="1" s="1"/>
  <c r="AV41" i="1"/>
  <c r="BO51" i="1" s="1"/>
  <c r="AU41" i="1"/>
  <c r="BN51" i="1" s="1"/>
  <c r="AT34" i="1"/>
  <c r="BM34" i="1" s="1"/>
  <c r="AV32" i="1"/>
  <c r="BO32" i="1" s="1"/>
  <c r="BB42" i="1"/>
  <c r="BU52" i="1" s="1"/>
  <c r="AT41" i="1"/>
  <c r="BM51" i="1" s="1"/>
  <c r="AT51" i="1"/>
  <c r="BM44" i="1" s="1"/>
  <c r="AX49" i="1"/>
  <c r="BQ42" i="1" s="1"/>
  <c r="BB47" i="1"/>
  <c r="BU40" i="1" s="1"/>
  <c r="AW49" i="1"/>
  <c r="BP42" i="1" s="1"/>
  <c r="BA42" i="1"/>
  <c r="BT52" i="1" s="1"/>
  <c r="AS41" i="1"/>
  <c r="BL51" i="1" s="1"/>
  <c r="AS51" i="1"/>
  <c r="BL44" i="1" s="1"/>
  <c r="BB31" i="1"/>
  <c r="BU31" i="1" s="1"/>
  <c r="AX36" i="1"/>
  <c r="BQ36" i="1" s="1"/>
  <c r="AW34" i="1"/>
  <c r="BP34" i="1" s="1"/>
  <c r="AS43" i="1"/>
  <c r="BL53" i="1" s="1"/>
  <c r="AW41" i="1"/>
  <c r="BP51" i="1" s="1"/>
  <c r="AW51" i="1"/>
  <c r="BP44" i="1" s="1"/>
  <c r="AV51" i="1"/>
  <c r="BO44" i="1" s="1"/>
  <c r="AX53" i="1"/>
  <c r="BQ46" i="1" s="1"/>
  <c r="AU51" i="1"/>
  <c r="BN44" i="1" s="1"/>
  <c r="BA40" i="1"/>
  <c r="BT50" i="1" s="1"/>
  <c r="AX43" i="1"/>
  <c r="BQ53" i="1" s="1"/>
  <c r="AX48" i="1"/>
  <c r="BQ41" i="1" s="1"/>
  <c r="AV43" i="1"/>
  <c r="BO53" i="1" s="1"/>
  <c r="AU34" i="1"/>
  <c r="BN34" i="1" s="1"/>
  <c r="AW37" i="1"/>
  <c r="BP37" i="1" s="1"/>
  <c r="BB45" i="1"/>
  <c r="BU55" i="1" s="1"/>
  <c r="AX42" i="1"/>
  <c r="BQ52" i="1" s="1"/>
  <c r="BB40" i="1"/>
  <c r="BU50" i="1" s="1"/>
  <c r="BK31" i="1"/>
  <c r="BA31" i="1"/>
  <c r="BT31" i="1" s="1"/>
  <c r="AR49" i="1"/>
  <c r="BK42" i="1" s="1"/>
  <c r="AX31" i="1"/>
  <c r="BQ31" i="1" s="1"/>
  <c r="AT49" i="1"/>
  <c r="BM42" i="1" s="1"/>
  <c r="AW31" i="1"/>
  <c r="BP31" i="1" s="1"/>
  <c r="AW43" i="1"/>
  <c r="BP53" i="1" s="1"/>
  <c r="AW53" i="1"/>
  <c r="BP46" i="1" s="1"/>
  <c r="AW48" i="1"/>
  <c r="BP41" i="1" s="1"/>
  <c r="AX34" i="1"/>
  <c r="BQ34" i="1" s="1"/>
  <c r="AX41" i="1"/>
  <c r="BQ51" i="1" s="1"/>
  <c r="AR39" i="1"/>
  <c r="BK49" i="1" s="1"/>
  <c r="BL45" i="1"/>
  <c r="BL41" i="1"/>
  <c r="BK41" i="1"/>
  <c r="AP35" i="1"/>
  <c r="BI35" i="1" s="1"/>
  <c r="AP42" i="1"/>
  <c r="BI52" i="1" s="1"/>
  <c r="AP39" i="1"/>
  <c r="BI49" i="1" s="1"/>
  <c r="BK33" i="1"/>
  <c r="BJ54" i="1"/>
  <c r="BJ37" i="1"/>
  <c r="BM46" i="1"/>
  <c r="BK35" i="1"/>
  <c r="BK52" i="1"/>
  <c r="BM52" i="1"/>
  <c r="BJ52" i="1"/>
  <c r="BJ50" i="1"/>
  <c r="BL36" i="1"/>
  <c r="AP53" i="1"/>
  <c r="BI46" i="1" s="1"/>
  <c r="AP49" i="1"/>
  <c r="BI42" i="1" s="1"/>
  <c r="BK37" i="1"/>
  <c r="BJ33" i="1"/>
  <c r="BJ40" i="1"/>
  <c r="BM49" i="1"/>
  <c r="BM55" i="1"/>
  <c r="BM45" i="1"/>
  <c r="BM41" i="1"/>
  <c r="BL43" i="1"/>
  <c r="BJ43" i="1"/>
  <c r="BJ34" i="1"/>
  <c r="BJ55" i="1"/>
  <c r="BJ41" i="1"/>
  <c r="AP52" i="1"/>
  <c r="BI45" i="1" s="1"/>
  <c r="BL50" i="1"/>
  <c r="AP48" i="1"/>
  <c r="BI41" i="1" s="1"/>
  <c r="AP45" i="1"/>
  <c r="BI55" i="1" s="1"/>
  <c r="AP41" i="1"/>
  <c r="BI51" i="1" s="1"/>
  <c r="BM50" i="1"/>
  <c r="AP50" i="1"/>
  <c r="BI43" i="1" s="1"/>
  <c r="AP34" i="1"/>
  <c r="BI34" i="1" s="1"/>
  <c r="BM37" i="1"/>
  <c r="BL33" i="1"/>
  <c r="BK32" i="1"/>
  <c r="BL40" i="1"/>
  <c r="BL52" i="1"/>
  <c r="BK43" i="1"/>
  <c r="AP31" i="1"/>
  <c r="BI31" i="1" s="1"/>
  <c r="BM31" i="1"/>
  <c r="BJ53" i="1"/>
  <c r="BL31" i="1"/>
  <c r="BJ32" i="1"/>
  <c r="BL35" i="1"/>
  <c r="BL46" i="1"/>
  <c r="BJ31" i="1"/>
  <c r="AP37" i="1"/>
  <c r="BI37" i="1" s="1"/>
  <c r="AP33" i="1"/>
  <c r="BI33" i="1" s="1"/>
  <c r="AP44" i="1"/>
  <c r="BI54" i="1" s="1"/>
  <c r="AP40" i="1"/>
  <c r="BI50" i="1" s="1"/>
  <c r="AP51" i="1"/>
  <c r="BI44" i="1" s="1"/>
  <c r="BM36" i="1"/>
  <c r="AP47" i="1"/>
  <c r="BI40" i="1" s="1"/>
  <c r="BM43" i="1"/>
  <c r="AP36" i="1"/>
  <c r="BI36" i="1" s="1"/>
  <c r="AP32" i="1"/>
  <c r="BI32" i="1" s="1"/>
  <c r="AP43" i="1"/>
  <c r="BI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<sst xmlns="http://schemas.openxmlformats.org/spreadsheetml/2006/main" count="697" uniqueCount="57">
  <si>
    <t>Scenario</t>
  </si>
  <si>
    <t>Method</t>
  </si>
  <si>
    <t>All series</t>
  </si>
  <si>
    <t>Total</t>
  </si>
  <si>
    <t>cat_id_enc</t>
  </si>
  <si>
    <t>dept_id_enc</t>
  </si>
  <si>
    <t>products</t>
  </si>
  <si>
    <t>bu</t>
  </si>
  <si>
    <t>bu_objhse_evalhmse</t>
  </si>
  <si>
    <t>bu_objhse_evalmse</t>
  </si>
  <si>
    <t>bu_objmse_evalhmse</t>
  </si>
  <si>
    <t>bu_objmse_evalmse</t>
  </si>
  <si>
    <t>bu_objtweedie_evalhmse</t>
  </si>
  <si>
    <t>bu_objtweedie_evalmse</t>
  </si>
  <si>
    <t>bu_objtweedie_evaltweedie</t>
  </si>
  <si>
    <t>globalall</t>
  </si>
  <si>
    <t>base</t>
  </si>
  <si>
    <t>erm</t>
  </si>
  <si>
    <t>mint_cov</t>
  </si>
  <si>
    <t>mint_shrink</t>
  </si>
  <si>
    <t>ols</t>
  </si>
  <si>
    <t>wls_struct</t>
  </si>
  <si>
    <t>wls_var</t>
  </si>
  <si>
    <t>sepagg</t>
  </si>
  <si>
    <t>Objective</t>
  </si>
  <si>
    <t>Metric</t>
  </si>
  <si>
    <t>Reconciliation</t>
  </si>
  <si>
    <t>None</t>
  </si>
  <si>
    <t>Base</t>
  </si>
  <si>
    <t>ERM</t>
  </si>
  <si>
    <t>MinT-cov</t>
  </si>
  <si>
    <t>MinT-shrink</t>
  </si>
  <si>
    <t>OLS</t>
  </si>
  <si>
    <t>WLS-struct</t>
  </si>
  <si>
    <t>WLS-var</t>
  </si>
  <si>
    <t>Bottom-up</t>
  </si>
  <si>
    <t>SL</t>
  </si>
  <si>
    <t>HL</t>
  </si>
  <si>
    <t>TL</t>
  </si>
  <si>
    <t>Product</t>
  </si>
  <si>
    <t>Department</t>
  </si>
  <si>
    <t>Category</t>
  </si>
  <si>
    <t>Global</t>
  </si>
  <si>
    <t>Separate aggregations</t>
  </si>
  <si>
    <t xml:space="preserve">\hspace{0.1cm} </t>
  </si>
  <si>
    <t>\\</t>
  </si>
  <si>
    <t>\midrule</t>
  </si>
  <si>
    <t>item_id_enc</t>
  </si>
  <si>
    <t>item_id_enc-state_id_enc</t>
  </si>
  <si>
    <t>state_id_enc</t>
  </si>
  <si>
    <t>state_id_enc-cat_id_enc</t>
  </si>
  <si>
    <t>state_id_enc-dept_id_enc</t>
  </si>
  <si>
    <t>store_id_enc</t>
  </si>
  <si>
    <t>store_id_enc-cat_id_enc</t>
  </si>
  <si>
    <t>store_id_enc-dept_id_enc</t>
  </si>
  <si>
    <t>Store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</si>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</sst>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43" fontId="16" fillId="0" borderId="0" xfId="1" applyFont="1"/>
    <xf numFmtId="0" fontId="18" fillId="0" borderId="0" xfId="43"/>
    <xf numFmtId="0" fontId="0" fillId="0" borderId="0" xfId="0" applyAlignment="1">
      <alignment horizontal="right" wrapText="1"/>
    </xf>
    <xf numFmtId="0" fontId="0" fillId="33" borderId="0" xfId="0" applyFill="1" applyAlignment="1">
      <alignment horizontal="right" wrapText="1"/>
    </xf>
    <xf numFmtId="43" fontId="1" fillId="0" borderId="0" xfId="1" applyFont="1"/>
    <xf numFmtId="0" fontId="16" fillId="0" borderId="0" xfId="0" applyFont="1"/>
    <xf numFmtId="0" fontId="0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5"/>
  <sheetViews>
    <sheetView zoomScale="70" zoomScaleNormal="70" workbookViewId="0"/>
  </sheetViews>
  <sheetFormatPr defaultRowHeight="14.5" x14ac:dyDescent="0.35"/>
  <cols>
    <col min="2" max="2" width="24.54296875" bestFit="1" customWidth="1"/>
    <col min="20" max="20" width="9.81640625" bestFit="1" customWidth="1"/>
    <col min="23" max="23" width="12.36328125" bestFit="1" customWidth="1"/>
  </cols>
  <sheetData>
    <row r="1" spans="1:15" ht="58" x14ac:dyDescent="0.3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4" t="s">
        <v>47</v>
      </c>
      <c r="H1" s="4" t="s">
        <v>48</v>
      </c>
      <c r="I1" s="5" t="s">
        <v>6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</row>
    <row r="2" spans="1:15" x14ac:dyDescent="0.35">
      <c r="A2" t="s">
        <v>7</v>
      </c>
      <c r="B2" t="s">
        <v>8</v>
      </c>
      <c r="C2">
        <v>20.415196396556201</v>
      </c>
      <c r="D2">
        <v>2057.4828423901599</v>
      </c>
      <c r="E2">
        <v>954.088350281609</v>
      </c>
      <c r="F2">
        <v>499.22303268348497</v>
      </c>
      <c r="G2">
        <v>6.5464893233285197</v>
      </c>
      <c r="H2">
        <v>3.6384205884924099</v>
      </c>
      <c r="I2">
        <v>1.9306941415569701</v>
      </c>
      <c r="J2">
        <v>953.59490812548302</v>
      </c>
      <c r="K2">
        <v>450.25578820770397</v>
      </c>
      <c r="L2">
        <v>231.25025224342099</v>
      </c>
      <c r="M2">
        <v>383.82128213392798</v>
      </c>
      <c r="N2">
        <v>181.78107825419499</v>
      </c>
      <c r="O2">
        <v>95.559670206259995</v>
      </c>
    </row>
    <row r="3" spans="1:15" x14ac:dyDescent="0.35">
      <c r="A3" t="s">
        <v>7</v>
      </c>
      <c r="B3" t="s">
        <v>9</v>
      </c>
      <c r="C3">
        <v>20.100281737826499</v>
      </c>
      <c r="D3">
        <v>2030.1708002056</v>
      </c>
      <c r="E3">
        <v>938.48939468879496</v>
      </c>
      <c r="F3">
        <v>489.175747440115</v>
      </c>
      <c r="G3">
        <v>6.5200833589445697</v>
      </c>
      <c r="H3">
        <v>3.62809606031395</v>
      </c>
      <c r="I3">
        <v>1.9271538651234701</v>
      </c>
      <c r="J3">
        <v>938.82061649101399</v>
      </c>
      <c r="K3">
        <v>442.17852392775302</v>
      </c>
      <c r="L3">
        <v>226.93887592334801</v>
      </c>
      <c r="M3">
        <v>378.94754852749799</v>
      </c>
      <c r="N3">
        <v>179.05228122386399</v>
      </c>
      <c r="O3">
        <v>94.271950392550494</v>
      </c>
    </row>
    <row r="4" spans="1:15" x14ac:dyDescent="0.35">
      <c r="A4" t="s">
        <v>7</v>
      </c>
      <c r="B4" t="s">
        <v>10</v>
      </c>
      <c r="C4">
        <v>22.120620554328401</v>
      </c>
      <c r="D4">
        <v>2267.2793432212602</v>
      </c>
      <c r="E4">
        <v>1072.4017762425799</v>
      </c>
      <c r="F4">
        <v>545.59172135206597</v>
      </c>
      <c r="G4">
        <v>6.6513138938863303</v>
      </c>
      <c r="H4">
        <v>3.6683666357334701</v>
      </c>
      <c r="I4">
        <v>1.93607785166989</v>
      </c>
      <c r="J4">
        <v>1023.08553646186</v>
      </c>
      <c r="K4">
        <v>488.70569100966202</v>
      </c>
      <c r="L4">
        <v>247.26756483470399</v>
      </c>
      <c r="M4">
        <v>396.48959783471702</v>
      </c>
      <c r="N4">
        <v>190.12241911566699</v>
      </c>
      <c r="O4">
        <v>98.940463620149202</v>
      </c>
    </row>
    <row r="5" spans="1:15" x14ac:dyDescent="0.35">
      <c r="A5" t="s">
        <v>7</v>
      </c>
      <c r="B5" t="s">
        <v>11</v>
      </c>
      <c r="C5">
        <v>22.9192239243994</v>
      </c>
      <c r="D5">
        <v>2350.19006392347</v>
      </c>
      <c r="E5">
        <v>1112.5312347138699</v>
      </c>
      <c r="F5">
        <v>567.45960787398599</v>
      </c>
      <c r="G5">
        <v>6.6727688534167502</v>
      </c>
      <c r="H5">
        <v>3.67598574079169</v>
      </c>
      <c r="I5">
        <v>1.9385949353004199</v>
      </c>
      <c r="J5">
        <v>1059.7677229517401</v>
      </c>
      <c r="K5">
        <v>506.442226372059</v>
      </c>
      <c r="L5">
        <v>256.14356029049998</v>
      </c>
      <c r="M5">
        <v>410.78570851444402</v>
      </c>
      <c r="N5">
        <v>197.03417299159099</v>
      </c>
      <c r="O5">
        <v>102.171762287584</v>
      </c>
    </row>
    <row r="6" spans="1:15" x14ac:dyDescent="0.35">
      <c r="A6" t="s">
        <v>7</v>
      </c>
      <c r="B6" t="s">
        <v>12</v>
      </c>
      <c r="C6">
        <v>22.965061519664602</v>
      </c>
      <c r="D6">
        <v>2408.0297284342</v>
      </c>
      <c r="E6">
        <v>1102.9937366683801</v>
      </c>
      <c r="F6">
        <v>553.38622263023603</v>
      </c>
      <c r="G6">
        <v>6.6830303637340602</v>
      </c>
      <c r="H6">
        <v>3.6812992662006199</v>
      </c>
      <c r="I6">
        <v>1.9425833879942001</v>
      </c>
      <c r="J6">
        <v>1068.3032213296201</v>
      </c>
      <c r="K6">
        <v>503.31701033129502</v>
      </c>
      <c r="L6">
        <v>252.29022454810499</v>
      </c>
      <c r="M6">
        <v>412.27298021751398</v>
      </c>
      <c r="N6">
        <v>196.81978955072699</v>
      </c>
      <c r="O6">
        <v>101.66231897084199</v>
      </c>
    </row>
    <row r="7" spans="1:15" x14ac:dyDescent="0.35">
      <c r="A7" t="s">
        <v>7</v>
      </c>
      <c r="B7" t="s">
        <v>13</v>
      </c>
      <c r="C7">
        <v>22.618230346751599</v>
      </c>
      <c r="D7">
        <v>2282.51763406379</v>
      </c>
      <c r="E7">
        <v>1068.27727063712</v>
      </c>
      <c r="F7">
        <v>550.41824538326898</v>
      </c>
      <c r="G7">
        <v>6.7123188870187498</v>
      </c>
      <c r="H7">
        <v>3.6950363477191299</v>
      </c>
      <c r="I7">
        <v>1.9465635366195</v>
      </c>
      <c r="J7">
        <v>1060.0168675197399</v>
      </c>
      <c r="K7">
        <v>506.34773421627699</v>
      </c>
      <c r="L7">
        <v>256.06916995122998</v>
      </c>
      <c r="M7">
        <v>417.62159357306803</v>
      </c>
      <c r="N7">
        <v>201.12152745086399</v>
      </c>
      <c r="O7">
        <v>104.012473906579</v>
      </c>
    </row>
    <row r="8" spans="1:15" x14ac:dyDescent="0.35">
      <c r="A8" t="s">
        <v>7</v>
      </c>
      <c r="B8" t="s">
        <v>14</v>
      </c>
      <c r="C8">
        <v>36.011742174675398</v>
      </c>
      <c r="D8">
        <v>3945.2167490199099</v>
      </c>
      <c r="E8">
        <v>1911.0018368542801</v>
      </c>
      <c r="F8">
        <v>980.63938735392196</v>
      </c>
      <c r="G8">
        <v>8.4410903168442104</v>
      </c>
      <c r="H8">
        <v>4.1415929691067896</v>
      </c>
      <c r="I8">
        <v>2.0456010126486999</v>
      </c>
      <c r="J8">
        <v>1547.7087412420301</v>
      </c>
      <c r="K8">
        <v>748.67856788483903</v>
      </c>
      <c r="L8">
        <v>379.77373356368599</v>
      </c>
      <c r="M8">
        <v>552.632162343441</v>
      </c>
      <c r="N8">
        <v>268.825108075797</v>
      </c>
      <c r="O8">
        <v>137.37150433388399</v>
      </c>
    </row>
    <row r="9" spans="1:15" x14ac:dyDescent="0.35">
      <c r="A9" t="s">
        <v>15</v>
      </c>
      <c r="B9" t="s">
        <v>16</v>
      </c>
      <c r="C9">
        <v>30.242036720645899</v>
      </c>
      <c r="D9">
        <v>4106.8287646446897</v>
      </c>
      <c r="E9">
        <v>1463.7064888586399</v>
      </c>
      <c r="F9">
        <v>702.98864148995597</v>
      </c>
      <c r="G9">
        <v>6.6834893953978201</v>
      </c>
      <c r="H9">
        <v>3.72479423566958</v>
      </c>
      <c r="I9">
        <v>1.96238530459829</v>
      </c>
      <c r="J9">
        <v>1270.8153855687201</v>
      </c>
      <c r="K9">
        <v>533.36968954676399</v>
      </c>
      <c r="L9">
        <v>254.086849423621</v>
      </c>
      <c r="M9">
        <v>391.58335034407401</v>
      </c>
      <c r="N9">
        <v>182.61912777359501</v>
      </c>
      <c r="O9">
        <v>94.342404463878395</v>
      </c>
    </row>
    <row r="10" spans="1:15" x14ac:dyDescent="0.35">
      <c r="A10" t="s">
        <v>15</v>
      </c>
      <c r="B10" t="s">
        <v>17</v>
      </c>
      <c r="C10">
        <v>29.749973626024602</v>
      </c>
      <c r="D10">
        <v>3101.9527467535099</v>
      </c>
      <c r="E10">
        <v>1449.24293266526</v>
      </c>
      <c r="F10">
        <v>717.812456321284</v>
      </c>
      <c r="G10">
        <v>13.610394203006001</v>
      </c>
      <c r="H10">
        <v>6.86137793798909</v>
      </c>
      <c r="I10">
        <v>3.36741560855996</v>
      </c>
      <c r="J10">
        <v>1332.3954641779001</v>
      </c>
      <c r="K10">
        <v>635.42803717129595</v>
      </c>
      <c r="L10">
        <v>329.94059675280897</v>
      </c>
      <c r="M10">
        <v>511.11060527182599</v>
      </c>
      <c r="N10">
        <v>248.52066942912899</v>
      </c>
      <c r="O10">
        <v>136.82189011447801</v>
      </c>
    </row>
    <row r="11" spans="1:15" x14ac:dyDescent="0.35">
      <c r="A11" t="s">
        <v>15</v>
      </c>
      <c r="B11" t="s">
        <v>18</v>
      </c>
      <c r="C11">
        <v>1309.3761103904501</v>
      </c>
      <c r="D11">
        <v>55779.851768986198</v>
      </c>
      <c r="E11">
        <v>29232.3175725277</v>
      </c>
      <c r="F11">
        <v>23280.758869095302</v>
      </c>
      <c r="G11">
        <v>1233.28349449496</v>
      </c>
      <c r="H11">
        <v>674.25800726425598</v>
      </c>
      <c r="I11">
        <v>365.049410359479</v>
      </c>
      <c r="J11">
        <v>56835.023452824498</v>
      </c>
      <c r="K11">
        <v>31888.533324320499</v>
      </c>
      <c r="L11">
        <v>19795.394596769998</v>
      </c>
      <c r="M11">
        <v>28789.386596261</v>
      </c>
      <c r="N11">
        <v>15449.1508590088</v>
      </c>
      <c r="O11">
        <v>9578.1989520038896</v>
      </c>
    </row>
    <row r="12" spans="1:15" x14ac:dyDescent="0.35">
      <c r="A12" t="s">
        <v>15</v>
      </c>
      <c r="B12" t="s">
        <v>19</v>
      </c>
      <c r="C12">
        <v>22.279341173897102</v>
      </c>
      <c r="D12">
        <v>2383.6938316002502</v>
      </c>
      <c r="E12">
        <v>1112.78876014613</v>
      </c>
      <c r="F12">
        <v>561.60486915333502</v>
      </c>
      <c r="G12">
        <v>6.7372140414101302</v>
      </c>
      <c r="H12">
        <v>3.7093670452512701</v>
      </c>
      <c r="I12">
        <v>1.95402284705731</v>
      </c>
      <c r="J12">
        <v>1013.11269872081</v>
      </c>
      <c r="K12">
        <v>478.88442439459601</v>
      </c>
      <c r="L12">
        <v>242.73531107608301</v>
      </c>
      <c r="M12">
        <v>366.19662738923699</v>
      </c>
      <c r="N12">
        <v>177.49686579143801</v>
      </c>
      <c r="O12">
        <v>93.454165057140401</v>
      </c>
    </row>
    <row r="13" spans="1:15" x14ac:dyDescent="0.35">
      <c r="A13" t="s">
        <v>15</v>
      </c>
      <c r="B13" t="s">
        <v>20</v>
      </c>
      <c r="C13">
        <v>27.915231031429901</v>
      </c>
      <c r="D13">
        <v>3179.2107597677</v>
      </c>
      <c r="E13">
        <v>1404.2827268624701</v>
      </c>
      <c r="F13">
        <v>699.67539095402105</v>
      </c>
      <c r="G13">
        <v>6.7308068030775701</v>
      </c>
      <c r="H13">
        <v>3.7151995967062899</v>
      </c>
      <c r="I13">
        <v>1.95595622211242</v>
      </c>
      <c r="J13">
        <v>1272.68897096295</v>
      </c>
      <c r="K13">
        <v>574.32929845393505</v>
      </c>
      <c r="L13">
        <v>287.63422541859597</v>
      </c>
      <c r="M13">
        <v>439.43342509835497</v>
      </c>
      <c r="N13">
        <v>203.80528844273499</v>
      </c>
      <c r="O13">
        <v>106.47868237265401</v>
      </c>
    </row>
    <row r="14" spans="1:15" x14ac:dyDescent="0.35">
      <c r="A14" t="s">
        <v>15</v>
      </c>
      <c r="B14" t="s">
        <v>21</v>
      </c>
      <c r="C14">
        <v>22.9260025790208</v>
      </c>
      <c r="D14">
        <v>2465.46342064377</v>
      </c>
      <c r="E14">
        <v>1135.9292448915401</v>
      </c>
      <c r="F14">
        <v>570.63707554389396</v>
      </c>
      <c r="G14">
        <v>6.7067764633456601</v>
      </c>
      <c r="H14">
        <v>3.7040408940430098</v>
      </c>
      <c r="I14">
        <v>1.95422489318439</v>
      </c>
      <c r="J14">
        <v>1047.2676181085701</v>
      </c>
      <c r="K14">
        <v>492.68286034613402</v>
      </c>
      <c r="L14">
        <v>248.36100391473201</v>
      </c>
      <c r="M14">
        <v>382.75494883236502</v>
      </c>
      <c r="N14">
        <v>184.20503652187301</v>
      </c>
      <c r="O14">
        <v>96.700050795798603</v>
      </c>
    </row>
    <row r="15" spans="1:15" x14ac:dyDescent="0.35">
      <c r="A15" t="s">
        <v>15</v>
      </c>
      <c r="B15" t="s">
        <v>22</v>
      </c>
      <c r="C15">
        <v>22.118367751268501</v>
      </c>
      <c r="D15">
        <v>2308.7730758583698</v>
      </c>
      <c r="E15">
        <v>1083.9873563244701</v>
      </c>
      <c r="F15">
        <v>552.546517021451</v>
      </c>
      <c r="G15">
        <v>6.7806773159817704</v>
      </c>
      <c r="H15">
        <v>3.7309705797081301</v>
      </c>
      <c r="I15">
        <v>1.9612631308748401</v>
      </c>
      <c r="J15">
        <v>1013.75843648537</v>
      </c>
      <c r="K15">
        <v>483.385057559296</v>
      </c>
      <c r="L15">
        <v>245.02542316173</v>
      </c>
      <c r="M15">
        <v>381.47765065525903</v>
      </c>
      <c r="N15">
        <v>184.610563790442</v>
      </c>
      <c r="O15">
        <v>96.791577697343996</v>
      </c>
    </row>
    <row r="16" spans="1:15" x14ac:dyDescent="0.35">
      <c r="A16" t="s">
        <v>23</v>
      </c>
      <c r="B16" t="s">
        <v>16</v>
      </c>
      <c r="C16">
        <v>33.861021243415401</v>
      </c>
      <c r="D16">
        <v>3322.3330751387002</v>
      </c>
      <c r="E16">
        <v>1536.7172179434499</v>
      </c>
      <c r="F16">
        <v>904.07493378823995</v>
      </c>
      <c r="G16">
        <v>7.7992629225824297</v>
      </c>
      <c r="H16">
        <v>3.7623400714794601</v>
      </c>
      <c r="I16">
        <v>1.9624657518334201</v>
      </c>
      <c r="J16">
        <v>1352.96506166166</v>
      </c>
      <c r="K16">
        <v>1036.81782150764</v>
      </c>
      <c r="L16">
        <v>346.098055383401</v>
      </c>
      <c r="M16">
        <v>680.58734947360699</v>
      </c>
      <c r="N16">
        <v>227.043986289571</v>
      </c>
      <c r="O16">
        <v>117.023065644079</v>
      </c>
    </row>
    <row r="17" spans="1:74" x14ac:dyDescent="0.35">
      <c r="A17" t="s">
        <v>23</v>
      </c>
      <c r="B17" t="s">
        <v>17</v>
      </c>
      <c r="C17">
        <v>34.995099289412501</v>
      </c>
      <c r="D17">
        <v>3942.0201094768599</v>
      </c>
      <c r="E17">
        <v>1738.6358404630701</v>
      </c>
      <c r="F17">
        <v>883.37926622434395</v>
      </c>
      <c r="G17">
        <v>13.3332658542231</v>
      </c>
      <c r="H17">
        <v>6.7866995231046401</v>
      </c>
      <c r="I17">
        <v>3.36410331902086</v>
      </c>
      <c r="J17">
        <v>1543.5969348528499</v>
      </c>
      <c r="K17">
        <v>708.03794124183696</v>
      </c>
      <c r="L17">
        <v>367.10805840548898</v>
      </c>
      <c r="M17">
        <v>550.19262273590402</v>
      </c>
      <c r="N17">
        <v>262.38172975123803</v>
      </c>
      <c r="O17">
        <v>145.85240480418199</v>
      </c>
    </row>
    <row r="18" spans="1:74" x14ac:dyDescent="0.35">
      <c r="A18" t="s">
        <v>23</v>
      </c>
      <c r="B18" t="s">
        <v>18</v>
      </c>
      <c r="C18">
        <v>548.87020766620799</v>
      </c>
      <c r="D18">
        <v>38047.249592418702</v>
      </c>
      <c r="E18">
        <v>19799.118294589702</v>
      </c>
      <c r="F18">
        <v>13051.3305401408</v>
      </c>
      <c r="G18">
        <v>501.27668540635898</v>
      </c>
      <c r="H18">
        <v>284.99990236126399</v>
      </c>
      <c r="I18">
        <v>153.58991507893001</v>
      </c>
      <c r="J18">
        <v>21458.641490133999</v>
      </c>
      <c r="K18">
        <v>11822.646139693101</v>
      </c>
      <c r="L18">
        <v>7354.9219666626104</v>
      </c>
      <c r="M18">
        <v>9467.0220163062204</v>
      </c>
      <c r="N18">
        <v>5490.7207647976302</v>
      </c>
      <c r="O18">
        <v>3481.9925782042301</v>
      </c>
    </row>
    <row r="19" spans="1:74" x14ac:dyDescent="0.35">
      <c r="A19" t="s">
        <v>23</v>
      </c>
      <c r="B19" t="s">
        <v>19</v>
      </c>
      <c r="C19">
        <v>27.557060393860901</v>
      </c>
      <c r="D19">
        <v>2879.01932909162</v>
      </c>
      <c r="E19">
        <v>1462.2647169658801</v>
      </c>
      <c r="F19">
        <v>755.94205521890296</v>
      </c>
      <c r="G19">
        <v>7.0756179691554797</v>
      </c>
      <c r="H19">
        <v>3.77753059157153</v>
      </c>
      <c r="I19">
        <v>1.95853609197926</v>
      </c>
      <c r="J19">
        <v>1193.4476055585601</v>
      </c>
      <c r="K19">
        <v>597.24790341968105</v>
      </c>
      <c r="L19">
        <v>304.53247258757301</v>
      </c>
      <c r="M19">
        <v>422.14733634037498</v>
      </c>
      <c r="N19">
        <v>212.629182547433</v>
      </c>
      <c r="O19">
        <v>110.759804349351</v>
      </c>
    </row>
    <row r="20" spans="1:74" x14ac:dyDescent="0.35">
      <c r="A20" t="s">
        <v>23</v>
      </c>
      <c r="B20" t="s">
        <v>20</v>
      </c>
      <c r="C20">
        <v>31.753365698667</v>
      </c>
      <c r="D20">
        <v>3078.8746700752699</v>
      </c>
      <c r="E20">
        <v>1679.66032594583</v>
      </c>
      <c r="F20">
        <v>883.39589402230797</v>
      </c>
      <c r="G20">
        <v>7.4636264711343898</v>
      </c>
      <c r="H20">
        <v>3.8733113440079299</v>
      </c>
      <c r="I20">
        <v>1.97636664360139</v>
      </c>
      <c r="J20">
        <v>1396.1277794785899</v>
      </c>
      <c r="K20">
        <v>731.91812088040001</v>
      </c>
      <c r="L20">
        <v>365.13166883087098</v>
      </c>
      <c r="M20">
        <v>519.94230644120898</v>
      </c>
      <c r="N20">
        <v>256.27843627582303</v>
      </c>
      <c r="O20">
        <v>131.834080579177</v>
      </c>
    </row>
    <row r="21" spans="1:74" x14ac:dyDescent="0.35">
      <c r="A21" t="s">
        <v>23</v>
      </c>
      <c r="B21" t="s">
        <v>21</v>
      </c>
      <c r="C21">
        <v>29.2528899154761</v>
      </c>
      <c r="D21">
        <v>2991.8144351623</v>
      </c>
      <c r="E21">
        <v>1545.71722351367</v>
      </c>
      <c r="F21">
        <v>789.90558836434695</v>
      </c>
      <c r="G21">
        <v>7.1348409532725796</v>
      </c>
      <c r="H21">
        <v>3.7896359382413398</v>
      </c>
      <c r="I21">
        <v>1.9604426348642401</v>
      </c>
      <c r="J21">
        <v>1307.6445699573601</v>
      </c>
      <c r="K21">
        <v>650.22545466369399</v>
      </c>
      <c r="L21">
        <v>325.81129593805201</v>
      </c>
      <c r="M21">
        <v>456.93135601667598</v>
      </c>
      <c r="N21">
        <v>227.81036050130899</v>
      </c>
      <c r="O21">
        <v>117.108657178578</v>
      </c>
    </row>
    <row r="22" spans="1:74" x14ac:dyDescent="0.35">
      <c r="A22" t="s">
        <v>23</v>
      </c>
      <c r="B22" t="s">
        <v>22</v>
      </c>
      <c r="C22">
        <v>27.1418164566842</v>
      </c>
      <c r="D22">
        <v>2838.1123116966601</v>
      </c>
      <c r="E22">
        <v>1404.3131192250801</v>
      </c>
      <c r="F22">
        <v>719.22971012194296</v>
      </c>
      <c r="G22">
        <v>7.0751693076499</v>
      </c>
      <c r="H22">
        <v>3.7791205958812202</v>
      </c>
      <c r="I22">
        <v>1.95937039867575</v>
      </c>
      <c r="J22">
        <v>1205.7228640876299</v>
      </c>
      <c r="K22">
        <v>590.80275966903298</v>
      </c>
      <c r="L22">
        <v>298.540627288949</v>
      </c>
      <c r="M22">
        <v>438.40007900313799</v>
      </c>
      <c r="N22">
        <v>216.01852757733599</v>
      </c>
      <c r="O22">
        <v>111.499269687368</v>
      </c>
    </row>
    <row r="27" spans="1:74" ht="58" x14ac:dyDescent="0.35">
      <c r="X27" t="s">
        <v>6</v>
      </c>
      <c r="Y27" t="s">
        <v>5</v>
      </c>
      <c r="Z27" t="s">
        <v>4</v>
      </c>
      <c r="AA27" s="4" t="s">
        <v>54</v>
      </c>
      <c r="AB27" s="4" t="s">
        <v>53</v>
      </c>
      <c r="AC27" s="4" t="s">
        <v>52</v>
      </c>
      <c r="AD27" s="4" t="s">
        <v>47</v>
      </c>
      <c r="AE27" s="4" t="s">
        <v>48</v>
      </c>
      <c r="AF27" s="4" t="s">
        <v>51</v>
      </c>
      <c r="AG27" s="4" t="s">
        <v>50</v>
      </c>
      <c r="AH27" s="4" t="s">
        <v>49</v>
      </c>
      <c r="AI27" t="s">
        <v>3</v>
      </c>
      <c r="AJ27" t="s">
        <v>2</v>
      </c>
    </row>
    <row r="28" spans="1:74" x14ac:dyDescent="0.35">
      <c r="AA28" t="s">
        <v>55</v>
      </c>
      <c r="AB28" t="s">
        <v>55</v>
      </c>
      <c r="AC28" t="s">
        <v>55</v>
      </c>
      <c r="AD28" t="s">
        <v>39</v>
      </c>
      <c r="AE28" t="s">
        <v>39</v>
      </c>
      <c r="AF28" t="s">
        <v>56</v>
      </c>
      <c r="AG28" t="s">
        <v>56</v>
      </c>
      <c r="AH28" t="s">
        <v>56</v>
      </c>
    </row>
    <row r="29" spans="1:74" x14ac:dyDescent="0.35">
      <c r="T29" t="s">
        <v>0</v>
      </c>
      <c r="U29" t="s">
        <v>24</v>
      </c>
      <c r="V29" t="s">
        <v>25</v>
      </c>
      <c r="W29" t="s">
        <v>26</v>
      </c>
      <c r="X29" t="s">
        <v>39</v>
      </c>
      <c r="Y29" t="s">
        <v>40</v>
      </c>
      <c r="Z29" t="s">
        <v>41</v>
      </c>
      <c r="AA29" t="s">
        <v>40</v>
      </c>
      <c r="AB29" t="s">
        <v>41</v>
      </c>
      <c r="AC29" t="s">
        <v>3</v>
      </c>
      <c r="AD29" t="s">
        <v>55</v>
      </c>
      <c r="AE29" t="s">
        <v>56</v>
      </c>
      <c r="AF29" t="s">
        <v>40</v>
      </c>
      <c r="AG29" t="s">
        <v>41</v>
      </c>
      <c r="AH29" t="s">
        <v>3</v>
      </c>
      <c r="AI29" t="s">
        <v>3</v>
      </c>
      <c r="AJ29" t="s">
        <v>2</v>
      </c>
      <c r="BE29" t="s">
        <v>46</v>
      </c>
    </row>
    <row r="30" spans="1:74" x14ac:dyDescent="0.35">
      <c r="T30" t="s">
        <v>35</v>
      </c>
      <c r="AL30" t="s">
        <v>35</v>
      </c>
      <c r="BE30" t="str">
        <f>"\texttt{"&amp;AL30&amp;"}"</f>
        <v>\texttt{Bottom-up}</v>
      </c>
      <c r="BV30" s="3" t="s">
        <v>45</v>
      </c>
    </row>
    <row r="31" spans="1:74" x14ac:dyDescent="0.35">
      <c r="Q31" t="s">
        <v>7</v>
      </c>
      <c r="R31" t="s">
        <v>11</v>
      </c>
      <c r="U31" t="s">
        <v>36</v>
      </c>
      <c r="V31" t="s">
        <v>36</v>
      </c>
      <c r="W31" t="s">
        <v>27</v>
      </c>
      <c r="X31" s="1" cm="1">
        <f t="array" ref="X31">SUMPRODUCT((X$27 = $C$1:$O$1) * ($R31 = $B$2:$B$22) * ($Q31 = $A$2:$A$22) * ($C$2:$O$22))</f>
        <v>1.9385949353004199</v>
      </c>
      <c r="Y31" s="1" cm="1">
        <f t="array" ref="Y31">SUMPRODUCT((Y$27 = $C$1:$O$1) * ($R31 = $B$2:$B$22) * ($Q31 = $A$2:$A$22) * ($C$2:$O$22))</f>
        <v>567.45960787398599</v>
      </c>
      <c r="Z31" s="1" cm="1">
        <f t="array" ref="Z31">SUMPRODUCT((Z$27 = $C$1:$O$1) * ($R31 = $B$2:$B$22) * ($Q31 = $A$2:$A$22) * ($C$2:$O$22))</f>
        <v>1112.5312347138699</v>
      </c>
      <c r="AA31" s="1" cm="1">
        <f t="array" ref="AA31">SUMPRODUCT((AA$27 = $C$1:$O$1) * ($R31 = $B$2:$B$22) * ($Q31 = $A$2:$A$22) * ($C$2:$O$22))</f>
        <v>102.171762287584</v>
      </c>
      <c r="AB31" s="1" cm="1">
        <f t="array" ref="AB31">SUMPRODUCT((AB$27 = $C$1:$O$1) * ($R31 = $B$2:$B$22) * ($Q31 = $A$2:$A$22) * ($C$2:$O$22))</f>
        <v>197.03417299159099</v>
      </c>
      <c r="AC31" s="1" cm="1">
        <f t="array" ref="AC31">SUMPRODUCT((AC$27 = $C$1:$O$1) * ($R31 = $B$2:$B$22) * ($Q31 = $A$2:$A$22) * ($C$2:$O$22))</f>
        <v>410.78570851444402</v>
      </c>
      <c r="AD31" s="1" cm="1">
        <f t="array" ref="AD31">SUMPRODUCT((AD$27 = $C$1:$O$1) * ($R31 = $B$2:$B$22) * ($Q31 = $A$2:$A$22) * ($C$2:$O$22))</f>
        <v>6.6727688534167502</v>
      </c>
      <c r="AE31" s="1" cm="1">
        <f t="array" ref="AE31">SUMPRODUCT((AE$27 = $C$1:$O$1) * ($R31 = $B$2:$B$22) * ($Q31 = $A$2:$A$22) * ($C$2:$O$22))</f>
        <v>3.67598574079169</v>
      </c>
      <c r="AF31" s="1" cm="1">
        <f t="array" ref="AF31">SUMPRODUCT((AF$27 = $C$1:$O$1) * ($R31 = $B$2:$B$22) * ($Q31 = $A$2:$A$22) * ($C$2:$O$22))</f>
        <v>256.14356029049998</v>
      </c>
      <c r="AG31" s="1" cm="1">
        <f t="array" ref="AG31">SUMPRODUCT((AG$27 = $C$1:$O$1) * ($R31 = $B$2:$B$22) * ($Q31 = $A$2:$A$22) * ($C$2:$O$22))</f>
        <v>506.442226372059</v>
      </c>
      <c r="AH31" s="1" cm="1">
        <f t="array" ref="AH31">SUMPRODUCT((AH$27 = $C$1:$O$1) * ($R31 = $B$2:$B$22) * ($Q31 = $A$2:$A$22) * ($C$2:$O$22))</f>
        <v>1059.7677229517401</v>
      </c>
      <c r="AI31" s="1" cm="1">
        <f t="array" ref="AI31">SUMPRODUCT((AI$27 = $C$1:$O$1) * ($R31 = $B$2:$B$22) * ($Q31 = $A$2:$A$22) * ($C$2:$O$22))</f>
        <v>2350.19006392347</v>
      </c>
      <c r="AJ31" s="1" cm="1">
        <f t="array" ref="AJ31">SUMPRODUCT((AJ$27 = $C$1:$O$1) * ($R31 = $B$2:$B$22) * ($Q31 = $A$2:$A$22) * ($C$2:$O$22))</f>
        <v>22.9192239243994</v>
      </c>
      <c r="AK31" s="1"/>
      <c r="AM31" t="s">
        <v>36</v>
      </c>
      <c r="AN31" t="s">
        <v>36</v>
      </c>
      <c r="AO31" t="s">
        <v>27</v>
      </c>
      <c r="AP31" s="6">
        <f t="shared" ref="AP31:AP37" si="0">X31 / X$31</f>
        <v>1</v>
      </c>
      <c r="AQ31" s="6">
        <f t="shared" ref="AQ31:BB37" si="1">Y31 / Y$31</f>
        <v>1</v>
      </c>
      <c r="AR31" s="6">
        <f t="shared" si="1"/>
        <v>1</v>
      </c>
      <c r="AS31" s="6">
        <f t="shared" si="1"/>
        <v>1</v>
      </c>
      <c r="AT31" s="6">
        <f t="shared" si="1"/>
        <v>1</v>
      </c>
      <c r="AU31" s="6">
        <f t="shared" si="1"/>
        <v>1</v>
      </c>
      <c r="AV31" s="6">
        <f t="shared" si="1"/>
        <v>1</v>
      </c>
      <c r="AW31" s="6">
        <f t="shared" si="1"/>
        <v>1</v>
      </c>
      <c r="AX31" s="6">
        <f t="shared" si="1"/>
        <v>1</v>
      </c>
      <c r="AY31" s="6">
        <f t="shared" si="1"/>
        <v>1</v>
      </c>
      <c r="AZ31" s="6">
        <f t="shared" si="1"/>
        <v>1</v>
      </c>
      <c r="BA31" s="6">
        <f t="shared" si="1"/>
        <v>1</v>
      </c>
      <c r="BB31" s="6">
        <f t="shared" si="1"/>
        <v>1</v>
      </c>
      <c r="BC31" s="1"/>
      <c r="BD31" s="1"/>
      <c r="BE31" t="s">
        <v>44</v>
      </c>
      <c r="BF31" t="str">
        <f>"\textit{"&amp;AM31&amp;"}"</f>
        <v>\textit{SL}</v>
      </c>
      <c r="BG31" t="str">
        <f>"&amp;\textit{"&amp;AN31&amp;"}"</f>
        <v>&amp;\textit{SL}</v>
      </c>
      <c r="BH31" t="str">
        <f>"&amp;\textit{"&amp;AO31&amp;"}"</f>
        <v>&amp;\textit{None}</v>
      </c>
      <c r="BI31" t="str">
        <f>"&amp;\textit{"&amp;ROUND(AP31, 2)&amp;"}"</f>
        <v>&amp;\textit{1}</v>
      </c>
      <c r="BJ31" t="str">
        <f t="shared" ref="BJ31:BM31" si="2">"&amp;\textit{"&amp;ROUND(AQ31, 2)&amp;"}"</f>
        <v>&amp;\textit{1}</v>
      </c>
      <c r="BK31" t="str">
        <f t="shared" si="2"/>
        <v>&amp;\textit{1}</v>
      </c>
      <c r="BL31" t="str">
        <f t="shared" si="2"/>
        <v>&amp;\textit{1}</v>
      </c>
      <c r="BM31" t="str">
        <f t="shared" si="2"/>
        <v>&amp;\textit{1}</v>
      </c>
      <c r="BN31" t="str">
        <f t="shared" ref="BN31" si="3">"&amp;\textit{"&amp;ROUND(AU31, 2)&amp;"}"</f>
        <v>&amp;\textit{1}</v>
      </c>
      <c r="BO31" t="str">
        <f t="shared" ref="BO31" si="4">"&amp;\textit{"&amp;ROUND(AV31, 2)&amp;"}"</f>
        <v>&amp;\textit{1}</v>
      </c>
      <c r="BP31" t="str">
        <f t="shared" ref="BP31" si="5">"&amp;\textit{"&amp;ROUND(AW31, 2)&amp;"}"</f>
        <v>&amp;\textit{1}</v>
      </c>
      <c r="BQ31" t="str">
        <f t="shared" ref="BQ31" si="6">"&amp;\textit{"&amp;ROUND(AX31, 2)&amp;"}"</f>
        <v>&amp;\textit{1}</v>
      </c>
      <c r="BR31" t="str">
        <f t="shared" ref="BR31" si="7">"&amp;\textit{"&amp;ROUND(AY31, 2)&amp;"}"</f>
        <v>&amp;\textit{1}</v>
      </c>
      <c r="BS31" t="str">
        <f t="shared" ref="BS31" si="8">"&amp;\textit{"&amp;ROUND(AZ31, 2)&amp;"}"</f>
        <v>&amp;\textit{1}</v>
      </c>
      <c r="BT31" t="str">
        <f t="shared" ref="BT31" si="9">"&amp;\textit{"&amp;ROUND(BA31, 2)&amp;"}"</f>
        <v>&amp;\textit{1}</v>
      </c>
      <c r="BU31" t="str">
        <f t="shared" ref="BU31" si="10">"&amp;\textit{"&amp;ROUND(BB31, 2)&amp;"}"</f>
        <v>&amp;\textit{1}</v>
      </c>
      <c r="BV31" s="3" t="s">
        <v>45</v>
      </c>
    </row>
    <row r="32" spans="1:74" x14ac:dyDescent="0.35">
      <c r="Q32" t="s">
        <v>7</v>
      </c>
      <c r="R32" t="s">
        <v>10</v>
      </c>
      <c r="U32" t="s">
        <v>36</v>
      </c>
      <c r="V32" t="s">
        <v>37</v>
      </c>
      <c r="W32" t="s">
        <v>27</v>
      </c>
      <c r="X32" s="1" cm="1">
        <f t="array" ref="X32">SUMPRODUCT((X$27 = $C$1:$O$1) * ($R32 = $B$2:$B$22) * ($Q32 = $A$2:$A$22) * ($C$2:$O$22))</f>
        <v>1.93607785166989</v>
      </c>
      <c r="Y32" s="1" cm="1">
        <f t="array" ref="Y32">SUMPRODUCT((Y$27 = $C$1:$O$1) * ($R32 = $B$2:$B$22) * ($Q32 = $A$2:$A$22) * ($C$2:$O$22))</f>
        <v>545.59172135206597</v>
      </c>
      <c r="Z32" s="1" cm="1">
        <f t="array" ref="Z32">SUMPRODUCT((Z$27 = $C$1:$O$1) * ($R32 = $B$2:$B$22) * ($Q32 = $A$2:$A$22) * ($C$2:$O$22))</f>
        <v>1072.4017762425799</v>
      </c>
      <c r="AA32" s="1" cm="1">
        <f t="array" ref="AA32">SUMPRODUCT((AA$27 = $C$1:$O$1) * ($R32 = $B$2:$B$22) * ($Q32 = $A$2:$A$22) * ($C$2:$O$22))</f>
        <v>98.940463620149202</v>
      </c>
      <c r="AB32" s="1" cm="1">
        <f t="array" ref="AB32">SUMPRODUCT((AB$27 = $C$1:$O$1) * ($R32 = $B$2:$B$22) * ($Q32 = $A$2:$A$22) * ($C$2:$O$22))</f>
        <v>190.12241911566699</v>
      </c>
      <c r="AC32" s="1" cm="1">
        <f t="array" ref="AC32">SUMPRODUCT((AC$27 = $C$1:$O$1) * ($R32 = $B$2:$B$22) * ($Q32 = $A$2:$A$22) * ($C$2:$O$22))</f>
        <v>396.48959783471702</v>
      </c>
      <c r="AD32" s="1" cm="1">
        <f t="array" ref="AD32">SUMPRODUCT((AD$27 = $C$1:$O$1) * ($R32 = $B$2:$B$22) * ($Q32 = $A$2:$A$22) * ($C$2:$O$22))</f>
        <v>6.6513138938863303</v>
      </c>
      <c r="AE32" s="1" cm="1">
        <f t="array" ref="AE32">SUMPRODUCT((AE$27 = $C$1:$O$1) * ($R32 = $B$2:$B$22) * ($Q32 = $A$2:$A$22) * ($C$2:$O$22))</f>
        <v>3.6683666357334701</v>
      </c>
      <c r="AF32" s="1" cm="1">
        <f t="array" ref="AF32">SUMPRODUCT((AF$27 = $C$1:$O$1) * ($R32 = $B$2:$B$22) * ($Q32 = $A$2:$A$22) * ($C$2:$O$22))</f>
        <v>247.26756483470399</v>
      </c>
      <c r="AG32" s="1" cm="1">
        <f t="array" ref="AG32">SUMPRODUCT((AG$27 = $C$1:$O$1) * ($R32 = $B$2:$B$22) * ($Q32 = $A$2:$A$22) * ($C$2:$O$22))</f>
        <v>488.70569100966202</v>
      </c>
      <c r="AH32" s="1" cm="1">
        <f t="array" ref="AH32">SUMPRODUCT((AH$27 = $C$1:$O$1) * ($R32 = $B$2:$B$22) * ($Q32 = $A$2:$A$22) * ($C$2:$O$22))</f>
        <v>1023.08553646186</v>
      </c>
      <c r="AI32" s="1" cm="1">
        <f t="array" ref="AI32">SUMPRODUCT((AI$27 = $C$1:$O$1) * ($R32 = $B$2:$B$22) * ($Q32 = $A$2:$A$22) * ($C$2:$O$22))</f>
        <v>2267.2793432212602</v>
      </c>
      <c r="AJ32" s="1" cm="1">
        <f t="array" ref="AJ32">SUMPRODUCT((AJ$27 = $C$1:$O$1) * ($R32 = $B$2:$B$22) * ($Q32 = $A$2:$A$22) * ($C$2:$O$22))</f>
        <v>22.120620554328401</v>
      </c>
      <c r="AK32" s="1"/>
      <c r="AM32" t="s">
        <v>36</v>
      </c>
      <c r="AN32" t="s">
        <v>37</v>
      </c>
      <c r="AO32" t="s">
        <v>27</v>
      </c>
      <c r="AP32" s="6">
        <f t="shared" si="0"/>
        <v>0.9987015938272118</v>
      </c>
      <c r="AQ32" s="6">
        <f t="shared" si="1"/>
        <v>0.96146353640244264</v>
      </c>
      <c r="AR32" s="6">
        <f t="shared" si="1"/>
        <v>0.96392958937318207</v>
      </c>
      <c r="AS32" s="6">
        <f t="shared" si="1"/>
        <v>0.9683738579516753</v>
      </c>
      <c r="AT32" s="6">
        <f t="shared" si="1"/>
        <v>0.96492103998518575</v>
      </c>
      <c r="AU32" s="6">
        <f t="shared" si="1"/>
        <v>0.96519813035505264</v>
      </c>
      <c r="AV32" s="6">
        <f t="shared" si="1"/>
        <v>0.99678469912539625</v>
      </c>
      <c r="AW32" s="6">
        <f t="shared" si="1"/>
        <v>0.99792733008355494</v>
      </c>
      <c r="AX32" s="6">
        <f t="shared" si="1"/>
        <v>0.96534757522020287</v>
      </c>
      <c r="AY32" s="6">
        <f t="shared" si="1"/>
        <v>0.9649781664347894</v>
      </c>
      <c r="AZ32" s="6">
        <f t="shared" si="1"/>
        <v>0.96538657887436852</v>
      </c>
      <c r="BA32" s="6">
        <f t="shared" si="1"/>
        <v>0.96472169550244957</v>
      </c>
      <c r="BB32" s="6">
        <f t="shared" si="1"/>
        <v>0.96515574119327752</v>
      </c>
      <c r="BC32" s="1"/>
      <c r="BD32" s="1"/>
      <c r="BE32" t="s">
        <v>44</v>
      </c>
      <c r="BF32" t="str">
        <f t="shared" ref="BF32:BF37" si="11">AM32</f>
        <v>SL</v>
      </c>
      <c r="BG32" t="str">
        <f t="shared" ref="BG32:BG37" si="12">"&amp;"&amp;AN32</f>
        <v>&amp;HL</v>
      </c>
      <c r="BH32" t="str">
        <f t="shared" ref="BH32:BH37" si="13">"&amp;"&amp;AO32</f>
        <v>&amp;None</v>
      </c>
      <c r="BI32" t="str">
        <f t="shared" ref="BI32:BI37" si="14">"&amp;"&amp;ROUND(AP32, 2)</f>
        <v>&amp;1</v>
      </c>
      <c r="BJ32" t="str">
        <f t="shared" ref="BJ32:BJ37" si="15">"&amp;"&amp;ROUND(AQ32, 2)</f>
        <v>&amp;0.96</v>
      </c>
      <c r="BK32" t="str">
        <f t="shared" ref="BK32:BK37" si="16">"&amp;"&amp;ROUND(AR32, 2)</f>
        <v>&amp;0.96</v>
      </c>
      <c r="BL32" t="str">
        <f t="shared" ref="BL32:BL37" si="17">"&amp;"&amp;ROUND(AS32, 2)</f>
        <v>&amp;0.97</v>
      </c>
      <c r="BM32" t="str">
        <f t="shared" ref="BM32:BM37" si="18">"&amp;"&amp;ROUND(AT32, 2)</f>
        <v>&amp;0.96</v>
      </c>
      <c r="BN32" t="str">
        <f t="shared" ref="BN32:BN37" si="19">"&amp;"&amp;ROUND(AU32, 2)</f>
        <v>&amp;0.97</v>
      </c>
      <c r="BO32" t="str">
        <f t="shared" ref="BO32:BO37" si="20">"&amp;"&amp;ROUND(AV32, 2)</f>
        <v>&amp;1</v>
      </c>
      <c r="BP32" t="str">
        <f t="shared" ref="BP32:BP37" si="21">"&amp;"&amp;ROUND(AW32, 2)</f>
        <v>&amp;1</v>
      </c>
      <c r="BQ32" t="str">
        <f t="shared" ref="BQ32:BQ37" si="22">"&amp;"&amp;ROUND(AX32, 2)</f>
        <v>&amp;0.97</v>
      </c>
      <c r="BR32" t="str">
        <f t="shared" ref="BR32:BR37" si="23">"&amp;"&amp;ROUND(AY32, 2)</f>
        <v>&amp;0.96</v>
      </c>
      <c r="BS32" t="str">
        <f t="shared" ref="BS32:BS37" si="24">"&amp;"&amp;ROUND(AZ32, 2)</f>
        <v>&amp;0.97</v>
      </c>
      <c r="BT32" t="str">
        <f t="shared" ref="BT32:BT37" si="25">"&amp;"&amp;ROUND(BA32, 2)</f>
        <v>&amp;0.96</v>
      </c>
      <c r="BU32" t="str">
        <f t="shared" ref="BU32:BU37" si="26">"&amp;"&amp;ROUND(BB32, 2)</f>
        <v>&amp;0.97</v>
      </c>
      <c r="BV32" s="3" t="s">
        <v>45</v>
      </c>
    </row>
    <row r="33" spans="17:74" x14ac:dyDescent="0.35">
      <c r="Q33" t="s">
        <v>7</v>
      </c>
      <c r="R33" t="s">
        <v>8</v>
      </c>
      <c r="U33" t="s">
        <v>37</v>
      </c>
      <c r="V33" t="s">
        <v>37</v>
      </c>
      <c r="W33" t="s">
        <v>27</v>
      </c>
      <c r="X33" s="1" cm="1">
        <f t="array" ref="X33">SUMPRODUCT((X$27 = $C$1:$O$1) * ($R33 = $B$2:$B$22) * ($Q33 = $A$2:$A$22) * ($C$2:$O$22))</f>
        <v>1.9306941415569701</v>
      </c>
      <c r="Y33" s="1" cm="1">
        <f t="array" ref="Y33">SUMPRODUCT((Y$27 = $C$1:$O$1) * ($R33 = $B$2:$B$22) * ($Q33 = $A$2:$A$22) * ($C$2:$O$22))</f>
        <v>499.22303268348497</v>
      </c>
      <c r="Z33" s="1" cm="1">
        <f t="array" ref="Z33">SUMPRODUCT((Z$27 = $C$1:$O$1) * ($R33 = $B$2:$B$22) * ($Q33 = $A$2:$A$22) * ($C$2:$O$22))</f>
        <v>954.088350281609</v>
      </c>
      <c r="AA33" s="1" cm="1">
        <f t="array" ref="AA33">SUMPRODUCT((AA$27 = $C$1:$O$1) * ($R33 = $B$2:$B$22) * ($Q33 = $A$2:$A$22) * ($C$2:$O$22))</f>
        <v>95.559670206259995</v>
      </c>
      <c r="AB33" s="1" cm="1">
        <f t="array" ref="AB33">SUMPRODUCT((AB$27 = $C$1:$O$1) * ($R33 = $B$2:$B$22) * ($Q33 = $A$2:$A$22) * ($C$2:$O$22))</f>
        <v>181.78107825419499</v>
      </c>
      <c r="AC33" s="1" cm="1">
        <f t="array" ref="AC33">SUMPRODUCT((AC$27 = $C$1:$O$1) * ($R33 = $B$2:$B$22) * ($Q33 = $A$2:$A$22) * ($C$2:$O$22))</f>
        <v>383.82128213392798</v>
      </c>
      <c r="AD33" s="1" cm="1">
        <f t="array" ref="AD33">SUMPRODUCT((AD$27 = $C$1:$O$1) * ($R33 = $B$2:$B$22) * ($Q33 = $A$2:$A$22) * ($C$2:$O$22))</f>
        <v>6.5464893233285197</v>
      </c>
      <c r="AE33" s="1" cm="1">
        <f t="array" ref="AE33">SUMPRODUCT((AE$27 = $C$1:$O$1) * ($R33 = $B$2:$B$22) * ($Q33 = $A$2:$A$22) * ($C$2:$O$22))</f>
        <v>3.6384205884924099</v>
      </c>
      <c r="AF33" s="1" cm="1">
        <f t="array" ref="AF33">SUMPRODUCT((AF$27 = $C$1:$O$1) * ($R33 = $B$2:$B$22) * ($Q33 = $A$2:$A$22) * ($C$2:$O$22))</f>
        <v>231.25025224342099</v>
      </c>
      <c r="AG33" s="1" cm="1">
        <f t="array" ref="AG33">SUMPRODUCT((AG$27 = $C$1:$O$1) * ($R33 = $B$2:$B$22) * ($Q33 = $A$2:$A$22) * ($C$2:$O$22))</f>
        <v>450.25578820770397</v>
      </c>
      <c r="AH33" s="1" cm="1">
        <f t="array" ref="AH33">SUMPRODUCT((AH$27 = $C$1:$O$1) * ($R33 = $B$2:$B$22) * ($Q33 = $A$2:$A$22) * ($C$2:$O$22))</f>
        <v>953.59490812548302</v>
      </c>
      <c r="AI33" s="1" cm="1">
        <f t="array" ref="AI33">SUMPRODUCT((AI$27 = $C$1:$O$1) * ($R33 = $B$2:$B$22) * ($Q33 = $A$2:$A$22) * ($C$2:$O$22))</f>
        <v>2057.4828423901599</v>
      </c>
      <c r="AJ33" s="1" cm="1">
        <f t="array" ref="AJ33">SUMPRODUCT((AJ$27 = $C$1:$O$1) * ($R33 = $B$2:$B$22) * ($Q33 = $A$2:$A$22) * ($C$2:$O$22))</f>
        <v>20.415196396556201</v>
      </c>
      <c r="AK33" s="1"/>
      <c r="AM33" t="s">
        <v>37</v>
      </c>
      <c r="AN33" t="s">
        <v>37</v>
      </c>
      <c r="AO33" t="s">
        <v>27</v>
      </c>
      <c r="AP33" s="6">
        <f t="shared" si="0"/>
        <v>0.99592447416446717</v>
      </c>
      <c r="AQ33" s="6">
        <f t="shared" si="1"/>
        <v>0.87975078006670371</v>
      </c>
      <c r="AR33" s="6">
        <f t="shared" si="1"/>
        <v>0.85758342823245715</v>
      </c>
      <c r="AS33" s="6">
        <f t="shared" si="1"/>
        <v>0.93528454503199354</v>
      </c>
      <c r="AT33" s="6">
        <f t="shared" si="1"/>
        <v>0.92258655183612759</v>
      </c>
      <c r="AU33" s="6">
        <f t="shared" si="1"/>
        <v>0.93435889851662668</v>
      </c>
      <c r="AV33" s="6">
        <f t="shared" si="1"/>
        <v>0.98107539270994382</v>
      </c>
      <c r="AW33" s="6">
        <f t="shared" si="1"/>
        <v>0.98978093089904373</v>
      </c>
      <c r="AX33" s="6">
        <f t="shared" si="1"/>
        <v>0.90281501506871087</v>
      </c>
      <c r="AY33" s="6">
        <f t="shared" si="1"/>
        <v>0.88905656906444941</v>
      </c>
      <c r="AZ33" s="6">
        <f t="shared" si="1"/>
        <v>0.89981501368003824</v>
      </c>
      <c r="BA33" s="6">
        <f t="shared" si="1"/>
        <v>0.87545380859765154</v>
      </c>
      <c r="BB33" s="6">
        <f t="shared" si="1"/>
        <v>0.89074553588276362</v>
      </c>
      <c r="BC33" s="1"/>
      <c r="BD33" s="1"/>
      <c r="BE33" t="s">
        <v>44</v>
      </c>
      <c r="BF33" t="str">
        <f t="shared" si="11"/>
        <v>HL</v>
      </c>
      <c r="BG33" t="str">
        <f t="shared" si="12"/>
        <v>&amp;HL</v>
      </c>
      <c r="BH33" t="str">
        <f t="shared" si="13"/>
        <v>&amp;None</v>
      </c>
      <c r="BI33" t="str">
        <f t="shared" si="14"/>
        <v>&amp;1</v>
      </c>
      <c r="BJ33" t="str">
        <f t="shared" si="15"/>
        <v>&amp;0.88</v>
      </c>
      <c r="BK33" t="str">
        <f t="shared" si="16"/>
        <v>&amp;0.86</v>
      </c>
      <c r="BL33" t="str">
        <f t="shared" si="17"/>
        <v>&amp;0.94</v>
      </c>
      <c r="BM33" t="str">
        <f t="shared" si="18"/>
        <v>&amp;0.92</v>
      </c>
      <c r="BN33" t="str">
        <f t="shared" si="19"/>
        <v>&amp;0.93</v>
      </c>
      <c r="BO33" t="str">
        <f t="shared" si="20"/>
        <v>&amp;0.98</v>
      </c>
      <c r="BP33" t="str">
        <f t="shared" si="21"/>
        <v>&amp;0.99</v>
      </c>
      <c r="BQ33" t="str">
        <f t="shared" si="22"/>
        <v>&amp;0.9</v>
      </c>
      <c r="BR33" t="str">
        <f t="shared" si="23"/>
        <v>&amp;0.89</v>
      </c>
      <c r="BS33" t="str">
        <f t="shared" si="24"/>
        <v>&amp;0.9</v>
      </c>
      <c r="BT33" t="str">
        <f t="shared" si="25"/>
        <v>&amp;0.88</v>
      </c>
      <c r="BU33" t="str">
        <f t="shared" si="26"/>
        <v>&amp;0.89</v>
      </c>
      <c r="BV33" s="3" t="s">
        <v>45</v>
      </c>
    </row>
    <row r="34" spans="17:74" x14ac:dyDescent="0.35">
      <c r="Q34" t="s">
        <v>7</v>
      </c>
      <c r="R34" t="s">
        <v>9</v>
      </c>
      <c r="U34" t="s">
        <v>37</v>
      </c>
      <c r="V34" t="s">
        <v>36</v>
      </c>
      <c r="W34" t="s">
        <v>27</v>
      </c>
      <c r="X34" s="1" cm="1">
        <f t="array" ref="X34">SUMPRODUCT((X$27 = $C$1:$O$1) * ($R34 = $B$2:$B$22) * ($Q34 = $A$2:$A$22) * ($C$2:$O$22))</f>
        <v>1.9271538651234701</v>
      </c>
      <c r="Y34" s="1" cm="1">
        <f t="array" ref="Y34">SUMPRODUCT((Y$27 = $C$1:$O$1) * ($R34 = $B$2:$B$22) * ($Q34 = $A$2:$A$22) * ($C$2:$O$22))</f>
        <v>489.175747440115</v>
      </c>
      <c r="Z34" s="1" cm="1">
        <f t="array" ref="Z34">SUMPRODUCT((Z$27 = $C$1:$O$1) * ($R34 = $B$2:$B$22) * ($Q34 = $A$2:$A$22) * ($C$2:$O$22))</f>
        <v>938.48939468879496</v>
      </c>
      <c r="AA34" s="1" cm="1">
        <f t="array" ref="AA34">SUMPRODUCT((AA$27 = $C$1:$O$1) * ($R34 = $B$2:$B$22) * ($Q34 = $A$2:$A$22) * ($C$2:$O$22))</f>
        <v>94.271950392550494</v>
      </c>
      <c r="AB34" s="1" cm="1">
        <f t="array" ref="AB34">SUMPRODUCT((AB$27 = $C$1:$O$1) * ($R34 = $B$2:$B$22) * ($Q34 = $A$2:$A$22) * ($C$2:$O$22))</f>
        <v>179.05228122386399</v>
      </c>
      <c r="AC34" s="1" cm="1">
        <f t="array" ref="AC34">SUMPRODUCT((AC$27 = $C$1:$O$1) * ($R34 = $B$2:$B$22) * ($Q34 = $A$2:$A$22) * ($C$2:$O$22))</f>
        <v>378.94754852749799</v>
      </c>
      <c r="AD34" s="1" cm="1">
        <f t="array" ref="AD34">SUMPRODUCT((AD$27 = $C$1:$O$1) * ($R34 = $B$2:$B$22) * ($Q34 = $A$2:$A$22) * ($C$2:$O$22))</f>
        <v>6.5200833589445697</v>
      </c>
      <c r="AE34" s="1" cm="1">
        <f t="array" ref="AE34">SUMPRODUCT((AE$27 = $C$1:$O$1) * ($R34 = $B$2:$B$22) * ($Q34 = $A$2:$A$22) * ($C$2:$O$22))</f>
        <v>3.62809606031395</v>
      </c>
      <c r="AF34" s="1" cm="1">
        <f t="array" ref="AF34">SUMPRODUCT((AF$27 = $C$1:$O$1) * ($R34 = $B$2:$B$22) * ($Q34 = $A$2:$A$22) * ($C$2:$O$22))</f>
        <v>226.93887592334801</v>
      </c>
      <c r="AG34" s="1" cm="1">
        <f t="array" ref="AG34">SUMPRODUCT((AG$27 = $C$1:$O$1) * ($R34 = $B$2:$B$22) * ($Q34 = $A$2:$A$22) * ($C$2:$O$22))</f>
        <v>442.17852392775302</v>
      </c>
      <c r="AH34" s="1" cm="1">
        <f t="array" ref="AH34">SUMPRODUCT((AH$27 = $C$1:$O$1) * ($R34 = $B$2:$B$22) * ($Q34 = $A$2:$A$22) * ($C$2:$O$22))</f>
        <v>938.82061649101399</v>
      </c>
      <c r="AI34" s="1" cm="1">
        <f t="array" ref="AI34">SUMPRODUCT((AI$27 = $C$1:$O$1) * ($R34 = $B$2:$B$22) * ($Q34 = $A$2:$A$22) * ($C$2:$O$22))</f>
        <v>2030.1708002056</v>
      </c>
      <c r="AJ34" s="1" cm="1">
        <f t="array" ref="AJ34">SUMPRODUCT((AJ$27 = $C$1:$O$1) * ($R34 = $B$2:$B$22) * ($Q34 = $A$2:$A$22) * ($C$2:$O$22))</f>
        <v>20.100281737826499</v>
      </c>
      <c r="AK34" s="1"/>
      <c r="AM34" t="s">
        <v>37</v>
      </c>
      <c r="AN34" t="s">
        <v>36</v>
      </c>
      <c r="AO34" t="s">
        <v>27</v>
      </c>
      <c r="AP34" s="6">
        <f t="shared" si="0"/>
        <v>0.99409826675567126</v>
      </c>
      <c r="AQ34" s="6">
        <f t="shared" si="1"/>
        <v>0.8620450524625618</v>
      </c>
      <c r="AR34" s="6">
        <f t="shared" si="1"/>
        <v>0.84356228877489758</v>
      </c>
      <c r="AS34" s="6">
        <f t="shared" si="1"/>
        <v>0.9226810645313348</v>
      </c>
      <c r="AT34" s="6">
        <f t="shared" si="1"/>
        <v>0.90873719266710939</v>
      </c>
      <c r="AU34" s="6">
        <f t="shared" si="1"/>
        <v>0.92249447990270927</v>
      </c>
      <c r="AV34" s="6">
        <f t="shared" si="1"/>
        <v>0.97711812025468281</v>
      </c>
      <c r="AW34" s="6">
        <f t="shared" si="1"/>
        <v>0.98697228883498711</v>
      </c>
      <c r="AX34" s="6">
        <f t="shared" si="1"/>
        <v>0.88598314033727776</v>
      </c>
      <c r="AY34" s="6">
        <f t="shared" si="1"/>
        <v>0.87310753507924421</v>
      </c>
      <c r="AZ34" s="6">
        <f t="shared" si="1"/>
        <v>0.88587394780824646</v>
      </c>
      <c r="BA34" s="6">
        <f t="shared" si="1"/>
        <v>0.86383260289015884</v>
      </c>
      <c r="BB34" s="6">
        <f t="shared" si="1"/>
        <v>0.87700533858077523</v>
      </c>
      <c r="BC34" s="1"/>
      <c r="BD34" s="1"/>
      <c r="BE34" t="s">
        <v>44</v>
      </c>
      <c r="BF34" t="str">
        <f t="shared" si="11"/>
        <v>HL</v>
      </c>
      <c r="BG34" t="str">
        <f t="shared" si="12"/>
        <v>&amp;SL</v>
      </c>
      <c r="BH34" t="str">
        <f t="shared" si="13"/>
        <v>&amp;None</v>
      </c>
      <c r="BI34" t="str">
        <f t="shared" si="14"/>
        <v>&amp;0.99</v>
      </c>
      <c r="BJ34" t="str">
        <f t="shared" si="15"/>
        <v>&amp;0.86</v>
      </c>
      <c r="BK34" t="str">
        <f t="shared" si="16"/>
        <v>&amp;0.84</v>
      </c>
      <c r="BL34" t="str">
        <f t="shared" si="17"/>
        <v>&amp;0.92</v>
      </c>
      <c r="BM34" t="str">
        <f t="shared" si="18"/>
        <v>&amp;0.91</v>
      </c>
      <c r="BN34" t="str">
        <f t="shared" si="19"/>
        <v>&amp;0.92</v>
      </c>
      <c r="BO34" t="str">
        <f t="shared" si="20"/>
        <v>&amp;0.98</v>
      </c>
      <c r="BP34" t="str">
        <f t="shared" si="21"/>
        <v>&amp;0.99</v>
      </c>
      <c r="BQ34" t="str">
        <f t="shared" si="22"/>
        <v>&amp;0.89</v>
      </c>
      <c r="BR34" t="str">
        <f t="shared" si="23"/>
        <v>&amp;0.87</v>
      </c>
      <c r="BS34" t="str">
        <f t="shared" si="24"/>
        <v>&amp;0.89</v>
      </c>
      <c r="BT34" t="str">
        <f t="shared" si="25"/>
        <v>&amp;0.86</v>
      </c>
      <c r="BU34" t="str">
        <f t="shared" si="26"/>
        <v>&amp;0.88</v>
      </c>
      <c r="BV34" s="3" t="s">
        <v>45</v>
      </c>
    </row>
    <row r="35" spans="17:74" x14ac:dyDescent="0.35">
      <c r="Q35" t="s">
        <v>7</v>
      </c>
      <c r="R35" t="s">
        <v>12</v>
      </c>
      <c r="U35" t="s">
        <v>38</v>
      </c>
      <c r="V35" t="s">
        <v>37</v>
      </c>
      <c r="W35" t="s">
        <v>27</v>
      </c>
      <c r="X35" s="1" cm="1">
        <f t="array" ref="X35">SUMPRODUCT((X$27 = $C$1:$O$1) * ($R35 = $B$2:$B$22) * ($Q35 = $A$2:$A$22) * ($C$2:$O$22))</f>
        <v>1.9425833879942001</v>
      </c>
      <c r="Y35" s="1" cm="1">
        <f t="array" ref="Y35">SUMPRODUCT((Y$27 = $C$1:$O$1) * ($R35 = $B$2:$B$22) * ($Q35 = $A$2:$A$22) * ($C$2:$O$22))</f>
        <v>553.38622263023603</v>
      </c>
      <c r="Z35" s="1" cm="1">
        <f t="array" ref="Z35">SUMPRODUCT((Z$27 = $C$1:$O$1) * ($R35 = $B$2:$B$22) * ($Q35 = $A$2:$A$22) * ($C$2:$O$22))</f>
        <v>1102.9937366683801</v>
      </c>
      <c r="AA35" s="1" cm="1">
        <f t="array" ref="AA35">SUMPRODUCT((AA$27 = $C$1:$O$1) * ($R35 = $B$2:$B$22) * ($Q35 = $A$2:$A$22) * ($C$2:$O$22))</f>
        <v>101.66231897084199</v>
      </c>
      <c r="AB35" s="1" cm="1">
        <f t="array" ref="AB35">SUMPRODUCT((AB$27 = $C$1:$O$1) * ($R35 = $B$2:$B$22) * ($Q35 = $A$2:$A$22) * ($C$2:$O$22))</f>
        <v>196.81978955072699</v>
      </c>
      <c r="AC35" s="1" cm="1">
        <f t="array" ref="AC35">SUMPRODUCT((AC$27 = $C$1:$O$1) * ($R35 = $B$2:$B$22) * ($Q35 = $A$2:$A$22) * ($C$2:$O$22))</f>
        <v>412.27298021751398</v>
      </c>
      <c r="AD35" s="1" cm="1">
        <f t="array" ref="AD35">SUMPRODUCT((AD$27 = $C$1:$O$1) * ($R35 = $B$2:$B$22) * ($Q35 = $A$2:$A$22) * ($C$2:$O$22))</f>
        <v>6.6830303637340602</v>
      </c>
      <c r="AE35" s="1" cm="1">
        <f t="array" ref="AE35">SUMPRODUCT((AE$27 = $C$1:$O$1) * ($R35 = $B$2:$B$22) * ($Q35 = $A$2:$A$22) * ($C$2:$O$22))</f>
        <v>3.6812992662006199</v>
      </c>
      <c r="AF35" s="1" cm="1">
        <f t="array" ref="AF35">SUMPRODUCT((AF$27 = $C$1:$O$1) * ($R35 = $B$2:$B$22) * ($Q35 = $A$2:$A$22) * ($C$2:$O$22))</f>
        <v>252.29022454810499</v>
      </c>
      <c r="AG35" s="1" cm="1">
        <f t="array" ref="AG35">SUMPRODUCT((AG$27 = $C$1:$O$1) * ($R35 = $B$2:$B$22) * ($Q35 = $A$2:$A$22) * ($C$2:$O$22))</f>
        <v>503.31701033129502</v>
      </c>
      <c r="AH35" s="1" cm="1">
        <f t="array" ref="AH35">SUMPRODUCT((AH$27 = $C$1:$O$1) * ($R35 = $B$2:$B$22) * ($Q35 = $A$2:$A$22) * ($C$2:$O$22))</f>
        <v>1068.3032213296201</v>
      </c>
      <c r="AI35" s="1" cm="1">
        <f t="array" ref="AI35">SUMPRODUCT((AI$27 = $C$1:$O$1) * ($R35 = $B$2:$B$22) * ($Q35 = $A$2:$A$22) * ($C$2:$O$22))</f>
        <v>2408.0297284342</v>
      </c>
      <c r="AJ35" s="1" cm="1">
        <f t="array" ref="AJ35">SUMPRODUCT((AJ$27 = $C$1:$O$1) * ($R35 = $B$2:$B$22) * ($Q35 = $A$2:$A$22) * ($C$2:$O$22))</f>
        <v>22.965061519664602</v>
      </c>
      <c r="AK35" s="1"/>
      <c r="AM35" t="s">
        <v>38</v>
      </c>
      <c r="AN35" t="s">
        <v>37</v>
      </c>
      <c r="AO35" t="s">
        <v>27</v>
      </c>
      <c r="AP35" s="6">
        <f t="shared" si="0"/>
        <v>1.0020573935385642</v>
      </c>
      <c r="AQ35" s="6">
        <f t="shared" si="1"/>
        <v>0.97519931806868765</v>
      </c>
      <c r="AR35" s="6">
        <f t="shared" si="1"/>
        <v>0.99142720873994805</v>
      </c>
      <c r="AS35" s="6">
        <f t="shared" si="1"/>
        <v>0.99501385406950238</v>
      </c>
      <c r="AT35" s="6">
        <f t="shared" si="1"/>
        <v>0.99891194792451998</v>
      </c>
      <c r="AU35" s="6">
        <f t="shared" si="1"/>
        <v>1.003620553666408</v>
      </c>
      <c r="AV35" s="6">
        <f t="shared" si="1"/>
        <v>1.0015378189388435</v>
      </c>
      <c r="AW35" s="6">
        <f t="shared" si="1"/>
        <v>1.0014454695375901</v>
      </c>
      <c r="AX35" s="6">
        <f t="shared" si="1"/>
        <v>0.98495634347385186</v>
      </c>
      <c r="AY35" s="6">
        <f t="shared" si="1"/>
        <v>0.99382907688572553</v>
      </c>
      <c r="AZ35" s="6">
        <f t="shared" si="1"/>
        <v>1.0080541218542742</v>
      </c>
      <c r="BA35" s="6">
        <f t="shared" si="1"/>
        <v>1.024610632730772</v>
      </c>
      <c r="BB35" s="6">
        <f t="shared" si="1"/>
        <v>1.0019999628005032</v>
      </c>
      <c r="BC35" s="2"/>
      <c r="BD35" s="2"/>
      <c r="BE35" t="s">
        <v>44</v>
      </c>
      <c r="BF35" t="str">
        <f t="shared" si="11"/>
        <v>TL</v>
      </c>
      <c r="BG35" t="str">
        <f t="shared" si="12"/>
        <v>&amp;HL</v>
      </c>
      <c r="BH35" t="str">
        <f t="shared" si="13"/>
        <v>&amp;None</v>
      </c>
      <c r="BI35" t="str">
        <f t="shared" si="14"/>
        <v>&amp;1</v>
      </c>
      <c r="BJ35" t="str">
        <f t="shared" si="15"/>
        <v>&amp;0.98</v>
      </c>
      <c r="BK35" t="str">
        <f t="shared" si="16"/>
        <v>&amp;0.99</v>
      </c>
      <c r="BL35" t="str">
        <f t="shared" si="17"/>
        <v>&amp;1</v>
      </c>
      <c r="BM35" t="str">
        <f t="shared" si="18"/>
        <v>&amp;1</v>
      </c>
      <c r="BN35" t="str">
        <f t="shared" si="19"/>
        <v>&amp;1</v>
      </c>
      <c r="BO35" t="str">
        <f t="shared" si="20"/>
        <v>&amp;1</v>
      </c>
      <c r="BP35" t="str">
        <f t="shared" si="21"/>
        <v>&amp;1</v>
      </c>
      <c r="BQ35" t="str">
        <f t="shared" si="22"/>
        <v>&amp;0.98</v>
      </c>
      <c r="BR35" t="str">
        <f t="shared" si="23"/>
        <v>&amp;0.99</v>
      </c>
      <c r="BS35" t="str">
        <f t="shared" si="24"/>
        <v>&amp;1.01</v>
      </c>
      <c r="BT35" t="str">
        <f t="shared" si="25"/>
        <v>&amp;1.02</v>
      </c>
      <c r="BU35" t="str">
        <f t="shared" si="26"/>
        <v>&amp;1</v>
      </c>
      <c r="BV35" s="3" t="s">
        <v>45</v>
      </c>
    </row>
    <row r="36" spans="17:74" x14ac:dyDescent="0.35">
      <c r="Q36" t="s">
        <v>7</v>
      </c>
      <c r="R36" t="s">
        <v>13</v>
      </c>
      <c r="U36" t="s">
        <v>38</v>
      </c>
      <c r="V36" t="s">
        <v>36</v>
      </c>
      <c r="W36" t="s">
        <v>27</v>
      </c>
      <c r="X36" s="1" cm="1">
        <f t="array" ref="X36">SUMPRODUCT((X$27 = $C$1:$O$1) * ($R36 = $B$2:$B$22) * ($Q36 = $A$2:$A$22) * ($C$2:$O$22))</f>
        <v>1.9465635366195</v>
      </c>
      <c r="Y36" s="1" cm="1">
        <f t="array" ref="Y36">SUMPRODUCT((Y$27 = $C$1:$O$1) * ($R36 = $B$2:$B$22) * ($Q36 = $A$2:$A$22) * ($C$2:$O$22))</f>
        <v>550.41824538326898</v>
      </c>
      <c r="Z36" s="1" cm="1">
        <f t="array" ref="Z36">SUMPRODUCT((Z$27 = $C$1:$O$1) * ($R36 = $B$2:$B$22) * ($Q36 = $A$2:$A$22) * ($C$2:$O$22))</f>
        <v>1068.27727063712</v>
      </c>
      <c r="AA36" s="1" cm="1">
        <f t="array" ref="AA36">SUMPRODUCT((AA$27 = $C$1:$O$1) * ($R36 = $B$2:$B$22) * ($Q36 = $A$2:$A$22) * ($C$2:$O$22))</f>
        <v>104.012473906579</v>
      </c>
      <c r="AB36" s="1" cm="1">
        <f t="array" ref="AB36">SUMPRODUCT((AB$27 = $C$1:$O$1) * ($R36 = $B$2:$B$22) * ($Q36 = $A$2:$A$22) * ($C$2:$O$22))</f>
        <v>201.12152745086399</v>
      </c>
      <c r="AC36" s="1" cm="1">
        <f t="array" ref="AC36">SUMPRODUCT((AC$27 = $C$1:$O$1) * ($R36 = $B$2:$B$22) * ($Q36 = $A$2:$A$22) * ($C$2:$O$22))</f>
        <v>417.62159357306803</v>
      </c>
      <c r="AD36" s="1" cm="1">
        <f t="array" ref="AD36">SUMPRODUCT((AD$27 = $C$1:$O$1) * ($R36 = $B$2:$B$22) * ($Q36 = $A$2:$A$22) * ($C$2:$O$22))</f>
        <v>6.7123188870187498</v>
      </c>
      <c r="AE36" s="1" cm="1">
        <f t="array" ref="AE36">SUMPRODUCT((AE$27 = $C$1:$O$1) * ($R36 = $B$2:$B$22) * ($Q36 = $A$2:$A$22) * ($C$2:$O$22))</f>
        <v>3.6950363477191299</v>
      </c>
      <c r="AF36" s="1" cm="1">
        <f t="array" ref="AF36">SUMPRODUCT((AF$27 = $C$1:$O$1) * ($R36 = $B$2:$B$22) * ($Q36 = $A$2:$A$22) * ($C$2:$O$22))</f>
        <v>256.06916995122998</v>
      </c>
      <c r="AG36" s="1" cm="1">
        <f t="array" ref="AG36">SUMPRODUCT((AG$27 = $C$1:$O$1) * ($R36 = $B$2:$B$22) * ($Q36 = $A$2:$A$22) * ($C$2:$O$22))</f>
        <v>506.34773421627699</v>
      </c>
      <c r="AH36" s="1" cm="1">
        <f t="array" ref="AH36">SUMPRODUCT((AH$27 = $C$1:$O$1) * ($R36 = $B$2:$B$22) * ($Q36 = $A$2:$A$22) * ($C$2:$O$22))</f>
        <v>1060.0168675197399</v>
      </c>
      <c r="AI36" s="1" cm="1">
        <f t="array" ref="AI36">SUMPRODUCT((AI$27 = $C$1:$O$1) * ($R36 = $B$2:$B$22) * ($Q36 = $A$2:$A$22) * ($C$2:$O$22))</f>
        <v>2282.51763406379</v>
      </c>
      <c r="AJ36" s="1" cm="1">
        <f t="array" ref="AJ36">SUMPRODUCT((AJ$27 = $C$1:$O$1) * ($R36 = $B$2:$B$22) * ($Q36 = $A$2:$A$22) * ($C$2:$O$22))</f>
        <v>22.618230346751599</v>
      </c>
      <c r="AK36" s="1"/>
      <c r="AM36" t="s">
        <v>38</v>
      </c>
      <c r="AN36" t="s">
        <v>36</v>
      </c>
      <c r="AO36" t="s">
        <v>27</v>
      </c>
      <c r="AP36" s="6">
        <f t="shared" si="0"/>
        <v>1.0041105035270532</v>
      </c>
      <c r="AQ36" s="6">
        <f t="shared" si="1"/>
        <v>0.9699690299463547</v>
      </c>
      <c r="AR36" s="6">
        <f t="shared" si="1"/>
        <v>0.96022227269139859</v>
      </c>
      <c r="AS36" s="6">
        <f t="shared" si="1"/>
        <v>1.0180158546528142</v>
      </c>
      <c r="AT36" s="6">
        <f t="shared" si="1"/>
        <v>1.0207443937120868</v>
      </c>
      <c r="AU36" s="6">
        <f t="shared" si="1"/>
        <v>1.0166410002026243</v>
      </c>
      <c r="AV36" s="6">
        <f t="shared" si="1"/>
        <v>1.0059270798181101</v>
      </c>
      <c r="AW36" s="6">
        <f t="shared" si="1"/>
        <v>1.0051824485378273</v>
      </c>
      <c r="AX36" s="6">
        <f t="shared" si="1"/>
        <v>0.99970957560211304</v>
      </c>
      <c r="AY36" s="6">
        <f t="shared" si="1"/>
        <v>0.99981341967383153</v>
      </c>
      <c r="AZ36" s="6">
        <f t="shared" si="1"/>
        <v>1.0002350935611681</v>
      </c>
      <c r="BA36" s="6">
        <f t="shared" si="1"/>
        <v>0.97120555018145815</v>
      </c>
      <c r="BB36" s="6">
        <f t="shared" si="1"/>
        <v>0.98686720027516428</v>
      </c>
      <c r="BC36" s="1"/>
      <c r="BD36" s="1"/>
      <c r="BE36" t="s">
        <v>44</v>
      </c>
      <c r="BF36" t="str">
        <f t="shared" si="11"/>
        <v>TL</v>
      </c>
      <c r="BG36" t="str">
        <f t="shared" si="12"/>
        <v>&amp;SL</v>
      </c>
      <c r="BH36" t="str">
        <f t="shared" si="13"/>
        <v>&amp;None</v>
      </c>
      <c r="BI36" t="str">
        <f t="shared" si="14"/>
        <v>&amp;1</v>
      </c>
      <c r="BJ36" t="str">
        <f t="shared" si="15"/>
        <v>&amp;0.97</v>
      </c>
      <c r="BK36" t="str">
        <f t="shared" si="16"/>
        <v>&amp;0.96</v>
      </c>
      <c r="BL36" t="str">
        <f t="shared" si="17"/>
        <v>&amp;1.02</v>
      </c>
      <c r="BM36" t="str">
        <f t="shared" si="18"/>
        <v>&amp;1.02</v>
      </c>
      <c r="BN36" t="str">
        <f t="shared" si="19"/>
        <v>&amp;1.02</v>
      </c>
      <c r="BO36" t="str">
        <f t="shared" si="20"/>
        <v>&amp;1.01</v>
      </c>
      <c r="BP36" t="str">
        <f t="shared" si="21"/>
        <v>&amp;1.01</v>
      </c>
      <c r="BQ36" t="str">
        <f t="shared" si="22"/>
        <v>&amp;1</v>
      </c>
      <c r="BR36" t="str">
        <f t="shared" si="23"/>
        <v>&amp;1</v>
      </c>
      <c r="BS36" t="str">
        <f t="shared" si="24"/>
        <v>&amp;1</v>
      </c>
      <c r="BT36" t="str">
        <f t="shared" si="25"/>
        <v>&amp;0.97</v>
      </c>
      <c r="BU36" t="str">
        <f t="shared" si="26"/>
        <v>&amp;0.99</v>
      </c>
      <c r="BV36" s="3" t="s">
        <v>45</v>
      </c>
    </row>
    <row r="37" spans="17:74" x14ac:dyDescent="0.35">
      <c r="Q37" t="s">
        <v>7</v>
      </c>
      <c r="R37" t="s">
        <v>14</v>
      </c>
      <c r="U37" t="s">
        <v>38</v>
      </c>
      <c r="V37" t="s">
        <v>38</v>
      </c>
      <c r="W37" t="s">
        <v>27</v>
      </c>
      <c r="X37" s="1" cm="1">
        <f t="array" ref="X37">SUMPRODUCT((X$27 = $C$1:$O$1) * ($R37 = $B$2:$B$22) * ($Q37 = $A$2:$A$22) * ($C$2:$O$22))</f>
        <v>2.0456010126486999</v>
      </c>
      <c r="Y37" s="1" cm="1">
        <f t="array" ref="Y37">SUMPRODUCT((Y$27 = $C$1:$O$1) * ($R37 = $B$2:$B$22) * ($Q37 = $A$2:$A$22) * ($C$2:$O$22))</f>
        <v>980.63938735392196</v>
      </c>
      <c r="Z37" s="1" cm="1">
        <f t="array" ref="Z37">SUMPRODUCT((Z$27 = $C$1:$O$1) * ($R37 = $B$2:$B$22) * ($Q37 = $A$2:$A$22) * ($C$2:$O$22))</f>
        <v>1911.0018368542801</v>
      </c>
      <c r="AA37" s="1" cm="1">
        <f t="array" ref="AA37">SUMPRODUCT((AA$27 = $C$1:$O$1) * ($R37 = $B$2:$B$22) * ($Q37 = $A$2:$A$22) * ($C$2:$O$22))</f>
        <v>137.37150433388399</v>
      </c>
      <c r="AB37" s="1" cm="1">
        <f t="array" ref="AB37">SUMPRODUCT((AB$27 = $C$1:$O$1) * ($R37 = $B$2:$B$22) * ($Q37 = $A$2:$A$22) * ($C$2:$O$22))</f>
        <v>268.825108075797</v>
      </c>
      <c r="AC37" s="1" cm="1">
        <f t="array" ref="AC37">SUMPRODUCT((AC$27 = $C$1:$O$1) * ($R37 = $B$2:$B$22) * ($Q37 = $A$2:$A$22) * ($C$2:$O$22))</f>
        <v>552.632162343441</v>
      </c>
      <c r="AD37" s="1" cm="1">
        <f t="array" ref="AD37">SUMPRODUCT((AD$27 = $C$1:$O$1) * ($R37 = $B$2:$B$22) * ($Q37 = $A$2:$A$22) * ($C$2:$O$22))</f>
        <v>8.4410903168442104</v>
      </c>
      <c r="AE37" s="1" cm="1">
        <f t="array" ref="AE37">SUMPRODUCT((AE$27 = $C$1:$O$1) * ($R37 = $B$2:$B$22) * ($Q37 = $A$2:$A$22) * ($C$2:$O$22))</f>
        <v>4.1415929691067896</v>
      </c>
      <c r="AF37" s="1" cm="1">
        <f t="array" ref="AF37">SUMPRODUCT((AF$27 = $C$1:$O$1) * ($R37 = $B$2:$B$22) * ($Q37 = $A$2:$A$22) * ($C$2:$O$22))</f>
        <v>379.77373356368599</v>
      </c>
      <c r="AG37" s="1" cm="1">
        <f t="array" ref="AG37">SUMPRODUCT((AG$27 = $C$1:$O$1) * ($R37 = $B$2:$B$22) * ($Q37 = $A$2:$A$22) * ($C$2:$O$22))</f>
        <v>748.67856788483903</v>
      </c>
      <c r="AH37" s="1" cm="1">
        <f t="array" ref="AH37">SUMPRODUCT((AH$27 = $C$1:$O$1) * ($R37 = $B$2:$B$22) * ($Q37 = $A$2:$A$22) * ($C$2:$O$22))</f>
        <v>1547.7087412420301</v>
      </c>
      <c r="AI37" s="1" cm="1">
        <f t="array" ref="AI37">SUMPRODUCT((AI$27 = $C$1:$O$1) * ($R37 = $B$2:$B$22) * ($Q37 = $A$2:$A$22) * ($C$2:$O$22))</f>
        <v>3945.2167490199099</v>
      </c>
      <c r="AJ37" s="1" cm="1">
        <f t="array" ref="AJ37">SUMPRODUCT((AJ$27 = $C$1:$O$1) * ($R37 = $B$2:$B$22) * ($Q37 = $A$2:$A$22) * ($C$2:$O$22))</f>
        <v>36.011742174675398</v>
      </c>
      <c r="AK37" s="1"/>
      <c r="AM37" t="s">
        <v>38</v>
      </c>
      <c r="AN37" t="s">
        <v>38</v>
      </c>
      <c r="AO37" t="s">
        <v>27</v>
      </c>
      <c r="AP37" s="6">
        <f t="shared" si="0"/>
        <v>1.0551977493594851</v>
      </c>
      <c r="AQ37" s="6">
        <f t="shared" si="1"/>
        <v>1.7281219204798266</v>
      </c>
      <c r="AR37" s="6">
        <f t="shared" si="1"/>
        <v>1.7177062335205064</v>
      </c>
      <c r="AS37" s="6">
        <f t="shared" si="1"/>
        <v>1.3445153656763096</v>
      </c>
      <c r="AT37" s="6">
        <f t="shared" si="1"/>
        <v>1.3643577862367555</v>
      </c>
      <c r="AU37" s="6">
        <f t="shared" si="1"/>
        <v>1.3453052306565563</v>
      </c>
      <c r="AV37" s="6">
        <f t="shared" si="1"/>
        <v>1.2650056524169877</v>
      </c>
      <c r="AW37" s="6">
        <f t="shared" si="1"/>
        <v>1.1266618700797306</v>
      </c>
      <c r="AX37" s="6">
        <f t="shared" si="1"/>
        <v>1.4826596972923052</v>
      </c>
      <c r="AY37" s="6">
        <f t="shared" si="1"/>
        <v>1.4783099214456508</v>
      </c>
      <c r="AZ37" s="6">
        <f t="shared" si="1"/>
        <v>1.4604226074476416</v>
      </c>
      <c r="BA37" s="6">
        <f t="shared" si="1"/>
        <v>1.67867986916499</v>
      </c>
      <c r="BB37" s="6">
        <f t="shared" si="1"/>
        <v>1.5712461422543167</v>
      </c>
      <c r="BC37" s="1"/>
      <c r="BD37" s="1"/>
      <c r="BE37" t="s">
        <v>44</v>
      </c>
      <c r="BF37" t="str">
        <f t="shared" si="11"/>
        <v>TL</v>
      </c>
      <c r="BG37" t="str">
        <f t="shared" si="12"/>
        <v>&amp;TL</v>
      </c>
      <c r="BH37" t="str">
        <f t="shared" si="13"/>
        <v>&amp;None</v>
      </c>
      <c r="BI37" t="str">
        <f t="shared" si="14"/>
        <v>&amp;1.06</v>
      </c>
      <c r="BJ37" t="str">
        <f t="shared" si="15"/>
        <v>&amp;1.73</v>
      </c>
      <c r="BK37" t="str">
        <f t="shared" si="16"/>
        <v>&amp;1.72</v>
      </c>
      <c r="BL37" t="str">
        <f t="shared" si="17"/>
        <v>&amp;1.34</v>
      </c>
      <c r="BM37" t="str">
        <f t="shared" si="18"/>
        <v>&amp;1.36</v>
      </c>
      <c r="BN37" t="str">
        <f t="shared" si="19"/>
        <v>&amp;1.35</v>
      </c>
      <c r="BO37" t="str">
        <f t="shared" si="20"/>
        <v>&amp;1.27</v>
      </c>
      <c r="BP37" t="str">
        <f t="shared" si="21"/>
        <v>&amp;1.13</v>
      </c>
      <c r="BQ37" t="str">
        <f t="shared" si="22"/>
        <v>&amp;1.48</v>
      </c>
      <c r="BR37" t="str">
        <f t="shared" si="23"/>
        <v>&amp;1.48</v>
      </c>
      <c r="BS37" t="str">
        <f t="shared" si="24"/>
        <v>&amp;1.46</v>
      </c>
      <c r="BT37" t="str">
        <f t="shared" si="25"/>
        <v>&amp;1.68</v>
      </c>
      <c r="BU37" t="str">
        <f t="shared" si="26"/>
        <v>&amp;1.57</v>
      </c>
      <c r="BV37" s="3" t="s">
        <v>45</v>
      </c>
    </row>
    <row r="38" spans="17:74" x14ac:dyDescent="0.35">
      <c r="T38" t="s">
        <v>42</v>
      </c>
      <c r="AL38" t="s">
        <v>42</v>
      </c>
      <c r="BE38" t="s">
        <v>46</v>
      </c>
    </row>
    <row r="39" spans="17:74" x14ac:dyDescent="0.35">
      <c r="Q39" t="s">
        <v>15</v>
      </c>
      <c r="R39" t="s">
        <v>16</v>
      </c>
      <c r="U39" t="s">
        <v>36</v>
      </c>
      <c r="V39" t="s">
        <v>36</v>
      </c>
      <c r="W39" t="s">
        <v>28</v>
      </c>
      <c r="X39" s="1" cm="1">
        <f t="array" ref="X39">SUMPRODUCT((X$27 = $C$1:$O$1) * ($R39 = $B$2:$B$22) * ($Q39 = $A$2:$A$22) * ($C$2:$O$22))</f>
        <v>1.96238530459829</v>
      </c>
      <c r="Y39" s="1" cm="1">
        <f t="array" ref="Y39">SUMPRODUCT((Y$27 = $C$1:$O$1) * ($R39 = $B$2:$B$22) * ($Q39 = $A$2:$A$22) * ($C$2:$O$22))</f>
        <v>702.98864148995597</v>
      </c>
      <c r="Z39" s="1" cm="1">
        <f t="array" ref="Z39">SUMPRODUCT((Z$27 = $C$1:$O$1) * ($R39 = $B$2:$B$22) * ($Q39 = $A$2:$A$22) * ($C$2:$O$22))</f>
        <v>1463.7064888586399</v>
      </c>
      <c r="AA39" s="1" cm="1">
        <f t="array" ref="AA39">SUMPRODUCT((AA$27 = $C$1:$O$1) * ($R39 = $B$2:$B$22) * ($Q39 = $A$2:$A$22) * ($C$2:$O$22))</f>
        <v>94.342404463878395</v>
      </c>
      <c r="AB39" s="1" cm="1">
        <f t="array" ref="AB39">SUMPRODUCT((AB$27 = $C$1:$O$1) * ($R39 = $B$2:$B$22) * ($Q39 = $A$2:$A$22) * ($C$2:$O$22))</f>
        <v>182.61912777359501</v>
      </c>
      <c r="AC39" s="1" cm="1">
        <f t="array" ref="AC39">SUMPRODUCT((AC$27 = $C$1:$O$1) * ($R39 = $B$2:$B$22) * ($Q39 = $A$2:$A$22) * ($C$2:$O$22))</f>
        <v>391.58335034407401</v>
      </c>
      <c r="AD39" s="1" cm="1">
        <f t="array" ref="AD39">SUMPRODUCT((AD$27 = $C$1:$O$1) * ($R39 = $B$2:$B$22) * ($Q39 = $A$2:$A$22) * ($C$2:$O$22))</f>
        <v>6.6834893953978201</v>
      </c>
      <c r="AE39" s="1" cm="1">
        <f t="array" ref="AE39">SUMPRODUCT((AE$27 = $C$1:$O$1) * ($R39 = $B$2:$B$22) * ($Q39 = $A$2:$A$22) * ($C$2:$O$22))</f>
        <v>3.72479423566958</v>
      </c>
      <c r="AF39" s="1" cm="1">
        <f t="array" ref="AF39">SUMPRODUCT((AF$27 = $C$1:$O$1) * ($R39 = $B$2:$B$22) * ($Q39 = $A$2:$A$22) * ($C$2:$O$22))</f>
        <v>254.086849423621</v>
      </c>
      <c r="AG39" s="1" cm="1">
        <f t="array" ref="AG39">SUMPRODUCT((AG$27 = $C$1:$O$1) * ($R39 = $B$2:$B$22) * ($Q39 = $A$2:$A$22) * ($C$2:$O$22))</f>
        <v>533.36968954676399</v>
      </c>
      <c r="AH39" s="1" cm="1">
        <f t="array" ref="AH39">SUMPRODUCT((AH$27 = $C$1:$O$1) * ($R39 = $B$2:$B$22) * ($Q39 = $A$2:$A$22) * ($C$2:$O$22))</f>
        <v>1270.8153855687201</v>
      </c>
      <c r="AI39" s="1" cm="1">
        <f t="array" ref="AI39">SUMPRODUCT((AI$27 = $C$1:$O$1) * ($R39 = $B$2:$B$22) * ($Q39 = $A$2:$A$22) * ($C$2:$O$22))</f>
        <v>4106.8287646446897</v>
      </c>
      <c r="AJ39" s="1" cm="1">
        <f t="array" ref="AJ39">SUMPRODUCT((AJ$27 = $C$1:$O$1) * ($R39 = $B$2:$B$22) * ($Q39 = $A$2:$A$22) * ($C$2:$O$22))</f>
        <v>30.242036720645899</v>
      </c>
      <c r="AK39" s="1"/>
      <c r="AM39" t="s">
        <v>36</v>
      </c>
      <c r="AN39" t="s">
        <v>36</v>
      </c>
      <c r="AO39" t="s">
        <v>28</v>
      </c>
      <c r="AP39" s="1">
        <f t="shared" ref="AP39:AP45" si="27">X39 / X$31</f>
        <v>1.0122719650529692</v>
      </c>
      <c r="AQ39" s="1">
        <f t="shared" ref="AQ39:BB45" si="28">Y39 / Y$31</f>
        <v>1.238834679570826</v>
      </c>
      <c r="AR39" s="1">
        <f t="shared" si="28"/>
        <v>1.315654287436782</v>
      </c>
      <c r="AS39" s="1">
        <f t="shared" si="28"/>
        <v>0.92337062953198135</v>
      </c>
      <c r="AT39" s="1">
        <f t="shared" si="28"/>
        <v>0.92683987249962374</v>
      </c>
      <c r="AU39" s="1">
        <f t="shared" si="28"/>
        <v>0.95325456126550023</v>
      </c>
      <c r="AV39" s="1">
        <f t="shared" si="28"/>
        <v>1.0016066107213619</v>
      </c>
      <c r="AW39" s="1">
        <f t="shared" si="28"/>
        <v>1.0132776616449493</v>
      </c>
      <c r="AX39" s="1">
        <f t="shared" si="28"/>
        <v>0.99197047599187582</v>
      </c>
      <c r="AY39" s="1">
        <f t="shared" si="28"/>
        <v>1.053169861777921</v>
      </c>
      <c r="AZ39" s="1">
        <f t="shared" si="28"/>
        <v>1.1991452070545752</v>
      </c>
      <c r="BA39" s="1">
        <f t="shared" si="28"/>
        <v>1.7474453780085515</v>
      </c>
      <c r="BB39" s="1">
        <f t="shared" si="28"/>
        <v>1.3195052686077542</v>
      </c>
      <c r="BC39" s="1"/>
      <c r="BD39" s="1"/>
      <c r="BE39" t="str">
        <f>"\texttt{"&amp;AL46&amp;"}"</f>
        <v>\texttt{Separate aggregations}</v>
      </c>
      <c r="BV39" s="3" t="s">
        <v>45</v>
      </c>
    </row>
    <row r="40" spans="17:74" x14ac:dyDescent="0.35">
      <c r="Q40" t="s">
        <v>15</v>
      </c>
      <c r="R40" t="s">
        <v>20</v>
      </c>
      <c r="U40" t="s">
        <v>36</v>
      </c>
      <c r="V40" t="s">
        <v>36</v>
      </c>
      <c r="W40" t="s">
        <v>32</v>
      </c>
      <c r="X40" s="1" cm="1">
        <f t="array" ref="X40">SUMPRODUCT((X$27 = $C$1:$O$1) * ($R40 = $B$2:$B$22) * ($Q40 = $A$2:$A$22) * ($C$2:$O$22))</f>
        <v>1.95595622211242</v>
      </c>
      <c r="Y40" s="1" cm="1">
        <f t="array" ref="Y40">SUMPRODUCT((Y$27 = $C$1:$O$1) * ($R40 = $B$2:$B$22) * ($Q40 = $A$2:$A$22) * ($C$2:$O$22))</f>
        <v>699.67539095402105</v>
      </c>
      <c r="Z40" s="1" cm="1">
        <f t="array" ref="Z40">SUMPRODUCT((Z$27 = $C$1:$O$1) * ($R40 = $B$2:$B$22) * ($Q40 = $A$2:$A$22) * ($C$2:$O$22))</f>
        <v>1404.2827268624701</v>
      </c>
      <c r="AA40" s="1" cm="1">
        <f t="array" ref="AA40">SUMPRODUCT((AA$27 = $C$1:$O$1) * ($R40 = $B$2:$B$22) * ($Q40 = $A$2:$A$22) * ($C$2:$O$22))</f>
        <v>106.47868237265401</v>
      </c>
      <c r="AB40" s="1" cm="1">
        <f t="array" ref="AB40">SUMPRODUCT((AB$27 = $C$1:$O$1) * ($R40 = $B$2:$B$22) * ($Q40 = $A$2:$A$22) * ($C$2:$O$22))</f>
        <v>203.80528844273499</v>
      </c>
      <c r="AC40" s="1" cm="1">
        <f t="array" ref="AC40">SUMPRODUCT((AC$27 = $C$1:$O$1) * ($R40 = $B$2:$B$22) * ($Q40 = $A$2:$A$22) * ($C$2:$O$22))</f>
        <v>439.43342509835497</v>
      </c>
      <c r="AD40" s="1" cm="1">
        <f t="array" ref="AD40">SUMPRODUCT((AD$27 = $C$1:$O$1) * ($R40 = $B$2:$B$22) * ($Q40 = $A$2:$A$22) * ($C$2:$O$22))</f>
        <v>6.7308068030775701</v>
      </c>
      <c r="AE40" s="1" cm="1">
        <f t="array" ref="AE40">SUMPRODUCT((AE$27 = $C$1:$O$1) * ($R40 = $B$2:$B$22) * ($Q40 = $A$2:$A$22) * ($C$2:$O$22))</f>
        <v>3.7151995967062899</v>
      </c>
      <c r="AF40" s="1" cm="1">
        <f t="array" ref="AF40">SUMPRODUCT((AF$27 = $C$1:$O$1) * ($R40 = $B$2:$B$22) * ($Q40 = $A$2:$A$22) * ($C$2:$O$22))</f>
        <v>287.63422541859597</v>
      </c>
      <c r="AG40" s="1" cm="1">
        <f t="array" ref="AG40">SUMPRODUCT((AG$27 = $C$1:$O$1) * ($R40 = $B$2:$B$22) * ($Q40 = $A$2:$A$22) * ($C$2:$O$22))</f>
        <v>574.32929845393505</v>
      </c>
      <c r="AH40" s="1" cm="1">
        <f t="array" ref="AH40">SUMPRODUCT((AH$27 = $C$1:$O$1) * ($R40 = $B$2:$B$22) * ($Q40 = $A$2:$A$22) * ($C$2:$O$22))</f>
        <v>1272.68897096295</v>
      </c>
      <c r="AI40" s="1" cm="1">
        <f t="array" ref="AI40">SUMPRODUCT((AI$27 = $C$1:$O$1) * ($R40 = $B$2:$B$22) * ($Q40 = $A$2:$A$22) * ($C$2:$O$22))</f>
        <v>3179.2107597677</v>
      </c>
      <c r="AJ40" s="1" cm="1">
        <f t="array" ref="AJ40">SUMPRODUCT((AJ$27 = $C$1:$O$1) * ($R40 = $B$2:$B$22) * ($Q40 = $A$2:$A$22) * ($C$2:$O$22))</f>
        <v>27.915231031429901</v>
      </c>
      <c r="AK40" s="1"/>
      <c r="AM40" t="s">
        <v>36</v>
      </c>
      <c r="AN40" t="s">
        <v>36</v>
      </c>
      <c r="AO40" t="s">
        <v>32</v>
      </c>
      <c r="AP40" s="1">
        <f t="shared" si="27"/>
        <v>1.0089556030998863</v>
      </c>
      <c r="AQ40" s="1">
        <f t="shared" si="28"/>
        <v>1.232995937059534</v>
      </c>
      <c r="AR40" s="1">
        <f t="shared" si="28"/>
        <v>1.2622411695467006</v>
      </c>
      <c r="AS40" s="1">
        <f t="shared" si="28"/>
        <v>1.042153722208953</v>
      </c>
      <c r="AT40" s="1">
        <f t="shared" si="28"/>
        <v>1.0343651831981093</v>
      </c>
      <c r="AU40" s="1">
        <f t="shared" si="28"/>
        <v>1.0697388346043291</v>
      </c>
      <c r="AV40" s="1">
        <f t="shared" si="28"/>
        <v>1.0086977311721359</v>
      </c>
      <c r="AW40" s="1">
        <f t="shared" si="28"/>
        <v>1.0106675756326939</v>
      </c>
      <c r="AX40" s="1">
        <f t="shared" si="28"/>
        <v>1.1229414672474354</v>
      </c>
      <c r="AY40" s="1">
        <f t="shared" si="28"/>
        <v>1.1340470216478407</v>
      </c>
      <c r="AZ40" s="1">
        <f t="shared" si="28"/>
        <v>1.2009131278485878</v>
      </c>
      <c r="BA40" s="1">
        <f t="shared" si="28"/>
        <v>1.3527462346854793</v>
      </c>
      <c r="BB40" s="1">
        <f t="shared" si="28"/>
        <v>1.2179832582250676</v>
      </c>
      <c r="BC40" s="1"/>
      <c r="BD40" s="1"/>
      <c r="BE40" t="s">
        <v>44</v>
      </c>
      <c r="BF40" t="str">
        <f t="shared" ref="BF40:BF46" si="29">AM47</f>
        <v>SL</v>
      </c>
      <c r="BG40" t="str">
        <f t="shared" ref="BG40:BH46" si="30">"&amp;"&amp;AN47</f>
        <v>&amp;SL</v>
      </c>
      <c r="BH40" t="str">
        <f t="shared" si="30"/>
        <v>&amp;Base</v>
      </c>
      <c r="BI40" t="str">
        <f t="shared" ref="BI40:BM46" si="31">"&amp;"&amp;ROUND(AP47, 2)</f>
        <v>&amp;1.01</v>
      </c>
      <c r="BJ40" t="str">
        <f t="shared" si="31"/>
        <v>&amp;1.59</v>
      </c>
      <c r="BK40" t="str">
        <f t="shared" si="31"/>
        <v>&amp;1.38</v>
      </c>
      <c r="BL40" t="str">
        <f t="shared" si="31"/>
        <v>&amp;1.15</v>
      </c>
      <c r="BM40" t="str">
        <f t="shared" si="31"/>
        <v>&amp;1.15</v>
      </c>
      <c r="BN40" t="str">
        <f t="shared" ref="BN40:BN46" si="32">"&amp;"&amp;ROUND(AU47, 2)</f>
        <v>&amp;1.66</v>
      </c>
      <c r="BO40" t="str">
        <f t="shared" ref="BO40:BO46" si="33">"&amp;"&amp;ROUND(AV47, 2)</f>
        <v>&amp;1.17</v>
      </c>
      <c r="BP40" t="str">
        <f t="shared" ref="BP40:BP46" si="34">"&amp;"&amp;ROUND(AW47, 2)</f>
        <v>&amp;1.02</v>
      </c>
      <c r="BQ40" t="str">
        <f t="shared" ref="BQ40:BQ46" si="35">"&amp;"&amp;ROUND(AX47, 2)</f>
        <v>&amp;1.35</v>
      </c>
      <c r="BR40" t="str">
        <f t="shared" ref="BR40:BR46" si="36">"&amp;"&amp;ROUND(AY47, 2)</f>
        <v>&amp;2.05</v>
      </c>
      <c r="BS40" t="str">
        <f t="shared" ref="BS40:BS46" si="37">"&amp;"&amp;ROUND(AZ47, 2)</f>
        <v>&amp;1.28</v>
      </c>
      <c r="BT40" t="str">
        <f t="shared" ref="BT40:BT46" si="38">"&amp;"&amp;ROUND(BA47, 2)</f>
        <v>&amp;1.41</v>
      </c>
      <c r="BU40" t="str">
        <f t="shared" ref="BU40:BU46" si="39">"&amp;"&amp;ROUND(BB47, 2)</f>
        <v>&amp;1.48</v>
      </c>
      <c r="BV40" s="3" t="s">
        <v>45</v>
      </c>
    </row>
    <row r="41" spans="17:74" x14ac:dyDescent="0.35">
      <c r="Q41" t="s">
        <v>15</v>
      </c>
      <c r="R41" t="s">
        <v>21</v>
      </c>
      <c r="U41" t="s">
        <v>36</v>
      </c>
      <c r="V41" t="s">
        <v>36</v>
      </c>
      <c r="W41" t="s">
        <v>33</v>
      </c>
      <c r="X41" s="1" cm="1">
        <f t="array" ref="X41">SUMPRODUCT((X$27 = $C$1:$O$1) * ($R41 = $B$2:$B$22) * ($Q41 = $A$2:$A$22) * ($C$2:$O$22))</f>
        <v>1.95422489318439</v>
      </c>
      <c r="Y41" s="1" cm="1">
        <f t="array" ref="Y41">SUMPRODUCT((Y$27 = $C$1:$O$1) * ($R41 = $B$2:$B$22) * ($Q41 = $A$2:$A$22) * ($C$2:$O$22))</f>
        <v>570.63707554389396</v>
      </c>
      <c r="Z41" s="1" cm="1">
        <f t="array" ref="Z41">SUMPRODUCT((Z$27 = $C$1:$O$1) * ($R41 = $B$2:$B$22) * ($Q41 = $A$2:$A$22) * ($C$2:$O$22))</f>
        <v>1135.9292448915401</v>
      </c>
      <c r="AA41" s="1" cm="1">
        <f t="array" ref="AA41">SUMPRODUCT((AA$27 = $C$1:$O$1) * ($R41 = $B$2:$B$22) * ($Q41 = $A$2:$A$22) * ($C$2:$O$22))</f>
        <v>96.700050795798603</v>
      </c>
      <c r="AB41" s="1" cm="1">
        <f t="array" ref="AB41">SUMPRODUCT((AB$27 = $C$1:$O$1) * ($R41 = $B$2:$B$22) * ($Q41 = $A$2:$A$22) * ($C$2:$O$22))</f>
        <v>184.20503652187301</v>
      </c>
      <c r="AC41" s="1" cm="1">
        <f t="array" ref="AC41">SUMPRODUCT((AC$27 = $C$1:$O$1) * ($R41 = $B$2:$B$22) * ($Q41 = $A$2:$A$22) * ($C$2:$O$22))</f>
        <v>382.75494883236502</v>
      </c>
      <c r="AD41" s="1" cm="1">
        <f t="array" ref="AD41">SUMPRODUCT((AD$27 = $C$1:$O$1) * ($R41 = $B$2:$B$22) * ($Q41 = $A$2:$A$22) * ($C$2:$O$22))</f>
        <v>6.7067764633456601</v>
      </c>
      <c r="AE41" s="1" cm="1">
        <f t="array" ref="AE41">SUMPRODUCT((AE$27 = $C$1:$O$1) * ($R41 = $B$2:$B$22) * ($Q41 = $A$2:$A$22) * ($C$2:$O$22))</f>
        <v>3.7040408940430098</v>
      </c>
      <c r="AF41" s="1" cm="1">
        <f t="array" ref="AF41">SUMPRODUCT((AF$27 = $C$1:$O$1) * ($R41 = $B$2:$B$22) * ($Q41 = $A$2:$A$22) * ($C$2:$O$22))</f>
        <v>248.36100391473201</v>
      </c>
      <c r="AG41" s="1" cm="1">
        <f t="array" ref="AG41">SUMPRODUCT((AG$27 = $C$1:$O$1) * ($R41 = $B$2:$B$22) * ($Q41 = $A$2:$A$22) * ($C$2:$O$22))</f>
        <v>492.68286034613402</v>
      </c>
      <c r="AH41" s="1" cm="1">
        <f t="array" ref="AH41">SUMPRODUCT((AH$27 = $C$1:$O$1) * ($R41 = $B$2:$B$22) * ($Q41 = $A$2:$A$22) * ($C$2:$O$22))</f>
        <v>1047.2676181085701</v>
      </c>
      <c r="AI41" s="1" cm="1">
        <f t="array" ref="AI41">SUMPRODUCT((AI$27 = $C$1:$O$1) * ($R41 = $B$2:$B$22) * ($Q41 = $A$2:$A$22) * ($C$2:$O$22))</f>
        <v>2465.46342064377</v>
      </c>
      <c r="AJ41" s="1" cm="1">
        <f t="array" ref="AJ41">SUMPRODUCT((AJ$27 = $C$1:$O$1) * ($R41 = $B$2:$B$22) * ($Q41 = $A$2:$A$22) * ($C$2:$O$22))</f>
        <v>22.9260025790208</v>
      </c>
      <c r="AK41" s="1"/>
      <c r="AM41" t="s">
        <v>36</v>
      </c>
      <c r="AN41" t="s">
        <v>36</v>
      </c>
      <c r="AO41" t="s">
        <v>33</v>
      </c>
      <c r="AP41" s="1">
        <f t="shared" si="27"/>
        <v>1.0080625186826602</v>
      </c>
      <c r="AQ41" s="1">
        <f t="shared" si="28"/>
        <v>1.005599460518102</v>
      </c>
      <c r="AR41" s="1">
        <f t="shared" si="28"/>
        <v>1.0210313287821422</v>
      </c>
      <c r="AS41" s="1">
        <f t="shared" si="28"/>
        <v>0.94644595170645962</v>
      </c>
      <c r="AT41" s="1">
        <f t="shared" si="28"/>
        <v>0.93488877449565311</v>
      </c>
      <c r="AU41" s="1">
        <f t="shared" si="28"/>
        <v>0.93176306015258226</v>
      </c>
      <c r="AV41" s="1">
        <f t="shared" si="28"/>
        <v>1.0050964765415928</v>
      </c>
      <c r="AW41" s="1">
        <f t="shared" si="28"/>
        <v>1.0076320081821857</v>
      </c>
      <c r="AX41" s="1">
        <f t="shared" si="28"/>
        <v>0.96961642772927203</v>
      </c>
      <c r="AY41" s="1">
        <f t="shared" si="28"/>
        <v>0.97283132150237284</v>
      </c>
      <c r="AZ41" s="1">
        <f t="shared" si="28"/>
        <v>0.98820486360128634</v>
      </c>
      <c r="BA41" s="1">
        <f t="shared" si="28"/>
        <v>1.0490485252617652</v>
      </c>
      <c r="BB41" s="1">
        <f t="shared" si="28"/>
        <v>1.0002957628340192</v>
      </c>
      <c r="BC41" s="1"/>
      <c r="BD41" s="1"/>
      <c r="BE41" t="s">
        <v>44</v>
      </c>
      <c r="BF41" t="str">
        <f t="shared" si="29"/>
        <v>SL</v>
      </c>
      <c r="BG41" t="str">
        <f t="shared" si="30"/>
        <v>&amp;SL</v>
      </c>
      <c r="BH41" t="str">
        <f t="shared" si="30"/>
        <v>&amp;OLS</v>
      </c>
      <c r="BI41" t="str">
        <f t="shared" si="31"/>
        <v>&amp;1.02</v>
      </c>
      <c r="BJ41" t="str">
        <f t="shared" si="31"/>
        <v>&amp;1.56</v>
      </c>
      <c r="BK41" t="str">
        <f t="shared" si="31"/>
        <v>&amp;1.51</v>
      </c>
      <c r="BL41" t="str">
        <f t="shared" si="31"/>
        <v>&amp;1.29</v>
      </c>
      <c r="BM41" t="str">
        <f t="shared" si="31"/>
        <v>&amp;1.3</v>
      </c>
      <c r="BN41" t="str">
        <f t="shared" si="32"/>
        <v>&amp;1.27</v>
      </c>
      <c r="BO41" t="str">
        <f t="shared" si="33"/>
        <v>&amp;1.12</v>
      </c>
      <c r="BP41" t="str">
        <f t="shared" si="34"/>
        <v>&amp;1.05</v>
      </c>
      <c r="BQ41" t="str">
        <f t="shared" si="35"/>
        <v>&amp;1.43</v>
      </c>
      <c r="BR41" t="str">
        <f t="shared" si="36"/>
        <v>&amp;1.45</v>
      </c>
      <c r="BS41" t="str">
        <f t="shared" si="37"/>
        <v>&amp;1.32</v>
      </c>
      <c r="BT41" t="str">
        <f t="shared" si="38"/>
        <v>&amp;1.31</v>
      </c>
      <c r="BU41" t="str">
        <f t="shared" si="39"/>
        <v>&amp;1.39</v>
      </c>
      <c r="BV41" s="3" t="s">
        <v>45</v>
      </c>
    </row>
    <row r="42" spans="17:74" x14ac:dyDescent="0.35">
      <c r="Q42" t="s">
        <v>15</v>
      </c>
      <c r="R42" t="s">
        <v>22</v>
      </c>
      <c r="U42" t="s">
        <v>36</v>
      </c>
      <c r="V42" t="s">
        <v>36</v>
      </c>
      <c r="W42" t="s">
        <v>34</v>
      </c>
      <c r="X42" s="1" cm="1">
        <f t="array" ref="X42">SUMPRODUCT((X$27 = $C$1:$O$1) * ($R42 = $B$2:$B$22) * ($Q42 = $A$2:$A$22) * ($C$2:$O$22))</f>
        <v>1.9612631308748401</v>
      </c>
      <c r="Y42" s="1" cm="1">
        <f t="array" ref="Y42">SUMPRODUCT((Y$27 = $C$1:$O$1) * ($R42 = $B$2:$B$22) * ($Q42 = $A$2:$A$22) * ($C$2:$O$22))</f>
        <v>552.546517021451</v>
      </c>
      <c r="Z42" s="1" cm="1">
        <f t="array" ref="Z42">SUMPRODUCT((Z$27 = $C$1:$O$1) * ($R42 = $B$2:$B$22) * ($Q42 = $A$2:$A$22) * ($C$2:$O$22))</f>
        <v>1083.9873563244701</v>
      </c>
      <c r="AA42" s="1" cm="1">
        <f t="array" ref="AA42">SUMPRODUCT((AA$27 = $C$1:$O$1) * ($R42 = $B$2:$B$22) * ($Q42 = $A$2:$A$22) * ($C$2:$O$22))</f>
        <v>96.791577697343996</v>
      </c>
      <c r="AB42" s="1" cm="1">
        <f t="array" ref="AB42">SUMPRODUCT((AB$27 = $C$1:$O$1) * ($R42 = $B$2:$B$22) * ($Q42 = $A$2:$A$22) * ($C$2:$O$22))</f>
        <v>184.610563790442</v>
      </c>
      <c r="AC42" s="1" cm="1">
        <f t="array" ref="AC42">SUMPRODUCT((AC$27 = $C$1:$O$1) * ($R42 = $B$2:$B$22) * ($Q42 = $A$2:$A$22) * ($C$2:$O$22))</f>
        <v>381.47765065525903</v>
      </c>
      <c r="AD42" s="1" cm="1">
        <f t="array" ref="AD42">SUMPRODUCT((AD$27 = $C$1:$O$1) * ($R42 = $B$2:$B$22) * ($Q42 = $A$2:$A$22) * ($C$2:$O$22))</f>
        <v>6.7806773159817704</v>
      </c>
      <c r="AE42" s="1" cm="1">
        <f t="array" ref="AE42">SUMPRODUCT((AE$27 = $C$1:$O$1) * ($R42 = $B$2:$B$22) * ($Q42 = $A$2:$A$22) * ($C$2:$O$22))</f>
        <v>3.7309705797081301</v>
      </c>
      <c r="AF42" s="1" cm="1">
        <f t="array" ref="AF42">SUMPRODUCT((AF$27 = $C$1:$O$1) * ($R42 = $B$2:$B$22) * ($Q42 = $A$2:$A$22) * ($C$2:$O$22))</f>
        <v>245.02542316173</v>
      </c>
      <c r="AG42" s="1" cm="1">
        <f t="array" ref="AG42">SUMPRODUCT((AG$27 = $C$1:$O$1) * ($R42 = $B$2:$B$22) * ($Q42 = $A$2:$A$22) * ($C$2:$O$22))</f>
        <v>483.385057559296</v>
      </c>
      <c r="AH42" s="1" cm="1">
        <f t="array" ref="AH42">SUMPRODUCT((AH$27 = $C$1:$O$1) * ($R42 = $B$2:$B$22) * ($Q42 = $A$2:$A$22) * ($C$2:$O$22))</f>
        <v>1013.75843648537</v>
      </c>
      <c r="AI42" s="1" cm="1">
        <f t="array" ref="AI42">SUMPRODUCT((AI$27 = $C$1:$O$1) * ($R42 = $B$2:$B$22) * ($Q42 = $A$2:$A$22) * ($C$2:$O$22))</f>
        <v>2308.7730758583698</v>
      </c>
      <c r="AJ42" s="1" cm="1">
        <f t="array" ref="AJ42">SUMPRODUCT((AJ$27 = $C$1:$O$1) * ($R42 = $B$2:$B$22) * ($Q42 = $A$2:$A$22) * ($C$2:$O$22))</f>
        <v>22.118367751268501</v>
      </c>
      <c r="AK42" s="1"/>
      <c r="AM42" t="s">
        <v>36</v>
      </c>
      <c r="AN42" t="s">
        <v>36</v>
      </c>
      <c r="AO42" t="s">
        <v>34</v>
      </c>
      <c r="AP42" s="1">
        <f t="shared" si="27"/>
        <v>1.0116931057446032</v>
      </c>
      <c r="AQ42" s="1">
        <f t="shared" si="28"/>
        <v>0.97371955528533993</v>
      </c>
      <c r="AR42" s="1">
        <f t="shared" si="28"/>
        <v>0.97434330156425586</v>
      </c>
      <c r="AS42" s="1">
        <f t="shared" si="28"/>
        <v>0.94734176576991658</v>
      </c>
      <c r="AT42" s="1">
        <f t="shared" si="28"/>
        <v>0.93694693152705444</v>
      </c>
      <c r="AU42" s="1">
        <f t="shared" si="28"/>
        <v>0.92865365748683426</v>
      </c>
      <c r="AV42" s="1">
        <f t="shared" si="28"/>
        <v>1.0161714671878326</v>
      </c>
      <c r="AW42" s="1">
        <f t="shared" si="28"/>
        <v>1.014957848804005</v>
      </c>
      <c r="AX42" s="1">
        <f t="shared" si="28"/>
        <v>0.95659411809470996</v>
      </c>
      <c r="AY42" s="1">
        <f t="shared" si="28"/>
        <v>0.95447226235866045</v>
      </c>
      <c r="AZ42" s="1">
        <f t="shared" si="28"/>
        <v>0.9565854993788433</v>
      </c>
      <c r="BA42" s="1">
        <f t="shared" si="28"/>
        <v>0.98237717506304256</v>
      </c>
      <c r="BB42" s="1">
        <f t="shared" si="28"/>
        <v>0.96505744802823268</v>
      </c>
      <c r="BC42" s="1"/>
      <c r="BD42" s="1"/>
      <c r="BE42" t="s">
        <v>44</v>
      </c>
      <c r="BF42" t="str">
        <f t="shared" si="29"/>
        <v>SL</v>
      </c>
      <c r="BG42" t="str">
        <f t="shared" si="30"/>
        <v>&amp;SL</v>
      </c>
      <c r="BH42" t="str">
        <f t="shared" si="30"/>
        <v>&amp;WLS-struct</v>
      </c>
      <c r="BI42" t="str">
        <f t="shared" si="31"/>
        <v>&amp;1.01</v>
      </c>
      <c r="BJ42" t="str">
        <f t="shared" si="31"/>
        <v>&amp;1.39</v>
      </c>
      <c r="BK42" t="str">
        <f t="shared" si="31"/>
        <v>&amp;1.39</v>
      </c>
      <c r="BL42" t="str">
        <f t="shared" si="31"/>
        <v>&amp;1.15</v>
      </c>
      <c r="BM42" t="str">
        <f t="shared" si="31"/>
        <v>&amp;1.16</v>
      </c>
      <c r="BN42" t="str">
        <f t="shared" si="32"/>
        <v>&amp;1.11</v>
      </c>
      <c r="BO42" t="str">
        <f t="shared" si="33"/>
        <v>&amp;1.07</v>
      </c>
      <c r="BP42" t="str">
        <f t="shared" si="34"/>
        <v>&amp;1.03</v>
      </c>
      <c r="BQ42" t="str">
        <f t="shared" si="35"/>
        <v>&amp;1.27</v>
      </c>
      <c r="BR42" t="str">
        <f t="shared" si="36"/>
        <v>&amp;1.28</v>
      </c>
      <c r="BS42" t="str">
        <f t="shared" si="37"/>
        <v>&amp;1.23</v>
      </c>
      <c r="BT42" t="str">
        <f t="shared" si="38"/>
        <v>&amp;1.27</v>
      </c>
      <c r="BU42" t="str">
        <f t="shared" si="39"/>
        <v>&amp;1.28</v>
      </c>
      <c r="BV42" s="3" t="s">
        <v>45</v>
      </c>
    </row>
    <row r="43" spans="17:74" x14ac:dyDescent="0.35">
      <c r="Q43" t="s">
        <v>15</v>
      </c>
      <c r="R43" t="s">
        <v>18</v>
      </c>
      <c r="U43" t="s">
        <v>36</v>
      </c>
      <c r="V43" t="s">
        <v>36</v>
      </c>
      <c r="W43" t="s">
        <v>30</v>
      </c>
      <c r="X43" s="1" cm="1">
        <f t="array" ref="X43">SUMPRODUCT((X$27 = $C$1:$O$1) * ($R43 = $B$2:$B$22) * ($Q43 = $A$2:$A$22) * ($C$2:$O$22))</f>
        <v>365.049410359479</v>
      </c>
      <c r="Y43" s="1" cm="1">
        <f t="array" ref="Y43">SUMPRODUCT((Y$27 = $C$1:$O$1) * ($R43 = $B$2:$B$22) * ($Q43 = $A$2:$A$22) * ($C$2:$O$22))</f>
        <v>23280.758869095302</v>
      </c>
      <c r="Z43" s="1" cm="1">
        <f t="array" ref="Z43">SUMPRODUCT((Z$27 = $C$1:$O$1) * ($R43 = $B$2:$B$22) * ($Q43 = $A$2:$A$22) * ($C$2:$O$22))</f>
        <v>29232.3175725277</v>
      </c>
      <c r="AA43" s="1" cm="1">
        <f t="array" ref="AA43">SUMPRODUCT((AA$27 = $C$1:$O$1) * ($R43 = $B$2:$B$22) * ($Q43 = $A$2:$A$22) * ($C$2:$O$22))</f>
        <v>9578.1989520038896</v>
      </c>
      <c r="AB43" s="1" cm="1">
        <f t="array" ref="AB43">SUMPRODUCT((AB$27 = $C$1:$O$1) * ($R43 = $B$2:$B$22) * ($Q43 = $A$2:$A$22) * ($C$2:$O$22))</f>
        <v>15449.1508590088</v>
      </c>
      <c r="AC43" s="1" cm="1">
        <f t="array" ref="AC43">SUMPRODUCT((AC$27 = $C$1:$O$1) * ($R43 = $B$2:$B$22) * ($Q43 = $A$2:$A$22) * ($C$2:$O$22))</f>
        <v>28789.386596261</v>
      </c>
      <c r="AD43" s="1" cm="1">
        <f t="array" ref="AD43">SUMPRODUCT((AD$27 = $C$1:$O$1) * ($R43 = $B$2:$B$22) * ($Q43 = $A$2:$A$22) * ($C$2:$O$22))</f>
        <v>1233.28349449496</v>
      </c>
      <c r="AE43" s="1" cm="1">
        <f t="array" ref="AE43">SUMPRODUCT((AE$27 = $C$1:$O$1) * ($R43 = $B$2:$B$22) * ($Q43 = $A$2:$A$22) * ($C$2:$O$22))</f>
        <v>674.25800726425598</v>
      </c>
      <c r="AF43" s="1" cm="1">
        <f t="array" ref="AF43">SUMPRODUCT((AF$27 = $C$1:$O$1) * ($R43 = $B$2:$B$22) * ($Q43 = $A$2:$A$22) * ($C$2:$O$22))</f>
        <v>19795.394596769998</v>
      </c>
      <c r="AG43" s="1" cm="1">
        <f t="array" ref="AG43">SUMPRODUCT((AG$27 = $C$1:$O$1) * ($R43 = $B$2:$B$22) * ($Q43 = $A$2:$A$22) * ($C$2:$O$22))</f>
        <v>31888.533324320499</v>
      </c>
      <c r="AH43" s="1" cm="1">
        <f t="array" ref="AH43">SUMPRODUCT((AH$27 = $C$1:$O$1) * ($R43 = $B$2:$B$22) * ($Q43 = $A$2:$A$22) * ($C$2:$O$22))</f>
        <v>56835.023452824498</v>
      </c>
      <c r="AI43" s="1" cm="1">
        <f t="array" ref="AI43">SUMPRODUCT((AI$27 = $C$1:$O$1) * ($R43 = $B$2:$B$22) * ($Q43 = $A$2:$A$22) * ($C$2:$O$22))</f>
        <v>55779.851768986198</v>
      </c>
      <c r="AJ43" s="1" cm="1">
        <f t="array" ref="AJ43">SUMPRODUCT((AJ$27 = $C$1:$O$1) * ($R43 = $B$2:$B$22) * ($Q43 = $A$2:$A$22) * ($C$2:$O$22))</f>
        <v>1309.3761103904501</v>
      </c>
      <c r="AK43" s="1"/>
      <c r="AM43" t="s">
        <v>36</v>
      </c>
      <c r="AN43" t="s">
        <v>36</v>
      </c>
      <c r="AO43" t="s">
        <v>30</v>
      </c>
      <c r="AP43" s="1">
        <f t="shared" si="27"/>
        <v>188.30618181869337</v>
      </c>
      <c r="AQ43" s="1">
        <f t="shared" si="28"/>
        <v>41.026283714391155</v>
      </c>
      <c r="AR43" s="1">
        <f t="shared" si="28"/>
        <v>26.275502799744682</v>
      </c>
      <c r="AS43" s="1">
        <f t="shared" si="28"/>
        <v>93.746048199149442</v>
      </c>
      <c r="AT43" s="1">
        <f t="shared" si="28"/>
        <v>78.408484297128183</v>
      </c>
      <c r="AU43" s="1">
        <f t="shared" si="28"/>
        <v>70.083710313034686</v>
      </c>
      <c r="AV43" s="1">
        <f t="shared" si="28"/>
        <v>184.82335018445374</v>
      </c>
      <c r="AW43" s="1">
        <f t="shared" si="28"/>
        <v>183.42236744341733</v>
      </c>
      <c r="AX43" s="1">
        <f t="shared" si="28"/>
        <v>77.282421522990688</v>
      </c>
      <c r="AY43" s="1">
        <f t="shared" si="28"/>
        <v>62.965786942286897</v>
      </c>
      <c r="AZ43" s="1">
        <f t="shared" si="28"/>
        <v>53.629698491404859</v>
      </c>
      <c r="BA43" s="1">
        <f t="shared" si="28"/>
        <v>23.734187555820835</v>
      </c>
      <c r="BB43" s="1">
        <f t="shared" si="28"/>
        <v>57.130036981597421</v>
      </c>
      <c r="BC43" s="1"/>
      <c r="BD43" s="1"/>
      <c r="BE43" t="s">
        <v>44</v>
      </c>
      <c r="BF43" t="str">
        <f t="shared" si="29"/>
        <v>SL</v>
      </c>
      <c r="BG43" t="str">
        <f t="shared" si="30"/>
        <v>&amp;SL</v>
      </c>
      <c r="BH43" t="str">
        <f t="shared" si="30"/>
        <v>&amp;WLS-var</v>
      </c>
      <c r="BI43" t="str">
        <f t="shared" si="31"/>
        <v>&amp;1.01</v>
      </c>
      <c r="BJ43" t="str">
        <f t="shared" si="31"/>
        <v>&amp;1.27</v>
      </c>
      <c r="BK43" t="str">
        <f t="shared" si="31"/>
        <v>&amp;1.26</v>
      </c>
      <c r="BL43" t="str">
        <f t="shared" si="31"/>
        <v>&amp;1.09</v>
      </c>
      <c r="BM43" t="str">
        <f t="shared" si="31"/>
        <v>&amp;1.1</v>
      </c>
      <c r="BN43" t="str">
        <f t="shared" si="32"/>
        <v>&amp;1.07</v>
      </c>
      <c r="BO43" t="str">
        <f t="shared" si="33"/>
        <v>&amp;1.06</v>
      </c>
      <c r="BP43" t="str">
        <f t="shared" si="34"/>
        <v>&amp;1.03</v>
      </c>
      <c r="BQ43" t="str">
        <f t="shared" si="35"/>
        <v>&amp;1.17</v>
      </c>
      <c r="BR43" t="str">
        <f t="shared" si="36"/>
        <v>&amp;1.17</v>
      </c>
      <c r="BS43" t="str">
        <f t="shared" si="37"/>
        <v>&amp;1.14</v>
      </c>
      <c r="BT43" t="str">
        <f t="shared" si="38"/>
        <v>&amp;1.21</v>
      </c>
      <c r="BU43" t="str">
        <f t="shared" si="39"/>
        <v>&amp;1.18</v>
      </c>
      <c r="BV43" s="3" t="s">
        <v>45</v>
      </c>
    </row>
    <row r="44" spans="17:74" x14ac:dyDescent="0.35">
      <c r="Q44" t="s">
        <v>15</v>
      </c>
      <c r="R44" t="s">
        <v>19</v>
      </c>
      <c r="U44" t="s">
        <v>36</v>
      </c>
      <c r="V44" t="s">
        <v>36</v>
      </c>
      <c r="W44" t="s">
        <v>31</v>
      </c>
      <c r="X44" s="1" cm="1">
        <f t="array" ref="X44">SUMPRODUCT((X$27 = $C$1:$O$1) * ($R44 = $B$2:$B$22) * ($Q44 = $A$2:$A$22) * ($C$2:$O$22))</f>
        <v>1.95402284705731</v>
      </c>
      <c r="Y44" s="1" cm="1">
        <f t="array" ref="Y44">SUMPRODUCT((Y$27 = $C$1:$O$1) * ($R44 = $B$2:$B$22) * ($Q44 = $A$2:$A$22) * ($C$2:$O$22))</f>
        <v>561.60486915333502</v>
      </c>
      <c r="Z44" s="1" cm="1">
        <f t="array" ref="Z44">SUMPRODUCT((Z$27 = $C$1:$O$1) * ($R44 = $B$2:$B$22) * ($Q44 = $A$2:$A$22) * ($C$2:$O$22))</f>
        <v>1112.78876014613</v>
      </c>
      <c r="AA44" s="1" cm="1">
        <f t="array" ref="AA44">SUMPRODUCT((AA$27 = $C$1:$O$1) * ($R44 = $B$2:$B$22) * ($Q44 = $A$2:$A$22) * ($C$2:$O$22))</f>
        <v>93.454165057140401</v>
      </c>
      <c r="AB44" s="1" cm="1">
        <f t="array" ref="AB44">SUMPRODUCT((AB$27 = $C$1:$O$1) * ($R44 = $B$2:$B$22) * ($Q44 = $A$2:$A$22) * ($C$2:$O$22))</f>
        <v>177.49686579143801</v>
      </c>
      <c r="AC44" s="1" cm="1">
        <f t="array" ref="AC44">SUMPRODUCT((AC$27 = $C$1:$O$1) * ($R44 = $B$2:$B$22) * ($Q44 = $A$2:$A$22) * ($C$2:$O$22))</f>
        <v>366.19662738923699</v>
      </c>
      <c r="AD44" s="1" cm="1">
        <f t="array" ref="AD44">SUMPRODUCT((AD$27 = $C$1:$O$1) * ($R44 = $B$2:$B$22) * ($Q44 = $A$2:$A$22) * ($C$2:$O$22))</f>
        <v>6.7372140414101302</v>
      </c>
      <c r="AE44" s="1" cm="1">
        <f t="array" ref="AE44">SUMPRODUCT((AE$27 = $C$1:$O$1) * ($R44 = $B$2:$B$22) * ($Q44 = $A$2:$A$22) * ($C$2:$O$22))</f>
        <v>3.7093670452512701</v>
      </c>
      <c r="AF44" s="1" cm="1">
        <f t="array" ref="AF44">SUMPRODUCT((AF$27 = $C$1:$O$1) * ($R44 = $B$2:$B$22) * ($Q44 = $A$2:$A$22) * ($C$2:$O$22))</f>
        <v>242.73531107608301</v>
      </c>
      <c r="AG44" s="1" cm="1">
        <f t="array" ref="AG44">SUMPRODUCT((AG$27 = $C$1:$O$1) * ($R44 = $B$2:$B$22) * ($Q44 = $A$2:$A$22) * ($C$2:$O$22))</f>
        <v>478.88442439459601</v>
      </c>
      <c r="AH44" s="1" cm="1">
        <f t="array" ref="AH44">SUMPRODUCT((AH$27 = $C$1:$O$1) * ($R44 = $B$2:$B$22) * ($Q44 = $A$2:$A$22) * ($C$2:$O$22))</f>
        <v>1013.11269872081</v>
      </c>
      <c r="AI44" s="1" cm="1">
        <f t="array" ref="AI44">SUMPRODUCT((AI$27 = $C$1:$O$1) * ($R44 = $B$2:$B$22) * ($Q44 = $A$2:$A$22) * ($C$2:$O$22))</f>
        <v>2383.6938316002502</v>
      </c>
      <c r="AJ44" s="1" cm="1">
        <f t="array" ref="AJ44">SUMPRODUCT((AJ$27 = $C$1:$O$1) * ($R44 = $B$2:$B$22) * ($Q44 = $A$2:$A$22) * ($C$2:$O$22))</f>
        <v>22.279341173897102</v>
      </c>
      <c r="AK44" s="1"/>
      <c r="AM44" t="s">
        <v>36</v>
      </c>
      <c r="AN44" t="s">
        <v>36</v>
      </c>
      <c r="AO44" t="s">
        <v>31</v>
      </c>
      <c r="AP44" s="1">
        <f t="shared" si="27"/>
        <v>1.0079582957099282</v>
      </c>
      <c r="AQ44" s="1">
        <f t="shared" si="28"/>
        <v>0.98968254543687073</v>
      </c>
      <c r="AR44" s="1">
        <f t="shared" si="28"/>
        <v>1.0002314770356324</v>
      </c>
      <c r="AS44" s="1">
        <f t="shared" si="28"/>
        <v>0.91467703957277269</v>
      </c>
      <c r="AT44" s="1">
        <f t="shared" si="28"/>
        <v>0.90084305223040273</v>
      </c>
      <c r="AU44" s="1">
        <f t="shared" si="28"/>
        <v>0.89145415675131945</v>
      </c>
      <c r="AV44" s="1">
        <f t="shared" si="28"/>
        <v>1.0096579380177961</v>
      </c>
      <c r="AW44" s="1">
        <f t="shared" si="28"/>
        <v>1.0090809123901527</v>
      </c>
      <c r="AX44" s="1">
        <f t="shared" si="28"/>
        <v>0.94765338156770262</v>
      </c>
      <c r="AY44" s="1">
        <f t="shared" si="28"/>
        <v>0.94558549713582218</v>
      </c>
      <c r="AZ44" s="1">
        <f t="shared" si="28"/>
        <v>0.95597617928862455</v>
      </c>
      <c r="BA44" s="1">
        <f t="shared" si="28"/>
        <v>1.0142557694337486</v>
      </c>
      <c r="BB44" s="1">
        <f t="shared" si="28"/>
        <v>0.97208095908426062</v>
      </c>
      <c r="BC44" s="1"/>
      <c r="BD44" s="1"/>
      <c r="BE44" t="s">
        <v>44</v>
      </c>
      <c r="BF44" t="str">
        <f t="shared" si="29"/>
        <v>SL</v>
      </c>
      <c r="BG44" t="str">
        <f t="shared" si="30"/>
        <v>&amp;SL</v>
      </c>
      <c r="BH44" t="str">
        <f t="shared" si="30"/>
        <v>&amp;MinT-cov</v>
      </c>
      <c r="BI44" t="str">
        <f t="shared" si="31"/>
        <v>&amp;79.23</v>
      </c>
      <c r="BJ44" t="str">
        <f t="shared" si="31"/>
        <v>&amp;23</v>
      </c>
      <c r="BK44" t="str">
        <f t="shared" si="31"/>
        <v>&amp;17.8</v>
      </c>
      <c r="BL44" t="str">
        <f t="shared" si="31"/>
        <v>&amp;34.08</v>
      </c>
      <c r="BM44" t="str">
        <f t="shared" si="31"/>
        <v>&amp;27.87</v>
      </c>
      <c r="BN44" t="str">
        <f t="shared" si="32"/>
        <v>&amp;23.05</v>
      </c>
      <c r="BO44" t="str">
        <f t="shared" si="33"/>
        <v>&amp;75.12</v>
      </c>
      <c r="BP44" t="str">
        <f t="shared" si="34"/>
        <v>&amp;77.53</v>
      </c>
      <c r="BQ44" t="str">
        <f t="shared" si="35"/>
        <v>&amp;28.71</v>
      </c>
      <c r="BR44" t="str">
        <f t="shared" si="36"/>
        <v>&amp;23.34</v>
      </c>
      <c r="BS44" t="str">
        <f t="shared" si="37"/>
        <v>&amp;20.25</v>
      </c>
      <c r="BT44" t="str">
        <f t="shared" si="38"/>
        <v>&amp;16.19</v>
      </c>
      <c r="BU44" t="str">
        <f t="shared" si="39"/>
        <v>&amp;23.95</v>
      </c>
      <c r="BV44" s="3" t="s">
        <v>45</v>
      </c>
    </row>
    <row r="45" spans="17:74" x14ac:dyDescent="0.35">
      <c r="Q45" t="s">
        <v>15</v>
      </c>
      <c r="R45" t="s">
        <v>17</v>
      </c>
      <c r="U45" t="s">
        <v>36</v>
      </c>
      <c r="V45" t="s">
        <v>36</v>
      </c>
      <c r="W45" t="s">
        <v>29</v>
      </c>
      <c r="X45" s="1" cm="1">
        <f t="array" ref="X45">SUMPRODUCT((X$27 = $C$1:$O$1) * ($R45 = $B$2:$B$22) * ($Q45 = $A$2:$A$22) * ($C$2:$O$22))</f>
        <v>3.36741560855996</v>
      </c>
      <c r="Y45" s="1" cm="1">
        <f t="array" ref="Y45">SUMPRODUCT((Y$27 = $C$1:$O$1) * ($R45 = $B$2:$B$22) * ($Q45 = $A$2:$A$22) * ($C$2:$O$22))</f>
        <v>717.812456321284</v>
      </c>
      <c r="Z45" s="1" cm="1">
        <f t="array" ref="Z45">SUMPRODUCT((Z$27 = $C$1:$O$1) * ($R45 = $B$2:$B$22) * ($Q45 = $A$2:$A$22) * ($C$2:$O$22))</f>
        <v>1449.24293266526</v>
      </c>
      <c r="AA45" s="1" cm="1">
        <f t="array" ref="AA45">SUMPRODUCT((AA$27 = $C$1:$O$1) * ($R45 = $B$2:$B$22) * ($Q45 = $A$2:$A$22) * ($C$2:$O$22))</f>
        <v>136.82189011447801</v>
      </c>
      <c r="AB45" s="1" cm="1">
        <f t="array" ref="AB45">SUMPRODUCT((AB$27 = $C$1:$O$1) * ($R45 = $B$2:$B$22) * ($Q45 = $A$2:$A$22) * ($C$2:$O$22))</f>
        <v>248.52066942912899</v>
      </c>
      <c r="AC45" s="1" cm="1">
        <f t="array" ref="AC45">SUMPRODUCT((AC$27 = $C$1:$O$1) * ($R45 = $B$2:$B$22) * ($Q45 = $A$2:$A$22) * ($C$2:$O$22))</f>
        <v>511.11060527182599</v>
      </c>
      <c r="AD45" s="1" cm="1">
        <f t="array" ref="AD45">SUMPRODUCT((AD$27 = $C$1:$O$1) * ($R45 = $B$2:$B$22) * ($Q45 = $A$2:$A$22) * ($C$2:$O$22))</f>
        <v>13.610394203006001</v>
      </c>
      <c r="AE45" s="1" cm="1">
        <f t="array" ref="AE45">SUMPRODUCT((AE$27 = $C$1:$O$1) * ($R45 = $B$2:$B$22) * ($Q45 = $A$2:$A$22) * ($C$2:$O$22))</f>
        <v>6.86137793798909</v>
      </c>
      <c r="AF45" s="1" cm="1">
        <f t="array" ref="AF45">SUMPRODUCT((AF$27 = $C$1:$O$1) * ($R45 = $B$2:$B$22) * ($Q45 = $A$2:$A$22) * ($C$2:$O$22))</f>
        <v>329.94059675280897</v>
      </c>
      <c r="AG45" s="1" cm="1">
        <f t="array" ref="AG45">SUMPRODUCT((AG$27 = $C$1:$O$1) * ($R45 = $B$2:$B$22) * ($Q45 = $A$2:$A$22) * ($C$2:$O$22))</f>
        <v>635.42803717129595</v>
      </c>
      <c r="AH45" s="1" cm="1">
        <f t="array" ref="AH45">SUMPRODUCT((AH$27 = $C$1:$O$1) * ($R45 = $B$2:$B$22) * ($Q45 = $A$2:$A$22) * ($C$2:$O$22))</f>
        <v>1332.3954641779001</v>
      </c>
      <c r="AI45" s="1" cm="1">
        <f t="array" ref="AI45">SUMPRODUCT((AI$27 = $C$1:$O$1) * ($R45 = $B$2:$B$22) * ($Q45 = $A$2:$A$22) * ($C$2:$O$22))</f>
        <v>3101.9527467535099</v>
      </c>
      <c r="AJ45" s="1" cm="1">
        <f t="array" ref="AJ45">SUMPRODUCT((AJ$27 = $C$1:$O$1) * ($R45 = $B$2:$B$22) * ($Q45 = $A$2:$A$22) * ($C$2:$O$22))</f>
        <v>29.749973626024602</v>
      </c>
      <c r="AK45" s="1"/>
      <c r="AM45" t="s">
        <v>36</v>
      </c>
      <c r="AN45" t="s">
        <v>36</v>
      </c>
      <c r="AO45" t="s">
        <v>29</v>
      </c>
      <c r="AP45" s="1">
        <f t="shared" si="27"/>
        <v>1.737039309884568</v>
      </c>
      <c r="AQ45" s="1">
        <f t="shared" si="28"/>
        <v>1.2649577985129232</v>
      </c>
      <c r="AR45" s="1">
        <f t="shared" si="28"/>
        <v>1.3026537030557963</v>
      </c>
      <c r="AS45" s="1">
        <f t="shared" si="28"/>
        <v>1.3391360494435234</v>
      </c>
      <c r="AT45" s="1">
        <f t="shared" si="28"/>
        <v>1.2613074455857733</v>
      </c>
      <c r="AU45" s="1">
        <f t="shared" si="28"/>
        <v>1.2442268430423118</v>
      </c>
      <c r="AV45" s="1">
        <f t="shared" si="28"/>
        <v>2.0396921430954231</v>
      </c>
      <c r="AW45" s="1">
        <f t="shared" si="28"/>
        <v>1.8665409557631658</v>
      </c>
      <c r="AX45" s="1">
        <f t="shared" si="28"/>
        <v>1.2881081077291718</v>
      </c>
      <c r="AY45" s="1">
        <f t="shared" si="28"/>
        <v>1.254690079307244</v>
      </c>
      <c r="AZ45" s="1">
        <f t="shared" si="28"/>
        <v>1.2572523538146811</v>
      </c>
      <c r="BA45" s="1">
        <f t="shared" si="28"/>
        <v>1.3198731431852908</v>
      </c>
      <c r="BB45" s="1">
        <f t="shared" si="28"/>
        <v>1.2980358202422948</v>
      </c>
      <c r="BC45" s="1"/>
      <c r="BD45" s="1"/>
      <c r="BE45" t="s">
        <v>44</v>
      </c>
      <c r="BF45" t="str">
        <f t="shared" si="29"/>
        <v>SL</v>
      </c>
      <c r="BG45" t="str">
        <f t="shared" si="30"/>
        <v>&amp;SL</v>
      </c>
      <c r="BH45" t="str">
        <f t="shared" si="30"/>
        <v>&amp;MinT-shrink</v>
      </c>
      <c r="BI45" t="str">
        <f t="shared" si="31"/>
        <v>&amp;1.01</v>
      </c>
      <c r="BJ45" t="str">
        <f t="shared" si="31"/>
        <v>&amp;1.33</v>
      </c>
      <c r="BK45" t="str">
        <f t="shared" si="31"/>
        <v>&amp;1.31</v>
      </c>
      <c r="BL45" t="str">
        <f t="shared" si="31"/>
        <v>&amp;1.08</v>
      </c>
      <c r="BM45" t="str">
        <f t="shared" si="31"/>
        <v>&amp;1.08</v>
      </c>
      <c r="BN45" t="str">
        <f t="shared" si="32"/>
        <v>&amp;1.03</v>
      </c>
      <c r="BO45" t="str">
        <f t="shared" si="33"/>
        <v>&amp;1.06</v>
      </c>
      <c r="BP45" t="str">
        <f t="shared" si="34"/>
        <v>&amp;1.03</v>
      </c>
      <c r="BQ45" t="str">
        <f t="shared" si="35"/>
        <v>&amp;1.19</v>
      </c>
      <c r="BR45" t="str">
        <f t="shared" si="36"/>
        <v>&amp;1.18</v>
      </c>
      <c r="BS45" t="str">
        <f t="shared" si="37"/>
        <v>&amp;1.13</v>
      </c>
      <c r="BT45" t="str">
        <f t="shared" si="38"/>
        <v>&amp;1.23</v>
      </c>
      <c r="BU45" t="str">
        <f t="shared" si="39"/>
        <v>&amp;1.2</v>
      </c>
      <c r="BV45" s="3" t="s">
        <v>45</v>
      </c>
    </row>
    <row r="46" spans="17:74" x14ac:dyDescent="0.35">
      <c r="T46" t="s">
        <v>43</v>
      </c>
      <c r="AL46" t="s">
        <v>43</v>
      </c>
      <c r="BE46" t="s">
        <v>44</v>
      </c>
      <c r="BF46" t="str">
        <f t="shared" si="29"/>
        <v>SL</v>
      </c>
      <c r="BG46" t="str">
        <f t="shared" si="30"/>
        <v>&amp;SL</v>
      </c>
      <c r="BH46" t="str">
        <f t="shared" si="30"/>
        <v>&amp;ERM</v>
      </c>
      <c r="BI46" t="str">
        <f t="shared" si="31"/>
        <v>&amp;1.74</v>
      </c>
      <c r="BJ46" t="str">
        <f t="shared" si="31"/>
        <v>&amp;1.56</v>
      </c>
      <c r="BK46" t="str">
        <f t="shared" si="31"/>
        <v>&amp;1.56</v>
      </c>
      <c r="BL46" t="str">
        <f t="shared" si="31"/>
        <v>&amp;1.43</v>
      </c>
      <c r="BM46" t="str">
        <f t="shared" si="31"/>
        <v>&amp;1.33</v>
      </c>
      <c r="BN46" t="str">
        <f t="shared" si="32"/>
        <v>&amp;1.34</v>
      </c>
      <c r="BO46" t="str">
        <f t="shared" si="33"/>
        <v>&amp;2</v>
      </c>
      <c r="BP46" t="str">
        <f t="shared" si="34"/>
        <v>&amp;1.85</v>
      </c>
      <c r="BQ46" t="str">
        <f t="shared" si="35"/>
        <v>&amp;1.43</v>
      </c>
      <c r="BR46" t="str">
        <f t="shared" si="36"/>
        <v>&amp;1.4</v>
      </c>
      <c r="BS46" t="str">
        <f t="shared" si="37"/>
        <v>&amp;1.46</v>
      </c>
      <c r="BT46" t="str">
        <f t="shared" si="38"/>
        <v>&amp;1.68</v>
      </c>
      <c r="BU46" t="str">
        <f t="shared" si="39"/>
        <v>&amp;1.53</v>
      </c>
      <c r="BV46" s="3" t="s">
        <v>45</v>
      </c>
    </row>
    <row r="47" spans="17:74" x14ac:dyDescent="0.35">
      <c r="Q47" t="s">
        <v>23</v>
      </c>
      <c r="R47" t="s">
        <v>16</v>
      </c>
      <c r="U47" t="s">
        <v>36</v>
      </c>
      <c r="V47" t="s">
        <v>36</v>
      </c>
      <c r="W47" t="str">
        <f t="shared" ref="W47:W53" si="40">W39</f>
        <v>Base</v>
      </c>
      <c r="X47" s="1" cm="1">
        <f t="array" ref="X47">SUMPRODUCT((X$27 = $C$1:$O$1) * ($R47 = $B$2:$B$22) * ($Q47 = $A$2:$A$22) * ($C$2:$O$22))</f>
        <v>1.9624657518334201</v>
      </c>
      <c r="Y47" s="1" cm="1">
        <f t="array" ref="Y47">SUMPRODUCT((Y$27 = $C$1:$O$1) * ($R47 = $B$2:$B$22) * ($Q47 = $A$2:$A$22) * ($C$2:$O$22))</f>
        <v>904.07493378823995</v>
      </c>
      <c r="Z47" s="1" cm="1">
        <f t="array" ref="Z47">SUMPRODUCT((Z$27 = $C$1:$O$1) * ($R47 = $B$2:$B$22) * ($Q47 = $A$2:$A$22) * ($C$2:$O$22))</f>
        <v>1536.7172179434499</v>
      </c>
      <c r="AA47" s="1" cm="1">
        <f t="array" ref="AA47">SUMPRODUCT((AA$27 = $C$1:$O$1) * ($R47 = $B$2:$B$22) * ($Q47 = $A$2:$A$22) * ($C$2:$O$22))</f>
        <v>117.023065644079</v>
      </c>
      <c r="AB47" s="1" cm="1">
        <f t="array" ref="AB47">SUMPRODUCT((AB$27 = $C$1:$O$1) * ($R47 = $B$2:$B$22) * ($Q47 = $A$2:$A$22) * ($C$2:$O$22))</f>
        <v>227.043986289571</v>
      </c>
      <c r="AC47" s="1" cm="1">
        <f t="array" ref="AC47">SUMPRODUCT((AC$27 = $C$1:$O$1) * ($R47 = $B$2:$B$22) * ($Q47 = $A$2:$A$22) * ($C$2:$O$22))</f>
        <v>680.58734947360699</v>
      </c>
      <c r="AD47" s="1" cm="1">
        <f t="array" ref="AD47">SUMPRODUCT((AD$27 = $C$1:$O$1) * ($R47 = $B$2:$B$22) * ($Q47 = $A$2:$A$22) * ($C$2:$O$22))</f>
        <v>7.7992629225824297</v>
      </c>
      <c r="AE47" s="1" cm="1">
        <f t="array" ref="AE47">SUMPRODUCT((AE$27 = $C$1:$O$1) * ($R47 = $B$2:$B$22) * ($Q47 = $A$2:$A$22) * ($C$2:$O$22))</f>
        <v>3.7623400714794601</v>
      </c>
      <c r="AF47" s="1" cm="1">
        <f t="array" ref="AF47">SUMPRODUCT((AF$27 = $C$1:$O$1) * ($R47 = $B$2:$B$22) * ($Q47 = $A$2:$A$22) * ($C$2:$O$22))</f>
        <v>346.098055383401</v>
      </c>
      <c r="AG47" s="1" cm="1">
        <f t="array" ref="AG47">SUMPRODUCT((AG$27 = $C$1:$O$1) * ($R47 = $B$2:$B$22) * ($Q47 = $A$2:$A$22) * ($C$2:$O$22))</f>
        <v>1036.81782150764</v>
      </c>
      <c r="AH47" s="1" cm="1">
        <f t="array" ref="AH47">SUMPRODUCT((AH$27 = $C$1:$O$1) * ($R47 = $B$2:$B$22) * ($Q47 = $A$2:$A$22) * ($C$2:$O$22))</f>
        <v>1352.96506166166</v>
      </c>
      <c r="AI47" s="1" cm="1">
        <f t="array" ref="AI47">SUMPRODUCT((AI$27 = $C$1:$O$1) * ($R47 = $B$2:$B$22) * ($Q47 = $A$2:$A$22) * ($C$2:$O$22))</f>
        <v>3322.3330751387002</v>
      </c>
      <c r="AJ47" s="1" cm="1">
        <f t="array" ref="AJ47">SUMPRODUCT((AJ$27 = $C$1:$O$1) * ($R47 = $B$2:$B$22) * ($Q47 = $A$2:$A$22) * ($C$2:$O$22))</f>
        <v>33.861021243415401</v>
      </c>
      <c r="AK47" s="1"/>
      <c r="AM47" t="s">
        <v>36</v>
      </c>
      <c r="AN47" t="s">
        <v>36</v>
      </c>
      <c r="AO47" t="str">
        <f t="shared" ref="AO47:AO53" si="41">AO39</f>
        <v>Base</v>
      </c>
      <c r="AP47" s="1">
        <f t="shared" ref="AP47:AP53" si="42">X47 / X$31</f>
        <v>1.0123134627550758</v>
      </c>
      <c r="AQ47" s="1">
        <f t="shared" ref="AQ47:BB53" si="43">Y47 / Y$31</f>
        <v>1.5931969804430646</v>
      </c>
      <c r="AR47" s="1">
        <f t="shared" si="43"/>
        <v>1.381280066567008</v>
      </c>
      <c r="AS47" s="1">
        <f t="shared" si="43"/>
        <v>1.1453562415287784</v>
      </c>
      <c r="AT47" s="1">
        <f t="shared" si="43"/>
        <v>1.1523076573080588</v>
      </c>
      <c r="AU47" s="1">
        <f t="shared" si="43"/>
        <v>1.6567941273684215</v>
      </c>
      <c r="AV47" s="1">
        <f t="shared" si="43"/>
        <v>1.168819585079568</v>
      </c>
      <c r="AW47" s="1">
        <f t="shared" si="43"/>
        <v>1.0234914759677964</v>
      </c>
      <c r="AX47" s="1">
        <f t="shared" si="43"/>
        <v>1.3511878065210032</v>
      </c>
      <c r="AY47" s="1">
        <f t="shared" si="43"/>
        <v>2.0472578460429154</v>
      </c>
      <c r="AZ47" s="1">
        <f t="shared" si="43"/>
        <v>1.2766618876571234</v>
      </c>
      <c r="BA47" s="1">
        <f t="shared" si="43"/>
        <v>1.413644422269537</v>
      </c>
      <c r="BB47" s="1">
        <f t="shared" si="43"/>
        <v>1.4774069730767609</v>
      </c>
      <c r="BC47" s="1"/>
      <c r="BD47" s="1"/>
      <c r="BE47" t="s">
        <v>46</v>
      </c>
    </row>
    <row r="48" spans="17:74" x14ac:dyDescent="0.35">
      <c r="Q48" t="s">
        <v>23</v>
      </c>
      <c r="R48" t="s">
        <v>20</v>
      </c>
      <c r="U48" t="s">
        <v>36</v>
      </c>
      <c r="V48" t="s">
        <v>36</v>
      </c>
      <c r="W48" t="str">
        <f t="shared" si="40"/>
        <v>OLS</v>
      </c>
      <c r="X48" s="1" cm="1">
        <f t="array" ref="X48">SUMPRODUCT((X$27 = $C$1:$O$1) * ($R48 = $B$2:$B$22) * ($Q48 = $A$2:$A$22) * ($C$2:$O$22))</f>
        <v>1.97636664360139</v>
      </c>
      <c r="Y48" s="1" cm="1">
        <f t="array" ref="Y48">SUMPRODUCT((Y$27 = $C$1:$O$1) * ($R48 = $B$2:$B$22) * ($Q48 = $A$2:$A$22) * ($C$2:$O$22))</f>
        <v>883.39589402230797</v>
      </c>
      <c r="Z48" s="1" cm="1">
        <f t="array" ref="Z48">SUMPRODUCT((Z$27 = $C$1:$O$1) * ($R48 = $B$2:$B$22) * ($Q48 = $A$2:$A$22) * ($C$2:$O$22))</f>
        <v>1679.66032594583</v>
      </c>
      <c r="AA48" s="1" cm="1">
        <f t="array" ref="AA48">SUMPRODUCT((AA$27 = $C$1:$O$1) * ($R48 = $B$2:$B$22) * ($Q48 = $A$2:$A$22) * ($C$2:$O$22))</f>
        <v>131.834080579177</v>
      </c>
      <c r="AB48" s="1" cm="1">
        <f t="array" ref="AB48">SUMPRODUCT((AB$27 = $C$1:$O$1) * ($R48 = $B$2:$B$22) * ($Q48 = $A$2:$A$22) * ($C$2:$O$22))</f>
        <v>256.27843627582303</v>
      </c>
      <c r="AC48" s="1" cm="1">
        <f t="array" ref="AC48">SUMPRODUCT((AC$27 = $C$1:$O$1) * ($R48 = $B$2:$B$22) * ($Q48 = $A$2:$A$22) * ($C$2:$O$22))</f>
        <v>519.94230644120898</v>
      </c>
      <c r="AD48" s="1" cm="1">
        <f t="array" ref="AD48">SUMPRODUCT((AD$27 = $C$1:$O$1) * ($R48 = $B$2:$B$22) * ($Q48 = $A$2:$A$22) * ($C$2:$O$22))</f>
        <v>7.4636264711343898</v>
      </c>
      <c r="AE48" s="1" cm="1">
        <f t="array" ref="AE48">SUMPRODUCT((AE$27 = $C$1:$O$1) * ($R48 = $B$2:$B$22) * ($Q48 = $A$2:$A$22) * ($C$2:$O$22))</f>
        <v>3.8733113440079299</v>
      </c>
      <c r="AF48" s="1" cm="1">
        <f t="array" ref="AF48">SUMPRODUCT((AF$27 = $C$1:$O$1) * ($R48 = $B$2:$B$22) * ($Q48 = $A$2:$A$22) * ($C$2:$O$22))</f>
        <v>365.13166883087098</v>
      </c>
      <c r="AG48" s="1" cm="1">
        <f t="array" ref="AG48">SUMPRODUCT((AG$27 = $C$1:$O$1) * ($R48 = $B$2:$B$22) * ($Q48 = $A$2:$A$22) * ($C$2:$O$22))</f>
        <v>731.91812088040001</v>
      </c>
      <c r="AH48" s="1" cm="1">
        <f t="array" ref="AH48">SUMPRODUCT((AH$27 = $C$1:$O$1) * ($R48 = $B$2:$B$22) * ($Q48 = $A$2:$A$22) * ($C$2:$O$22))</f>
        <v>1396.1277794785899</v>
      </c>
      <c r="AI48" s="1" cm="1">
        <f t="array" ref="AI48">SUMPRODUCT((AI$27 = $C$1:$O$1) * ($R48 = $B$2:$B$22) * ($Q48 = $A$2:$A$22) * ($C$2:$O$22))</f>
        <v>3078.8746700752699</v>
      </c>
      <c r="AJ48" s="1" cm="1">
        <f t="array" ref="AJ48">SUMPRODUCT((AJ$27 = $C$1:$O$1) * ($R48 = $B$2:$B$22) * ($Q48 = $A$2:$A$22) * ($C$2:$O$22))</f>
        <v>31.753365698667</v>
      </c>
      <c r="AK48" s="1"/>
      <c r="AM48" t="s">
        <v>36</v>
      </c>
      <c r="AN48" t="s">
        <v>36</v>
      </c>
      <c r="AO48" t="str">
        <f t="shared" si="41"/>
        <v>OLS</v>
      </c>
      <c r="AP48" s="1">
        <f t="shared" si="42"/>
        <v>1.0194840642638514</v>
      </c>
      <c r="AQ48" s="1">
        <f t="shared" si="43"/>
        <v>1.5567555501121781</v>
      </c>
      <c r="AR48" s="1">
        <f t="shared" si="43"/>
        <v>1.5097646461834566</v>
      </c>
      <c r="AS48" s="1">
        <f t="shared" si="43"/>
        <v>1.290318162547712</v>
      </c>
      <c r="AT48" s="1">
        <f t="shared" si="43"/>
        <v>1.3006801428641541</v>
      </c>
      <c r="AU48" s="1">
        <f t="shared" si="43"/>
        <v>1.2657263767074964</v>
      </c>
      <c r="AV48" s="1">
        <f t="shared" si="43"/>
        <v>1.1185201578371302</v>
      </c>
      <c r="AW48" s="1">
        <f t="shared" si="43"/>
        <v>1.0536796432659019</v>
      </c>
      <c r="AX48" s="1">
        <f t="shared" si="43"/>
        <v>1.4254961882186863</v>
      </c>
      <c r="AY48" s="1">
        <f t="shared" si="43"/>
        <v>1.4452154318243886</v>
      </c>
      <c r="AZ48" s="1">
        <f t="shared" si="43"/>
        <v>1.3173903575681623</v>
      </c>
      <c r="BA48" s="1">
        <f t="shared" si="43"/>
        <v>1.3100534792217249</v>
      </c>
      <c r="BB48" s="1">
        <f t="shared" si="43"/>
        <v>1.3854468110878277</v>
      </c>
      <c r="BC48" s="1"/>
      <c r="BD48" s="1"/>
      <c r="BE48" t="str">
        <f>"\texttt{"&amp;AL38&amp;"}"</f>
        <v>\texttt{Global}</v>
      </c>
      <c r="BV48" s="3" t="s">
        <v>45</v>
      </c>
    </row>
    <row r="49" spans="17:74" x14ac:dyDescent="0.35">
      <c r="Q49" t="s">
        <v>23</v>
      </c>
      <c r="R49" t="s">
        <v>21</v>
      </c>
      <c r="U49" t="s">
        <v>36</v>
      </c>
      <c r="V49" t="s">
        <v>36</v>
      </c>
      <c r="W49" t="str">
        <f t="shared" si="40"/>
        <v>WLS-struct</v>
      </c>
      <c r="X49" s="1" cm="1">
        <f t="array" ref="X49">SUMPRODUCT((X$27 = $C$1:$O$1) * ($R49 = $B$2:$B$22) * ($Q49 = $A$2:$A$22) * ($C$2:$O$22))</f>
        <v>1.9604426348642401</v>
      </c>
      <c r="Y49" s="1" cm="1">
        <f t="array" ref="Y49">SUMPRODUCT((Y$27 = $C$1:$O$1) * ($R49 = $B$2:$B$22) * ($Q49 = $A$2:$A$22) * ($C$2:$O$22))</f>
        <v>789.90558836434695</v>
      </c>
      <c r="Z49" s="1" cm="1">
        <f t="array" ref="Z49">SUMPRODUCT((Z$27 = $C$1:$O$1) * ($R49 = $B$2:$B$22) * ($Q49 = $A$2:$A$22) * ($C$2:$O$22))</f>
        <v>1545.71722351367</v>
      </c>
      <c r="AA49" s="1" cm="1">
        <f t="array" ref="AA49">SUMPRODUCT((AA$27 = $C$1:$O$1) * ($R49 = $B$2:$B$22) * ($Q49 = $A$2:$A$22) * ($C$2:$O$22))</f>
        <v>117.108657178578</v>
      </c>
      <c r="AB49" s="1" cm="1">
        <f t="array" ref="AB49">SUMPRODUCT((AB$27 = $C$1:$O$1) * ($R49 = $B$2:$B$22) * ($Q49 = $A$2:$A$22) * ($C$2:$O$22))</f>
        <v>227.81036050130899</v>
      </c>
      <c r="AC49" s="1" cm="1">
        <f t="array" ref="AC49">SUMPRODUCT((AC$27 = $C$1:$O$1) * ($R49 = $B$2:$B$22) * ($Q49 = $A$2:$A$22) * ($C$2:$O$22))</f>
        <v>456.93135601667598</v>
      </c>
      <c r="AD49" s="1" cm="1">
        <f t="array" ref="AD49">SUMPRODUCT((AD$27 = $C$1:$O$1) * ($R49 = $B$2:$B$22) * ($Q49 = $A$2:$A$22) * ($C$2:$O$22))</f>
        <v>7.1348409532725796</v>
      </c>
      <c r="AE49" s="1" cm="1">
        <f t="array" ref="AE49">SUMPRODUCT((AE$27 = $C$1:$O$1) * ($R49 = $B$2:$B$22) * ($Q49 = $A$2:$A$22) * ($C$2:$O$22))</f>
        <v>3.7896359382413398</v>
      </c>
      <c r="AF49" s="1" cm="1">
        <f t="array" ref="AF49">SUMPRODUCT((AF$27 = $C$1:$O$1) * ($R49 = $B$2:$B$22) * ($Q49 = $A$2:$A$22) * ($C$2:$O$22))</f>
        <v>325.81129593805201</v>
      </c>
      <c r="AG49" s="1" cm="1">
        <f t="array" ref="AG49">SUMPRODUCT((AG$27 = $C$1:$O$1) * ($R49 = $B$2:$B$22) * ($Q49 = $A$2:$A$22) * ($C$2:$O$22))</f>
        <v>650.22545466369399</v>
      </c>
      <c r="AH49" s="1" cm="1">
        <f t="array" ref="AH49">SUMPRODUCT((AH$27 = $C$1:$O$1) * ($R49 = $B$2:$B$22) * ($Q49 = $A$2:$A$22) * ($C$2:$O$22))</f>
        <v>1307.6445699573601</v>
      </c>
      <c r="AI49" s="1" cm="1">
        <f t="array" ref="AI49">SUMPRODUCT((AI$27 = $C$1:$O$1) * ($R49 = $B$2:$B$22) * ($Q49 = $A$2:$A$22) * ($C$2:$O$22))</f>
        <v>2991.8144351623</v>
      </c>
      <c r="AJ49" s="1" cm="1">
        <f t="array" ref="AJ49">SUMPRODUCT((AJ$27 = $C$1:$O$1) * ($R49 = $B$2:$B$22) * ($Q49 = $A$2:$A$22) * ($C$2:$O$22))</f>
        <v>29.2528899154761</v>
      </c>
      <c r="AK49" s="1"/>
      <c r="AM49" t="s">
        <v>36</v>
      </c>
      <c r="AN49" t="s">
        <v>36</v>
      </c>
      <c r="AO49" t="str">
        <f t="shared" si="41"/>
        <v>WLS-struct</v>
      </c>
      <c r="AP49" s="1">
        <f t="shared" si="42"/>
        <v>1.0112698631188957</v>
      </c>
      <c r="AQ49" s="1">
        <f t="shared" si="43"/>
        <v>1.3920031970623694</v>
      </c>
      <c r="AR49" s="1">
        <f t="shared" si="43"/>
        <v>1.389369732087756</v>
      </c>
      <c r="AS49" s="1">
        <f t="shared" si="43"/>
        <v>1.146193963542989</v>
      </c>
      <c r="AT49" s="1">
        <f t="shared" si="43"/>
        <v>1.1561972070247504</v>
      </c>
      <c r="AU49" s="1">
        <f t="shared" si="43"/>
        <v>1.1123350850474132</v>
      </c>
      <c r="AV49" s="1">
        <f t="shared" si="43"/>
        <v>1.069247430865109</v>
      </c>
      <c r="AW49" s="1">
        <f t="shared" si="43"/>
        <v>1.0309169309849318</v>
      </c>
      <c r="AX49" s="1">
        <f t="shared" si="43"/>
        <v>1.271987066817295</v>
      </c>
      <c r="AY49" s="1">
        <f t="shared" si="43"/>
        <v>1.2839084515555468</v>
      </c>
      <c r="AZ49" s="1">
        <f t="shared" si="43"/>
        <v>1.2338973358380985</v>
      </c>
      <c r="BA49" s="1">
        <f t="shared" si="43"/>
        <v>1.2730095667954979</v>
      </c>
      <c r="BB49" s="1">
        <f t="shared" si="43"/>
        <v>1.2763473148990001</v>
      </c>
      <c r="BC49" s="1"/>
      <c r="BD49" s="1"/>
      <c r="BE49" t="s">
        <v>44</v>
      </c>
      <c r="BF49" t="str">
        <f t="shared" ref="BF49:BF55" si="44">AM39</f>
        <v>SL</v>
      </c>
      <c r="BG49" t="str">
        <f t="shared" ref="BG49:BH55" si="45">"&amp;"&amp;AN39</f>
        <v>&amp;SL</v>
      </c>
      <c r="BH49" t="str">
        <f t="shared" si="45"/>
        <v>&amp;Base</v>
      </c>
      <c r="BI49" t="str">
        <f t="shared" ref="BI49:BM55" si="46">"&amp;"&amp;ROUND(AP39, 2)</f>
        <v>&amp;1.01</v>
      </c>
      <c r="BJ49" t="str">
        <f t="shared" si="46"/>
        <v>&amp;1.24</v>
      </c>
      <c r="BK49" t="str">
        <f t="shared" si="46"/>
        <v>&amp;1.32</v>
      </c>
      <c r="BL49" t="str">
        <f t="shared" si="46"/>
        <v>&amp;0.92</v>
      </c>
      <c r="BM49" t="str">
        <f t="shared" si="46"/>
        <v>&amp;0.93</v>
      </c>
      <c r="BN49" t="str">
        <f t="shared" ref="BN49:BN55" si="47">"&amp;"&amp;ROUND(AU39, 2)</f>
        <v>&amp;0.95</v>
      </c>
      <c r="BO49" t="str">
        <f t="shared" ref="BO49:BO55" si="48">"&amp;"&amp;ROUND(AV39, 2)</f>
        <v>&amp;1</v>
      </c>
      <c r="BP49" t="str">
        <f t="shared" ref="BP49:BP55" si="49">"&amp;"&amp;ROUND(AW39, 2)</f>
        <v>&amp;1.01</v>
      </c>
      <c r="BQ49" t="str">
        <f t="shared" ref="BQ49:BQ55" si="50">"&amp;"&amp;ROUND(AX39, 2)</f>
        <v>&amp;0.99</v>
      </c>
      <c r="BR49" t="str">
        <f t="shared" ref="BR49:BR55" si="51">"&amp;"&amp;ROUND(AY39, 2)</f>
        <v>&amp;1.05</v>
      </c>
      <c r="BS49" t="str">
        <f t="shared" ref="BS49:BS55" si="52">"&amp;"&amp;ROUND(AZ39, 2)</f>
        <v>&amp;1.2</v>
      </c>
      <c r="BT49" t="str">
        <f t="shared" ref="BT49:BT55" si="53">"&amp;"&amp;ROUND(BA39, 2)</f>
        <v>&amp;1.75</v>
      </c>
      <c r="BU49" t="str">
        <f t="shared" ref="BU49:BU55" si="54">"&amp;"&amp;ROUND(BB39, 2)</f>
        <v>&amp;1.32</v>
      </c>
      <c r="BV49" s="3" t="s">
        <v>45</v>
      </c>
    </row>
    <row r="50" spans="17:74" x14ac:dyDescent="0.35">
      <c r="Q50" t="s">
        <v>23</v>
      </c>
      <c r="R50" t="s">
        <v>22</v>
      </c>
      <c r="U50" t="s">
        <v>36</v>
      </c>
      <c r="V50" t="s">
        <v>36</v>
      </c>
      <c r="W50" t="str">
        <f t="shared" si="40"/>
        <v>WLS-var</v>
      </c>
      <c r="X50" s="1" cm="1">
        <f t="array" ref="X50">SUMPRODUCT((X$27 = $C$1:$O$1) * ($R50 = $B$2:$B$22) * ($Q50 = $A$2:$A$22) * ($C$2:$O$22))</f>
        <v>1.95937039867575</v>
      </c>
      <c r="Y50" s="1" cm="1">
        <f t="array" ref="Y50">SUMPRODUCT((Y$27 = $C$1:$O$1) * ($R50 = $B$2:$B$22) * ($Q50 = $A$2:$A$22) * ($C$2:$O$22))</f>
        <v>719.22971012194296</v>
      </c>
      <c r="Z50" s="1" cm="1">
        <f t="array" ref="Z50">SUMPRODUCT((Z$27 = $C$1:$O$1) * ($R50 = $B$2:$B$22) * ($Q50 = $A$2:$A$22) * ($C$2:$O$22))</f>
        <v>1404.3131192250801</v>
      </c>
      <c r="AA50" s="1" cm="1">
        <f t="array" ref="AA50">SUMPRODUCT((AA$27 = $C$1:$O$1) * ($R50 = $B$2:$B$22) * ($Q50 = $A$2:$A$22) * ($C$2:$O$22))</f>
        <v>111.499269687368</v>
      </c>
      <c r="AB50" s="1" cm="1">
        <f t="array" ref="AB50">SUMPRODUCT((AB$27 = $C$1:$O$1) * ($R50 = $B$2:$B$22) * ($Q50 = $A$2:$A$22) * ($C$2:$O$22))</f>
        <v>216.01852757733599</v>
      </c>
      <c r="AC50" s="1" cm="1">
        <f t="array" ref="AC50">SUMPRODUCT((AC$27 = $C$1:$O$1) * ($R50 = $B$2:$B$22) * ($Q50 = $A$2:$A$22) * ($C$2:$O$22))</f>
        <v>438.40007900313799</v>
      </c>
      <c r="AD50" s="1" cm="1">
        <f t="array" ref="AD50">SUMPRODUCT((AD$27 = $C$1:$O$1) * ($R50 = $B$2:$B$22) * ($Q50 = $A$2:$A$22) * ($C$2:$O$22))</f>
        <v>7.0751693076499</v>
      </c>
      <c r="AE50" s="1" cm="1">
        <f t="array" ref="AE50">SUMPRODUCT((AE$27 = $C$1:$O$1) * ($R50 = $B$2:$B$22) * ($Q50 = $A$2:$A$22) * ($C$2:$O$22))</f>
        <v>3.7791205958812202</v>
      </c>
      <c r="AF50" s="1" cm="1">
        <f t="array" ref="AF50">SUMPRODUCT((AF$27 = $C$1:$O$1) * ($R50 = $B$2:$B$22) * ($Q50 = $A$2:$A$22) * ($C$2:$O$22))</f>
        <v>298.540627288949</v>
      </c>
      <c r="AG50" s="1" cm="1">
        <f t="array" ref="AG50">SUMPRODUCT((AG$27 = $C$1:$O$1) * ($R50 = $B$2:$B$22) * ($Q50 = $A$2:$A$22) * ($C$2:$O$22))</f>
        <v>590.80275966903298</v>
      </c>
      <c r="AH50" s="1" cm="1">
        <f t="array" ref="AH50">SUMPRODUCT((AH$27 = $C$1:$O$1) * ($R50 = $B$2:$B$22) * ($Q50 = $A$2:$A$22) * ($C$2:$O$22))</f>
        <v>1205.7228640876299</v>
      </c>
      <c r="AI50" s="1" cm="1">
        <f t="array" ref="AI50">SUMPRODUCT((AI$27 = $C$1:$O$1) * ($R50 = $B$2:$B$22) * ($Q50 = $A$2:$A$22) * ($C$2:$O$22))</f>
        <v>2838.1123116966601</v>
      </c>
      <c r="AJ50" s="1" cm="1">
        <f t="array" ref="AJ50">SUMPRODUCT((AJ$27 = $C$1:$O$1) * ($R50 = $B$2:$B$22) * ($Q50 = $A$2:$A$22) * ($C$2:$O$22))</f>
        <v>27.1418164566842</v>
      </c>
      <c r="AK50" s="1"/>
      <c r="AM50" t="s">
        <v>36</v>
      </c>
      <c r="AN50" t="s">
        <v>36</v>
      </c>
      <c r="AO50" t="str">
        <f t="shared" si="41"/>
        <v>WLS-var</v>
      </c>
      <c r="AP50" s="1">
        <f t="shared" si="42"/>
        <v>1.0107167634646226</v>
      </c>
      <c r="AQ50" s="1">
        <f t="shared" si="43"/>
        <v>1.2674553398021946</v>
      </c>
      <c r="AR50" s="1">
        <f t="shared" si="43"/>
        <v>1.2622684877573376</v>
      </c>
      <c r="AS50" s="1">
        <f t="shared" si="43"/>
        <v>1.091292419656321</v>
      </c>
      <c r="AT50" s="1">
        <f t="shared" si="43"/>
        <v>1.0963505685206962</v>
      </c>
      <c r="AU50" s="1">
        <f t="shared" si="43"/>
        <v>1.0672232989520447</v>
      </c>
      <c r="AV50" s="1">
        <f t="shared" si="43"/>
        <v>1.0603048693987209</v>
      </c>
      <c r="AW50" s="1">
        <f t="shared" si="43"/>
        <v>1.0280563806178742</v>
      </c>
      <c r="AX50" s="1">
        <f t="shared" si="43"/>
        <v>1.1655207218575601</v>
      </c>
      <c r="AY50" s="1">
        <f t="shared" si="43"/>
        <v>1.1665748409276566</v>
      </c>
      <c r="AZ50" s="1">
        <f t="shared" si="43"/>
        <v>1.1377237086720902</v>
      </c>
      <c r="BA50" s="1">
        <f t="shared" si="43"/>
        <v>1.2076096973019448</v>
      </c>
      <c r="BB50" s="1">
        <f t="shared" si="43"/>
        <v>1.1842380242111734</v>
      </c>
      <c r="BC50" s="1"/>
      <c r="BD50" s="1"/>
      <c r="BE50" t="s">
        <v>44</v>
      </c>
      <c r="BF50" t="str">
        <f t="shared" si="44"/>
        <v>SL</v>
      </c>
      <c r="BG50" t="str">
        <f t="shared" si="45"/>
        <v>&amp;SL</v>
      </c>
      <c r="BH50" t="str">
        <f t="shared" si="45"/>
        <v>&amp;OLS</v>
      </c>
      <c r="BI50" t="str">
        <f t="shared" si="46"/>
        <v>&amp;1.01</v>
      </c>
      <c r="BJ50" t="str">
        <f t="shared" si="46"/>
        <v>&amp;1.23</v>
      </c>
      <c r="BK50" t="str">
        <f t="shared" si="46"/>
        <v>&amp;1.26</v>
      </c>
      <c r="BL50" t="str">
        <f t="shared" si="46"/>
        <v>&amp;1.04</v>
      </c>
      <c r="BM50" t="str">
        <f t="shared" si="46"/>
        <v>&amp;1.03</v>
      </c>
      <c r="BN50" t="str">
        <f t="shared" si="47"/>
        <v>&amp;1.07</v>
      </c>
      <c r="BO50" t="str">
        <f t="shared" si="48"/>
        <v>&amp;1.01</v>
      </c>
      <c r="BP50" t="str">
        <f t="shared" si="49"/>
        <v>&amp;1.01</v>
      </c>
      <c r="BQ50" t="str">
        <f t="shared" si="50"/>
        <v>&amp;1.12</v>
      </c>
      <c r="BR50" t="str">
        <f t="shared" si="51"/>
        <v>&amp;1.13</v>
      </c>
      <c r="BS50" t="str">
        <f t="shared" si="52"/>
        <v>&amp;1.2</v>
      </c>
      <c r="BT50" t="str">
        <f t="shared" si="53"/>
        <v>&amp;1.35</v>
      </c>
      <c r="BU50" t="str">
        <f t="shared" si="54"/>
        <v>&amp;1.22</v>
      </c>
      <c r="BV50" s="3" t="s">
        <v>45</v>
      </c>
    </row>
    <row r="51" spans="17:74" x14ac:dyDescent="0.35">
      <c r="Q51" t="s">
        <v>23</v>
      </c>
      <c r="R51" t="s">
        <v>18</v>
      </c>
      <c r="U51" t="s">
        <v>36</v>
      </c>
      <c r="V51" t="s">
        <v>36</v>
      </c>
      <c r="W51" t="str">
        <f t="shared" si="40"/>
        <v>MinT-cov</v>
      </c>
      <c r="X51" s="1" cm="1">
        <f t="array" ref="X51">SUMPRODUCT((X$27 = $C$1:$O$1) * ($R51 = $B$2:$B$22) * ($Q51 = $A$2:$A$22) * ($C$2:$O$22))</f>
        <v>153.58991507893001</v>
      </c>
      <c r="Y51" s="1" cm="1">
        <f t="array" ref="Y51">SUMPRODUCT((Y$27 = $C$1:$O$1) * ($R51 = $B$2:$B$22) * ($Q51 = $A$2:$A$22) * ($C$2:$O$22))</f>
        <v>13051.3305401408</v>
      </c>
      <c r="Z51" s="1" cm="1">
        <f t="array" ref="Z51">SUMPRODUCT((Z$27 = $C$1:$O$1) * ($R51 = $B$2:$B$22) * ($Q51 = $A$2:$A$22) * ($C$2:$O$22))</f>
        <v>19799.118294589702</v>
      </c>
      <c r="AA51" s="1" cm="1">
        <f t="array" ref="AA51">SUMPRODUCT((AA$27 = $C$1:$O$1) * ($R51 = $B$2:$B$22) * ($Q51 = $A$2:$A$22) * ($C$2:$O$22))</f>
        <v>3481.9925782042301</v>
      </c>
      <c r="AB51" s="1" cm="1">
        <f t="array" ref="AB51">SUMPRODUCT((AB$27 = $C$1:$O$1) * ($R51 = $B$2:$B$22) * ($Q51 = $A$2:$A$22) * ($C$2:$O$22))</f>
        <v>5490.7207647976302</v>
      </c>
      <c r="AC51" s="1" cm="1">
        <f t="array" ref="AC51">SUMPRODUCT((AC$27 = $C$1:$O$1) * ($R51 = $B$2:$B$22) * ($Q51 = $A$2:$A$22) * ($C$2:$O$22))</f>
        <v>9467.0220163062204</v>
      </c>
      <c r="AD51" s="1" cm="1">
        <f t="array" ref="AD51">SUMPRODUCT((AD$27 = $C$1:$O$1) * ($R51 = $B$2:$B$22) * ($Q51 = $A$2:$A$22) * ($C$2:$O$22))</f>
        <v>501.27668540635898</v>
      </c>
      <c r="AE51" s="1" cm="1">
        <f t="array" ref="AE51">SUMPRODUCT((AE$27 = $C$1:$O$1) * ($R51 = $B$2:$B$22) * ($Q51 = $A$2:$A$22) * ($C$2:$O$22))</f>
        <v>284.99990236126399</v>
      </c>
      <c r="AF51" s="1" cm="1">
        <f t="array" ref="AF51">SUMPRODUCT((AF$27 = $C$1:$O$1) * ($R51 = $B$2:$B$22) * ($Q51 = $A$2:$A$22) * ($C$2:$O$22))</f>
        <v>7354.9219666626104</v>
      </c>
      <c r="AG51" s="1" cm="1">
        <f t="array" ref="AG51">SUMPRODUCT((AG$27 = $C$1:$O$1) * ($R51 = $B$2:$B$22) * ($Q51 = $A$2:$A$22) * ($C$2:$O$22))</f>
        <v>11822.646139693101</v>
      </c>
      <c r="AH51" s="1" cm="1">
        <f t="array" ref="AH51">SUMPRODUCT((AH$27 = $C$1:$O$1) * ($R51 = $B$2:$B$22) * ($Q51 = $A$2:$A$22) * ($C$2:$O$22))</f>
        <v>21458.641490133999</v>
      </c>
      <c r="AI51" s="1" cm="1">
        <f t="array" ref="AI51">SUMPRODUCT((AI$27 = $C$1:$O$1) * ($R51 = $B$2:$B$22) * ($Q51 = $A$2:$A$22) * ($C$2:$O$22))</f>
        <v>38047.249592418702</v>
      </c>
      <c r="AJ51" s="1" cm="1">
        <f t="array" ref="AJ51">SUMPRODUCT((AJ$27 = $C$1:$O$1) * ($R51 = $B$2:$B$22) * ($Q51 = $A$2:$A$22) * ($C$2:$O$22))</f>
        <v>548.87020766620799</v>
      </c>
      <c r="AK51" s="1"/>
      <c r="AM51" t="s">
        <v>36</v>
      </c>
      <c r="AN51" t="s">
        <v>36</v>
      </c>
      <c r="AO51" t="str">
        <f t="shared" si="41"/>
        <v>MinT-cov</v>
      </c>
      <c r="AP51" s="1">
        <f t="shared" si="42"/>
        <v>79.227440597397674</v>
      </c>
      <c r="AQ51" s="1">
        <f t="shared" si="43"/>
        <v>22.999576285329315</v>
      </c>
      <c r="AR51" s="1">
        <f t="shared" si="43"/>
        <v>17.796460608750284</v>
      </c>
      <c r="AS51" s="1">
        <f t="shared" si="43"/>
        <v>34.079793675315365</v>
      </c>
      <c r="AT51" s="1">
        <f t="shared" si="43"/>
        <v>27.86684503216588</v>
      </c>
      <c r="AU51" s="1">
        <f t="shared" si="43"/>
        <v>23.046132862174151</v>
      </c>
      <c r="AV51" s="1">
        <f t="shared" si="43"/>
        <v>75.122740861866262</v>
      </c>
      <c r="AW51" s="1">
        <f t="shared" si="43"/>
        <v>77.530198008843229</v>
      </c>
      <c r="AX51" s="1">
        <f t="shared" si="43"/>
        <v>28.714061592339764</v>
      </c>
      <c r="AY51" s="1">
        <f t="shared" si="43"/>
        <v>23.344511030183263</v>
      </c>
      <c r="AZ51" s="1">
        <f t="shared" si="43"/>
        <v>20.248438431740375</v>
      </c>
      <c r="BA51" s="1">
        <f t="shared" si="43"/>
        <v>16.189009636480893</v>
      </c>
      <c r="BB51" s="1">
        <f t="shared" si="43"/>
        <v>23.948027624176685</v>
      </c>
      <c r="BC51" s="1"/>
      <c r="BD51" s="1"/>
      <c r="BE51" t="s">
        <v>44</v>
      </c>
      <c r="BF51" t="str">
        <f t="shared" si="44"/>
        <v>SL</v>
      </c>
      <c r="BG51" t="str">
        <f t="shared" si="45"/>
        <v>&amp;SL</v>
      </c>
      <c r="BH51" t="str">
        <f t="shared" si="45"/>
        <v>&amp;WLS-struct</v>
      </c>
      <c r="BI51" t="str">
        <f t="shared" si="46"/>
        <v>&amp;1.01</v>
      </c>
      <c r="BJ51" t="str">
        <f t="shared" si="46"/>
        <v>&amp;1.01</v>
      </c>
      <c r="BK51" t="str">
        <f t="shared" si="46"/>
        <v>&amp;1.02</v>
      </c>
      <c r="BL51" t="str">
        <f t="shared" si="46"/>
        <v>&amp;0.95</v>
      </c>
      <c r="BM51" t="str">
        <f t="shared" si="46"/>
        <v>&amp;0.93</v>
      </c>
      <c r="BN51" t="str">
        <f t="shared" si="47"/>
        <v>&amp;0.93</v>
      </c>
      <c r="BO51" t="str">
        <f t="shared" si="48"/>
        <v>&amp;1.01</v>
      </c>
      <c r="BP51" t="str">
        <f t="shared" si="49"/>
        <v>&amp;1.01</v>
      </c>
      <c r="BQ51" t="str">
        <f t="shared" si="50"/>
        <v>&amp;0.97</v>
      </c>
      <c r="BR51" t="str">
        <f t="shared" si="51"/>
        <v>&amp;0.97</v>
      </c>
      <c r="BS51" t="str">
        <f t="shared" si="52"/>
        <v>&amp;0.99</v>
      </c>
      <c r="BT51" t="str">
        <f t="shared" si="53"/>
        <v>&amp;1.05</v>
      </c>
      <c r="BU51" t="str">
        <f t="shared" si="54"/>
        <v>&amp;1</v>
      </c>
      <c r="BV51" s="3" t="s">
        <v>45</v>
      </c>
    </row>
    <row r="52" spans="17:74" x14ac:dyDescent="0.35">
      <c r="Q52" t="s">
        <v>23</v>
      </c>
      <c r="R52" t="s">
        <v>19</v>
      </c>
      <c r="U52" t="s">
        <v>36</v>
      </c>
      <c r="V52" t="s">
        <v>36</v>
      </c>
      <c r="W52" t="str">
        <f t="shared" si="40"/>
        <v>MinT-shrink</v>
      </c>
      <c r="X52" s="1" cm="1">
        <f t="array" ref="X52">SUMPRODUCT((X$27 = $C$1:$O$1) * ($R52 = $B$2:$B$22) * ($Q52 = $A$2:$A$22) * ($C$2:$O$22))</f>
        <v>1.95853609197926</v>
      </c>
      <c r="Y52" s="1" cm="1">
        <f t="array" ref="Y52">SUMPRODUCT((Y$27 = $C$1:$O$1) * ($R52 = $B$2:$B$22) * ($Q52 = $A$2:$A$22) * ($C$2:$O$22))</f>
        <v>755.94205521890296</v>
      </c>
      <c r="Z52" s="1" cm="1">
        <f t="array" ref="Z52">SUMPRODUCT((Z$27 = $C$1:$O$1) * ($R52 = $B$2:$B$22) * ($Q52 = $A$2:$A$22) * ($C$2:$O$22))</f>
        <v>1462.2647169658801</v>
      </c>
      <c r="AA52" s="1" cm="1">
        <f t="array" ref="AA52">SUMPRODUCT((AA$27 = $C$1:$O$1) * ($R52 = $B$2:$B$22) * ($Q52 = $A$2:$A$22) * ($C$2:$O$22))</f>
        <v>110.759804349351</v>
      </c>
      <c r="AB52" s="1" cm="1">
        <f t="array" ref="AB52">SUMPRODUCT((AB$27 = $C$1:$O$1) * ($R52 = $B$2:$B$22) * ($Q52 = $A$2:$A$22) * ($C$2:$O$22))</f>
        <v>212.629182547433</v>
      </c>
      <c r="AC52" s="1" cm="1">
        <f t="array" ref="AC52">SUMPRODUCT((AC$27 = $C$1:$O$1) * ($R52 = $B$2:$B$22) * ($Q52 = $A$2:$A$22) * ($C$2:$O$22))</f>
        <v>422.14733634037498</v>
      </c>
      <c r="AD52" s="1" cm="1">
        <f t="array" ref="AD52">SUMPRODUCT((AD$27 = $C$1:$O$1) * ($R52 = $B$2:$B$22) * ($Q52 = $A$2:$A$22) * ($C$2:$O$22))</f>
        <v>7.0756179691554797</v>
      </c>
      <c r="AE52" s="1" cm="1">
        <f t="array" ref="AE52">SUMPRODUCT((AE$27 = $C$1:$O$1) * ($R52 = $B$2:$B$22) * ($Q52 = $A$2:$A$22) * ($C$2:$O$22))</f>
        <v>3.77753059157153</v>
      </c>
      <c r="AF52" s="1" cm="1">
        <f t="array" ref="AF52">SUMPRODUCT((AF$27 = $C$1:$O$1) * ($R52 = $B$2:$B$22) * ($Q52 = $A$2:$A$22) * ($C$2:$O$22))</f>
        <v>304.53247258757301</v>
      </c>
      <c r="AG52" s="1" cm="1">
        <f t="array" ref="AG52">SUMPRODUCT((AG$27 = $C$1:$O$1) * ($R52 = $B$2:$B$22) * ($Q52 = $A$2:$A$22) * ($C$2:$O$22))</f>
        <v>597.24790341968105</v>
      </c>
      <c r="AH52" s="1" cm="1">
        <f t="array" ref="AH52">SUMPRODUCT((AH$27 = $C$1:$O$1) * ($R52 = $B$2:$B$22) * ($Q52 = $A$2:$A$22) * ($C$2:$O$22))</f>
        <v>1193.4476055585601</v>
      </c>
      <c r="AI52" s="1" cm="1">
        <f t="array" ref="AI52">SUMPRODUCT((AI$27 = $C$1:$O$1) * ($R52 = $B$2:$B$22) * ($Q52 = $A$2:$A$22) * ($C$2:$O$22))</f>
        <v>2879.01932909162</v>
      </c>
      <c r="AJ52" s="1" cm="1">
        <f t="array" ref="AJ52">SUMPRODUCT((AJ$27 = $C$1:$O$1) * ($R52 = $B$2:$B$22) * ($Q52 = $A$2:$A$22) * ($C$2:$O$22))</f>
        <v>27.557060393860901</v>
      </c>
      <c r="AK52" s="1"/>
      <c r="AM52" t="s">
        <v>36</v>
      </c>
      <c r="AN52" t="s">
        <v>36</v>
      </c>
      <c r="AO52" t="str">
        <f t="shared" si="41"/>
        <v>MinT-shrink</v>
      </c>
      <c r="AP52" s="1">
        <f t="shared" si="42"/>
        <v>1.0102863967689826</v>
      </c>
      <c r="AQ52" s="1">
        <f t="shared" si="43"/>
        <v>1.3321513015720632</v>
      </c>
      <c r="AR52" s="1">
        <f t="shared" si="43"/>
        <v>1.314358349086673</v>
      </c>
      <c r="AS52" s="1">
        <f t="shared" si="43"/>
        <v>1.0840549469783456</v>
      </c>
      <c r="AT52" s="1">
        <f t="shared" si="43"/>
        <v>1.0791487553608661</v>
      </c>
      <c r="AU52" s="1">
        <f t="shared" si="43"/>
        <v>1.0276582840893342</v>
      </c>
      <c r="AV52" s="1">
        <f t="shared" si="43"/>
        <v>1.0603721070800247</v>
      </c>
      <c r="AW52" s="1">
        <f t="shared" si="43"/>
        <v>1.0276238424031456</v>
      </c>
      <c r="AX52" s="1">
        <f t="shared" si="43"/>
        <v>1.188913249437908</v>
      </c>
      <c r="AY52" s="1">
        <f t="shared" si="43"/>
        <v>1.1793011568133172</v>
      </c>
      <c r="AZ52" s="1">
        <f t="shared" si="43"/>
        <v>1.1261407379293316</v>
      </c>
      <c r="BA52" s="1">
        <f t="shared" si="43"/>
        <v>1.2250155309929736</v>
      </c>
      <c r="BB52" s="1">
        <f t="shared" si="43"/>
        <v>1.2023557379062972</v>
      </c>
      <c r="BC52" s="1"/>
      <c r="BD52" s="1"/>
      <c r="BE52" t="s">
        <v>44</v>
      </c>
      <c r="BF52" t="str">
        <f t="shared" si="44"/>
        <v>SL</v>
      </c>
      <c r="BG52" t="str">
        <f t="shared" si="45"/>
        <v>&amp;SL</v>
      </c>
      <c r="BH52" t="str">
        <f t="shared" si="45"/>
        <v>&amp;WLS-var</v>
      </c>
      <c r="BI52" t="str">
        <f t="shared" si="46"/>
        <v>&amp;1.01</v>
      </c>
      <c r="BJ52" t="str">
        <f t="shared" si="46"/>
        <v>&amp;0.97</v>
      </c>
      <c r="BK52" t="str">
        <f t="shared" si="46"/>
        <v>&amp;0.97</v>
      </c>
      <c r="BL52" t="str">
        <f t="shared" si="46"/>
        <v>&amp;0.95</v>
      </c>
      <c r="BM52" t="str">
        <f t="shared" si="46"/>
        <v>&amp;0.94</v>
      </c>
      <c r="BN52" t="str">
        <f t="shared" si="47"/>
        <v>&amp;0.93</v>
      </c>
      <c r="BO52" t="str">
        <f t="shared" si="48"/>
        <v>&amp;1.02</v>
      </c>
      <c r="BP52" t="str">
        <f t="shared" si="49"/>
        <v>&amp;1.01</v>
      </c>
      <c r="BQ52" t="str">
        <f t="shared" si="50"/>
        <v>&amp;0.96</v>
      </c>
      <c r="BR52" t="str">
        <f t="shared" si="51"/>
        <v>&amp;0.95</v>
      </c>
      <c r="BS52" t="str">
        <f t="shared" si="52"/>
        <v>&amp;0.96</v>
      </c>
      <c r="BT52" t="str">
        <f t="shared" si="53"/>
        <v>&amp;0.98</v>
      </c>
      <c r="BU52" t="str">
        <f t="shared" si="54"/>
        <v>&amp;0.97</v>
      </c>
      <c r="BV52" s="3" t="s">
        <v>45</v>
      </c>
    </row>
    <row r="53" spans="17:74" x14ac:dyDescent="0.35">
      <c r="Q53" t="s">
        <v>23</v>
      </c>
      <c r="R53" t="s">
        <v>17</v>
      </c>
      <c r="U53" t="s">
        <v>36</v>
      </c>
      <c r="V53" t="s">
        <v>36</v>
      </c>
      <c r="W53" t="str">
        <f t="shared" si="40"/>
        <v>ERM</v>
      </c>
      <c r="X53" s="1" cm="1">
        <f t="array" ref="X53">SUMPRODUCT((X$27 = $C$1:$O$1) * ($R53 = $B$2:$B$22) * ($Q53 = $A$2:$A$22) * ($C$2:$O$22))</f>
        <v>3.36410331902086</v>
      </c>
      <c r="Y53" s="1" cm="1">
        <f t="array" ref="Y53">SUMPRODUCT((Y$27 = $C$1:$O$1) * ($R53 = $B$2:$B$22) * ($Q53 = $A$2:$A$22) * ($C$2:$O$22))</f>
        <v>883.37926622434395</v>
      </c>
      <c r="Z53" s="1" cm="1">
        <f t="array" ref="Z53">SUMPRODUCT((Z$27 = $C$1:$O$1) * ($R53 = $B$2:$B$22) * ($Q53 = $A$2:$A$22) * ($C$2:$O$22))</f>
        <v>1738.6358404630701</v>
      </c>
      <c r="AA53" s="1" cm="1">
        <f t="array" ref="AA53">SUMPRODUCT((AA$27 = $C$1:$O$1) * ($R53 = $B$2:$B$22) * ($Q53 = $A$2:$A$22) * ($C$2:$O$22))</f>
        <v>145.85240480418199</v>
      </c>
      <c r="AB53" s="1" cm="1">
        <f t="array" ref="AB53">SUMPRODUCT((AB$27 = $C$1:$O$1) * ($R53 = $B$2:$B$22) * ($Q53 = $A$2:$A$22) * ($C$2:$O$22))</f>
        <v>262.38172975123803</v>
      </c>
      <c r="AC53" s="1" cm="1">
        <f t="array" ref="AC53">SUMPRODUCT((AC$27 = $C$1:$O$1) * ($R53 = $B$2:$B$22) * ($Q53 = $A$2:$A$22) * ($C$2:$O$22))</f>
        <v>550.19262273590402</v>
      </c>
      <c r="AD53" s="1" cm="1">
        <f t="array" ref="AD53">SUMPRODUCT((AD$27 = $C$1:$O$1) * ($R53 = $B$2:$B$22) * ($Q53 = $A$2:$A$22) * ($C$2:$O$22))</f>
        <v>13.3332658542231</v>
      </c>
      <c r="AE53" s="1" cm="1">
        <f t="array" ref="AE53">SUMPRODUCT((AE$27 = $C$1:$O$1) * ($R53 = $B$2:$B$22) * ($Q53 = $A$2:$A$22) * ($C$2:$O$22))</f>
        <v>6.7866995231046401</v>
      </c>
      <c r="AF53" s="1" cm="1">
        <f t="array" ref="AF53">SUMPRODUCT((AF$27 = $C$1:$O$1) * ($R53 = $B$2:$B$22) * ($Q53 = $A$2:$A$22) * ($C$2:$O$22))</f>
        <v>367.10805840548898</v>
      </c>
      <c r="AG53" s="1" cm="1">
        <f t="array" ref="AG53">SUMPRODUCT((AG$27 = $C$1:$O$1) * ($R53 = $B$2:$B$22) * ($Q53 = $A$2:$A$22) * ($C$2:$O$22))</f>
        <v>708.03794124183696</v>
      </c>
      <c r="AH53" s="1" cm="1">
        <f t="array" ref="AH53">SUMPRODUCT((AH$27 = $C$1:$O$1) * ($R53 = $B$2:$B$22) * ($Q53 = $A$2:$A$22) * ($C$2:$O$22))</f>
        <v>1543.5969348528499</v>
      </c>
      <c r="AI53" s="1" cm="1">
        <f t="array" ref="AI53">SUMPRODUCT((AI$27 = $C$1:$O$1) * ($R53 = $B$2:$B$22) * ($Q53 = $A$2:$A$22) * ($C$2:$O$22))</f>
        <v>3942.0201094768599</v>
      </c>
      <c r="AJ53" s="1" cm="1">
        <f t="array" ref="AJ53">SUMPRODUCT((AJ$27 = $C$1:$O$1) * ($R53 = $B$2:$B$22) * ($Q53 = $A$2:$A$22) * ($C$2:$O$22))</f>
        <v>34.995099289412501</v>
      </c>
      <c r="AK53" s="1"/>
      <c r="AM53" t="s">
        <v>36</v>
      </c>
      <c r="AN53" t="s">
        <v>36</v>
      </c>
      <c r="AO53" t="str">
        <f t="shared" si="41"/>
        <v>ERM</v>
      </c>
      <c r="AP53" s="1">
        <f t="shared" si="42"/>
        <v>1.7353307066695354</v>
      </c>
      <c r="AQ53" s="1">
        <f t="shared" si="43"/>
        <v>1.5567262479420618</v>
      </c>
      <c r="AR53" s="1">
        <f t="shared" si="43"/>
        <v>1.562774856303452</v>
      </c>
      <c r="AS53" s="1">
        <f t="shared" si="43"/>
        <v>1.4275216707493954</v>
      </c>
      <c r="AT53" s="1">
        <f t="shared" si="43"/>
        <v>1.3316559547385516</v>
      </c>
      <c r="AU53" s="1">
        <f t="shared" si="43"/>
        <v>1.3393665147836031</v>
      </c>
      <c r="AV53" s="1">
        <f t="shared" si="43"/>
        <v>1.9981609054831688</v>
      </c>
      <c r="AW53" s="1">
        <f t="shared" si="43"/>
        <v>1.8462257477753441</v>
      </c>
      <c r="AX53" s="1">
        <f t="shared" si="43"/>
        <v>1.4332121330286067</v>
      </c>
      <c r="AY53" s="1">
        <f t="shared" si="43"/>
        <v>1.3980626108409751</v>
      </c>
      <c r="AZ53" s="1">
        <f t="shared" si="43"/>
        <v>1.4565426946137918</v>
      </c>
      <c r="BA53" s="1">
        <f t="shared" si="43"/>
        <v>1.6773197070265655</v>
      </c>
      <c r="BB53" s="1">
        <f t="shared" si="43"/>
        <v>1.5268884934693332</v>
      </c>
      <c r="BC53" s="1"/>
      <c r="BD53" s="1"/>
      <c r="BE53" t="s">
        <v>44</v>
      </c>
      <c r="BF53" t="str">
        <f t="shared" si="44"/>
        <v>SL</v>
      </c>
      <c r="BG53" t="str">
        <f t="shared" si="45"/>
        <v>&amp;SL</v>
      </c>
      <c r="BH53" t="str">
        <f t="shared" si="45"/>
        <v>&amp;MinT-cov</v>
      </c>
      <c r="BI53" t="str">
        <f t="shared" si="46"/>
        <v>&amp;188.31</v>
      </c>
      <c r="BJ53" t="str">
        <f t="shared" si="46"/>
        <v>&amp;41.03</v>
      </c>
      <c r="BK53" t="str">
        <f t="shared" si="46"/>
        <v>&amp;26.28</v>
      </c>
      <c r="BL53" t="str">
        <f t="shared" si="46"/>
        <v>&amp;93.75</v>
      </c>
      <c r="BM53" t="str">
        <f t="shared" si="46"/>
        <v>&amp;78.41</v>
      </c>
      <c r="BN53" t="str">
        <f t="shared" si="47"/>
        <v>&amp;70.08</v>
      </c>
      <c r="BO53" t="str">
        <f t="shared" si="48"/>
        <v>&amp;184.82</v>
      </c>
      <c r="BP53" t="str">
        <f t="shared" si="49"/>
        <v>&amp;183.42</v>
      </c>
      <c r="BQ53" t="str">
        <f t="shared" si="50"/>
        <v>&amp;77.28</v>
      </c>
      <c r="BR53" t="str">
        <f t="shared" si="51"/>
        <v>&amp;62.97</v>
      </c>
      <c r="BS53" t="str">
        <f t="shared" si="52"/>
        <v>&amp;53.63</v>
      </c>
      <c r="BT53" t="str">
        <f t="shared" si="53"/>
        <v>&amp;23.73</v>
      </c>
      <c r="BU53" t="str">
        <f t="shared" si="54"/>
        <v>&amp;57.13</v>
      </c>
      <c r="BV53" s="3" t="s">
        <v>45</v>
      </c>
    </row>
    <row r="54" spans="17:74" x14ac:dyDescent="0.35">
      <c r="BE54" t="s">
        <v>44</v>
      </c>
      <c r="BF54" t="str">
        <f t="shared" si="44"/>
        <v>SL</v>
      </c>
      <c r="BG54" t="str">
        <f t="shared" si="45"/>
        <v>&amp;SL</v>
      </c>
      <c r="BH54" t="str">
        <f t="shared" si="45"/>
        <v>&amp;MinT-shrink</v>
      </c>
      <c r="BI54" t="str">
        <f t="shared" si="46"/>
        <v>&amp;1.01</v>
      </c>
      <c r="BJ54" t="str">
        <f t="shared" si="46"/>
        <v>&amp;0.99</v>
      </c>
      <c r="BK54" t="str">
        <f t="shared" si="46"/>
        <v>&amp;1</v>
      </c>
      <c r="BL54" t="str">
        <f t="shared" si="46"/>
        <v>&amp;0.91</v>
      </c>
      <c r="BM54" t="str">
        <f t="shared" si="46"/>
        <v>&amp;0.9</v>
      </c>
      <c r="BN54" t="str">
        <f t="shared" si="47"/>
        <v>&amp;0.89</v>
      </c>
      <c r="BO54" t="str">
        <f t="shared" si="48"/>
        <v>&amp;1.01</v>
      </c>
      <c r="BP54" t="str">
        <f t="shared" si="49"/>
        <v>&amp;1.01</v>
      </c>
      <c r="BQ54" t="str">
        <f t="shared" si="50"/>
        <v>&amp;0.95</v>
      </c>
      <c r="BR54" t="str">
        <f t="shared" si="51"/>
        <v>&amp;0.95</v>
      </c>
      <c r="BS54" t="str">
        <f t="shared" si="52"/>
        <v>&amp;0.96</v>
      </c>
      <c r="BT54" t="str">
        <f t="shared" si="53"/>
        <v>&amp;1.01</v>
      </c>
      <c r="BU54" t="str">
        <f t="shared" si="54"/>
        <v>&amp;0.97</v>
      </c>
      <c r="BV54" s="3" t="s">
        <v>45</v>
      </c>
    </row>
    <row r="55" spans="17:74" x14ac:dyDescent="0.35">
      <c r="BE55" t="s">
        <v>44</v>
      </c>
      <c r="BF55" t="str">
        <f t="shared" si="44"/>
        <v>SL</v>
      </c>
      <c r="BG55" t="str">
        <f t="shared" si="45"/>
        <v>&amp;SL</v>
      </c>
      <c r="BH55" t="str">
        <f t="shared" si="45"/>
        <v>&amp;ERM</v>
      </c>
      <c r="BI55" t="str">
        <f t="shared" si="46"/>
        <v>&amp;1.74</v>
      </c>
      <c r="BJ55" t="str">
        <f t="shared" si="46"/>
        <v>&amp;1.26</v>
      </c>
      <c r="BK55" t="str">
        <f t="shared" si="46"/>
        <v>&amp;1.3</v>
      </c>
      <c r="BL55" t="str">
        <f t="shared" si="46"/>
        <v>&amp;1.34</v>
      </c>
      <c r="BM55" t="str">
        <f t="shared" si="46"/>
        <v>&amp;1.26</v>
      </c>
      <c r="BN55" t="str">
        <f t="shared" si="47"/>
        <v>&amp;1.24</v>
      </c>
      <c r="BO55" t="str">
        <f t="shared" si="48"/>
        <v>&amp;2.04</v>
      </c>
      <c r="BP55" t="str">
        <f t="shared" si="49"/>
        <v>&amp;1.87</v>
      </c>
      <c r="BQ55" t="str">
        <f t="shared" si="50"/>
        <v>&amp;1.29</v>
      </c>
      <c r="BR55" t="str">
        <f t="shared" si="51"/>
        <v>&amp;1.25</v>
      </c>
      <c r="BS55" t="str">
        <f t="shared" si="52"/>
        <v>&amp;1.26</v>
      </c>
      <c r="BT55" t="str">
        <f t="shared" si="53"/>
        <v>&amp;1.32</v>
      </c>
      <c r="BU55" t="str">
        <f t="shared" si="54"/>
        <v>&amp;1.3</v>
      </c>
      <c r="BV55" s="3" t="s">
        <v>45</v>
      </c>
    </row>
  </sheetData>
  <hyperlinks>
    <hyperlink ref="BV31" r:id="rId1" xr:uid="{00000000-0004-0000-0000-000000000000}"/>
    <hyperlink ref="BV32" r:id="rId2" xr:uid="{00000000-0004-0000-0000-000001000000}"/>
    <hyperlink ref="BV33" r:id="rId3" xr:uid="{00000000-0004-0000-0000-000002000000}"/>
    <hyperlink ref="BV34" r:id="rId4" xr:uid="{00000000-0004-0000-0000-000003000000}"/>
    <hyperlink ref="BV35" r:id="rId5" xr:uid="{00000000-0004-0000-0000-000004000000}"/>
    <hyperlink ref="BV36" r:id="rId6" xr:uid="{00000000-0004-0000-0000-000005000000}"/>
    <hyperlink ref="BV37" r:id="rId7" xr:uid="{00000000-0004-0000-0000-000006000000}"/>
    <hyperlink ref="BV49" r:id="rId8" xr:uid="{00000000-0004-0000-0000-000007000000}"/>
    <hyperlink ref="BV50" r:id="rId9" xr:uid="{00000000-0004-0000-0000-000008000000}"/>
    <hyperlink ref="BV51" r:id="rId10" xr:uid="{00000000-0004-0000-0000-000009000000}"/>
    <hyperlink ref="BV52" r:id="rId11" xr:uid="{00000000-0004-0000-0000-00000A000000}"/>
    <hyperlink ref="BV53" r:id="rId12" xr:uid="{00000000-0004-0000-0000-00000B000000}"/>
    <hyperlink ref="BV54" r:id="rId13" xr:uid="{00000000-0004-0000-0000-00000C000000}"/>
    <hyperlink ref="BV55" r:id="rId14" xr:uid="{00000000-0004-0000-0000-00000D000000}"/>
    <hyperlink ref="BV40" r:id="rId15" xr:uid="{00000000-0004-0000-0000-00000E000000}"/>
    <hyperlink ref="BV41" r:id="rId16" xr:uid="{00000000-0004-0000-0000-00000F000000}"/>
    <hyperlink ref="BV42" r:id="rId17" xr:uid="{00000000-0004-0000-0000-000010000000}"/>
    <hyperlink ref="BV43" r:id="rId18" xr:uid="{00000000-0004-0000-0000-000011000000}"/>
    <hyperlink ref="BV44" r:id="rId19" xr:uid="{00000000-0004-0000-0000-000012000000}"/>
    <hyperlink ref="BV45" r:id="rId20" xr:uid="{00000000-0004-0000-0000-000013000000}"/>
    <hyperlink ref="BV46" r:id="rId21" xr:uid="{00000000-0004-0000-0000-000014000000}"/>
    <hyperlink ref="BV30" r:id="rId22" xr:uid="{00000000-0004-0000-0000-000015000000}"/>
    <hyperlink ref="BV48" r:id="rId23" xr:uid="{00000000-0004-0000-0000-000016000000}"/>
    <hyperlink ref="BV39" r:id="rId24" xr:uid="{00000000-0004-0000-00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61C1-6468-4C72-9AB1-C1440CB4B819}">
  <dimension ref="A1:BV55"/>
  <sheetViews>
    <sheetView tabSelected="1" topLeftCell="Y1" zoomScale="70" zoomScaleNormal="70" workbookViewId="0">
      <selection activeCell="BE29" sqref="BE29:BV55"/>
    </sheetView>
  </sheetViews>
  <sheetFormatPr defaultRowHeight="14.5" x14ac:dyDescent="0.35"/>
  <cols>
    <col min="2" max="2" width="24.54296875" bestFit="1" customWidth="1"/>
    <col min="20" max="20" width="9.81640625" bestFit="1" customWidth="1"/>
    <col min="23" max="23" width="12.36328125" bestFit="1" customWidth="1"/>
    <col min="61" max="61" width="8.453125" bestFit="1" customWidth="1"/>
    <col min="62" max="62" width="13.08984375" bestFit="1" customWidth="1"/>
    <col min="63" max="63" width="15.08984375" bestFit="1" customWidth="1"/>
    <col min="64" max="66" width="13.08984375" bestFit="1" customWidth="1"/>
    <col min="67" max="68" width="11" bestFit="1" customWidth="1"/>
    <col min="69" max="70" width="13.08984375" bestFit="1" customWidth="1"/>
    <col min="71" max="72" width="15.08984375" bestFit="1" customWidth="1"/>
    <col min="73" max="73" width="12" bestFit="1" customWidth="1"/>
  </cols>
  <sheetData>
    <row r="1" spans="1:31" ht="58" x14ac:dyDescent="0.3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4" t="s">
        <v>47</v>
      </c>
      <c r="H1" s="4" t="s">
        <v>48</v>
      </c>
      <c r="I1" s="5" t="s">
        <v>6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47</v>
      </c>
      <c r="X1" t="s">
        <v>48</v>
      </c>
      <c r="Y1" t="s">
        <v>6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</row>
    <row r="2" spans="1:31" x14ac:dyDescent="0.35">
      <c r="A2" t="s">
        <v>7</v>
      </c>
      <c r="B2" t="s">
        <v>8</v>
      </c>
      <c r="C2">
        <v>20.415196396556201</v>
      </c>
      <c r="D2">
        <v>2057.4828423901599</v>
      </c>
      <c r="E2">
        <v>954.088350281609</v>
      </c>
      <c r="F2">
        <v>499.22303268348497</v>
      </c>
      <c r="G2">
        <v>6.5464893233285197</v>
      </c>
      <c r="H2">
        <v>3.6384205884924099</v>
      </c>
      <c r="I2">
        <v>1.9306941415569701</v>
      </c>
      <c r="J2">
        <v>953.59490812548302</v>
      </c>
      <c r="K2">
        <v>450.25578820770397</v>
      </c>
      <c r="L2">
        <v>231.25025224342099</v>
      </c>
      <c r="M2">
        <v>383.82128213392798</v>
      </c>
      <c r="N2">
        <v>181.78107825419499</v>
      </c>
      <c r="O2">
        <v>95.559670206259995</v>
      </c>
      <c r="Q2" t="s">
        <v>7</v>
      </c>
      <c r="R2" t="s">
        <v>8</v>
      </c>
      <c r="S2">
        <v>0.33517859665980598</v>
      </c>
      <c r="T2">
        <v>58.266066728277998</v>
      </c>
      <c r="U2">
        <v>20.885078962755198</v>
      </c>
      <c r="V2">
        <v>8.9324209260450793</v>
      </c>
      <c r="W2">
        <v>8.5269697288157392E-3</v>
      </c>
      <c r="X2">
        <v>2.8523919214788699E-3</v>
      </c>
      <c r="Y2">
        <v>1.47421316812022E-3</v>
      </c>
      <c r="Z2">
        <v>14.18647383976</v>
      </c>
      <c r="AA2">
        <v>5.46738867466245</v>
      </c>
      <c r="AB2">
        <v>2.3768037485774198</v>
      </c>
      <c r="AC2">
        <v>3.3402574668410501</v>
      </c>
      <c r="AD2">
        <v>1.55863707209359</v>
      </c>
      <c r="AE2">
        <v>0.69496922132243499</v>
      </c>
    </row>
    <row r="3" spans="1:31" x14ac:dyDescent="0.35">
      <c r="A3" t="s">
        <v>7</v>
      </c>
      <c r="B3" t="s">
        <v>9</v>
      </c>
      <c r="C3">
        <v>20.100281737826499</v>
      </c>
      <c r="D3">
        <v>2030.1708002056</v>
      </c>
      <c r="E3">
        <v>938.48939468879496</v>
      </c>
      <c r="F3">
        <v>489.175747440115</v>
      </c>
      <c r="G3">
        <v>6.5200833589445697</v>
      </c>
      <c r="H3">
        <v>3.62809606031395</v>
      </c>
      <c r="I3">
        <v>1.9271538651234701</v>
      </c>
      <c r="J3">
        <v>938.82061649101399</v>
      </c>
      <c r="K3">
        <v>442.17852392775302</v>
      </c>
      <c r="L3">
        <v>226.93887592334801</v>
      </c>
      <c r="M3">
        <v>378.94754852749799</v>
      </c>
      <c r="N3">
        <v>179.05228122386399</v>
      </c>
      <c r="O3">
        <v>94.271950392550494</v>
      </c>
      <c r="Q3" t="s">
        <v>7</v>
      </c>
      <c r="R3" t="s">
        <v>9</v>
      </c>
      <c r="S3">
        <v>0.25330852634633799</v>
      </c>
      <c r="T3">
        <v>43.953099532143099</v>
      </c>
      <c r="U3">
        <v>16.10484993383</v>
      </c>
      <c r="V3">
        <v>6.5376300687443099</v>
      </c>
      <c r="W3">
        <v>9.2444422728559603E-3</v>
      </c>
      <c r="X3">
        <v>3.0528666770109399E-3</v>
      </c>
      <c r="Y3">
        <v>1.7678146689693601E-3</v>
      </c>
      <c r="Z3">
        <v>9.8365862878920591</v>
      </c>
      <c r="AA3">
        <v>3.7585971262705899</v>
      </c>
      <c r="AB3">
        <v>1.6758378345263101</v>
      </c>
      <c r="AC3">
        <v>3.10905016440016</v>
      </c>
      <c r="AD3">
        <v>1.3916844775227</v>
      </c>
      <c r="AE3">
        <v>0.58697598958436203</v>
      </c>
    </row>
    <row r="4" spans="1:31" x14ac:dyDescent="0.35">
      <c r="A4" t="s">
        <v>7</v>
      </c>
      <c r="B4" t="s">
        <v>10</v>
      </c>
      <c r="C4">
        <v>22.120620554328401</v>
      </c>
      <c r="D4">
        <v>2267.2793432212602</v>
      </c>
      <c r="E4">
        <v>1072.4017762425799</v>
      </c>
      <c r="F4">
        <v>545.59172135206597</v>
      </c>
      <c r="G4">
        <v>6.6513138938863303</v>
      </c>
      <c r="H4">
        <v>3.6683666357334701</v>
      </c>
      <c r="I4">
        <v>1.93607785166989</v>
      </c>
      <c r="J4">
        <v>1023.08553646186</v>
      </c>
      <c r="K4">
        <v>488.70569100966202</v>
      </c>
      <c r="L4">
        <v>247.26756483470399</v>
      </c>
      <c r="M4">
        <v>396.48959783471702</v>
      </c>
      <c r="N4">
        <v>190.12241911566699</v>
      </c>
      <c r="O4">
        <v>98.940463620149202</v>
      </c>
      <c r="Q4" t="s">
        <v>7</v>
      </c>
      <c r="R4" t="s">
        <v>10</v>
      </c>
      <c r="S4">
        <v>0.21871426511933201</v>
      </c>
      <c r="T4">
        <v>26.705080530842501</v>
      </c>
      <c r="U4">
        <v>14.787832901252701</v>
      </c>
      <c r="V4">
        <v>6.6833144578875503</v>
      </c>
      <c r="W4">
        <v>1.3227986183037299E-2</v>
      </c>
      <c r="X4">
        <v>5.2147302490433804E-3</v>
      </c>
      <c r="Y4">
        <v>1.0907115341408299E-3</v>
      </c>
      <c r="Z4">
        <v>8.8229066403524392</v>
      </c>
      <c r="AA4">
        <v>5.6335681483527704</v>
      </c>
      <c r="AB4">
        <v>2.4102763870191999</v>
      </c>
      <c r="AC4">
        <v>4.4806274909205603</v>
      </c>
      <c r="AD4">
        <v>2.4556145068095399</v>
      </c>
      <c r="AE4">
        <v>1.02251045465685</v>
      </c>
    </row>
    <row r="5" spans="1:31" x14ac:dyDescent="0.35">
      <c r="A5" t="s">
        <v>7</v>
      </c>
      <c r="B5" t="s">
        <v>11</v>
      </c>
      <c r="C5">
        <v>22.9192239243994</v>
      </c>
      <c r="D5">
        <v>2350.19006392347</v>
      </c>
      <c r="E5">
        <v>1112.5312347138699</v>
      </c>
      <c r="F5">
        <v>567.45960787398599</v>
      </c>
      <c r="G5">
        <v>6.6727688534167502</v>
      </c>
      <c r="H5">
        <v>3.67598574079169</v>
      </c>
      <c r="I5">
        <v>1.9385949353004199</v>
      </c>
      <c r="J5">
        <v>1059.7677229517401</v>
      </c>
      <c r="K5">
        <v>506.442226372059</v>
      </c>
      <c r="L5">
        <v>256.14356029049998</v>
      </c>
      <c r="M5">
        <v>410.78570851444402</v>
      </c>
      <c r="N5">
        <v>197.03417299159099</v>
      </c>
      <c r="O5">
        <v>102.171762287584</v>
      </c>
      <c r="Q5" t="s">
        <v>7</v>
      </c>
      <c r="R5" t="s">
        <v>11</v>
      </c>
      <c r="S5">
        <v>0.247408004735238</v>
      </c>
      <c r="T5">
        <v>38.3137360795672</v>
      </c>
      <c r="U5">
        <v>16.213829300547001</v>
      </c>
      <c r="V5">
        <v>5.73072997856457</v>
      </c>
      <c r="W5">
        <v>1.7853266443815501E-2</v>
      </c>
      <c r="X5">
        <v>5.8351777483327798E-3</v>
      </c>
      <c r="Y5">
        <v>1.68666419059608E-3</v>
      </c>
      <c r="Z5">
        <v>10.131366718741701</v>
      </c>
      <c r="AA5">
        <v>4.68921809183849</v>
      </c>
      <c r="AB5">
        <v>1.68471310498858</v>
      </c>
      <c r="AC5">
        <v>2.9446506175528202</v>
      </c>
      <c r="AD5">
        <v>1.50583611384731</v>
      </c>
      <c r="AE5">
        <v>0.58887534890044302</v>
      </c>
    </row>
    <row r="6" spans="1:31" x14ac:dyDescent="0.35">
      <c r="A6" t="s">
        <v>7</v>
      </c>
      <c r="B6" t="s">
        <v>12</v>
      </c>
      <c r="C6">
        <v>22.965061519664602</v>
      </c>
      <c r="D6">
        <v>2408.0297284342</v>
      </c>
      <c r="E6">
        <v>1102.9937366683801</v>
      </c>
      <c r="F6">
        <v>553.38622263023603</v>
      </c>
      <c r="G6">
        <v>6.6830303637340602</v>
      </c>
      <c r="H6">
        <v>3.6812992662006199</v>
      </c>
      <c r="I6">
        <v>1.9425833879942001</v>
      </c>
      <c r="J6">
        <v>1068.3032213296201</v>
      </c>
      <c r="K6">
        <v>503.31701033129502</v>
      </c>
      <c r="L6">
        <v>252.29022454810499</v>
      </c>
      <c r="M6">
        <v>412.27298021751398</v>
      </c>
      <c r="N6">
        <v>196.81978955072699</v>
      </c>
      <c r="O6">
        <v>101.66231897084199</v>
      </c>
      <c r="Q6" t="s">
        <v>7</v>
      </c>
      <c r="R6" t="s">
        <v>12</v>
      </c>
      <c r="S6">
        <v>0.30932386019604702</v>
      </c>
      <c r="T6">
        <v>44.357782150421698</v>
      </c>
      <c r="U6">
        <v>21.0876880877871</v>
      </c>
      <c r="V6">
        <v>8.8426600422933994</v>
      </c>
      <c r="W6">
        <v>1.6487293899524899E-2</v>
      </c>
      <c r="X6">
        <v>3.6159204271555999E-3</v>
      </c>
      <c r="Y6">
        <v>1.5801793406492899E-3</v>
      </c>
      <c r="Z6">
        <v>11.0277477024263</v>
      </c>
      <c r="AA6">
        <v>5.3346434911178999</v>
      </c>
      <c r="AB6">
        <v>2.2193982432341501</v>
      </c>
      <c r="AC6">
        <v>3.1421835226463601</v>
      </c>
      <c r="AD6">
        <v>1.5882602818464899</v>
      </c>
      <c r="AE6">
        <v>0.68551888005999895</v>
      </c>
    </row>
    <row r="7" spans="1:31" x14ac:dyDescent="0.35">
      <c r="A7" t="s">
        <v>7</v>
      </c>
      <c r="B7" t="s">
        <v>13</v>
      </c>
      <c r="C7">
        <v>22.618230346751599</v>
      </c>
      <c r="D7">
        <v>2282.51763406379</v>
      </c>
      <c r="E7">
        <v>1068.27727063712</v>
      </c>
      <c r="F7">
        <v>550.41824538326898</v>
      </c>
      <c r="G7">
        <v>6.7123188870187498</v>
      </c>
      <c r="H7">
        <v>3.6950363477191299</v>
      </c>
      <c r="I7">
        <v>1.9465635366195</v>
      </c>
      <c r="J7">
        <v>1060.0168675197399</v>
      </c>
      <c r="K7">
        <v>506.34773421627699</v>
      </c>
      <c r="L7">
        <v>256.06916995122998</v>
      </c>
      <c r="M7">
        <v>417.62159357306803</v>
      </c>
      <c r="N7">
        <v>201.12152745086399</v>
      </c>
      <c r="O7">
        <v>104.012473906579</v>
      </c>
      <c r="Q7" t="s">
        <v>7</v>
      </c>
      <c r="R7" t="s">
        <v>13</v>
      </c>
      <c r="S7">
        <v>1.4008870993014</v>
      </c>
      <c r="T7">
        <v>219.77298817395899</v>
      </c>
      <c r="U7">
        <v>90.934511693367995</v>
      </c>
      <c r="V7">
        <v>35.8992220155315</v>
      </c>
      <c r="W7">
        <v>2.6156969225220601E-2</v>
      </c>
      <c r="X7">
        <v>8.3990232691878892E-3</v>
      </c>
      <c r="Y7">
        <v>1.78484601688825E-3</v>
      </c>
      <c r="Z7">
        <v>54.110836493032799</v>
      </c>
      <c r="AA7">
        <v>22.136501687499699</v>
      </c>
      <c r="AB7">
        <v>8.8180341762960293</v>
      </c>
      <c r="AC7">
        <v>13.2309809077185</v>
      </c>
      <c r="AD7">
        <v>5.6688849711717797</v>
      </c>
      <c r="AE7">
        <v>2.2148266119195101</v>
      </c>
    </row>
    <row r="8" spans="1:31" x14ac:dyDescent="0.35">
      <c r="A8" t="s">
        <v>7</v>
      </c>
      <c r="B8" t="s">
        <v>14</v>
      </c>
      <c r="C8">
        <v>36.011742174675398</v>
      </c>
      <c r="D8">
        <v>3945.2167490199099</v>
      </c>
      <c r="E8">
        <v>1911.0018368542801</v>
      </c>
      <c r="F8">
        <v>980.63938735392196</v>
      </c>
      <c r="G8">
        <v>8.4410903168442104</v>
      </c>
      <c r="H8">
        <v>4.1415929691067896</v>
      </c>
      <c r="I8">
        <v>2.0456010126486999</v>
      </c>
      <c r="J8">
        <v>1547.7087412420301</v>
      </c>
      <c r="K8">
        <v>748.67856788483903</v>
      </c>
      <c r="L8">
        <v>379.77373356368599</v>
      </c>
      <c r="M8">
        <v>552.632162343441</v>
      </c>
      <c r="N8">
        <v>268.825108075797</v>
      </c>
      <c r="O8">
        <v>137.37150433388399</v>
      </c>
      <c r="Q8" t="s">
        <v>7</v>
      </c>
      <c r="R8" t="s">
        <v>14</v>
      </c>
      <c r="S8">
        <v>0.31712211755525099</v>
      </c>
      <c r="T8">
        <v>47.270165865056903</v>
      </c>
      <c r="U8">
        <v>16.728297547617998</v>
      </c>
      <c r="V8">
        <v>7.2561954369570696</v>
      </c>
      <c r="W8">
        <v>1.7385754639105501E-2</v>
      </c>
      <c r="X8">
        <v>4.9266971437367003E-3</v>
      </c>
      <c r="Y8">
        <v>1.46542356047283E-3</v>
      </c>
      <c r="Z8">
        <v>15.0078652163341</v>
      </c>
      <c r="AA8">
        <v>5.3773185298708803</v>
      </c>
      <c r="AB8">
        <v>2.34319850432682</v>
      </c>
      <c r="AC8">
        <v>3.7741942208833801</v>
      </c>
      <c r="AD8">
        <v>1.4991496345670201</v>
      </c>
      <c r="AE8">
        <v>0.63083070261355501</v>
      </c>
    </row>
    <row r="9" spans="1:31" x14ac:dyDescent="0.35">
      <c r="A9" t="s">
        <v>15</v>
      </c>
      <c r="B9" t="s">
        <v>16</v>
      </c>
      <c r="C9">
        <v>30.242036720645899</v>
      </c>
      <c r="D9">
        <v>4106.8287646446897</v>
      </c>
      <c r="E9">
        <v>1463.7064888586399</v>
      </c>
      <c r="F9">
        <v>702.98864148995597</v>
      </c>
      <c r="G9">
        <v>6.6834893953978201</v>
      </c>
      <c r="H9">
        <v>3.72479423566958</v>
      </c>
      <c r="I9">
        <v>1.96238530459829</v>
      </c>
      <c r="J9">
        <v>1270.8153855687201</v>
      </c>
      <c r="K9">
        <v>533.36968954676399</v>
      </c>
      <c r="L9">
        <v>254.086849423621</v>
      </c>
      <c r="M9">
        <v>391.58335034407401</v>
      </c>
      <c r="N9">
        <v>182.61912777359501</v>
      </c>
      <c r="O9">
        <v>94.342404463878395</v>
      </c>
      <c r="Q9" t="s">
        <v>15</v>
      </c>
      <c r="R9" t="s">
        <v>16</v>
      </c>
      <c r="S9">
        <v>0.54197012267595801</v>
      </c>
      <c r="T9">
        <v>195.03176492193799</v>
      </c>
      <c r="U9">
        <v>117.43342468208201</v>
      </c>
      <c r="V9">
        <v>87.279611502438399</v>
      </c>
      <c r="W9">
        <v>1.57378474292184E-2</v>
      </c>
      <c r="X9">
        <v>3.1945540364847901E-3</v>
      </c>
      <c r="Y9">
        <v>1.46563755375889E-3</v>
      </c>
      <c r="Z9">
        <v>87.734335404569507</v>
      </c>
      <c r="AA9">
        <v>15.7512871839039</v>
      </c>
      <c r="AB9">
        <v>4.4260067809216501</v>
      </c>
      <c r="AC9">
        <v>11.4169311534444</v>
      </c>
      <c r="AD9">
        <v>5.0137766043268703</v>
      </c>
      <c r="AE9">
        <v>0.79695417240754496</v>
      </c>
    </row>
    <row r="10" spans="1:31" x14ac:dyDescent="0.35">
      <c r="A10" t="s">
        <v>15</v>
      </c>
      <c r="B10" t="s">
        <v>17</v>
      </c>
      <c r="C10">
        <v>29.749973626024602</v>
      </c>
      <c r="D10">
        <v>3101.9527467535099</v>
      </c>
      <c r="E10">
        <v>1449.24293266526</v>
      </c>
      <c r="F10">
        <v>717.812456321284</v>
      </c>
      <c r="G10">
        <v>13.610394203006001</v>
      </c>
      <c r="H10">
        <v>6.86137793798909</v>
      </c>
      <c r="I10">
        <v>3.36741560855996</v>
      </c>
      <c r="J10">
        <v>1332.3954641779001</v>
      </c>
      <c r="K10">
        <v>635.42803717129595</v>
      </c>
      <c r="L10">
        <v>329.94059675280897</v>
      </c>
      <c r="M10">
        <v>511.11060527182599</v>
      </c>
      <c r="N10">
        <v>248.52066942912899</v>
      </c>
      <c r="O10">
        <v>136.82189011447801</v>
      </c>
      <c r="Q10" t="s">
        <v>15</v>
      </c>
      <c r="R10" t="s">
        <v>17</v>
      </c>
      <c r="S10">
        <v>1.2108827980679699</v>
      </c>
      <c r="T10">
        <v>156.469137808471</v>
      </c>
      <c r="U10">
        <v>89.304766327859397</v>
      </c>
      <c r="V10">
        <v>44.670706845498103</v>
      </c>
      <c r="W10">
        <v>0.38427773662659298</v>
      </c>
      <c r="X10">
        <v>8.2694978955498502E-2</v>
      </c>
      <c r="Y10">
        <v>2.46616449676717E-2</v>
      </c>
      <c r="Z10">
        <v>53.243819287193801</v>
      </c>
      <c r="AA10">
        <v>25.324439870446199</v>
      </c>
      <c r="AB10">
        <v>13.482400891496001</v>
      </c>
      <c r="AC10">
        <v>22.284874115202499</v>
      </c>
      <c r="AD10">
        <v>9.1087200891310491</v>
      </c>
      <c r="AE10">
        <v>4.2917442061904101</v>
      </c>
    </row>
    <row r="11" spans="1:31" x14ac:dyDescent="0.35">
      <c r="A11" t="s">
        <v>15</v>
      </c>
      <c r="B11" t="s">
        <v>18</v>
      </c>
      <c r="C11">
        <v>1309.3761103904501</v>
      </c>
      <c r="D11">
        <v>55779.851768986198</v>
      </c>
      <c r="E11">
        <v>29232.3175725277</v>
      </c>
      <c r="F11">
        <v>23280.758869095302</v>
      </c>
      <c r="G11">
        <v>1233.28349449496</v>
      </c>
      <c r="H11">
        <v>674.25800726425598</v>
      </c>
      <c r="I11">
        <v>365.049410359479</v>
      </c>
      <c r="J11">
        <v>56835.023452824498</v>
      </c>
      <c r="K11">
        <v>31888.533324320499</v>
      </c>
      <c r="L11">
        <v>19795.394596769998</v>
      </c>
      <c r="M11">
        <v>28789.386596261</v>
      </c>
      <c r="N11">
        <v>15449.1508590088</v>
      </c>
      <c r="O11">
        <v>9578.1989520038896</v>
      </c>
      <c r="Q11" t="s">
        <v>15</v>
      </c>
      <c r="R11" t="s">
        <v>18</v>
      </c>
      <c r="S11">
        <v>1128.1542204725699</v>
      </c>
      <c r="T11">
        <v>63616.329106021003</v>
      </c>
      <c r="U11">
        <v>27020.467282131802</v>
      </c>
      <c r="V11">
        <v>22774.571257729502</v>
      </c>
      <c r="W11">
        <v>942.94097845473902</v>
      </c>
      <c r="X11">
        <v>517.18944300138401</v>
      </c>
      <c r="Y11">
        <v>281.05797633789899</v>
      </c>
      <c r="Z11">
        <v>51530.045443939598</v>
      </c>
      <c r="AA11">
        <v>30677.988640940799</v>
      </c>
      <c r="AB11">
        <v>17612.2915291477</v>
      </c>
      <c r="AC11">
        <v>26944.569142049098</v>
      </c>
      <c r="AD11">
        <v>13285.6166248195</v>
      </c>
      <c r="AE11">
        <v>7627.5721990226502</v>
      </c>
    </row>
    <row r="12" spans="1:31" x14ac:dyDescent="0.35">
      <c r="A12" t="s">
        <v>15</v>
      </c>
      <c r="B12" t="s">
        <v>19</v>
      </c>
      <c r="C12">
        <v>22.279341173897102</v>
      </c>
      <c r="D12">
        <v>2383.6938316002502</v>
      </c>
      <c r="E12">
        <v>1112.78876014613</v>
      </c>
      <c r="F12">
        <v>561.60486915333502</v>
      </c>
      <c r="G12">
        <v>6.7372140414101302</v>
      </c>
      <c r="H12">
        <v>3.7093670452512701</v>
      </c>
      <c r="I12">
        <v>1.95402284705731</v>
      </c>
      <c r="J12">
        <v>1013.11269872081</v>
      </c>
      <c r="K12">
        <v>478.88442439459601</v>
      </c>
      <c r="L12">
        <v>242.73531107608301</v>
      </c>
      <c r="M12">
        <v>366.19662738923699</v>
      </c>
      <c r="N12">
        <v>177.49686579143801</v>
      </c>
      <c r="O12">
        <v>93.454165057140401</v>
      </c>
      <c r="Q12" t="s">
        <v>15</v>
      </c>
      <c r="R12" t="s">
        <v>19</v>
      </c>
      <c r="S12">
        <v>0.49845095236879899</v>
      </c>
      <c r="T12">
        <v>66.927917863038303</v>
      </c>
      <c r="U12">
        <v>30.883278302663399</v>
      </c>
      <c r="V12">
        <v>12.2715455739545</v>
      </c>
      <c r="W12">
        <v>2.1636621614443199E-2</v>
      </c>
      <c r="X12">
        <v>7.1051749200094702E-3</v>
      </c>
      <c r="Y12">
        <v>1.97042001787847E-3</v>
      </c>
      <c r="Z12">
        <v>20.660331363009899</v>
      </c>
      <c r="AA12">
        <v>10.348333518981701</v>
      </c>
      <c r="AB12">
        <v>4.1763400066492702</v>
      </c>
      <c r="AC12">
        <v>6.5878169474271298</v>
      </c>
      <c r="AD12">
        <v>3.2874081015714198</v>
      </c>
      <c r="AE12">
        <v>1.28649999744746</v>
      </c>
    </row>
    <row r="13" spans="1:31" x14ac:dyDescent="0.35">
      <c r="A13" t="s">
        <v>15</v>
      </c>
      <c r="B13" t="s">
        <v>20</v>
      </c>
      <c r="C13">
        <v>27.915231031429901</v>
      </c>
      <c r="D13">
        <v>3179.2107597677</v>
      </c>
      <c r="E13">
        <v>1404.2827268624701</v>
      </c>
      <c r="F13">
        <v>699.67539095402105</v>
      </c>
      <c r="G13">
        <v>6.7308068030775701</v>
      </c>
      <c r="H13">
        <v>3.7151995967062899</v>
      </c>
      <c r="I13">
        <v>1.95595622211242</v>
      </c>
      <c r="J13">
        <v>1272.68897096295</v>
      </c>
      <c r="K13">
        <v>574.32929845393505</v>
      </c>
      <c r="L13">
        <v>287.63422541859597</v>
      </c>
      <c r="M13">
        <v>439.43342509835497</v>
      </c>
      <c r="N13">
        <v>203.80528844273499</v>
      </c>
      <c r="O13">
        <v>106.47868237265401</v>
      </c>
      <c r="Q13" t="s">
        <v>15</v>
      </c>
      <c r="R13" t="s">
        <v>20</v>
      </c>
      <c r="S13">
        <v>0.66190114651235699</v>
      </c>
      <c r="T13">
        <v>117.899688151512</v>
      </c>
      <c r="U13">
        <v>50.125745391098398</v>
      </c>
      <c r="V13">
        <v>29.638833478537201</v>
      </c>
      <c r="W13">
        <v>1.38512551164329E-2</v>
      </c>
      <c r="X13">
        <v>3.44464241495312E-3</v>
      </c>
      <c r="Y13">
        <v>1.5737094492298399E-3</v>
      </c>
      <c r="Z13">
        <v>36.2609648139101</v>
      </c>
      <c r="AA13">
        <v>15.472321428407</v>
      </c>
      <c r="AB13">
        <v>9.1111500718424807</v>
      </c>
      <c r="AC13">
        <v>9.8498781044124204</v>
      </c>
      <c r="AD13">
        <v>4.30551488661298</v>
      </c>
      <c r="AE13">
        <v>2.1005634161042801</v>
      </c>
    </row>
    <row r="14" spans="1:31" x14ac:dyDescent="0.35">
      <c r="A14" t="s">
        <v>15</v>
      </c>
      <c r="B14" t="s">
        <v>21</v>
      </c>
      <c r="C14">
        <v>22.9260025790208</v>
      </c>
      <c r="D14">
        <v>2465.46342064377</v>
      </c>
      <c r="E14">
        <v>1135.9292448915401</v>
      </c>
      <c r="F14">
        <v>570.63707554389396</v>
      </c>
      <c r="G14">
        <v>6.7067764633456601</v>
      </c>
      <c r="H14">
        <v>3.7040408940430098</v>
      </c>
      <c r="I14">
        <v>1.95422489318439</v>
      </c>
      <c r="J14">
        <v>1047.2676181085701</v>
      </c>
      <c r="K14">
        <v>492.68286034613402</v>
      </c>
      <c r="L14">
        <v>248.36100391473201</v>
      </c>
      <c r="M14">
        <v>382.75494883236502</v>
      </c>
      <c r="N14">
        <v>184.20503652187301</v>
      </c>
      <c r="O14">
        <v>96.700050795798603</v>
      </c>
      <c r="Q14" t="s">
        <v>15</v>
      </c>
      <c r="R14" t="s">
        <v>21</v>
      </c>
      <c r="S14">
        <v>0.27892432269557699</v>
      </c>
      <c r="T14">
        <v>43.766035363230699</v>
      </c>
      <c r="U14">
        <v>18.4820932515766</v>
      </c>
      <c r="V14">
        <v>7.3675470391122797</v>
      </c>
      <c r="W14">
        <v>7.3988717917180102E-3</v>
      </c>
      <c r="X14">
        <v>1.45433323217262E-3</v>
      </c>
      <c r="Y14">
        <v>1.28538404833505E-3</v>
      </c>
      <c r="Z14">
        <v>12.7371086051528</v>
      </c>
      <c r="AA14">
        <v>5.7942632629010102</v>
      </c>
      <c r="AB14">
        <v>2.1941691078347101</v>
      </c>
      <c r="AC14">
        <v>3.53960952773854</v>
      </c>
      <c r="AD14">
        <v>1.78933355205858</v>
      </c>
      <c r="AE14">
        <v>0.57575648069181196</v>
      </c>
    </row>
    <row r="15" spans="1:31" x14ac:dyDescent="0.35">
      <c r="A15" t="s">
        <v>15</v>
      </c>
      <c r="B15" t="s">
        <v>22</v>
      </c>
      <c r="C15">
        <v>22.118367751268501</v>
      </c>
      <c r="D15">
        <v>2308.7730758583698</v>
      </c>
      <c r="E15">
        <v>1083.9873563244701</v>
      </c>
      <c r="F15">
        <v>552.546517021451</v>
      </c>
      <c r="G15">
        <v>6.7806773159817704</v>
      </c>
      <c r="H15">
        <v>3.7309705797081301</v>
      </c>
      <c r="I15">
        <v>1.9612631308748401</v>
      </c>
      <c r="J15">
        <v>1013.75843648537</v>
      </c>
      <c r="K15">
        <v>483.385057559296</v>
      </c>
      <c r="L15">
        <v>245.02542316173</v>
      </c>
      <c r="M15">
        <v>381.47765065525903</v>
      </c>
      <c r="N15">
        <v>184.610563790442</v>
      </c>
      <c r="O15">
        <v>96.791577697343996</v>
      </c>
      <c r="Q15" t="s">
        <v>15</v>
      </c>
      <c r="R15" t="s">
        <v>22</v>
      </c>
      <c r="S15">
        <v>0.249581117986198</v>
      </c>
      <c r="T15">
        <v>37.347818526740397</v>
      </c>
      <c r="U15">
        <v>14.0312325037251</v>
      </c>
      <c r="V15">
        <v>5.4285999568950096</v>
      </c>
      <c r="W15">
        <v>1.33390120190068E-2</v>
      </c>
      <c r="X15">
        <v>6.0985108320775203E-3</v>
      </c>
      <c r="Y15">
        <v>1.86237299744672E-3</v>
      </c>
      <c r="Z15">
        <v>11.4460241848719</v>
      </c>
      <c r="AA15">
        <v>5.1126281929063602</v>
      </c>
      <c r="AB15">
        <v>2.0905391906872501</v>
      </c>
      <c r="AC15">
        <v>3.81536147279507</v>
      </c>
      <c r="AD15">
        <v>1.90966602610915</v>
      </c>
      <c r="AE15">
        <v>0.73623392179385205</v>
      </c>
    </row>
    <row r="16" spans="1:31" x14ac:dyDescent="0.35">
      <c r="A16" t="s">
        <v>23</v>
      </c>
      <c r="B16" t="s">
        <v>16</v>
      </c>
      <c r="C16">
        <v>33.861021243415401</v>
      </c>
      <c r="D16">
        <v>3322.3330751387002</v>
      </c>
      <c r="E16">
        <v>1536.7172179434499</v>
      </c>
      <c r="F16">
        <v>904.07493378823995</v>
      </c>
      <c r="G16">
        <v>7.7992629225824297</v>
      </c>
      <c r="H16">
        <v>3.7623400714794601</v>
      </c>
      <c r="I16">
        <v>1.9624657518334201</v>
      </c>
      <c r="J16">
        <v>1352.96506166166</v>
      </c>
      <c r="K16">
        <v>1036.81782150764</v>
      </c>
      <c r="L16">
        <v>346.098055383401</v>
      </c>
      <c r="M16">
        <v>680.58734947360699</v>
      </c>
      <c r="N16">
        <v>227.043986289571</v>
      </c>
      <c r="O16">
        <v>117.023065644079</v>
      </c>
      <c r="Q16" t="s">
        <v>23</v>
      </c>
      <c r="R16" t="s">
        <v>16</v>
      </c>
      <c r="S16">
        <v>0.42048772471103701</v>
      </c>
      <c r="T16">
        <v>125.607763010778</v>
      </c>
      <c r="U16">
        <v>54.499055464528197</v>
      </c>
      <c r="V16">
        <v>23.272038106031001</v>
      </c>
      <c r="W16">
        <v>3.4986472904387902E-2</v>
      </c>
      <c r="X16">
        <v>6.8657759791704099E-3</v>
      </c>
      <c r="Y16">
        <v>1.2994907165108599E-3</v>
      </c>
      <c r="Z16">
        <v>35.641246950342797</v>
      </c>
      <c r="AA16">
        <v>8.9002500544178407</v>
      </c>
      <c r="AB16">
        <v>6.9183810943273096</v>
      </c>
      <c r="AC16">
        <v>2.5340997338957401</v>
      </c>
      <c r="AD16">
        <v>3.8109869135785099</v>
      </c>
      <c r="AE16">
        <v>1.87711631588355</v>
      </c>
    </row>
    <row r="17" spans="1:74" x14ac:dyDescent="0.35">
      <c r="A17" t="s">
        <v>23</v>
      </c>
      <c r="B17" t="s">
        <v>17</v>
      </c>
      <c r="C17">
        <v>34.995099289412501</v>
      </c>
      <c r="D17">
        <v>3942.0201094768599</v>
      </c>
      <c r="E17">
        <v>1738.6358404630701</v>
      </c>
      <c r="F17">
        <v>883.37926622434395</v>
      </c>
      <c r="G17">
        <v>13.3332658542231</v>
      </c>
      <c r="H17">
        <v>6.7866995231046401</v>
      </c>
      <c r="I17">
        <v>3.36410331902086</v>
      </c>
      <c r="J17">
        <v>1543.5969348528499</v>
      </c>
      <c r="K17">
        <v>708.03794124183696</v>
      </c>
      <c r="L17">
        <v>367.10805840548898</v>
      </c>
      <c r="M17">
        <v>550.19262273590402</v>
      </c>
      <c r="N17">
        <v>262.38172975123803</v>
      </c>
      <c r="O17">
        <v>145.85240480418199</v>
      </c>
      <c r="Q17" t="s">
        <v>23</v>
      </c>
      <c r="R17" t="s">
        <v>17</v>
      </c>
      <c r="S17">
        <v>0.95402073121021502</v>
      </c>
      <c r="T17">
        <v>132.90827393793501</v>
      </c>
      <c r="U17">
        <v>71.054334966090394</v>
      </c>
      <c r="V17">
        <v>34.460932256571802</v>
      </c>
      <c r="W17">
        <v>0.29051796194306001</v>
      </c>
      <c r="X17">
        <v>0.101254736167448</v>
      </c>
      <c r="Y17">
        <v>3.2965376203013597E-2</v>
      </c>
      <c r="Z17">
        <v>41.543221893689697</v>
      </c>
      <c r="AA17">
        <v>22.597262669596301</v>
      </c>
      <c r="AB17">
        <v>9.7025034607041505</v>
      </c>
      <c r="AC17">
        <v>8.4337325051377903</v>
      </c>
      <c r="AD17">
        <v>3.789349283405</v>
      </c>
      <c r="AE17">
        <v>1.81002772309548</v>
      </c>
    </row>
    <row r="18" spans="1:74" x14ac:dyDescent="0.35">
      <c r="A18" t="s">
        <v>23</v>
      </c>
      <c r="B18" t="s">
        <v>18</v>
      </c>
      <c r="C18">
        <v>548.87020766620799</v>
      </c>
      <c r="D18">
        <v>38047.249592418702</v>
      </c>
      <c r="E18">
        <v>19799.118294589702</v>
      </c>
      <c r="F18">
        <v>13051.3305401408</v>
      </c>
      <c r="G18">
        <v>501.27668540635898</v>
      </c>
      <c r="H18">
        <v>284.99990236126399</v>
      </c>
      <c r="I18">
        <v>153.58991507893001</v>
      </c>
      <c r="J18">
        <v>21458.641490133999</v>
      </c>
      <c r="K18">
        <v>11822.646139693101</v>
      </c>
      <c r="L18">
        <v>7354.9219666626104</v>
      </c>
      <c r="M18">
        <v>9467.0220163062204</v>
      </c>
      <c r="N18">
        <v>5490.7207647976302</v>
      </c>
      <c r="O18">
        <v>3481.9925782042301</v>
      </c>
      <c r="Q18" t="s">
        <v>23</v>
      </c>
      <c r="R18" t="s">
        <v>18</v>
      </c>
      <c r="S18">
        <v>325.567064784867</v>
      </c>
      <c r="T18">
        <v>21239.102128035702</v>
      </c>
      <c r="U18">
        <v>13285.614521167799</v>
      </c>
      <c r="V18">
        <v>8529.6672229336</v>
      </c>
      <c r="W18">
        <v>350.231442001581</v>
      </c>
      <c r="X18">
        <v>201.80551117827699</v>
      </c>
      <c r="Y18">
        <v>108.429574321639</v>
      </c>
      <c r="Z18">
        <v>14778.721723992299</v>
      </c>
      <c r="AA18">
        <v>6209.6256564219202</v>
      </c>
      <c r="AB18">
        <v>4888.4413107091304</v>
      </c>
      <c r="AC18">
        <v>5924.9514646505804</v>
      </c>
      <c r="AD18">
        <v>3116.5969860238401</v>
      </c>
      <c r="AE18">
        <v>2065.18416721929</v>
      </c>
    </row>
    <row r="19" spans="1:74" x14ac:dyDescent="0.35">
      <c r="A19" t="s">
        <v>23</v>
      </c>
      <c r="B19" t="s">
        <v>19</v>
      </c>
      <c r="C19">
        <v>27.557060393860901</v>
      </c>
      <c r="D19">
        <v>2879.01932909162</v>
      </c>
      <c r="E19">
        <v>1462.2647169658801</v>
      </c>
      <c r="F19">
        <v>755.94205521890296</v>
      </c>
      <c r="G19">
        <v>7.0756179691554797</v>
      </c>
      <c r="H19">
        <v>3.77753059157153</v>
      </c>
      <c r="I19">
        <v>1.95853609197926</v>
      </c>
      <c r="J19">
        <v>1193.4476055585601</v>
      </c>
      <c r="K19">
        <v>597.24790341968105</v>
      </c>
      <c r="L19">
        <v>304.53247258757301</v>
      </c>
      <c r="M19">
        <v>422.14733634037498</v>
      </c>
      <c r="N19">
        <v>212.629182547433</v>
      </c>
      <c r="O19">
        <v>110.759804349351</v>
      </c>
      <c r="Q19" t="s">
        <v>23</v>
      </c>
      <c r="R19" t="s">
        <v>19</v>
      </c>
      <c r="S19">
        <v>0.489441570149375</v>
      </c>
      <c r="T19">
        <v>63.171435028195603</v>
      </c>
      <c r="U19">
        <v>29.923288565600899</v>
      </c>
      <c r="V19">
        <v>14.996573582499</v>
      </c>
      <c r="W19">
        <v>3.5490708823998102E-2</v>
      </c>
      <c r="X19">
        <v>1.0203672982804699E-2</v>
      </c>
      <c r="Y19">
        <v>2.0185658020427E-3</v>
      </c>
      <c r="Z19">
        <v>18.936604921521099</v>
      </c>
      <c r="AA19">
        <v>8.8146368913788997</v>
      </c>
      <c r="AB19">
        <v>4.5054730696827603</v>
      </c>
      <c r="AC19">
        <v>5.2618003211680699</v>
      </c>
      <c r="AD19">
        <v>2.49211798156515</v>
      </c>
      <c r="AE19">
        <v>1.20605791436759</v>
      </c>
    </row>
    <row r="20" spans="1:74" x14ac:dyDescent="0.35">
      <c r="A20" t="s">
        <v>23</v>
      </c>
      <c r="B20" t="s">
        <v>20</v>
      </c>
      <c r="C20">
        <v>31.753365698667</v>
      </c>
      <c r="D20">
        <v>3078.8746700752699</v>
      </c>
      <c r="E20">
        <v>1679.66032594583</v>
      </c>
      <c r="F20">
        <v>883.39589402230797</v>
      </c>
      <c r="G20">
        <v>7.4636264711343898</v>
      </c>
      <c r="H20">
        <v>3.8733113440079299</v>
      </c>
      <c r="I20">
        <v>1.97636664360139</v>
      </c>
      <c r="J20">
        <v>1396.1277794785899</v>
      </c>
      <c r="K20">
        <v>731.91812088040001</v>
      </c>
      <c r="L20">
        <v>365.13166883087098</v>
      </c>
      <c r="M20">
        <v>519.94230644120898</v>
      </c>
      <c r="N20">
        <v>256.27843627582303</v>
      </c>
      <c r="O20">
        <v>131.834080579177</v>
      </c>
      <c r="Q20" t="s">
        <v>23</v>
      </c>
      <c r="R20" t="s">
        <v>20</v>
      </c>
      <c r="S20">
        <v>0.45935086147096599</v>
      </c>
      <c r="T20">
        <v>68.200344658490906</v>
      </c>
      <c r="U20">
        <v>36.1439598260705</v>
      </c>
      <c r="V20">
        <v>14.8167610754906</v>
      </c>
      <c r="W20">
        <v>2.2760797409546799E-2</v>
      </c>
      <c r="X20">
        <v>6.0780602051502403E-3</v>
      </c>
      <c r="Y20">
        <v>1.67236426750144E-3</v>
      </c>
      <c r="Z20">
        <v>21.5936920303172</v>
      </c>
      <c r="AA20">
        <v>8.4140504689631204</v>
      </c>
      <c r="AB20">
        <v>3.9705244415308898</v>
      </c>
      <c r="AC20">
        <v>5.3677966928457597</v>
      </c>
      <c r="AD20">
        <v>2.2204708180997899</v>
      </c>
      <c r="AE20">
        <v>0.96663672629919195</v>
      </c>
    </row>
    <row r="21" spans="1:74" x14ac:dyDescent="0.35">
      <c r="A21" t="s">
        <v>23</v>
      </c>
      <c r="B21" t="s">
        <v>21</v>
      </c>
      <c r="C21">
        <v>29.2528899154761</v>
      </c>
      <c r="D21">
        <v>2991.8144351623</v>
      </c>
      <c r="E21">
        <v>1545.71722351367</v>
      </c>
      <c r="F21">
        <v>789.90558836434695</v>
      </c>
      <c r="G21">
        <v>7.1348409532725796</v>
      </c>
      <c r="H21">
        <v>3.7896359382413398</v>
      </c>
      <c r="I21">
        <v>1.9604426348642401</v>
      </c>
      <c r="J21">
        <v>1307.6445699573601</v>
      </c>
      <c r="K21">
        <v>650.22545466369399</v>
      </c>
      <c r="L21">
        <v>325.81129593805201</v>
      </c>
      <c r="M21">
        <v>456.93135601667598</v>
      </c>
      <c r="N21">
        <v>227.81036050130899</v>
      </c>
      <c r="O21">
        <v>117.108657178578</v>
      </c>
      <c r="Q21" t="s">
        <v>23</v>
      </c>
      <c r="R21" t="s">
        <v>21</v>
      </c>
      <c r="S21">
        <v>0.25981557242322401</v>
      </c>
      <c r="T21">
        <v>34.0432920127271</v>
      </c>
      <c r="U21">
        <v>17.329798453178501</v>
      </c>
      <c r="V21">
        <v>8.4520555782804294</v>
      </c>
      <c r="W21">
        <v>1.47768067925574E-2</v>
      </c>
      <c r="X21">
        <v>4.9048761203408899E-3</v>
      </c>
      <c r="Y21">
        <v>1.5289340920864199E-3</v>
      </c>
      <c r="Z21">
        <v>11.3004100951286</v>
      </c>
      <c r="AA21">
        <v>5.1127909113804302</v>
      </c>
      <c r="AB21">
        <v>2.7130038530004001</v>
      </c>
      <c r="AC21">
        <v>2.3685156415372899</v>
      </c>
      <c r="AD21">
        <v>1.1230517518331999</v>
      </c>
      <c r="AE21">
        <v>0.62206508219002299</v>
      </c>
    </row>
    <row r="22" spans="1:74" x14ac:dyDescent="0.35">
      <c r="A22" t="s">
        <v>23</v>
      </c>
      <c r="B22" t="s">
        <v>22</v>
      </c>
      <c r="C22">
        <v>27.1418164566842</v>
      </c>
      <c r="D22">
        <v>2838.1123116966601</v>
      </c>
      <c r="E22">
        <v>1404.3131192250801</v>
      </c>
      <c r="F22">
        <v>719.22971012194296</v>
      </c>
      <c r="G22">
        <v>7.0751693076499</v>
      </c>
      <c r="H22">
        <v>3.7791205958812202</v>
      </c>
      <c r="I22">
        <v>1.95937039867575</v>
      </c>
      <c r="J22">
        <v>1205.7228640876299</v>
      </c>
      <c r="K22">
        <v>590.80275966903298</v>
      </c>
      <c r="L22">
        <v>298.540627288949</v>
      </c>
      <c r="M22">
        <v>438.40007900313799</v>
      </c>
      <c r="N22">
        <v>216.01852757733599</v>
      </c>
      <c r="O22">
        <v>111.499269687368</v>
      </c>
      <c r="Q22" t="s">
        <v>23</v>
      </c>
      <c r="R22" t="s">
        <v>22</v>
      </c>
      <c r="S22">
        <v>0.17318297991682199</v>
      </c>
      <c r="T22">
        <v>26.783029559048501</v>
      </c>
      <c r="U22">
        <v>11.4300416226155</v>
      </c>
      <c r="V22">
        <v>5.4263423160147299</v>
      </c>
      <c r="W22">
        <v>1.8103286206976599E-2</v>
      </c>
      <c r="X22">
        <v>6.2315334864162198E-3</v>
      </c>
      <c r="Y22">
        <v>1.4907946798802499E-3</v>
      </c>
      <c r="Z22">
        <v>6.4101662276308904</v>
      </c>
      <c r="AA22">
        <v>2.6474510029162102</v>
      </c>
      <c r="AB22">
        <v>1.3824682991244801</v>
      </c>
      <c r="AC22">
        <v>1.4830079863230501</v>
      </c>
      <c r="AD22">
        <v>0.71906397399217203</v>
      </c>
      <c r="AE22">
        <v>0.35383140875518199</v>
      </c>
    </row>
    <row r="27" spans="1:74" ht="58" x14ac:dyDescent="0.35">
      <c r="X27" t="s">
        <v>6</v>
      </c>
      <c r="Y27" t="s">
        <v>5</v>
      </c>
      <c r="Z27" t="s">
        <v>4</v>
      </c>
      <c r="AA27" s="4" t="s">
        <v>54</v>
      </c>
      <c r="AB27" s="4" t="s">
        <v>53</v>
      </c>
      <c r="AC27" s="4" t="s">
        <v>52</v>
      </c>
      <c r="AD27" s="4" t="s">
        <v>47</v>
      </c>
      <c r="AE27" s="4" t="s">
        <v>48</v>
      </c>
      <c r="AF27" s="4" t="s">
        <v>51</v>
      </c>
      <c r="AG27" s="4" t="s">
        <v>50</v>
      </c>
      <c r="AH27" s="4" t="s">
        <v>49</v>
      </c>
      <c r="AI27" t="s">
        <v>3</v>
      </c>
      <c r="AJ27" t="s">
        <v>2</v>
      </c>
      <c r="AP27" t="s">
        <v>6</v>
      </c>
      <c r="AQ27" t="s">
        <v>5</v>
      </c>
      <c r="AR27" t="s">
        <v>4</v>
      </c>
      <c r="AS27" s="4" t="s">
        <v>54</v>
      </c>
      <c r="AT27" s="4" t="s">
        <v>53</v>
      </c>
      <c r="AU27" s="4" t="s">
        <v>52</v>
      </c>
      <c r="AV27" s="4" t="s">
        <v>47</v>
      </c>
      <c r="AW27" s="4" t="s">
        <v>48</v>
      </c>
      <c r="AX27" s="4" t="s">
        <v>51</v>
      </c>
      <c r="AY27" s="4" t="s">
        <v>50</v>
      </c>
      <c r="AZ27" s="4" t="s">
        <v>49</v>
      </c>
      <c r="BA27" t="s">
        <v>3</v>
      </c>
      <c r="BB27" t="s">
        <v>2</v>
      </c>
    </row>
    <row r="28" spans="1:74" x14ac:dyDescent="0.35">
      <c r="AA28" t="s">
        <v>55</v>
      </c>
      <c r="AB28" t="s">
        <v>55</v>
      </c>
      <c r="AC28" t="s">
        <v>55</v>
      </c>
      <c r="AD28" t="s">
        <v>39</v>
      </c>
      <c r="AE28" t="s">
        <v>39</v>
      </c>
      <c r="AF28" t="s">
        <v>56</v>
      </c>
      <c r="AG28" t="s">
        <v>56</v>
      </c>
      <c r="AH28" t="s">
        <v>56</v>
      </c>
      <c r="AS28" t="s">
        <v>55</v>
      </c>
      <c r="AT28" t="s">
        <v>55</v>
      </c>
      <c r="AU28" t="s">
        <v>55</v>
      </c>
      <c r="AV28" t="s">
        <v>39</v>
      </c>
      <c r="AW28" t="s">
        <v>39</v>
      </c>
      <c r="AX28" t="s">
        <v>56</v>
      </c>
      <c r="AY28" t="s">
        <v>56</v>
      </c>
      <c r="AZ28" t="s">
        <v>56</v>
      </c>
    </row>
    <row r="29" spans="1:74" x14ac:dyDescent="0.35">
      <c r="T29" t="s">
        <v>0</v>
      </c>
      <c r="U29" t="s">
        <v>24</v>
      </c>
      <c r="V29" t="s">
        <v>25</v>
      </c>
      <c r="W29" t="s">
        <v>26</v>
      </c>
      <c r="X29" t="s">
        <v>39</v>
      </c>
      <c r="Y29" t="s">
        <v>40</v>
      </c>
      <c r="Z29" t="s">
        <v>41</v>
      </c>
      <c r="AA29" t="s">
        <v>40</v>
      </c>
      <c r="AB29" t="s">
        <v>41</v>
      </c>
      <c r="AC29" t="s">
        <v>3</v>
      </c>
      <c r="AD29" t="s">
        <v>55</v>
      </c>
      <c r="AE29" t="s">
        <v>56</v>
      </c>
      <c r="AF29" t="s">
        <v>40</v>
      </c>
      <c r="AG29" t="s">
        <v>41</v>
      </c>
      <c r="AH29" t="s">
        <v>3</v>
      </c>
      <c r="AI29" t="s">
        <v>3</v>
      </c>
      <c r="AJ29" t="s">
        <v>2</v>
      </c>
      <c r="AP29" t="s">
        <v>39</v>
      </c>
      <c r="AQ29" t="s">
        <v>40</v>
      </c>
      <c r="AR29" t="s">
        <v>41</v>
      </c>
      <c r="AS29" t="s">
        <v>40</v>
      </c>
      <c r="AT29" t="s">
        <v>41</v>
      </c>
      <c r="AU29" t="s">
        <v>3</v>
      </c>
      <c r="AV29" t="s">
        <v>55</v>
      </c>
      <c r="AW29" t="s">
        <v>56</v>
      </c>
      <c r="AX29" t="s">
        <v>40</v>
      </c>
      <c r="AY29" t="s">
        <v>41</v>
      </c>
      <c r="AZ29" t="s">
        <v>3</v>
      </c>
      <c r="BA29" t="s">
        <v>3</v>
      </c>
      <c r="BB29" t="s">
        <v>2</v>
      </c>
      <c r="BE29" t="s">
        <v>46</v>
      </c>
    </row>
    <row r="30" spans="1:74" x14ac:dyDescent="0.35">
      <c r="T30" t="s">
        <v>35</v>
      </c>
      <c r="AL30" t="s">
        <v>35</v>
      </c>
      <c r="BE30" t="str">
        <f>"\texttt{"&amp;AL30&amp;"}"</f>
        <v>\texttt{Bottom-up}</v>
      </c>
      <c r="BV30" s="3" t="s">
        <v>45</v>
      </c>
    </row>
    <row r="31" spans="1:74" x14ac:dyDescent="0.35">
      <c r="Q31" t="s">
        <v>7</v>
      </c>
      <c r="R31" t="s">
        <v>11</v>
      </c>
      <c r="U31" t="s">
        <v>36</v>
      </c>
      <c r="V31" t="s">
        <v>36</v>
      </c>
      <c r="W31" t="s">
        <v>27</v>
      </c>
      <c r="X31" s="1" cm="1">
        <f t="array" ref="X31">SUMPRODUCT((X$27 = $C$1:$O$1) * ($R31 = $B$2:$B$22) * ($Q31 = $A$2:$A$22) * ($C$2:$O$22))</f>
        <v>1.9385949353004199</v>
      </c>
      <c r="Y31" s="1" cm="1">
        <f t="array" ref="Y31">SUMPRODUCT((Y$27 = $C$1:$O$1) * ($R31 = $B$2:$B$22) * ($Q31 = $A$2:$A$22) * ($C$2:$O$22))</f>
        <v>567.45960787398599</v>
      </c>
      <c r="Z31" s="1" cm="1">
        <f t="array" ref="Z31">SUMPRODUCT((Z$27 = $C$1:$O$1) * ($R31 = $B$2:$B$22) * ($Q31 = $A$2:$A$22) * ($C$2:$O$22))</f>
        <v>1112.5312347138699</v>
      </c>
      <c r="AA31" s="1" cm="1">
        <f t="array" ref="AA31">SUMPRODUCT((AA$27 = $C$1:$O$1) * ($R31 = $B$2:$B$22) * ($Q31 = $A$2:$A$22) * ($C$2:$O$22))</f>
        <v>102.171762287584</v>
      </c>
      <c r="AB31" s="1" cm="1">
        <f t="array" ref="AB31">SUMPRODUCT((AB$27 = $C$1:$O$1) * ($R31 = $B$2:$B$22) * ($Q31 = $A$2:$A$22) * ($C$2:$O$22))</f>
        <v>197.03417299159099</v>
      </c>
      <c r="AC31" s="1" cm="1">
        <f t="array" ref="AC31">SUMPRODUCT((AC$27 = $C$1:$O$1) * ($R31 = $B$2:$B$22) * ($Q31 = $A$2:$A$22) * ($C$2:$O$22))</f>
        <v>410.78570851444402</v>
      </c>
      <c r="AD31" s="1" cm="1">
        <f t="array" ref="AD31">SUMPRODUCT((AD$27 = $C$1:$O$1) * ($R31 = $B$2:$B$22) * ($Q31 = $A$2:$A$22) * ($C$2:$O$22))</f>
        <v>6.6727688534167502</v>
      </c>
      <c r="AE31" s="1" cm="1">
        <f t="array" ref="AE31">SUMPRODUCT((AE$27 = $C$1:$O$1) * ($R31 = $B$2:$B$22) * ($Q31 = $A$2:$A$22) * ($C$2:$O$22))</f>
        <v>3.67598574079169</v>
      </c>
      <c r="AF31" s="1" cm="1">
        <f t="array" ref="AF31">SUMPRODUCT((AF$27 = $C$1:$O$1) * ($R31 = $B$2:$B$22) * ($Q31 = $A$2:$A$22) * ($C$2:$O$22))</f>
        <v>256.14356029049998</v>
      </c>
      <c r="AG31" s="1" cm="1">
        <f t="array" ref="AG31">SUMPRODUCT((AG$27 = $C$1:$O$1) * ($R31 = $B$2:$B$22) * ($Q31 = $A$2:$A$22) * ($C$2:$O$22))</f>
        <v>506.442226372059</v>
      </c>
      <c r="AH31" s="1" cm="1">
        <f t="array" ref="AH31">SUMPRODUCT((AH$27 = $C$1:$O$1) * ($R31 = $B$2:$B$22) * ($Q31 = $A$2:$A$22) * ($C$2:$O$22))</f>
        <v>1059.7677229517401</v>
      </c>
      <c r="AI31" s="1" cm="1">
        <f t="array" ref="AI31">SUMPRODUCT((AI$27 = $C$1:$O$1) * ($R31 = $B$2:$B$22) * ($Q31 = $A$2:$A$22) * ($C$2:$O$22))</f>
        <v>2350.19006392347</v>
      </c>
      <c r="AJ31" s="1" cm="1">
        <f t="array" ref="AJ31">SUMPRODUCT((AJ$27 = $C$1:$O$1) * ($R31 = $B$2:$B$22) * ($Q31 = $A$2:$A$22) * ($C$2:$O$22))</f>
        <v>22.9192239243994</v>
      </c>
      <c r="AK31" s="1"/>
      <c r="AM31" t="s">
        <v>36</v>
      </c>
      <c r="AN31" t="s">
        <v>36</v>
      </c>
      <c r="AO31" t="s">
        <v>27</v>
      </c>
      <c r="AP31" s="1" cm="1">
        <f t="array" ref="AP31">SUMPRODUCT((AP$27 = $S$1:$AE$1) * ($R31 = $R$2:$R$22) * ($Q31 = $Q$2:$Q$22) * ($S$2:$AE$22))</f>
        <v>1.68666419059608E-3</v>
      </c>
      <c r="AQ31" s="1" cm="1">
        <f t="array" ref="AQ31">SUMPRODUCT((AQ$27 = $S$1:$AE$1) * ($R31 = $R$2:$R$22) * ($Q31 = $Q$2:$Q$22) * ($S$2:$AE$22))</f>
        <v>5.73072997856457</v>
      </c>
      <c r="AR31" s="1" cm="1">
        <f t="array" ref="AR31">SUMPRODUCT((AR$27 = $S$1:$AE$1) * ($R31 = $R$2:$R$22) * ($Q31 = $Q$2:$Q$22) * ($S$2:$AE$22))</f>
        <v>16.213829300547001</v>
      </c>
      <c r="AS31" s="1" cm="1">
        <f t="array" ref="AS31">SUMPRODUCT((AS$27 = $S$1:$AE$1) * ($R31 = $R$2:$R$22) * ($Q31 = $Q$2:$Q$22) * ($S$2:$AE$22))</f>
        <v>0.58887534890044302</v>
      </c>
      <c r="AT31" s="1" cm="1">
        <f t="array" ref="AT31">SUMPRODUCT((AT$27 = $S$1:$AE$1) * ($R31 = $R$2:$R$22) * ($Q31 = $Q$2:$Q$22) * ($S$2:$AE$22))</f>
        <v>1.50583611384731</v>
      </c>
      <c r="AU31" s="1" cm="1">
        <f t="array" ref="AU31">SUMPRODUCT((AU$27 = $S$1:$AE$1) * ($R31 = $R$2:$R$22) * ($Q31 = $Q$2:$Q$22) * ($S$2:$AE$22))</f>
        <v>2.9446506175528202</v>
      </c>
      <c r="AV31" s="1" cm="1">
        <f t="array" ref="AV31">SUMPRODUCT((AV$27 = $S$1:$AE$1) * ($R31 = $R$2:$R$22) * ($Q31 = $Q$2:$Q$22) * ($S$2:$AE$22))</f>
        <v>1.7853266443815501E-2</v>
      </c>
      <c r="AW31" s="1" cm="1">
        <f t="array" ref="AW31">SUMPRODUCT((AW$27 = $S$1:$AE$1) * ($R31 = $R$2:$R$22) * ($Q31 = $Q$2:$Q$22) * ($S$2:$AE$22))</f>
        <v>5.8351777483327798E-3</v>
      </c>
      <c r="AX31" s="1" cm="1">
        <f t="array" ref="AX31">SUMPRODUCT((AX$27 = $S$1:$AE$1) * ($R31 = $R$2:$R$22) * ($Q31 = $Q$2:$Q$22) * ($S$2:$AE$22))</f>
        <v>1.68471310498858</v>
      </c>
      <c r="AY31" s="1" cm="1">
        <f t="array" ref="AY31">SUMPRODUCT((AY$27 = $S$1:$AE$1) * ($R31 = $R$2:$R$22) * ($Q31 = $Q$2:$Q$22) * ($S$2:$AE$22))</f>
        <v>4.68921809183849</v>
      </c>
      <c r="AZ31" s="1" cm="1">
        <f t="array" ref="AZ31">SUMPRODUCT((AZ$27 = $S$1:$AE$1) * ($R31 = $R$2:$R$22) * ($Q31 = $Q$2:$Q$22) * ($S$2:$AE$22))</f>
        <v>10.131366718741701</v>
      </c>
      <c r="BA31" s="1" cm="1">
        <f t="array" ref="BA31">SUMPRODUCT((BA$27 = $S$1:$AE$1) * ($R31 = $R$2:$R$22) * ($Q31 = $Q$2:$Q$22) * ($S$2:$AE$22))</f>
        <v>38.3137360795672</v>
      </c>
      <c r="BB31" s="1" cm="1">
        <f t="array" ref="BB31">SUMPRODUCT((BB$27 = $S$1:$AE$1) * ($R31 = $R$2:$R$22) * ($Q31 = $Q$2:$Q$22) * ($S$2:$AE$22))</f>
        <v>0.247408004735238</v>
      </c>
      <c r="BC31" s="1"/>
      <c r="BD31" s="1"/>
      <c r="BE31" t="s">
        <v>44</v>
      </c>
      <c r="BF31" t="str">
        <f t="shared" ref="BF31:BF37" si="0">AM31</f>
        <v>SL</v>
      </c>
      <c r="BG31" t="str">
        <f t="shared" ref="BG31" si="1">"&amp;"&amp;AN31</f>
        <v>&amp;SL</v>
      </c>
      <c r="BH31" t="str">
        <f t="shared" ref="BH31" si="2">"&amp;"&amp;AO31</f>
        <v>&amp;None</v>
      </c>
      <c r="BI31" t="str">
        <f>"&amp;"&amp;ROUND(X31, 2)&amp;" ("&amp;ROUND(AP31, 2)&amp;")"</f>
        <v>&amp;1.94 (0)</v>
      </c>
      <c r="BJ31" t="str">
        <f>"&amp;"&amp;ROUND(Y31, 0)&amp;" ("&amp;ROUND(AQ31, 2)&amp;")"</f>
        <v>&amp;567 (5.73)</v>
      </c>
      <c r="BK31" t="str">
        <f t="shared" ref="BK31:BN37" si="3">"&amp;"&amp;ROUND(Z31, 0)&amp;" ("&amp;ROUND(AR31, 2)&amp;")"</f>
        <v>&amp;1113 (16.21)</v>
      </c>
      <c r="BL31" t="str">
        <f t="shared" si="3"/>
        <v>&amp;102 (0.59)</v>
      </c>
      <c r="BM31" t="str">
        <f t="shared" si="3"/>
        <v>&amp;197 (1.51)</v>
      </c>
      <c r="BN31" t="str">
        <f t="shared" si="3"/>
        <v>&amp;411 (2.94)</v>
      </c>
      <c r="BO31" t="str">
        <f t="shared" ref="BK31:BU31" si="4">"&amp;"&amp;ROUND(AD31, 2)&amp;" ("&amp;ROUND(AV31, 2)&amp;")"</f>
        <v>&amp;6.67 (0.02)</v>
      </c>
      <c r="BP31" t="str">
        <f t="shared" si="4"/>
        <v>&amp;3.68 (0.01)</v>
      </c>
      <c r="BQ31" t="str">
        <f t="shared" ref="BQ31:BQ37" si="5">"&amp;"&amp;ROUND(AF31, 0)&amp;" ("&amp;ROUND(AX31, 2)&amp;")"</f>
        <v>&amp;256 (1.68)</v>
      </c>
      <c r="BR31" t="str">
        <f t="shared" ref="BR31:BR37" si="6">"&amp;"&amp;ROUND(AG31, 0)&amp;" ("&amp;ROUND(AY31, 2)&amp;")"</f>
        <v>&amp;506 (4.69)</v>
      </c>
      <c r="BS31" t="str">
        <f t="shared" ref="BS31:BS37" si="7">"&amp;"&amp;ROUND(AH31, 0)&amp;" ("&amp;ROUND(AZ31, 2)&amp;")"</f>
        <v>&amp;1060 (10.13)</v>
      </c>
      <c r="BT31" t="str">
        <f t="shared" ref="BT31:BU37" si="8">"&amp;"&amp;ROUND(AI31, 0)&amp;" ("&amp;ROUND(BA31, 2)&amp;")"</f>
        <v>&amp;2350 (38.31)</v>
      </c>
      <c r="BU31" t="str">
        <f>"&amp;"&amp;ROUND(AJ31, 1)&amp;" ("&amp;ROUND(BB31, 2)&amp;")"</f>
        <v>&amp;22.9 (0.25)</v>
      </c>
      <c r="BV31" s="3" t="s">
        <v>45</v>
      </c>
    </row>
    <row r="32" spans="1:74" x14ac:dyDescent="0.35">
      <c r="Q32" t="s">
        <v>7</v>
      </c>
      <c r="R32" t="s">
        <v>10</v>
      </c>
      <c r="U32" t="s">
        <v>36</v>
      </c>
      <c r="V32" t="s">
        <v>37</v>
      </c>
      <c r="W32" t="s">
        <v>27</v>
      </c>
      <c r="X32" s="1" cm="1">
        <f t="array" ref="X32">SUMPRODUCT((X$27 = $C$1:$O$1) * ($R32 = $B$2:$B$22) * ($Q32 = $A$2:$A$22) * ($C$2:$O$22))</f>
        <v>1.93607785166989</v>
      </c>
      <c r="Y32" s="1" cm="1">
        <f t="array" ref="Y32">SUMPRODUCT((Y$27 = $C$1:$O$1) * ($R32 = $B$2:$B$22) * ($Q32 = $A$2:$A$22) * ($C$2:$O$22))</f>
        <v>545.59172135206597</v>
      </c>
      <c r="Z32" s="1" cm="1">
        <f t="array" ref="Z32">SUMPRODUCT((Z$27 = $C$1:$O$1) * ($R32 = $B$2:$B$22) * ($Q32 = $A$2:$A$22) * ($C$2:$O$22))</f>
        <v>1072.4017762425799</v>
      </c>
      <c r="AA32" s="1" cm="1">
        <f t="array" ref="AA32">SUMPRODUCT((AA$27 = $C$1:$O$1) * ($R32 = $B$2:$B$22) * ($Q32 = $A$2:$A$22) * ($C$2:$O$22))</f>
        <v>98.940463620149202</v>
      </c>
      <c r="AB32" s="1" cm="1">
        <f t="array" ref="AB32">SUMPRODUCT((AB$27 = $C$1:$O$1) * ($R32 = $B$2:$B$22) * ($Q32 = $A$2:$A$22) * ($C$2:$O$22))</f>
        <v>190.12241911566699</v>
      </c>
      <c r="AC32" s="1" cm="1">
        <f t="array" ref="AC32">SUMPRODUCT((AC$27 = $C$1:$O$1) * ($R32 = $B$2:$B$22) * ($Q32 = $A$2:$A$22) * ($C$2:$O$22))</f>
        <v>396.48959783471702</v>
      </c>
      <c r="AD32" s="1" cm="1">
        <f t="array" ref="AD32">SUMPRODUCT((AD$27 = $C$1:$O$1) * ($R32 = $B$2:$B$22) * ($Q32 = $A$2:$A$22) * ($C$2:$O$22))</f>
        <v>6.6513138938863303</v>
      </c>
      <c r="AE32" s="1" cm="1">
        <f t="array" ref="AE32">SUMPRODUCT((AE$27 = $C$1:$O$1) * ($R32 = $B$2:$B$22) * ($Q32 = $A$2:$A$22) * ($C$2:$O$22))</f>
        <v>3.6683666357334701</v>
      </c>
      <c r="AF32" s="1" cm="1">
        <f t="array" ref="AF32">SUMPRODUCT((AF$27 = $C$1:$O$1) * ($R32 = $B$2:$B$22) * ($Q32 = $A$2:$A$22) * ($C$2:$O$22))</f>
        <v>247.26756483470399</v>
      </c>
      <c r="AG32" s="1" cm="1">
        <f t="array" ref="AG32">SUMPRODUCT((AG$27 = $C$1:$O$1) * ($R32 = $B$2:$B$22) * ($Q32 = $A$2:$A$22) * ($C$2:$O$22))</f>
        <v>488.70569100966202</v>
      </c>
      <c r="AH32" s="1" cm="1">
        <f t="array" ref="AH32">SUMPRODUCT((AH$27 = $C$1:$O$1) * ($R32 = $B$2:$B$22) * ($Q32 = $A$2:$A$22) * ($C$2:$O$22))</f>
        <v>1023.08553646186</v>
      </c>
      <c r="AI32" s="1" cm="1">
        <f t="array" ref="AI32">SUMPRODUCT((AI$27 = $C$1:$O$1) * ($R32 = $B$2:$B$22) * ($Q32 = $A$2:$A$22) * ($C$2:$O$22))</f>
        <v>2267.2793432212602</v>
      </c>
      <c r="AJ32" s="1" cm="1">
        <f t="array" ref="AJ32">SUMPRODUCT((AJ$27 = $C$1:$O$1) * ($R32 = $B$2:$B$22) * ($Q32 = $A$2:$A$22) * ($C$2:$O$22))</f>
        <v>22.120620554328401</v>
      </c>
      <c r="AK32" s="1"/>
      <c r="AM32" t="s">
        <v>36</v>
      </c>
      <c r="AN32" t="s">
        <v>37</v>
      </c>
      <c r="AO32" t="s">
        <v>27</v>
      </c>
      <c r="AP32" s="1" cm="1">
        <f t="array" ref="AP32">SUMPRODUCT((AP$27 = $S$1:$AE$1) * ($R32 = $R$2:$R$22) * ($Q32 = $Q$2:$Q$22) * ($S$2:$AE$22))</f>
        <v>1.0907115341408299E-3</v>
      </c>
      <c r="AQ32" s="1" cm="1">
        <f t="array" ref="AQ32">SUMPRODUCT((AQ$27 = $S$1:$AE$1) * ($R32 = $R$2:$R$22) * ($Q32 = $Q$2:$Q$22) * ($S$2:$AE$22))</f>
        <v>6.6833144578875503</v>
      </c>
      <c r="AR32" s="1" cm="1">
        <f t="array" ref="AR32">SUMPRODUCT((AR$27 = $S$1:$AE$1) * ($R32 = $R$2:$R$22) * ($Q32 = $Q$2:$Q$22) * ($S$2:$AE$22))</f>
        <v>14.787832901252701</v>
      </c>
      <c r="AS32" s="1" cm="1">
        <f t="array" ref="AS32">SUMPRODUCT((AS$27 = $S$1:$AE$1) * ($R32 = $R$2:$R$22) * ($Q32 = $Q$2:$Q$22) * ($S$2:$AE$22))</f>
        <v>1.02251045465685</v>
      </c>
      <c r="AT32" s="1" cm="1">
        <f t="array" ref="AT32">SUMPRODUCT((AT$27 = $S$1:$AE$1) * ($R32 = $R$2:$R$22) * ($Q32 = $Q$2:$Q$22) * ($S$2:$AE$22))</f>
        <v>2.4556145068095399</v>
      </c>
      <c r="AU32" s="1" cm="1">
        <f t="array" ref="AU32">SUMPRODUCT((AU$27 = $S$1:$AE$1) * ($R32 = $R$2:$R$22) * ($Q32 = $Q$2:$Q$22) * ($S$2:$AE$22))</f>
        <v>4.4806274909205603</v>
      </c>
      <c r="AV32" s="1" cm="1">
        <f t="array" ref="AV32">SUMPRODUCT((AV$27 = $S$1:$AE$1) * ($R32 = $R$2:$R$22) * ($Q32 = $Q$2:$Q$22) * ($S$2:$AE$22))</f>
        <v>1.3227986183037299E-2</v>
      </c>
      <c r="AW32" s="1" cm="1">
        <f t="array" ref="AW32">SUMPRODUCT((AW$27 = $S$1:$AE$1) * ($R32 = $R$2:$R$22) * ($Q32 = $Q$2:$Q$22) * ($S$2:$AE$22))</f>
        <v>5.2147302490433804E-3</v>
      </c>
      <c r="AX32" s="1" cm="1">
        <f t="array" ref="AX32">SUMPRODUCT((AX$27 = $S$1:$AE$1) * ($R32 = $R$2:$R$22) * ($Q32 = $Q$2:$Q$22) * ($S$2:$AE$22))</f>
        <v>2.4102763870191999</v>
      </c>
      <c r="AY32" s="1" cm="1">
        <f t="array" ref="AY32">SUMPRODUCT((AY$27 = $S$1:$AE$1) * ($R32 = $R$2:$R$22) * ($Q32 = $Q$2:$Q$22) * ($S$2:$AE$22))</f>
        <v>5.6335681483527704</v>
      </c>
      <c r="AZ32" s="1" cm="1">
        <f t="array" ref="AZ32">SUMPRODUCT((AZ$27 = $S$1:$AE$1) * ($R32 = $R$2:$R$22) * ($Q32 = $Q$2:$Q$22) * ($S$2:$AE$22))</f>
        <v>8.8229066403524392</v>
      </c>
      <c r="BA32" s="1" cm="1">
        <f t="array" ref="BA32">SUMPRODUCT((BA$27 = $S$1:$AE$1) * ($R32 = $R$2:$R$22) * ($Q32 = $Q$2:$Q$22) * ($S$2:$AE$22))</f>
        <v>26.705080530842501</v>
      </c>
      <c r="BB32" s="1" cm="1">
        <f t="array" ref="BB32">SUMPRODUCT((BB$27 = $S$1:$AE$1) * ($R32 = $R$2:$R$22) * ($Q32 = $Q$2:$Q$22) * ($S$2:$AE$22))</f>
        <v>0.21871426511933201</v>
      </c>
      <c r="BC32" s="1"/>
      <c r="BD32" s="1"/>
      <c r="BE32" t="s">
        <v>44</v>
      </c>
      <c r="BF32" t="str">
        <f t="shared" si="0"/>
        <v>SL</v>
      </c>
      <c r="BG32" t="str">
        <f t="shared" ref="BG32:BH37" si="9">"&amp;"&amp;AN32</f>
        <v>&amp;HL</v>
      </c>
      <c r="BH32" t="str">
        <f t="shared" si="9"/>
        <v>&amp;None</v>
      </c>
      <c r="BI32" t="str">
        <f t="shared" ref="BI32:BI37" si="10">"&amp;"&amp;ROUND(X32, 2)&amp;" ("&amp;ROUND(AP32, 2)&amp;")"</f>
        <v>&amp;1.94 (0)</v>
      </c>
      <c r="BJ32" t="str">
        <f t="shared" ref="BJ32:BJ37" si="11">"&amp;"&amp;ROUND(Y32, 0)&amp;" ("&amp;ROUND(AQ32, 2)&amp;")"</f>
        <v>&amp;546 (6.68)</v>
      </c>
      <c r="BK32" t="str">
        <f t="shared" si="3"/>
        <v>&amp;1072 (14.79)</v>
      </c>
      <c r="BL32" t="str">
        <f t="shared" si="3"/>
        <v>&amp;99 (1.02)</v>
      </c>
      <c r="BM32" t="str">
        <f t="shared" si="3"/>
        <v>&amp;190 (2.46)</v>
      </c>
      <c r="BN32" t="str">
        <f t="shared" si="3"/>
        <v>&amp;396 (4.48)</v>
      </c>
      <c r="BO32" t="str">
        <f t="shared" ref="BO32:BO37" si="12">"&amp;"&amp;ROUND(AD32, 2)&amp;" ("&amp;ROUND(AV32, 2)&amp;")"</f>
        <v>&amp;6.65 (0.01)</v>
      </c>
      <c r="BP32" t="str">
        <f t="shared" ref="BP32:BP37" si="13">"&amp;"&amp;ROUND(AE32, 2)&amp;" ("&amp;ROUND(AW32, 2)&amp;")"</f>
        <v>&amp;3.67 (0.01)</v>
      </c>
      <c r="BQ32" t="str">
        <f t="shared" si="5"/>
        <v>&amp;247 (2.41)</v>
      </c>
      <c r="BR32" t="str">
        <f t="shared" si="6"/>
        <v>&amp;489 (5.63)</v>
      </c>
      <c r="BS32" t="str">
        <f t="shared" si="7"/>
        <v>&amp;1023 (8.82)</v>
      </c>
      <c r="BT32" t="str">
        <f t="shared" si="8"/>
        <v>&amp;2267 (26.71)</v>
      </c>
      <c r="BU32" t="str">
        <f t="shared" ref="BU32:BU37" si="14">"&amp;"&amp;ROUND(AJ32, 1)&amp;" ("&amp;ROUND(BB32, 2)&amp;")"</f>
        <v>&amp;22.1 (0.22)</v>
      </c>
      <c r="BV32" s="3" t="s">
        <v>45</v>
      </c>
    </row>
    <row r="33" spans="17:74" x14ac:dyDescent="0.35">
      <c r="Q33" t="s">
        <v>7</v>
      </c>
      <c r="R33" t="s">
        <v>8</v>
      </c>
      <c r="U33" t="s">
        <v>37</v>
      </c>
      <c r="V33" t="s">
        <v>37</v>
      </c>
      <c r="W33" t="s">
        <v>27</v>
      </c>
      <c r="X33" s="1" cm="1">
        <f t="array" ref="X33">SUMPRODUCT((X$27 = $C$1:$O$1) * ($R33 = $B$2:$B$22) * ($Q33 = $A$2:$A$22) * ($C$2:$O$22))</f>
        <v>1.9306941415569701</v>
      </c>
      <c r="Y33" s="1" cm="1">
        <f t="array" ref="Y33">SUMPRODUCT((Y$27 = $C$1:$O$1) * ($R33 = $B$2:$B$22) * ($Q33 = $A$2:$A$22) * ($C$2:$O$22))</f>
        <v>499.22303268348497</v>
      </c>
      <c r="Z33" s="1" cm="1">
        <f t="array" ref="Z33">SUMPRODUCT((Z$27 = $C$1:$O$1) * ($R33 = $B$2:$B$22) * ($Q33 = $A$2:$A$22) * ($C$2:$O$22))</f>
        <v>954.088350281609</v>
      </c>
      <c r="AA33" s="1" cm="1">
        <f t="array" ref="AA33">SUMPRODUCT((AA$27 = $C$1:$O$1) * ($R33 = $B$2:$B$22) * ($Q33 = $A$2:$A$22) * ($C$2:$O$22))</f>
        <v>95.559670206259995</v>
      </c>
      <c r="AB33" s="1" cm="1">
        <f t="array" ref="AB33">SUMPRODUCT((AB$27 = $C$1:$O$1) * ($R33 = $B$2:$B$22) * ($Q33 = $A$2:$A$22) * ($C$2:$O$22))</f>
        <v>181.78107825419499</v>
      </c>
      <c r="AC33" s="1" cm="1">
        <f t="array" ref="AC33">SUMPRODUCT((AC$27 = $C$1:$O$1) * ($R33 = $B$2:$B$22) * ($Q33 = $A$2:$A$22) * ($C$2:$O$22))</f>
        <v>383.82128213392798</v>
      </c>
      <c r="AD33" s="1" cm="1">
        <f t="array" ref="AD33">SUMPRODUCT((AD$27 = $C$1:$O$1) * ($R33 = $B$2:$B$22) * ($Q33 = $A$2:$A$22) * ($C$2:$O$22))</f>
        <v>6.5464893233285197</v>
      </c>
      <c r="AE33" s="1" cm="1">
        <f t="array" ref="AE33">SUMPRODUCT((AE$27 = $C$1:$O$1) * ($R33 = $B$2:$B$22) * ($Q33 = $A$2:$A$22) * ($C$2:$O$22))</f>
        <v>3.6384205884924099</v>
      </c>
      <c r="AF33" s="1" cm="1">
        <f t="array" ref="AF33">SUMPRODUCT((AF$27 = $C$1:$O$1) * ($R33 = $B$2:$B$22) * ($Q33 = $A$2:$A$22) * ($C$2:$O$22))</f>
        <v>231.25025224342099</v>
      </c>
      <c r="AG33" s="1" cm="1">
        <f t="array" ref="AG33">SUMPRODUCT((AG$27 = $C$1:$O$1) * ($R33 = $B$2:$B$22) * ($Q33 = $A$2:$A$22) * ($C$2:$O$22))</f>
        <v>450.25578820770397</v>
      </c>
      <c r="AH33" s="1" cm="1">
        <f t="array" ref="AH33">SUMPRODUCT((AH$27 = $C$1:$O$1) * ($R33 = $B$2:$B$22) * ($Q33 = $A$2:$A$22) * ($C$2:$O$22))</f>
        <v>953.59490812548302</v>
      </c>
      <c r="AI33" s="1" cm="1">
        <f t="array" ref="AI33">SUMPRODUCT((AI$27 = $C$1:$O$1) * ($R33 = $B$2:$B$22) * ($Q33 = $A$2:$A$22) * ($C$2:$O$22))</f>
        <v>2057.4828423901599</v>
      </c>
      <c r="AJ33" s="1" cm="1">
        <f t="array" ref="AJ33">SUMPRODUCT((AJ$27 = $C$1:$O$1) * ($R33 = $B$2:$B$22) * ($Q33 = $A$2:$A$22) * ($C$2:$O$22))</f>
        <v>20.415196396556201</v>
      </c>
      <c r="AK33" s="1"/>
      <c r="AM33" t="s">
        <v>37</v>
      </c>
      <c r="AN33" t="s">
        <v>37</v>
      </c>
      <c r="AO33" t="s">
        <v>27</v>
      </c>
      <c r="AP33" s="1" cm="1">
        <f t="array" ref="AP33">SUMPRODUCT((AP$27 = $S$1:$AE$1) * ($R33 = $R$2:$R$22) * ($Q33 = $Q$2:$Q$22) * ($S$2:$AE$22))</f>
        <v>1.47421316812022E-3</v>
      </c>
      <c r="AQ33" s="1" cm="1">
        <f t="array" ref="AQ33">SUMPRODUCT((AQ$27 = $S$1:$AE$1) * ($R33 = $R$2:$R$22) * ($Q33 = $Q$2:$Q$22) * ($S$2:$AE$22))</f>
        <v>8.9324209260450793</v>
      </c>
      <c r="AR33" s="1" cm="1">
        <f t="array" ref="AR33">SUMPRODUCT((AR$27 = $S$1:$AE$1) * ($R33 = $R$2:$R$22) * ($Q33 = $Q$2:$Q$22) * ($S$2:$AE$22))</f>
        <v>20.885078962755198</v>
      </c>
      <c r="AS33" s="1" cm="1">
        <f t="array" ref="AS33">SUMPRODUCT((AS$27 = $S$1:$AE$1) * ($R33 = $R$2:$R$22) * ($Q33 = $Q$2:$Q$22) * ($S$2:$AE$22))</f>
        <v>0.69496922132243499</v>
      </c>
      <c r="AT33" s="1" cm="1">
        <f t="array" ref="AT33">SUMPRODUCT((AT$27 = $S$1:$AE$1) * ($R33 = $R$2:$R$22) * ($Q33 = $Q$2:$Q$22) * ($S$2:$AE$22))</f>
        <v>1.55863707209359</v>
      </c>
      <c r="AU33" s="1" cm="1">
        <f t="array" ref="AU33">SUMPRODUCT((AU$27 = $S$1:$AE$1) * ($R33 = $R$2:$R$22) * ($Q33 = $Q$2:$Q$22) * ($S$2:$AE$22))</f>
        <v>3.3402574668410501</v>
      </c>
      <c r="AV33" s="1" cm="1">
        <f t="array" ref="AV33">SUMPRODUCT((AV$27 = $S$1:$AE$1) * ($R33 = $R$2:$R$22) * ($Q33 = $Q$2:$Q$22) * ($S$2:$AE$22))</f>
        <v>8.5269697288157392E-3</v>
      </c>
      <c r="AW33" s="1" cm="1">
        <f t="array" ref="AW33">SUMPRODUCT((AW$27 = $S$1:$AE$1) * ($R33 = $R$2:$R$22) * ($Q33 = $Q$2:$Q$22) * ($S$2:$AE$22))</f>
        <v>2.8523919214788699E-3</v>
      </c>
      <c r="AX33" s="1" cm="1">
        <f t="array" ref="AX33">SUMPRODUCT((AX$27 = $S$1:$AE$1) * ($R33 = $R$2:$R$22) * ($Q33 = $Q$2:$Q$22) * ($S$2:$AE$22))</f>
        <v>2.3768037485774198</v>
      </c>
      <c r="AY33" s="1" cm="1">
        <f t="array" ref="AY33">SUMPRODUCT((AY$27 = $S$1:$AE$1) * ($R33 = $R$2:$R$22) * ($Q33 = $Q$2:$Q$22) * ($S$2:$AE$22))</f>
        <v>5.46738867466245</v>
      </c>
      <c r="AZ33" s="1" cm="1">
        <f t="array" ref="AZ33">SUMPRODUCT((AZ$27 = $S$1:$AE$1) * ($R33 = $R$2:$R$22) * ($Q33 = $Q$2:$Q$22) * ($S$2:$AE$22))</f>
        <v>14.18647383976</v>
      </c>
      <c r="BA33" s="1" cm="1">
        <f t="array" ref="BA33">SUMPRODUCT((BA$27 = $S$1:$AE$1) * ($R33 = $R$2:$R$22) * ($Q33 = $Q$2:$Q$22) * ($S$2:$AE$22))</f>
        <v>58.266066728277998</v>
      </c>
      <c r="BB33" s="1" cm="1">
        <f t="array" ref="BB33">SUMPRODUCT((BB$27 = $S$1:$AE$1) * ($R33 = $R$2:$R$22) * ($Q33 = $Q$2:$Q$22) * ($S$2:$AE$22))</f>
        <v>0.33517859665980598</v>
      </c>
      <c r="BC33" s="1"/>
      <c r="BD33" s="1"/>
      <c r="BE33" t="s">
        <v>44</v>
      </c>
      <c r="BF33" t="str">
        <f t="shared" si="0"/>
        <v>HL</v>
      </c>
      <c r="BG33" t="str">
        <f t="shared" si="9"/>
        <v>&amp;HL</v>
      </c>
      <c r="BH33" t="str">
        <f t="shared" si="9"/>
        <v>&amp;None</v>
      </c>
      <c r="BI33" s="7" t="str">
        <f t="shared" si="10"/>
        <v>&amp;1.93 (0)</v>
      </c>
      <c r="BJ33" t="str">
        <f t="shared" si="11"/>
        <v>&amp;499 (8.93)</v>
      </c>
      <c r="BK33" t="str">
        <f t="shared" si="3"/>
        <v>&amp;954 (20.89)</v>
      </c>
      <c r="BL33" t="str">
        <f t="shared" si="3"/>
        <v>&amp;96 (0.69)</v>
      </c>
      <c r="BM33" t="str">
        <f t="shared" si="3"/>
        <v>&amp;182 (1.56)</v>
      </c>
      <c r="BN33" t="str">
        <f t="shared" si="3"/>
        <v>&amp;384 (3.34)</v>
      </c>
      <c r="BO33" t="str">
        <f t="shared" si="12"/>
        <v>&amp;6.55 (0.01)</v>
      </c>
      <c r="BP33" t="str">
        <f t="shared" si="13"/>
        <v>&amp;3.64 (0)</v>
      </c>
      <c r="BQ33" t="str">
        <f t="shared" si="5"/>
        <v>&amp;231 (2.38)</v>
      </c>
      <c r="BR33" t="str">
        <f t="shared" si="6"/>
        <v>&amp;450 (5.47)</v>
      </c>
      <c r="BS33" t="str">
        <f t="shared" si="7"/>
        <v>&amp;954 (14.19)</v>
      </c>
      <c r="BT33" t="str">
        <f t="shared" si="8"/>
        <v>&amp;2057 (58.27)</v>
      </c>
      <c r="BU33" t="str">
        <f t="shared" si="14"/>
        <v>&amp;20.4 (0.34)</v>
      </c>
      <c r="BV33" s="3" t="s">
        <v>45</v>
      </c>
    </row>
    <row r="34" spans="17:74" x14ac:dyDescent="0.35">
      <c r="Q34" t="s">
        <v>7</v>
      </c>
      <c r="R34" t="s">
        <v>9</v>
      </c>
      <c r="U34" t="s">
        <v>37</v>
      </c>
      <c r="V34" t="s">
        <v>36</v>
      </c>
      <c r="W34" t="s">
        <v>27</v>
      </c>
      <c r="X34" s="1" cm="1">
        <f t="array" ref="X34">SUMPRODUCT((X$27 = $C$1:$O$1) * ($R34 = $B$2:$B$22) * ($Q34 = $A$2:$A$22) * ($C$2:$O$22))</f>
        <v>1.9271538651234701</v>
      </c>
      <c r="Y34" s="1" cm="1">
        <f t="array" ref="Y34">SUMPRODUCT((Y$27 = $C$1:$O$1) * ($R34 = $B$2:$B$22) * ($Q34 = $A$2:$A$22) * ($C$2:$O$22))</f>
        <v>489.175747440115</v>
      </c>
      <c r="Z34" s="1" cm="1">
        <f t="array" ref="Z34">SUMPRODUCT((Z$27 = $C$1:$O$1) * ($R34 = $B$2:$B$22) * ($Q34 = $A$2:$A$22) * ($C$2:$O$22))</f>
        <v>938.48939468879496</v>
      </c>
      <c r="AA34" s="1" cm="1">
        <f t="array" ref="AA34">SUMPRODUCT((AA$27 = $C$1:$O$1) * ($R34 = $B$2:$B$22) * ($Q34 = $A$2:$A$22) * ($C$2:$O$22))</f>
        <v>94.271950392550494</v>
      </c>
      <c r="AB34" s="1" cm="1">
        <f t="array" ref="AB34">SUMPRODUCT((AB$27 = $C$1:$O$1) * ($R34 = $B$2:$B$22) * ($Q34 = $A$2:$A$22) * ($C$2:$O$22))</f>
        <v>179.05228122386399</v>
      </c>
      <c r="AC34" s="1" cm="1">
        <f t="array" ref="AC34">SUMPRODUCT((AC$27 = $C$1:$O$1) * ($R34 = $B$2:$B$22) * ($Q34 = $A$2:$A$22) * ($C$2:$O$22))</f>
        <v>378.94754852749799</v>
      </c>
      <c r="AD34" s="1" cm="1">
        <f t="array" ref="AD34">SUMPRODUCT((AD$27 = $C$1:$O$1) * ($R34 = $B$2:$B$22) * ($Q34 = $A$2:$A$22) * ($C$2:$O$22))</f>
        <v>6.5200833589445697</v>
      </c>
      <c r="AE34" s="1" cm="1">
        <f t="array" ref="AE34">SUMPRODUCT((AE$27 = $C$1:$O$1) * ($R34 = $B$2:$B$22) * ($Q34 = $A$2:$A$22) * ($C$2:$O$22))</f>
        <v>3.62809606031395</v>
      </c>
      <c r="AF34" s="1" cm="1">
        <f t="array" ref="AF34">SUMPRODUCT((AF$27 = $C$1:$O$1) * ($R34 = $B$2:$B$22) * ($Q34 = $A$2:$A$22) * ($C$2:$O$22))</f>
        <v>226.93887592334801</v>
      </c>
      <c r="AG34" s="1" cm="1">
        <f t="array" ref="AG34">SUMPRODUCT((AG$27 = $C$1:$O$1) * ($R34 = $B$2:$B$22) * ($Q34 = $A$2:$A$22) * ($C$2:$O$22))</f>
        <v>442.17852392775302</v>
      </c>
      <c r="AH34" s="1" cm="1">
        <f t="array" ref="AH34">SUMPRODUCT((AH$27 = $C$1:$O$1) * ($R34 = $B$2:$B$22) * ($Q34 = $A$2:$A$22) * ($C$2:$O$22))</f>
        <v>938.82061649101399</v>
      </c>
      <c r="AI34" s="1" cm="1">
        <f t="array" ref="AI34">SUMPRODUCT((AI$27 = $C$1:$O$1) * ($R34 = $B$2:$B$22) * ($Q34 = $A$2:$A$22) * ($C$2:$O$22))</f>
        <v>2030.1708002056</v>
      </c>
      <c r="AJ34" s="1" cm="1">
        <f t="array" ref="AJ34">SUMPRODUCT((AJ$27 = $C$1:$O$1) * ($R34 = $B$2:$B$22) * ($Q34 = $A$2:$A$22) * ($C$2:$O$22))</f>
        <v>20.100281737826499</v>
      </c>
      <c r="AK34" s="1"/>
      <c r="AM34" t="s">
        <v>37</v>
      </c>
      <c r="AN34" t="s">
        <v>36</v>
      </c>
      <c r="AO34" t="s">
        <v>27</v>
      </c>
      <c r="AP34" s="1" cm="1">
        <f t="array" ref="AP34">SUMPRODUCT((AP$27 = $S$1:$AE$1) * ($R34 = $R$2:$R$22) * ($Q34 = $Q$2:$Q$22) * ($S$2:$AE$22))</f>
        <v>1.7678146689693601E-3</v>
      </c>
      <c r="AQ34" s="1" cm="1">
        <f t="array" ref="AQ34">SUMPRODUCT((AQ$27 = $S$1:$AE$1) * ($R34 = $R$2:$R$22) * ($Q34 = $Q$2:$Q$22) * ($S$2:$AE$22))</f>
        <v>6.5376300687443099</v>
      </c>
      <c r="AR34" s="1" cm="1">
        <f t="array" ref="AR34">SUMPRODUCT((AR$27 = $S$1:$AE$1) * ($R34 = $R$2:$R$22) * ($Q34 = $Q$2:$Q$22) * ($S$2:$AE$22))</f>
        <v>16.10484993383</v>
      </c>
      <c r="AS34" s="1" cm="1">
        <f t="array" ref="AS34">SUMPRODUCT((AS$27 = $S$1:$AE$1) * ($R34 = $R$2:$R$22) * ($Q34 = $Q$2:$Q$22) * ($S$2:$AE$22))</f>
        <v>0.58697598958436203</v>
      </c>
      <c r="AT34" s="1" cm="1">
        <f t="array" ref="AT34">SUMPRODUCT((AT$27 = $S$1:$AE$1) * ($R34 = $R$2:$R$22) * ($Q34 = $Q$2:$Q$22) * ($S$2:$AE$22))</f>
        <v>1.3916844775227</v>
      </c>
      <c r="AU34" s="1" cm="1">
        <f t="array" ref="AU34">SUMPRODUCT((AU$27 = $S$1:$AE$1) * ($R34 = $R$2:$R$22) * ($Q34 = $Q$2:$Q$22) * ($S$2:$AE$22))</f>
        <v>3.10905016440016</v>
      </c>
      <c r="AV34" s="1" cm="1">
        <f t="array" ref="AV34">SUMPRODUCT((AV$27 = $S$1:$AE$1) * ($R34 = $R$2:$R$22) * ($Q34 = $Q$2:$Q$22) * ($S$2:$AE$22))</f>
        <v>9.2444422728559603E-3</v>
      </c>
      <c r="AW34" s="1" cm="1">
        <f t="array" ref="AW34">SUMPRODUCT((AW$27 = $S$1:$AE$1) * ($R34 = $R$2:$R$22) * ($Q34 = $Q$2:$Q$22) * ($S$2:$AE$22))</f>
        <v>3.0528666770109399E-3</v>
      </c>
      <c r="AX34" s="1" cm="1">
        <f t="array" ref="AX34">SUMPRODUCT((AX$27 = $S$1:$AE$1) * ($R34 = $R$2:$R$22) * ($Q34 = $Q$2:$Q$22) * ($S$2:$AE$22))</f>
        <v>1.6758378345263101</v>
      </c>
      <c r="AY34" s="1" cm="1">
        <f t="array" ref="AY34">SUMPRODUCT((AY$27 = $S$1:$AE$1) * ($R34 = $R$2:$R$22) * ($Q34 = $Q$2:$Q$22) * ($S$2:$AE$22))</f>
        <v>3.7585971262705899</v>
      </c>
      <c r="AZ34" s="1" cm="1">
        <f t="array" ref="AZ34">SUMPRODUCT((AZ$27 = $S$1:$AE$1) * ($R34 = $R$2:$R$22) * ($Q34 = $Q$2:$Q$22) * ($S$2:$AE$22))</f>
        <v>9.8365862878920591</v>
      </c>
      <c r="BA34" s="1" cm="1">
        <f t="array" ref="BA34">SUMPRODUCT((BA$27 = $S$1:$AE$1) * ($R34 = $R$2:$R$22) * ($Q34 = $Q$2:$Q$22) * ($S$2:$AE$22))</f>
        <v>43.953099532143099</v>
      </c>
      <c r="BB34" s="1" cm="1">
        <f t="array" ref="BB34">SUMPRODUCT((BB$27 = $S$1:$AE$1) * ($R34 = $R$2:$R$22) * ($Q34 = $Q$2:$Q$22) * ($S$2:$AE$22))</f>
        <v>0.25330852634633799</v>
      </c>
      <c r="BC34" s="1"/>
      <c r="BD34" s="1"/>
      <c r="BE34" t="s">
        <v>44</v>
      </c>
      <c r="BF34" t="str">
        <f t="shared" si="0"/>
        <v>HL</v>
      </c>
      <c r="BG34" t="str">
        <f t="shared" si="9"/>
        <v>&amp;SL</v>
      </c>
      <c r="BH34" t="str">
        <f t="shared" si="9"/>
        <v>&amp;None</v>
      </c>
      <c r="BI34" s="7" t="str">
        <f t="shared" si="10"/>
        <v>&amp;1.93 (0)</v>
      </c>
      <c r="BJ34" s="7" t="str">
        <f t="shared" si="11"/>
        <v>&amp;489 (6.54)</v>
      </c>
      <c r="BK34" s="7" t="str">
        <f t="shared" si="3"/>
        <v>&amp;938 (16.1)</v>
      </c>
      <c r="BL34" s="7" t="str">
        <f t="shared" si="3"/>
        <v>&amp;94 (0.59)</v>
      </c>
      <c r="BM34" s="7" t="str">
        <f t="shared" si="3"/>
        <v>&amp;179 (1.39)</v>
      </c>
      <c r="BN34" s="8" t="str">
        <f t="shared" si="3"/>
        <v>&amp;379 (3.11)</v>
      </c>
      <c r="BO34" s="7" t="str">
        <f t="shared" si="12"/>
        <v>&amp;6.52 (0.01)</v>
      </c>
      <c r="BP34" s="7" t="str">
        <f t="shared" si="13"/>
        <v>&amp;3.63 (0)</v>
      </c>
      <c r="BQ34" s="7" t="str">
        <f t="shared" si="5"/>
        <v>&amp;227 (1.68)</v>
      </c>
      <c r="BR34" s="7" t="str">
        <f t="shared" si="6"/>
        <v>&amp;442 (3.76)</v>
      </c>
      <c r="BS34" s="7" t="str">
        <f t="shared" si="7"/>
        <v>&amp;939 (9.84)</v>
      </c>
      <c r="BT34" s="7" t="str">
        <f t="shared" si="8"/>
        <v>&amp;2030 (43.95)</v>
      </c>
      <c r="BU34" s="7" t="str">
        <f t="shared" si="14"/>
        <v>&amp;20.1 (0.25)</v>
      </c>
      <c r="BV34" s="3" t="s">
        <v>45</v>
      </c>
    </row>
    <row r="35" spans="17:74" x14ac:dyDescent="0.35">
      <c r="Q35" t="s">
        <v>7</v>
      </c>
      <c r="R35" t="s">
        <v>12</v>
      </c>
      <c r="U35" t="s">
        <v>38</v>
      </c>
      <c r="V35" t="s">
        <v>37</v>
      </c>
      <c r="W35" t="s">
        <v>27</v>
      </c>
      <c r="X35" s="1" cm="1">
        <f t="array" ref="X35">SUMPRODUCT((X$27 = $C$1:$O$1) * ($R35 = $B$2:$B$22) * ($Q35 = $A$2:$A$22) * ($C$2:$O$22))</f>
        <v>1.9425833879942001</v>
      </c>
      <c r="Y35" s="1" cm="1">
        <f t="array" ref="Y35">SUMPRODUCT((Y$27 = $C$1:$O$1) * ($R35 = $B$2:$B$22) * ($Q35 = $A$2:$A$22) * ($C$2:$O$22))</f>
        <v>553.38622263023603</v>
      </c>
      <c r="Z35" s="1" cm="1">
        <f t="array" ref="Z35">SUMPRODUCT((Z$27 = $C$1:$O$1) * ($R35 = $B$2:$B$22) * ($Q35 = $A$2:$A$22) * ($C$2:$O$22))</f>
        <v>1102.9937366683801</v>
      </c>
      <c r="AA35" s="1" cm="1">
        <f t="array" ref="AA35">SUMPRODUCT((AA$27 = $C$1:$O$1) * ($R35 = $B$2:$B$22) * ($Q35 = $A$2:$A$22) * ($C$2:$O$22))</f>
        <v>101.66231897084199</v>
      </c>
      <c r="AB35" s="1" cm="1">
        <f t="array" ref="AB35">SUMPRODUCT((AB$27 = $C$1:$O$1) * ($R35 = $B$2:$B$22) * ($Q35 = $A$2:$A$22) * ($C$2:$O$22))</f>
        <v>196.81978955072699</v>
      </c>
      <c r="AC35" s="1" cm="1">
        <f t="array" ref="AC35">SUMPRODUCT((AC$27 = $C$1:$O$1) * ($R35 = $B$2:$B$22) * ($Q35 = $A$2:$A$22) * ($C$2:$O$22))</f>
        <v>412.27298021751398</v>
      </c>
      <c r="AD35" s="1" cm="1">
        <f t="array" ref="AD35">SUMPRODUCT((AD$27 = $C$1:$O$1) * ($R35 = $B$2:$B$22) * ($Q35 = $A$2:$A$22) * ($C$2:$O$22))</f>
        <v>6.6830303637340602</v>
      </c>
      <c r="AE35" s="1" cm="1">
        <f t="array" ref="AE35">SUMPRODUCT((AE$27 = $C$1:$O$1) * ($R35 = $B$2:$B$22) * ($Q35 = $A$2:$A$22) * ($C$2:$O$22))</f>
        <v>3.6812992662006199</v>
      </c>
      <c r="AF35" s="1" cm="1">
        <f t="array" ref="AF35">SUMPRODUCT((AF$27 = $C$1:$O$1) * ($R35 = $B$2:$B$22) * ($Q35 = $A$2:$A$22) * ($C$2:$O$22))</f>
        <v>252.29022454810499</v>
      </c>
      <c r="AG35" s="1" cm="1">
        <f t="array" ref="AG35">SUMPRODUCT((AG$27 = $C$1:$O$1) * ($R35 = $B$2:$B$22) * ($Q35 = $A$2:$A$22) * ($C$2:$O$22))</f>
        <v>503.31701033129502</v>
      </c>
      <c r="AH35" s="1" cm="1">
        <f t="array" ref="AH35">SUMPRODUCT((AH$27 = $C$1:$O$1) * ($R35 = $B$2:$B$22) * ($Q35 = $A$2:$A$22) * ($C$2:$O$22))</f>
        <v>1068.3032213296201</v>
      </c>
      <c r="AI35" s="1" cm="1">
        <f t="array" ref="AI35">SUMPRODUCT((AI$27 = $C$1:$O$1) * ($R35 = $B$2:$B$22) * ($Q35 = $A$2:$A$22) * ($C$2:$O$22))</f>
        <v>2408.0297284342</v>
      </c>
      <c r="AJ35" s="1" cm="1">
        <f t="array" ref="AJ35">SUMPRODUCT((AJ$27 = $C$1:$O$1) * ($R35 = $B$2:$B$22) * ($Q35 = $A$2:$A$22) * ($C$2:$O$22))</f>
        <v>22.965061519664602</v>
      </c>
      <c r="AK35" s="1"/>
      <c r="AM35" t="s">
        <v>38</v>
      </c>
      <c r="AN35" t="s">
        <v>37</v>
      </c>
      <c r="AO35" t="s">
        <v>27</v>
      </c>
      <c r="AP35" s="1" cm="1">
        <f t="array" ref="AP35">SUMPRODUCT((AP$27 = $S$1:$AE$1) * ($R35 = $R$2:$R$22) * ($Q35 = $Q$2:$Q$22) * ($S$2:$AE$22))</f>
        <v>1.5801793406492899E-3</v>
      </c>
      <c r="AQ35" s="1" cm="1">
        <f t="array" ref="AQ35">SUMPRODUCT((AQ$27 = $S$1:$AE$1) * ($R35 = $R$2:$R$22) * ($Q35 = $Q$2:$Q$22) * ($S$2:$AE$22))</f>
        <v>8.8426600422933994</v>
      </c>
      <c r="AR35" s="1" cm="1">
        <f t="array" ref="AR35">SUMPRODUCT((AR$27 = $S$1:$AE$1) * ($R35 = $R$2:$R$22) * ($Q35 = $Q$2:$Q$22) * ($S$2:$AE$22))</f>
        <v>21.0876880877871</v>
      </c>
      <c r="AS35" s="1" cm="1">
        <f t="array" ref="AS35">SUMPRODUCT((AS$27 = $S$1:$AE$1) * ($R35 = $R$2:$R$22) * ($Q35 = $Q$2:$Q$22) * ($S$2:$AE$22))</f>
        <v>0.68551888005999895</v>
      </c>
      <c r="AT35" s="1" cm="1">
        <f t="array" ref="AT35">SUMPRODUCT((AT$27 = $S$1:$AE$1) * ($R35 = $R$2:$R$22) * ($Q35 = $Q$2:$Q$22) * ($S$2:$AE$22))</f>
        <v>1.5882602818464899</v>
      </c>
      <c r="AU35" s="1" cm="1">
        <f t="array" ref="AU35">SUMPRODUCT((AU$27 = $S$1:$AE$1) * ($R35 = $R$2:$R$22) * ($Q35 = $Q$2:$Q$22) * ($S$2:$AE$22))</f>
        <v>3.1421835226463601</v>
      </c>
      <c r="AV35" s="1" cm="1">
        <f t="array" ref="AV35">SUMPRODUCT((AV$27 = $S$1:$AE$1) * ($R35 = $R$2:$R$22) * ($Q35 = $Q$2:$Q$22) * ($S$2:$AE$22))</f>
        <v>1.6487293899524899E-2</v>
      </c>
      <c r="AW35" s="1" cm="1">
        <f t="array" ref="AW35">SUMPRODUCT((AW$27 = $S$1:$AE$1) * ($R35 = $R$2:$R$22) * ($Q35 = $Q$2:$Q$22) * ($S$2:$AE$22))</f>
        <v>3.6159204271555999E-3</v>
      </c>
      <c r="AX35" s="1" cm="1">
        <f t="array" ref="AX35">SUMPRODUCT((AX$27 = $S$1:$AE$1) * ($R35 = $R$2:$R$22) * ($Q35 = $Q$2:$Q$22) * ($S$2:$AE$22))</f>
        <v>2.2193982432341501</v>
      </c>
      <c r="AY35" s="1" cm="1">
        <f t="array" ref="AY35">SUMPRODUCT((AY$27 = $S$1:$AE$1) * ($R35 = $R$2:$R$22) * ($Q35 = $Q$2:$Q$22) * ($S$2:$AE$22))</f>
        <v>5.3346434911178999</v>
      </c>
      <c r="AZ35" s="1" cm="1">
        <f t="array" ref="AZ35">SUMPRODUCT((AZ$27 = $S$1:$AE$1) * ($R35 = $R$2:$R$22) * ($Q35 = $Q$2:$Q$22) * ($S$2:$AE$22))</f>
        <v>11.0277477024263</v>
      </c>
      <c r="BA35" s="1" cm="1">
        <f t="array" ref="BA35">SUMPRODUCT((BA$27 = $S$1:$AE$1) * ($R35 = $R$2:$R$22) * ($Q35 = $Q$2:$Q$22) * ($S$2:$AE$22))</f>
        <v>44.357782150421698</v>
      </c>
      <c r="BB35" s="1" cm="1">
        <f t="array" ref="BB35">SUMPRODUCT((BB$27 = $S$1:$AE$1) * ($R35 = $R$2:$R$22) * ($Q35 = $Q$2:$Q$22) * ($S$2:$AE$22))</f>
        <v>0.30932386019604702</v>
      </c>
      <c r="BC35" s="2"/>
      <c r="BD35" s="2"/>
      <c r="BE35" t="s">
        <v>44</v>
      </c>
      <c r="BF35" t="str">
        <f t="shared" si="0"/>
        <v>TL</v>
      </c>
      <c r="BG35" t="str">
        <f t="shared" si="9"/>
        <v>&amp;HL</v>
      </c>
      <c r="BH35" t="str">
        <f t="shared" si="9"/>
        <v>&amp;None</v>
      </c>
      <c r="BI35" t="str">
        <f t="shared" si="10"/>
        <v>&amp;1.94 (0)</v>
      </c>
      <c r="BJ35" t="str">
        <f t="shared" si="11"/>
        <v>&amp;553 (8.84)</v>
      </c>
      <c r="BK35" t="str">
        <f t="shared" si="3"/>
        <v>&amp;1103 (21.09)</v>
      </c>
      <c r="BL35" t="str">
        <f t="shared" si="3"/>
        <v>&amp;102 (0.69)</v>
      </c>
      <c r="BM35" t="str">
        <f t="shared" si="3"/>
        <v>&amp;197 (1.59)</v>
      </c>
      <c r="BN35" t="str">
        <f t="shared" si="3"/>
        <v>&amp;412 (3.14)</v>
      </c>
      <c r="BO35" t="str">
        <f t="shared" si="12"/>
        <v>&amp;6.68 (0.02)</v>
      </c>
      <c r="BP35" t="str">
        <f t="shared" si="13"/>
        <v>&amp;3.68 (0)</v>
      </c>
      <c r="BQ35" t="str">
        <f t="shared" si="5"/>
        <v>&amp;252 (2.22)</v>
      </c>
      <c r="BR35" t="str">
        <f t="shared" si="6"/>
        <v>&amp;503 (5.33)</v>
      </c>
      <c r="BS35" t="str">
        <f t="shared" si="7"/>
        <v>&amp;1068 (11.03)</v>
      </c>
      <c r="BT35" t="str">
        <f t="shared" si="8"/>
        <v>&amp;2408 (44.36)</v>
      </c>
      <c r="BU35" t="str">
        <f t="shared" si="14"/>
        <v>&amp;23 (0.31)</v>
      </c>
      <c r="BV35" s="3" t="s">
        <v>45</v>
      </c>
    </row>
    <row r="36" spans="17:74" x14ac:dyDescent="0.35">
      <c r="Q36" t="s">
        <v>7</v>
      </c>
      <c r="R36" t="s">
        <v>13</v>
      </c>
      <c r="U36" t="s">
        <v>38</v>
      </c>
      <c r="V36" t="s">
        <v>36</v>
      </c>
      <c r="W36" t="s">
        <v>27</v>
      </c>
      <c r="X36" s="1" cm="1">
        <f t="array" ref="X36">SUMPRODUCT((X$27 = $C$1:$O$1) * ($R36 = $B$2:$B$22) * ($Q36 = $A$2:$A$22) * ($C$2:$O$22))</f>
        <v>1.9465635366195</v>
      </c>
      <c r="Y36" s="1" cm="1">
        <f t="array" ref="Y36">SUMPRODUCT((Y$27 = $C$1:$O$1) * ($R36 = $B$2:$B$22) * ($Q36 = $A$2:$A$22) * ($C$2:$O$22))</f>
        <v>550.41824538326898</v>
      </c>
      <c r="Z36" s="1" cm="1">
        <f t="array" ref="Z36">SUMPRODUCT((Z$27 = $C$1:$O$1) * ($R36 = $B$2:$B$22) * ($Q36 = $A$2:$A$22) * ($C$2:$O$22))</f>
        <v>1068.27727063712</v>
      </c>
      <c r="AA36" s="1" cm="1">
        <f t="array" ref="AA36">SUMPRODUCT((AA$27 = $C$1:$O$1) * ($R36 = $B$2:$B$22) * ($Q36 = $A$2:$A$22) * ($C$2:$O$22))</f>
        <v>104.012473906579</v>
      </c>
      <c r="AB36" s="1" cm="1">
        <f t="array" ref="AB36">SUMPRODUCT((AB$27 = $C$1:$O$1) * ($R36 = $B$2:$B$22) * ($Q36 = $A$2:$A$22) * ($C$2:$O$22))</f>
        <v>201.12152745086399</v>
      </c>
      <c r="AC36" s="1" cm="1">
        <f t="array" ref="AC36">SUMPRODUCT((AC$27 = $C$1:$O$1) * ($R36 = $B$2:$B$22) * ($Q36 = $A$2:$A$22) * ($C$2:$O$22))</f>
        <v>417.62159357306803</v>
      </c>
      <c r="AD36" s="1" cm="1">
        <f t="array" ref="AD36">SUMPRODUCT((AD$27 = $C$1:$O$1) * ($R36 = $B$2:$B$22) * ($Q36 = $A$2:$A$22) * ($C$2:$O$22))</f>
        <v>6.7123188870187498</v>
      </c>
      <c r="AE36" s="1" cm="1">
        <f t="array" ref="AE36">SUMPRODUCT((AE$27 = $C$1:$O$1) * ($R36 = $B$2:$B$22) * ($Q36 = $A$2:$A$22) * ($C$2:$O$22))</f>
        <v>3.6950363477191299</v>
      </c>
      <c r="AF36" s="1" cm="1">
        <f t="array" ref="AF36">SUMPRODUCT((AF$27 = $C$1:$O$1) * ($R36 = $B$2:$B$22) * ($Q36 = $A$2:$A$22) * ($C$2:$O$22))</f>
        <v>256.06916995122998</v>
      </c>
      <c r="AG36" s="1" cm="1">
        <f t="array" ref="AG36">SUMPRODUCT((AG$27 = $C$1:$O$1) * ($R36 = $B$2:$B$22) * ($Q36 = $A$2:$A$22) * ($C$2:$O$22))</f>
        <v>506.34773421627699</v>
      </c>
      <c r="AH36" s="1" cm="1">
        <f t="array" ref="AH36">SUMPRODUCT((AH$27 = $C$1:$O$1) * ($R36 = $B$2:$B$22) * ($Q36 = $A$2:$A$22) * ($C$2:$O$22))</f>
        <v>1060.0168675197399</v>
      </c>
      <c r="AI36" s="1" cm="1">
        <f t="array" ref="AI36">SUMPRODUCT((AI$27 = $C$1:$O$1) * ($R36 = $B$2:$B$22) * ($Q36 = $A$2:$A$22) * ($C$2:$O$22))</f>
        <v>2282.51763406379</v>
      </c>
      <c r="AJ36" s="1" cm="1">
        <f t="array" ref="AJ36">SUMPRODUCT((AJ$27 = $C$1:$O$1) * ($R36 = $B$2:$B$22) * ($Q36 = $A$2:$A$22) * ($C$2:$O$22))</f>
        <v>22.618230346751599</v>
      </c>
      <c r="AK36" s="1"/>
      <c r="AM36" t="s">
        <v>38</v>
      </c>
      <c r="AN36" t="s">
        <v>36</v>
      </c>
      <c r="AO36" t="s">
        <v>27</v>
      </c>
      <c r="AP36" s="1" cm="1">
        <f t="array" ref="AP36">SUMPRODUCT((AP$27 = $S$1:$AE$1) * ($R36 = $R$2:$R$22) * ($Q36 = $Q$2:$Q$22) * ($S$2:$AE$22))</f>
        <v>1.78484601688825E-3</v>
      </c>
      <c r="AQ36" s="1" cm="1">
        <f t="array" ref="AQ36">SUMPRODUCT((AQ$27 = $S$1:$AE$1) * ($R36 = $R$2:$R$22) * ($Q36 = $Q$2:$Q$22) * ($S$2:$AE$22))</f>
        <v>35.8992220155315</v>
      </c>
      <c r="AR36" s="1" cm="1">
        <f t="array" ref="AR36">SUMPRODUCT((AR$27 = $S$1:$AE$1) * ($R36 = $R$2:$R$22) * ($Q36 = $Q$2:$Q$22) * ($S$2:$AE$22))</f>
        <v>90.934511693367995</v>
      </c>
      <c r="AS36" s="1" cm="1">
        <f t="array" ref="AS36">SUMPRODUCT((AS$27 = $S$1:$AE$1) * ($R36 = $R$2:$R$22) * ($Q36 = $Q$2:$Q$22) * ($S$2:$AE$22))</f>
        <v>2.2148266119195101</v>
      </c>
      <c r="AT36" s="1" cm="1">
        <f t="array" ref="AT36">SUMPRODUCT((AT$27 = $S$1:$AE$1) * ($R36 = $R$2:$R$22) * ($Q36 = $Q$2:$Q$22) * ($S$2:$AE$22))</f>
        <v>5.6688849711717797</v>
      </c>
      <c r="AU36" s="1" cm="1">
        <f t="array" ref="AU36">SUMPRODUCT((AU$27 = $S$1:$AE$1) * ($R36 = $R$2:$R$22) * ($Q36 = $Q$2:$Q$22) * ($S$2:$AE$22))</f>
        <v>13.2309809077185</v>
      </c>
      <c r="AV36" s="1" cm="1">
        <f t="array" ref="AV36">SUMPRODUCT((AV$27 = $S$1:$AE$1) * ($R36 = $R$2:$R$22) * ($Q36 = $Q$2:$Q$22) * ($S$2:$AE$22))</f>
        <v>2.6156969225220601E-2</v>
      </c>
      <c r="AW36" s="1" cm="1">
        <f t="array" ref="AW36">SUMPRODUCT((AW$27 = $S$1:$AE$1) * ($R36 = $R$2:$R$22) * ($Q36 = $Q$2:$Q$22) * ($S$2:$AE$22))</f>
        <v>8.3990232691878892E-3</v>
      </c>
      <c r="AX36" s="1" cm="1">
        <f t="array" ref="AX36">SUMPRODUCT((AX$27 = $S$1:$AE$1) * ($R36 = $R$2:$R$22) * ($Q36 = $Q$2:$Q$22) * ($S$2:$AE$22))</f>
        <v>8.8180341762960293</v>
      </c>
      <c r="AY36" s="1" cm="1">
        <f t="array" ref="AY36">SUMPRODUCT((AY$27 = $S$1:$AE$1) * ($R36 = $R$2:$R$22) * ($Q36 = $Q$2:$Q$22) * ($S$2:$AE$22))</f>
        <v>22.136501687499699</v>
      </c>
      <c r="AZ36" s="1" cm="1">
        <f t="array" ref="AZ36">SUMPRODUCT((AZ$27 = $S$1:$AE$1) * ($R36 = $R$2:$R$22) * ($Q36 = $Q$2:$Q$22) * ($S$2:$AE$22))</f>
        <v>54.110836493032799</v>
      </c>
      <c r="BA36" s="1" cm="1">
        <f t="array" ref="BA36">SUMPRODUCT((BA$27 = $S$1:$AE$1) * ($R36 = $R$2:$R$22) * ($Q36 = $Q$2:$Q$22) * ($S$2:$AE$22))</f>
        <v>219.77298817395899</v>
      </c>
      <c r="BB36" s="1" cm="1">
        <f t="array" ref="BB36">SUMPRODUCT((BB$27 = $S$1:$AE$1) * ($R36 = $R$2:$R$22) * ($Q36 = $Q$2:$Q$22) * ($S$2:$AE$22))</f>
        <v>1.4008870993014</v>
      </c>
      <c r="BC36" s="1"/>
      <c r="BD36" s="1"/>
      <c r="BE36" t="s">
        <v>44</v>
      </c>
      <c r="BF36" t="str">
        <f t="shared" si="0"/>
        <v>TL</v>
      </c>
      <c r="BG36" t="str">
        <f t="shared" si="9"/>
        <v>&amp;SL</v>
      </c>
      <c r="BH36" t="str">
        <f t="shared" si="9"/>
        <v>&amp;None</v>
      </c>
      <c r="BI36" t="str">
        <f t="shared" si="10"/>
        <v>&amp;1.95 (0)</v>
      </c>
      <c r="BJ36" t="str">
        <f t="shared" si="11"/>
        <v>&amp;550 (35.9)</v>
      </c>
      <c r="BK36" t="str">
        <f t="shared" si="3"/>
        <v>&amp;1068 (90.93)</v>
      </c>
      <c r="BL36" t="str">
        <f t="shared" si="3"/>
        <v>&amp;104 (2.21)</v>
      </c>
      <c r="BM36" t="str">
        <f t="shared" si="3"/>
        <v>&amp;201 (5.67)</v>
      </c>
      <c r="BN36" t="str">
        <f t="shared" si="3"/>
        <v>&amp;418 (13.23)</v>
      </c>
      <c r="BO36" t="str">
        <f t="shared" si="12"/>
        <v>&amp;6.71 (0.03)</v>
      </c>
      <c r="BP36" t="str">
        <f t="shared" si="13"/>
        <v>&amp;3.7 (0.01)</v>
      </c>
      <c r="BQ36" t="str">
        <f t="shared" si="5"/>
        <v>&amp;256 (8.82)</v>
      </c>
      <c r="BR36" t="str">
        <f t="shared" si="6"/>
        <v>&amp;506 (22.14)</v>
      </c>
      <c r="BS36" t="str">
        <f t="shared" si="7"/>
        <v>&amp;1060 (54.11)</v>
      </c>
      <c r="BT36" t="str">
        <f t="shared" si="8"/>
        <v>&amp;2283 (219.77)</v>
      </c>
      <c r="BU36" t="str">
        <f t="shared" si="14"/>
        <v>&amp;22.6 (1.4)</v>
      </c>
      <c r="BV36" s="3" t="s">
        <v>45</v>
      </c>
    </row>
    <row r="37" spans="17:74" x14ac:dyDescent="0.35">
      <c r="Q37" t="s">
        <v>7</v>
      </c>
      <c r="R37" t="s">
        <v>14</v>
      </c>
      <c r="U37" t="s">
        <v>38</v>
      </c>
      <c r="V37" t="s">
        <v>38</v>
      </c>
      <c r="W37" t="s">
        <v>27</v>
      </c>
      <c r="X37" s="1" cm="1">
        <f t="array" ref="X37">SUMPRODUCT((X$27 = $C$1:$O$1) * ($R37 = $B$2:$B$22) * ($Q37 = $A$2:$A$22) * ($C$2:$O$22))</f>
        <v>2.0456010126486999</v>
      </c>
      <c r="Y37" s="1" cm="1">
        <f t="array" ref="Y37">SUMPRODUCT((Y$27 = $C$1:$O$1) * ($R37 = $B$2:$B$22) * ($Q37 = $A$2:$A$22) * ($C$2:$O$22))</f>
        <v>980.63938735392196</v>
      </c>
      <c r="Z37" s="1" cm="1">
        <f t="array" ref="Z37">SUMPRODUCT((Z$27 = $C$1:$O$1) * ($R37 = $B$2:$B$22) * ($Q37 = $A$2:$A$22) * ($C$2:$O$22))</f>
        <v>1911.0018368542801</v>
      </c>
      <c r="AA37" s="1" cm="1">
        <f t="array" ref="AA37">SUMPRODUCT((AA$27 = $C$1:$O$1) * ($R37 = $B$2:$B$22) * ($Q37 = $A$2:$A$22) * ($C$2:$O$22))</f>
        <v>137.37150433388399</v>
      </c>
      <c r="AB37" s="1" cm="1">
        <f t="array" ref="AB37">SUMPRODUCT((AB$27 = $C$1:$O$1) * ($R37 = $B$2:$B$22) * ($Q37 = $A$2:$A$22) * ($C$2:$O$22))</f>
        <v>268.825108075797</v>
      </c>
      <c r="AC37" s="1" cm="1">
        <f t="array" ref="AC37">SUMPRODUCT((AC$27 = $C$1:$O$1) * ($R37 = $B$2:$B$22) * ($Q37 = $A$2:$A$22) * ($C$2:$O$22))</f>
        <v>552.632162343441</v>
      </c>
      <c r="AD37" s="1" cm="1">
        <f t="array" ref="AD37">SUMPRODUCT((AD$27 = $C$1:$O$1) * ($R37 = $B$2:$B$22) * ($Q37 = $A$2:$A$22) * ($C$2:$O$22))</f>
        <v>8.4410903168442104</v>
      </c>
      <c r="AE37" s="1" cm="1">
        <f t="array" ref="AE37">SUMPRODUCT((AE$27 = $C$1:$O$1) * ($R37 = $B$2:$B$22) * ($Q37 = $A$2:$A$22) * ($C$2:$O$22))</f>
        <v>4.1415929691067896</v>
      </c>
      <c r="AF37" s="1" cm="1">
        <f t="array" ref="AF37">SUMPRODUCT((AF$27 = $C$1:$O$1) * ($R37 = $B$2:$B$22) * ($Q37 = $A$2:$A$22) * ($C$2:$O$22))</f>
        <v>379.77373356368599</v>
      </c>
      <c r="AG37" s="1" cm="1">
        <f t="array" ref="AG37">SUMPRODUCT((AG$27 = $C$1:$O$1) * ($R37 = $B$2:$B$22) * ($Q37 = $A$2:$A$22) * ($C$2:$O$22))</f>
        <v>748.67856788483903</v>
      </c>
      <c r="AH37" s="1" cm="1">
        <f t="array" ref="AH37">SUMPRODUCT((AH$27 = $C$1:$O$1) * ($R37 = $B$2:$B$22) * ($Q37 = $A$2:$A$22) * ($C$2:$O$22))</f>
        <v>1547.7087412420301</v>
      </c>
      <c r="AI37" s="1" cm="1">
        <f t="array" ref="AI37">SUMPRODUCT((AI$27 = $C$1:$O$1) * ($R37 = $B$2:$B$22) * ($Q37 = $A$2:$A$22) * ($C$2:$O$22))</f>
        <v>3945.2167490199099</v>
      </c>
      <c r="AJ37" s="1" cm="1">
        <f t="array" ref="AJ37">SUMPRODUCT((AJ$27 = $C$1:$O$1) * ($R37 = $B$2:$B$22) * ($Q37 = $A$2:$A$22) * ($C$2:$O$22))</f>
        <v>36.011742174675398</v>
      </c>
      <c r="AK37" s="1"/>
      <c r="AM37" t="s">
        <v>38</v>
      </c>
      <c r="AN37" t="s">
        <v>38</v>
      </c>
      <c r="AO37" t="s">
        <v>27</v>
      </c>
      <c r="AP37" s="1" cm="1">
        <f t="array" ref="AP37">SUMPRODUCT((AP$27 = $S$1:$AE$1) * ($R37 = $R$2:$R$22) * ($Q37 = $Q$2:$Q$22) * ($S$2:$AE$22))</f>
        <v>1.46542356047283E-3</v>
      </c>
      <c r="AQ37" s="1" cm="1">
        <f t="array" ref="AQ37">SUMPRODUCT((AQ$27 = $S$1:$AE$1) * ($R37 = $R$2:$R$22) * ($Q37 = $Q$2:$Q$22) * ($S$2:$AE$22))</f>
        <v>7.2561954369570696</v>
      </c>
      <c r="AR37" s="1" cm="1">
        <f t="array" ref="AR37">SUMPRODUCT((AR$27 = $S$1:$AE$1) * ($R37 = $R$2:$R$22) * ($Q37 = $Q$2:$Q$22) * ($S$2:$AE$22))</f>
        <v>16.728297547617998</v>
      </c>
      <c r="AS37" s="1" cm="1">
        <f t="array" ref="AS37">SUMPRODUCT((AS$27 = $S$1:$AE$1) * ($R37 = $R$2:$R$22) * ($Q37 = $Q$2:$Q$22) * ($S$2:$AE$22))</f>
        <v>0.63083070261355501</v>
      </c>
      <c r="AT37" s="1" cm="1">
        <f t="array" ref="AT37">SUMPRODUCT((AT$27 = $S$1:$AE$1) * ($R37 = $R$2:$R$22) * ($Q37 = $Q$2:$Q$22) * ($S$2:$AE$22))</f>
        <v>1.4991496345670201</v>
      </c>
      <c r="AU37" s="1" cm="1">
        <f t="array" ref="AU37">SUMPRODUCT((AU$27 = $S$1:$AE$1) * ($R37 = $R$2:$R$22) * ($Q37 = $Q$2:$Q$22) * ($S$2:$AE$22))</f>
        <v>3.7741942208833801</v>
      </c>
      <c r="AV37" s="1" cm="1">
        <f t="array" ref="AV37">SUMPRODUCT((AV$27 = $S$1:$AE$1) * ($R37 = $R$2:$R$22) * ($Q37 = $Q$2:$Q$22) * ($S$2:$AE$22))</f>
        <v>1.7385754639105501E-2</v>
      </c>
      <c r="AW37" s="1" cm="1">
        <f t="array" ref="AW37">SUMPRODUCT((AW$27 = $S$1:$AE$1) * ($R37 = $R$2:$R$22) * ($Q37 = $Q$2:$Q$22) * ($S$2:$AE$22))</f>
        <v>4.9266971437367003E-3</v>
      </c>
      <c r="AX37" s="1" cm="1">
        <f t="array" ref="AX37">SUMPRODUCT((AX$27 = $S$1:$AE$1) * ($R37 = $R$2:$R$22) * ($Q37 = $Q$2:$Q$22) * ($S$2:$AE$22))</f>
        <v>2.34319850432682</v>
      </c>
      <c r="AY37" s="1" cm="1">
        <f t="array" ref="AY37">SUMPRODUCT((AY$27 = $S$1:$AE$1) * ($R37 = $R$2:$R$22) * ($Q37 = $Q$2:$Q$22) * ($S$2:$AE$22))</f>
        <v>5.3773185298708803</v>
      </c>
      <c r="AZ37" s="1" cm="1">
        <f t="array" ref="AZ37">SUMPRODUCT((AZ$27 = $S$1:$AE$1) * ($R37 = $R$2:$R$22) * ($Q37 = $Q$2:$Q$22) * ($S$2:$AE$22))</f>
        <v>15.0078652163341</v>
      </c>
      <c r="BA37" s="1" cm="1">
        <f t="array" ref="BA37">SUMPRODUCT((BA$27 = $S$1:$AE$1) * ($R37 = $R$2:$R$22) * ($Q37 = $Q$2:$Q$22) * ($S$2:$AE$22))</f>
        <v>47.270165865056903</v>
      </c>
      <c r="BB37" s="1" cm="1">
        <f t="array" ref="BB37">SUMPRODUCT((BB$27 = $S$1:$AE$1) * ($R37 = $R$2:$R$22) * ($Q37 = $Q$2:$Q$22) * ($S$2:$AE$22))</f>
        <v>0.31712211755525099</v>
      </c>
      <c r="BC37" s="1"/>
      <c r="BD37" s="1"/>
      <c r="BE37" t="s">
        <v>44</v>
      </c>
      <c r="BF37" t="str">
        <f t="shared" si="0"/>
        <v>TL</v>
      </c>
      <c r="BG37" t="str">
        <f t="shared" si="9"/>
        <v>&amp;TL</v>
      </c>
      <c r="BH37" t="str">
        <f t="shared" si="9"/>
        <v>&amp;None</v>
      </c>
      <c r="BI37" t="str">
        <f t="shared" si="10"/>
        <v>&amp;2.05 (0)</v>
      </c>
      <c r="BJ37" t="str">
        <f t="shared" si="11"/>
        <v>&amp;981 (7.26)</v>
      </c>
      <c r="BK37" t="str">
        <f t="shared" si="3"/>
        <v>&amp;1911 (16.73)</v>
      </c>
      <c r="BL37" t="str">
        <f t="shared" si="3"/>
        <v>&amp;137 (0.63)</v>
      </c>
      <c r="BM37" t="str">
        <f t="shared" si="3"/>
        <v>&amp;269 (1.5)</v>
      </c>
      <c r="BN37" t="str">
        <f t="shared" si="3"/>
        <v>&amp;553 (3.77)</v>
      </c>
      <c r="BO37" t="str">
        <f t="shared" si="12"/>
        <v>&amp;8.44 (0.02)</v>
      </c>
      <c r="BP37" t="str">
        <f t="shared" si="13"/>
        <v>&amp;4.14 (0)</v>
      </c>
      <c r="BQ37" t="str">
        <f t="shared" si="5"/>
        <v>&amp;380 (2.34)</v>
      </c>
      <c r="BR37" t="str">
        <f t="shared" si="6"/>
        <v>&amp;749 (5.38)</v>
      </c>
      <c r="BS37" t="str">
        <f t="shared" si="7"/>
        <v>&amp;1548 (15.01)</v>
      </c>
      <c r="BT37" t="str">
        <f t="shared" si="8"/>
        <v>&amp;3945 (47.27)</v>
      </c>
      <c r="BU37" t="str">
        <f t="shared" si="14"/>
        <v>&amp;36 (0.32)</v>
      </c>
      <c r="BV37" s="3" t="s">
        <v>45</v>
      </c>
    </row>
    <row r="38" spans="17:74" x14ac:dyDescent="0.35">
      <c r="T38" t="s">
        <v>42</v>
      </c>
      <c r="AL38" t="s">
        <v>42</v>
      </c>
      <c r="BE38" t="s">
        <v>46</v>
      </c>
    </row>
    <row r="39" spans="17:74" x14ac:dyDescent="0.35">
      <c r="Q39" t="s">
        <v>15</v>
      </c>
      <c r="R39" t="s">
        <v>16</v>
      </c>
      <c r="U39" t="s">
        <v>36</v>
      </c>
      <c r="V39" t="s">
        <v>36</v>
      </c>
      <c r="W39" t="s">
        <v>28</v>
      </c>
      <c r="X39" s="1" cm="1">
        <f t="array" ref="X39">SUMPRODUCT((X$27 = $C$1:$O$1) * ($R39 = $B$2:$B$22) * ($Q39 = $A$2:$A$22) * ($C$2:$O$22))</f>
        <v>1.96238530459829</v>
      </c>
      <c r="Y39" s="1" cm="1">
        <f t="array" ref="Y39">SUMPRODUCT((Y$27 = $C$1:$O$1) * ($R39 = $B$2:$B$22) * ($Q39 = $A$2:$A$22) * ($C$2:$O$22))</f>
        <v>702.98864148995597</v>
      </c>
      <c r="Z39" s="1" cm="1">
        <f t="array" ref="Z39">SUMPRODUCT((Z$27 = $C$1:$O$1) * ($R39 = $B$2:$B$22) * ($Q39 = $A$2:$A$22) * ($C$2:$O$22))</f>
        <v>1463.7064888586399</v>
      </c>
      <c r="AA39" s="1" cm="1">
        <f t="array" ref="AA39">SUMPRODUCT((AA$27 = $C$1:$O$1) * ($R39 = $B$2:$B$22) * ($Q39 = $A$2:$A$22) * ($C$2:$O$22))</f>
        <v>94.342404463878395</v>
      </c>
      <c r="AB39" s="1" cm="1">
        <f t="array" ref="AB39">SUMPRODUCT((AB$27 = $C$1:$O$1) * ($R39 = $B$2:$B$22) * ($Q39 = $A$2:$A$22) * ($C$2:$O$22))</f>
        <v>182.61912777359501</v>
      </c>
      <c r="AC39" s="1" cm="1">
        <f t="array" ref="AC39">SUMPRODUCT((AC$27 = $C$1:$O$1) * ($R39 = $B$2:$B$22) * ($Q39 = $A$2:$A$22) * ($C$2:$O$22))</f>
        <v>391.58335034407401</v>
      </c>
      <c r="AD39" s="1" cm="1">
        <f t="array" ref="AD39">SUMPRODUCT((AD$27 = $C$1:$O$1) * ($R39 = $B$2:$B$22) * ($Q39 = $A$2:$A$22) * ($C$2:$O$22))</f>
        <v>6.6834893953978201</v>
      </c>
      <c r="AE39" s="1" cm="1">
        <f t="array" ref="AE39">SUMPRODUCT((AE$27 = $C$1:$O$1) * ($R39 = $B$2:$B$22) * ($Q39 = $A$2:$A$22) * ($C$2:$O$22))</f>
        <v>3.72479423566958</v>
      </c>
      <c r="AF39" s="1" cm="1">
        <f t="array" ref="AF39">SUMPRODUCT((AF$27 = $C$1:$O$1) * ($R39 = $B$2:$B$22) * ($Q39 = $A$2:$A$22) * ($C$2:$O$22))</f>
        <v>254.086849423621</v>
      </c>
      <c r="AG39" s="1" cm="1">
        <f t="array" ref="AG39">SUMPRODUCT((AG$27 = $C$1:$O$1) * ($R39 = $B$2:$B$22) * ($Q39 = $A$2:$A$22) * ($C$2:$O$22))</f>
        <v>533.36968954676399</v>
      </c>
      <c r="AH39" s="1" cm="1">
        <f t="array" ref="AH39">SUMPRODUCT((AH$27 = $C$1:$O$1) * ($R39 = $B$2:$B$22) * ($Q39 = $A$2:$A$22) * ($C$2:$O$22))</f>
        <v>1270.8153855687201</v>
      </c>
      <c r="AI39" s="1" cm="1">
        <f t="array" ref="AI39">SUMPRODUCT((AI$27 = $C$1:$O$1) * ($R39 = $B$2:$B$22) * ($Q39 = $A$2:$A$22) * ($C$2:$O$22))</f>
        <v>4106.8287646446897</v>
      </c>
      <c r="AJ39" s="1" cm="1">
        <f t="array" ref="AJ39">SUMPRODUCT((AJ$27 = $C$1:$O$1) * ($R39 = $B$2:$B$22) * ($Q39 = $A$2:$A$22) * ($C$2:$O$22))</f>
        <v>30.242036720645899</v>
      </c>
      <c r="AK39" s="1"/>
      <c r="AM39" t="s">
        <v>36</v>
      </c>
      <c r="AN39" t="s">
        <v>36</v>
      </c>
      <c r="AO39" t="s">
        <v>28</v>
      </c>
      <c r="AP39" s="1" cm="1">
        <f t="array" ref="AP39">SUMPRODUCT((AP$27 = $S$1:$AE$1) * ($R39 = $R$2:$R$22) * ($Q39 = $Q$2:$Q$22) * ($S$2:$AE$22))</f>
        <v>1.46563755375889E-3</v>
      </c>
      <c r="AQ39" s="1" cm="1">
        <f t="array" ref="AQ39">SUMPRODUCT((AQ$27 = $S$1:$AE$1) * ($R39 = $R$2:$R$22) * ($Q39 = $Q$2:$Q$22) * ($S$2:$AE$22))</f>
        <v>87.279611502438399</v>
      </c>
      <c r="AR39" s="1" cm="1">
        <f t="array" ref="AR39">SUMPRODUCT((AR$27 = $S$1:$AE$1) * ($R39 = $R$2:$R$22) * ($Q39 = $Q$2:$Q$22) * ($S$2:$AE$22))</f>
        <v>117.43342468208201</v>
      </c>
      <c r="AS39" s="1" cm="1">
        <f t="array" ref="AS39">SUMPRODUCT((AS$27 = $S$1:$AE$1) * ($R39 = $R$2:$R$22) * ($Q39 = $Q$2:$Q$22) * ($S$2:$AE$22))</f>
        <v>0.79695417240754496</v>
      </c>
      <c r="AT39" s="1" cm="1">
        <f t="array" ref="AT39">SUMPRODUCT((AT$27 = $S$1:$AE$1) * ($R39 = $R$2:$R$22) * ($Q39 = $Q$2:$Q$22) * ($S$2:$AE$22))</f>
        <v>5.0137766043268703</v>
      </c>
      <c r="AU39" s="1" cm="1">
        <f t="array" ref="AU39">SUMPRODUCT((AU$27 = $S$1:$AE$1) * ($R39 = $R$2:$R$22) * ($Q39 = $Q$2:$Q$22) * ($S$2:$AE$22))</f>
        <v>11.4169311534444</v>
      </c>
      <c r="AV39" s="1" cm="1">
        <f t="array" ref="AV39">SUMPRODUCT((AV$27 = $S$1:$AE$1) * ($R39 = $R$2:$R$22) * ($Q39 = $Q$2:$Q$22) * ($S$2:$AE$22))</f>
        <v>1.57378474292184E-2</v>
      </c>
      <c r="AW39" s="1" cm="1">
        <f t="array" ref="AW39">SUMPRODUCT((AW$27 = $S$1:$AE$1) * ($R39 = $R$2:$R$22) * ($Q39 = $Q$2:$Q$22) * ($S$2:$AE$22))</f>
        <v>3.1945540364847901E-3</v>
      </c>
      <c r="AX39" s="1" cm="1">
        <f t="array" ref="AX39">SUMPRODUCT((AX$27 = $S$1:$AE$1) * ($R39 = $R$2:$R$22) * ($Q39 = $Q$2:$Q$22) * ($S$2:$AE$22))</f>
        <v>4.4260067809216501</v>
      </c>
      <c r="AY39" s="1" cm="1">
        <f t="array" ref="AY39">SUMPRODUCT((AY$27 = $S$1:$AE$1) * ($R39 = $R$2:$R$22) * ($Q39 = $Q$2:$Q$22) * ($S$2:$AE$22))</f>
        <v>15.7512871839039</v>
      </c>
      <c r="AZ39" s="1" cm="1">
        <f t="array" ref="AZ39">SUMPRODUCT((AZ$27 = $S$1:$AE$1) * ($R39 = $R$2:$R$22) * ($Q39 = $Q$2:$Q$22) * ($S$2:$AE$22))</f>
        <v>87.734335404569507</v>
      </c>
      <c r="BA39" s="1" cm="1">
        <f t="array" ref="BA39">SUMPRODUCT((BA$27 = $S$1:$AE$1) * ($R39 = $R$2:$R$22) * ($Q39 = $Q$2:$Q$22) * ($S$2:$AE$22))</f>
        <v>195.03176492193799</v>
      </c>
      <c r="BB39" s="1" cm="1">
        <f t="array" ref="BB39">SUMPRODUCT((BB$27 = $S$1:$AE$1) * ($R39 = $R$2:$R$22) * ($Q39 = $Q$2:$Q$22) * ($S$2:$AE$22))</f>
        <v>0.54197012267595801</v>
      </c>
      <c r="BC39" s="1"/>
      <c r="BD39" s="1"/>
      <c r="BE39" t="str">
        <f>"\texttt{"&amp;AL46&amp;"}"</f>
        <v>\texttt{Separate aggregations}</v>
      </c>
      <c r="BV39" s="3" t="s">
        <v>45</v>
      </c>
    </row>
    <row r="40" spans="17:74" x14ac:dyDescent="0.35">
      <c r="Q40" t="s">
        <v>15</v>
      </c>
      <c r="R40" t="s">
        <v>20</v>
      </c>
      <c r="U40" t="s">
        <v>36</v>
      </c>
      <c r="V40" t="s">
        <v>36</v>
      </c>
      <c r="W40" t="s">
        <v>32</v>
      </c>
      <c r="X40" s="1" cm="1">
        <f t="array" ref="X40">SUMPRODUCT((X$27 = $C$1:$O$1) * ($R40 = $B$2:$B$22) * ($Q40 = $A$2:$A$22) * ($C$2:$O$22))</f>
        <v>1.95595622211242</v>
      </c>
      <c r="Y40" s="1" cm="1">
        <f t="array" ref="Y40">SUMPRODUCT((Y$27 = $C$1:$O$1) * ($R40 = $B$2:$B$22) * ($Q40 = $A$2:$A$22) * ($C$2:$O$22))</f>
        <v>699.67539095402105</v>
      </c>
      <c r="Z40" s="1" cm="1">
        <f t="array" ref="Z40">SUMPRODUCT((Z$27 = $C$1:$O$1) * ($R40 = $B$2:$B$22) * ($Q40 = $A$2:$A$22) * ($C$2:$O$22))</f>
        <v>1404.2827268624701</v>
      </c>
      <c r="AA40" s="1" cm="1">
        <f t="array" ref="AA40">SUMPRODUCT((AA$27 = $C$1:$O$1) * ($R40 = $B$2:$B$22) * ($Q40 = $A$2:$A$22) * ($C$2:$O$22))</f>
        <v>106.47868237265401</v>
      </c>
      <c r="AB40" s="1" cm="1">
        <f t="array" ref="AB40">SUMPRODUCT((AB$27 = $C$1:$O$1) * ($R40 = $B$2:$B$22) * ($Q40 = $A$2:$A$22) * ($C$2:$O$22))</f>
        <v>203.80528844273499</v>
      </c>
      <c r="AC40" s="1" cm="1">
        <f t="array" ref="AC40">SUMPRODUCT((AC$27 = $C$1:$O$1) * ($R40 = $B$2:$B$22) * ($Q40 = $A$2:$A$22) * ($C$2:$O$22))</f>
        <v>439.43342509835497</v>
      </c>
      <c r="AD40" s="1" cm="1">
        <f t="array" ref="AD40">SUMPRODUCT((AD$27 = $C$1:$O$1) * ($R40 = $B$2:$B$22) * ($Q40 = $A$2:$A$22) * ($C$2:$O$22))</f>
        <v>6.7308068030775701</v>
      </c>
      <c r="AE40" s="1" cm="1">
        <f t="array" ref="AE40">SUMPRODUCT((AE$27 = $C$1:$O$1) * ($R40 = $B$2:$B$22) * ($Q40 = $A$2:$A$22) * ($C$2:$O$22))</f>
        <v>3.7151995967062899</v>
      </c>
      <c r="AF40" s="1" cm="1">
        <f t="array" ref="AF40">SUMPRODUCT((AF$27 = $C$1:$O$1) * ($R40 = $B$2:$B$22) * ($Q40 = $A$2:$A$22) * ($C$2:$O$22))</f>
        <v>287.63422541859597</v>
      </c>
      <c r="AG40" s="1" cm="1">
        <f t="array" ref="AG40">SUMPRODUCT((AG$27 = $C$1:$O$1) * ($R40 = $B$2:$B$22) * ($Q40 = $A$2:$A$22) * ($C$2:$O$22))</f>
        <v>574.32929845393505</v>
      </c>
      <c r="AH40" s="1" cm="1">
        <f t="array" ref="AH40">SUMPRODUCT((AH$27 = $C$1:$O$1) * ($R40 = $B$2:$B$22) * ($Q40 = $A$2:$A$22) * ($C$2:$O$22))</f>
        <v>1272.68897096295</v>
      </c>
      <c r="AI40" s="1" cm="1">
        <f t="array" ref="AI40">SUMPRODUCT((AI$27 = $C$1:$O$1) * ($R40 = $B$2:$B$22) * ($Q40 = $A$2:$A$22) * ($C$2:$O$22))</f>
        <v>3179.2107597677</v>
      </c>
      <c r="AJ40" s="1" cm="1">
        <f t="array" ref="AJ40">SUMPRODUCT((AJ$27 = $C$1:$O$1) * ($R40 = $B$2:$B$22) * ($Q40 = $A$2:$A$22) * ($C$2:$O$22))</f>
        <v>27.915231031429901</v>
      </c>
      <c r="AK40" s="1"/>
      <c r="AM40" t="s">
        <v>36</v>
      </c>
      <c r="AN40" t="s">
        <v>36</v>
      </c>
      <c r="AO40" t="s">
        <v>32</v>
      </c>
      <c r="AP40" s="1" cm="1">
        <f t="array" ref="AP40">SUMPRODUCT((AP$27 = $S$1:$AE$1) * ($R40 = $R$2:$R$22) * ($Q40 = $Q$2:$Q$22) * ($S$2:$AE$22))</f>
        <v>1.5737094492298399E-3</v>
      </c>
      <c r="AQ40" s="1" cm="1">
        <f t="array" ref="AQ40">SUMPRODUCT((AQ$27 = $S$1:$AE$1) * ($R40 = $R$2:$R$22) * ($Q40 = $Q$2:$Q$22) * ($S$2:$AE$22))</f>
        <v>29.638833478537201</v>
      </c>
      <c r="AR40" s="1" cm="1">
        <f t="array" ref="AR40">SUMPRODUCT((AR$27 = $S$1:$AE$1) * ($R40 = $R$2:$R$22) * ($Q40 = $Q$2:$Q$22) * ($S$2:$AE$22))</f>
        <v>50.125745391098398</v>
      </c>
      <c r="AS40" s="1" cm="1">
        <f t="array" ref="AS40">SUMPRODUCT((AS$27 = $S$1:$AE$1) * ($R40 = $R$2:$R$22) * ($Q40 = $Q$2:$Q$22) * ($S$2:$AE$22))</f>
        <v>2.1005634161042801</v>
      </c>
      <c r="AT40" s="1" cm="1">
        <f t="array" ref="AT40">SUMPRODUCT((AT$27 = $S$1:$AE$1) * ($R40 = $R$2:$R$22) * ($Q40 = $Q$2:$Q$22) * ($S$2:$AE$22))</f>
        <v>4.30551488661298</v>
      </c>
      <c r="AU40" s="1" cm="1">
        <f t="array" ref="AU40">SUMPRODUCT((AU$27 = $S$1:$AE$1) * ($R40 = $R$2:$R$22) * ($Q40 = $Q$2:$Q$22) * ($S$2:$AE$22))</f>
        <v>9.8498781044124204</v>
      </c>
      <c r="AV40" s="1" cm="1">
        <f t="array" ref="AV40">SUMPRODUCT((AV$27 = $S$1:$AE$1) * ($R40 = $R$2:$R$22) * ($Q40 = $Q$2:$Q$22) * ($S$2:$AE$22))</f>
        <v>1.38512551164329E-2</v>
      </c>
      <c r="AW40" s="1" cm="1">
        <f t="array" ref="AW40">SUMPRODUCT((AW$27 = $S$1:$AE$1) * ($R40 = $R$2:$R$22) * ($Q40 = $Q$2:$Q$22) * ($S$2:$AE$22))</f>
        <v>3.44464241495312E-3</v>
      </c>
      <c r="AX40" s="1" cm="1">
        <f t="array" ref="AX40">SUMPRODUCT((AX$27 = $S$1:$AE$1) * ($R40 = $R$2:$R$22) * ($Q40 = $Q$2:$Q$22) * ($S$2:$AE$22))</f>
        <v>9.1111500718424807</v>
      </c>
      <c r="AY40" s="1" cm="1">
        <f t="array" ref="AY40">SUMPRODUCT((AY$27 = $S$1:$AE$1) * ($R40 = $R$2:$R$22) * ($Q40 = $Q$2:$Q$22) * ($S$2:$AE$22))</f>
        <v>15.472321428407</v>
      </c>
      <c r="AZ40" s="1" cm="1">
        <f t="array" ref="AZ40">SUMPRODUCT((AZ$27 = $S$1:$AE$1) * ($R40 = $R$2:$R$22) * ($Q40 = $Q$2:$Q$22) * ($S$2:$AE$22))</f>
        <v>36.2609648139101</v>
      </c>
      <c r="BA40" s="1" cm="1">
        <f t="array" ref="BA40">SUMPRODUCT((BA$27 = $S$1:$AE$1) * ($R40 = $R$2:$R$22) * ($Q40 = $Q$2:$Q$22) * ($S$2:$AE$22))</f>
        <v>117.899688151512</v>
      </c>
      <c r="BB40" s="1" cm="1">
        <f t="array" ref="BB40">SUMPRODUCT((BB$27 = $S$1:$AE$1) * ($R40 = $R$2:$R$22) * ($Q40 = $Q$2:$Q$22) * ($S$2:$AE$22))</f>
        <v>0.66190114651235699</v>
      </c>
      <c r="BC40" s="1"/>
      <c r="BD40" s="1"/>
      <c r="BE40" t="s">
        <v>44</v>
      </c>
      <c r="BF40" t="str">
        <f t="shared" ref="BF40:BF46" si="15">AM47</f>
        <v>SL</v>
      </c>
      <c r="BG40" t="str">
        <f t="shared" ref="BG40:BH46" si="16">"&amp;"&amp;AN47</f>
        <v>&amp;SL</v>
      </c>
      <c r="BH40" t="str">
        <f t="shared" si="16"/>
        <v>&amp;Base</v>
      </c>
      <c r="BI40" t="str">
        <f>"&amp;"&amp;ROUND(X47, 2)&amp;" ("&amp;ROUND(AP47, 2)&amp;")"</f>
        <v>&amp;1.96 (0)</v>
      </c>
      <c r="BJ40" t="str">
        <f>"&amp;"&amp;ROUND(Y47, 0)&amp;" ("&amp;ROUND(AQ47, 2)&amp;")"</f>
        <v>&amp;904 (23.27)</v>
      </c>
      <c r="BK40" t="str">
        <f t="shared" ref="BK40:BN46" si="17">"&amp;"&amp;ROUND(Z47, 0)&amp;" ("&amp;ROUND(AR47, 2)&amp;")"</f>
        <v>&amp;1537 (54.5)</v>
      </c>
      <c r="BL40" t="str">
        <f t="shared" si="17"/>
        <v>&amp;117 (1.88)</v>
      </c>
      <c r="BM40" t="str">
        <f t="shared" si="17"/>
        <v>&amp;227 (3.81)</v>
      </c>
      <c r="BN40" t="str">
        <f t="shared" si="17"/>
        <v>&amp;681 (2.53)</v>
      </c>
      <c r="BO40" t="str">
        <f t="shared" ref="BJ40:BU40" si="18">"&amp;"&amp;ROUND(AD47, 2)&amp;" ("&amp;ROUND(AV47, 2)&amp;")"</f>
        <v>&amp;7.8 (0.03)</v>
      </c>
      <c r="BP40" t="str">
        <f t="shared" si="18"/>
        <v>&amp;3.76 (0.01)</v>
      </c>
      <c r="BQ40" t="str">
        <f>"&amp;"&amp;ROUND(AF47, 0)&amp;" ("&amp;ROUND(AX47, 2)&amp;")"</f>
        <v>&amp;346 (6.92)</v>
      </c>
      <c r="BR40" t="str">
        <f t="shared" ref="BR40:BT46" si="19">"&amp;"&amp;ROUND(AG47, 0)&amp;" ("&amp;ROUND(AY47, 2)&amp;")"</f>
        <v>&amp;1037 (8.9)</v>
      </c>
      <c r="BS40" t="str">
        <f t="shared" si="19"/>
        <v>&amp;1353 (35.64)</v>
      </c>
      <c r="BT40" t="str">
        <f t="shared" si="19"/>
        <v>&amp;3322 (125.61)</v>
      </c>
      <c r="BU40" t="str">
        <f>"&amp;"&amp;ROUND(AJ47, 1)&amp;" ("&amp;ROUND(BB47, 2)&amp;")"</f>
        <v>&amp;33.9 (0.42)</v>
      </c>
      <c r="BV40" s="3" t="s">
        <v>45</v>
      </c>
    </row>
    <row r="41" spans="17:74" x14ac:dyDescent="0.35">
      <c r="Q41" t="s">
        <v>15</v>
      </c>
      <c r="R41" t="s">
        <v>21</v>
      </c>
      <c r="U41" t="s">
        <v>36</v>
      </c>
      <c r="V41" t="s">
        <v>36</v>
      </c>
      <c r="W41" t="s">
        <v>33</v>
      </c>
      <c r="X41" s="1" cm="1">
        <f t="array" ref="X41">SUMPRODUCT((X$27 = $C$1:$O$1) * ($R41 = $B$2:$B$22) * ($Q41 = $A$2:$A$22) * ($C$2:$O$22))</f>
        <v>1.95422489318439</v>
      </c>
      <c r="Y41" s="1" cm="1">
        <f t="array" ref="Y41">SUMPRODUCT((Y$27 = $C$1:$O$1) * ($R41 = $B$2:$B$22) * ($Q41 = $A$2:$A$22) * ($C$2:$O$22))</f>
        <v>570.63707554389396</v>
      </c>
      <c r="Z41" s="1" cm="1">
        <f t="array" ref="Z41">SUMPRODUCT((Z$27 = $C$1:$O$1) * ($R41 = $B$2:$B$22) * ($Q41 = $A$2:$A$22) * ($C$2:$O$22))</f>
        <v>1135.9292448915401</v>
      </c>
      <c r="AA41" s="1" cm="1">
        <f t="array" ref="AA41">SUMPRODUCT((AA$27 = $C$1:$O$1) * ($R41 = $B$2:$B$22) * ($Q41 = $A$2:$A$22) * ($C$2:$O$22))</f>
        <v>96.700050795798603</v>
      </c>
      <c r="AB41" s="1" cm="1">
        <f t="array" ref="AB41">SUMPRODUCT((AB$27 = $C$1:$O$1) * ($R41 = $B$2:$B$22) * ($Q41 = $A$2:$A$22) * ($C$2:$O$22))</f>
        <v>184.20503652187301</v>
      </c>
      <c r="AC41" s="1" cm="1">
        <f t="array" ref="AC41">SUMPRODUCT((AC$27 = $C$1:$O$1) * ($R41 = $B$2:$B$22) * ($Q41 = $A$2:$A$22) * ($C$2:$O$22))</f>
        <v>382.75494883236502</v>
      </c>
      <c r="AD41" s="1" cm="1">
        <f t="array" ref="AD41">SUMPRODUCT((AD$27 = $C$1:$O$1) * ($R41 = $B$2:$B$22) * ($Q41 = $A$2:$A$22) * ($C$2:$O$22))</f>
        <v>6.7067764633456601</v>
      </c>
      <c r="AE41" s="1" cm="1">
        <f t="array" ref="AE41">SUMPRODUCT((AE$27 = $C$1:$O$1) * ($R41 = $B$2:$B$22) * ($Q41 = $A$2:$A$22) * ($C$2:$O$22))</f>
        <v>3.7040408940430098</v>
      </c>
      <c r="AF41" s="1" cm="1">
        <f t="array" ref="AF41">SUMPRODUCT((AF$27 = $C$1:$O$1) * ($R41 = $B$2:$B$22) * ($Q41 = $A$2:$A$22) * ($C$2:$O$22))</f>
        <v>248.36100391473201</v>
      </c>
      <c r="AG41" s="1" cm="1">
        <f t="array" ref="AG41">SUMPRODUCT((AG$27 = $C$1:$O$1) * ($R41 = $B$2:$B$22) * ($Q41 = $A$2:$A$22) * ($C$2:$O$22))</f>
        <v>492.68286034613402</v>
      </c>
      <c r="AH41" s="1" cm="1">
        <f t="array" ref="AH41">SUMPRODUCT((AH$27 = $C$1:$O$1) * ($R41 = $B$2:$B$22) * ($Q41 = $A$2:$A$22) * ($C$2:$O$22))</f>
        <v>1047.2676181085701</v>
      </c>
      <c r="AI41" s="1" cm="1">
        <f t="array" ref="AI41">SUMPRODUCT((AI$27 = $C$1:$O$1) * ($R41 = $B$2:$B$22) * ($Q41 = $A$2:$A$22) * ($C$2:$O$22))</f>
        <v>2465.46342064377</v>
      </c>
      <c r="AJ41" s="1" cm="1">
        <f t="array" ref="AJ41">SUMPRODUCT((AJ$27 = $C$1:$O$1) * ($R41 = $B$2:$B$22) * ($Q41 = $A$2:$A$22) * ($C$2:$O$22))</f>
        <v>22.9260025790208</v>
      </c>
      <c r="AK41" s="1"/>
      <c r="AM41" t="s">
        <v>36</v>
      </c>
      <c r="AN41" t="s">
        <v>36</v>
      </c>
      <c r="AO41" t="s">
        <v>33</v>
      </c>
      <c r="AP41" s="1" cm="1">
        <f t="array" ref="AP41">SUMPRODUCT((AP$27 = $S$1:$AE$1) * ($R41 = $R$2:$R$22) * ($Q41 = $Q$2:$Q$22) * ($S$2:$AE$22))</f>
        <v>1.28538404833505E-3</v>
      </c>
      <c r="AQ41" s="1" cm="1">
        <f t="array" ref="AQ41">SUMPRODUCT((AQ$27 = $S$1:$AE$1) * ($R41 = $R$2:$R$22) * ($Q41 = $Q$2:$Q$22) * ($S$2:$AE$22))</f>
        <v>7.3675470391122797</v>
      </c>
      <c r="AR41" s="1" cm="1">
        <f t="array" ref="AR41">SUMPRODUCT((AR$27 = $S$1:$AE$1) * ($R41 = $R$2:$R$22) * ($Q41 = $Q$2:$Q$22) * ($S$2:$AE$22))</f>
        <v>18.4820932515766</v>
      </c>
      <c r="AS41" s="1" cm="1">
        <f t="array" ref="AS41">SUMPRODUCT((AS$27 = $S$1:$AE$1) * ($R41 = $R$2:$R$22) * ($Q41 = $Q$2:$Q$22) * ($S$2:$AE$22))</f>
        <v>0.57575648069181196</v>
      </c>
      <c r="AT41" s="1" cm="1">
        <f t="array" ref="AT41">SUMPRODUCT((AT$27 = $S$1:$AE$1) * ($R41 = $R$2:$R$22) * ($Q41 = $Q$2:$Q$22) * ($S$2:$AE$22))</f>
        <v>1.78933355205858</v>
      </c>
      <c r="AU41" s="1" cm="1">
        <f t="array" ref="AU41">SUMPRODUCT((AU$27 = $S$1:$AE$1) * ($R41 = $R$2:$R$22) * ($Q41 = $Q$2:$Q$22) * ($S$2:$AE$22))</f>
        <v>3.53960952773854</v>
      </c>
      <c r="AV41" s="1" cm="1">
        <f t="array" ref="AV41">SUMPRODUCT((AV$27 = $S$1:$AE$1) * ($R41 = $R$2:$R$22) * ($Q41 = $Q$2:$Q$22) * ($S$2:$AE$22))</f>
        <v>7.3988717917180102E-3</v>
      </c>
      <c r="AW41" s="1" cm="1">
        <f t="array" ref="AW41">SUMPRODUCT((AW$27 = $S$1:$AE$1) * ($R41 = $R$2:$R$22) * ($Q41 = $Q$2:$Q$22) * ($S$2:$AE$22))</f>
        <v>1.45433323217262E-3</v>
      </c>
      <c r="AX41" s="1" cm="1">
        <f t="array" ref="AX41">SUMPRODUCT((AX$27 = $S$1:$AE$1) * ($R41 = $R$2:$R$22) * ($Q41 = $Q$2:$Q$22) * ($S$2:$AE$22))</f>
        <v>2.1941691078347101</v>
      </c>
      <c r="AY41" s="1" cm="1">
        <f t="array" ref="AY41">SUMPRODUCT((AY$27 = $S$1:$AE$1) * ($R41 = $R$2:$R$22) * ($Q41 = $Q$2:$Q$22) * ($S$2:$AE$22))</f>
        <v>5.7942632629010102</v>
      </c>
      <c r="AZ41" s="1" cm="1">
        <f t="array" ref="AZ41">SUMPRODUCT((AZ$27 = $S$1:$AE$1) * ($R41 = $R$2:$R$22) * ($Q41 = $Q$2:$Q$22) * ($S$2:$AE$22))</f>
        <v>12.7371086051528</v>
      </c>
      <c r="BA41" s="1" cm="1">
        <f t="array" ref="BA41">SUMPRODUCT((BA$27 = $S$1:$AE$1) * ($R41 = $R$2:$R$22) * ($Q41 = $Q$2:$Q$22) * ($S$2:$AE$22))</f>
        <v>43.766035363230699</v>
      </c>
      <c r="BB41" s="1" cm="1">
        <f t="array" ref="BB41">SUMPRODUCT((BB$27 = $S$1:$AE$1) * ($R41 = $R$2:$R$22) * ($Q41 = $Q$2:$Q$22) * ($S$2:$AE$22))</f>
        <v>0.27892432269557699</v>
      </c>
      <c r="BC41" s="1"/>
      <c r="BD41" s="1"/>
      <c r="BE41" t="s">
        <v>44</v>
      </c>
      <c r="BF41" t="str">
        <f t="shared" si="15"/>
        <v>SL</v>
      </c>
      <c r="BG41" t="str">
        <f t="shared" si="16"/>
        <v>&amp;SL</v>
      </c>
      <c r="BH41" t="str">
        <f t="shared" si="16"/>
        <v>&amp;OLS</v>
      </c>
      <c r="BI41" t="str">
        <f t="shared" ref="BI41:BI46" si="20">"&amp;"&amp;ROUND(X48, 2)&amp;" ("&amp;ROUND(AP48, 2)&amp;")"</f>
        <v>&amp;1.98 (0)</v>
      </c>
      <c r="BJ41" t="str">
        <f t="shared" ref="BJ41:BJ46" si="21">"&amp;"&amp;ROUND(Y48, 0)&amp;" ("&amp;ROUND(AQ48, 2)&amp;")"</f>
        <v>&amp;883 (14.82)</v>
      </c>
      <c r="BK41" t="str">
        <f t="shared" si="17"/>
        <v>&amp;1680 (36.14)</v>
      </c>
      <c r="BL41" t="str">
        <f t="shared" si="17"/>
        <v>&amp;132 (0.97)</v>
      </c>
      <c r="BM41" t="str">
        <f t="shared" si="17"/>
        <v>&amp;256 (2.22)</v>
      </c>
      <c r="BN41" t="str">
        <f t="shared" si="17"/>
        <v>&amp;520 (5.37)</v>
      </c>
      <c r="BO41" t="str">
        <f t="shared" ref="BO41:BO46" si="22">"&amp;"&amp;ROUND(AD48, 2)&amp;" ("&amp;ROUND(AV48, 2)&amp;")"</f>
        <v>&amp;7.46 (0.02)</v>
      </c>
      <c r="BP41" t="str">
        <f t="shared" ref="BP41:BP46" si="23">"&amp;"&amp;ROUND(AE48, 2)&amp;" ("&amp;ROUND(AW48, 2)&amp;")"</f>
        <v>&amp;3.87 (0.01)</v>
      </c>
      <c r="BQ41" t="str">
        <f t="shared" ref="BQ41:BQ46" si="24">"&amp;"&amp;ROUND(AF48, 0)&amp;" ("&amp;ROUND(AX48, 2)&amp;")"</f>
        <v>&amp;365 (3.97)</v>
      </c>
      <c r="BR41" t="str">
        <f t="shared" si="19"/>
        <v>&amp;732 (8.41)</v>
      </c>
      <c r="BS41" t="str">
        <f t="shared" si="19"/>
        <v>&amp;1396 (21.59)</v>
      </c>
      <c r="BT41" t="str">
        <f t="shared" si="19"/>
        <v>&amp;3079 (68.2)</v>
      </c>
      <c r="BU41" t="str">
        <f t="shared" ref="BU41:BU46" si="25">"&amp;"&amp;ROUND(AJ48, 1)&amp;" ("&amp;ROUND(BB48, 2)&amp;")"</f>
        <v>&amp;31.8 (0.46)</v>
      </c>
      <c r="BV41" s="3" t="s">
        <v>45</v>
      </c>
    </row>
    <row r="42" spans="17:74" x14ac:dyDescent="0.35">
      <c r="Q42" t="s">
        <v>15</v>
      </c>
      <c r="R42" t="s">
        <v>22</v>
      </c>
      <c r="U42" t="s">
        <v>36</v>
      </c>
      <c r="V42" t="s">
        <v>36</v>
      </c>
      <c r="W42" t="s">
        <v>34</v>
      </c>
      <c r="X42" s="1" cm="1">
        <f t="array" ref="X42">SUMPRODUCT((X$27 = $C$1:$O$1) * ($R42 = $B$2:$B$22) * ($Q42 = $A$2:$A$22) * ($C$2:$O$22))</f>
        <v>1.9612631308748401</v>
      </c>
      <c r="Y42" s="1" cm="1">
        <f t="array" ref="Y42">SUMPRODUCT((Y$27 = $C$1:$O$1) * ($R42 = $B$2:$B$22) * ($Q42 = $A$2:$A$22) * ($C$2:$O$22))</f>
        <v>552.546517021451</v>
      </c>
      <c r="Z42" s="1" cm="1">
        <f t="array" ref="Z42">SUMPRODUCT((Z$27 = $C$1:$O$1) * ($R42 = $B$2:$B$22) * ($Q42 = $A$2:$A$22) * ($C$2:$O$22))</f>
        <v>1083.9873563244701</v>
      </c>
      <c r="AA42" s="1" cm="1">
        <f t="array" ref="AA42">SUMPRODUCT((AA$27 = $C$1:$O$1) * ($R42 = $B$2:$B$22) * ($Q42 = $A$2:$A$22) * ($C$2:$O$22))</f>
        <v>96.791577697343996</v>
      </c>
      <c r="AB42" s="1" cm="1">
        <f t="array" ref="AB42">SUMPRODUCT((AB$27 = $C$1:$O$1) * ($R42 = $B$2:$B$22) * ($Q42 = $A$2:$A$22) * ($C$2:$O$22))</f>
        <v>184.610563790442</v>
      </c>
      <c r="AC42" s="1" cm="1">
        <f t="array" ref="AC42">SUMPRODUCT((AC$27 = $C$1:$O$1) * ($R42 = $B$2:$B$22) * ($Q42 = $A$2:$A$22) * ($C$2:$O$22))</f>
        <v>381.47765065525903</v>
      </c>
      <c r="AD42" s="1" cm="1">
        <f t="array" ref="AD42">SUMPRODUCT((AD$27 = $C$1:$O$1) * ($R42 = $B$2:$B$22) * ($Q42 = $A$2:$A$22) * ($C$2:$O$22))</f>
        <v>6.7806773159817704</v>
      </c>
      <c r="AE42" s="1" cm="1">
        <f t="array" ref="AE42">SUMPRODUCT((AE$27 = $C$1:$O$1) * ($R42 = $B$2:$B$22) * ($Q42 = $A$2:$A$22) * ($C$2:$O$22))</f>
        <v>3.7309705797081301</v>
      </c>
      <c r="AF42" s="1" cm="1">
        <f t="array" ref="AF42">SUMPRODUCT((AF$27 = $C$1:$O$1) * ($R42 = $B$2:$B$22) * ($Q42 = $A$2:$A$22) * ($C$2:$O$22))</f>
        <v>245.02542316173</v>
      </c>
      <c r="AG42" s="1" cm="1">
        <f t="array" ref="AG42">SUMPRODUCT((AG$27 = $C$1:$O$1) * ($R42 = $B$2:$B$22) * ($Q42 = $A$2:$A$22) * ($C$2:$O$22))</f>
        <v>483.385057559296</v>
      </c>
      <c r="AH42" s="1" cm="1">
        <f t="array" ref="AH42">SUMPRODUCT((AH$27 = $C$1:$O$1) * ($R42 = $B$2:$B$22) * ($Q42 = $A$2:$A$22) * ($C$2:$O$22))</f>
        <v>1013.75843648537</v>
      </c>
      <c r="AI42" s="1" cm="1">
        <f t="array" ref="AI42">SUMPRODUCT((AI$27 = $C$1:$O$1) * ($R42 = $B$2:$B$22) * ($Q42 = $A$2:$A$22) * ($C$2:$O$22))</f>
        <v>2308.7730758583698</v>
      </c>
      <c r="AJ42" s="1" cm="1">
        <f t="array" ref="AJ42">SUMPRODUCT((AJ$27 = $C$1:$O$1) * ($R42 = $B$2:$B$22) * ($Q42 = $A$2:$A$22) * ($C$2:$O$22))</f>
        <v>22.118367751268501</v>
      </c>
      <c r="AK42" s="1"/>
      <c r="AM42" t="s">
        <v>36</v>
      </c>
      <c r="AN42" t="s">
        <v>36</v>
      </c>
      <c r="AO42" t="s">
        <v>34</v>
      </c>
      <c r="AP42" s="1" cm="1">
        <f t="array" ref="AP42">SUMPRODUCT((AP$27 = $S$1:$AE$1) * ($R42 = $R$2:$R$22) * ($Q42 = $Q$2:$Q$22) * ($S$2:$AE$22))</f>
        <v>1.86237299744672E-3</v>
      </c>
      <c r="AQ42" s="1" cm="1">
        <f t="array" ref="AQ42">SUMPRODUCT((AQ$27 = $S$1:$AE$1) * ($R42 = $R$2:$R$22) * ($Q42 = $Q$2:$Q$22) * ($S$2:$AE$22))</f>
        <v>5.4285999568950096</v>
      </c>
      <c r="AR42" s="1" cm="1">
        <f t="array" ref="AR42">SUMPRODUCT((AR$27 = $S$1:$AE$1) * ($R42 = $R$2:$R$22) * ($Q42 = $Q$2:$Q$22) * ($S$2:$AE$22))</f>
        <v>14.0312325037251</v>
      </c>
      <c r="AS42" s="1" cm="1">
        <f t="array" ref="AS42">SUMPRODUCT((AS$27 = $S$1:$AE$1) * ($R42 = $R$2:$R$22) * ($Q42 = $Q$2:$Q$22) * ($S$2:$AE$22))</f>
        <v>0.73623392179385205</v>
      </c>
      <c r="AT42" s="1" cm="1">
        <f t="array" ref="AT42">SUMPRODUCT((AT$27 = $S$1:$AE$1) * ($R42 = $R$2:$R$22) * ($Q42 = $Q$2:$Q$22) * ($S$2:$AE$22))</f>
        <v>1.90966602610915</v>
      </c>
      <c r="AU42" s="1" cm="1">
        <f t="array" ref="AU42">SUMPRODUCT((AU$27 = $S$1:$AE$1) * ($R42 = $R$2:$R$22) * ($Q42 = $Q$2:$Q$22) * ($S$2:$AE$22))</f>
        <v>3.81536147279507</v>
      </c>
      <c r="AV42" s="1" cm="1">
        <f t="array" ref="AV42">SUMPRODUCT((AV$27 = $S$1:$AE$1) * ($R42 = $R$2:$R$22) * ($Q42 = $Q$2:$Q$22) * ($S$2:$AE$22))</f>
        <v>1.33390120190068E-2</v>
      </c>
      <c r="AW42" s="1" cm="1">
        <f t="array" ref="AW42">SUMPRODUCT((AW$27 = $S$1:$AE$1) * ($R42 = $R$2:$R$22) * ($Q42 = $Q$2:$Q$22) * ($S$2:$AE$22))</f>
        <v>6.0985108320775203E-3</v>
      </c>
      <c r="AX42" s="1" cm="1">
        <f t="array" ref="AX42">SUMPRODUCT((AX$27 = $S$1:$AE$1) * ($R42 = $R$2:$R$22) * ($Q42 = $Q$2:$Q$22) * ($S$2:$AE$22))</f>
        <v>2.0905391906872501</v>
      </c>
      <c r="AY42" s="1" cm="1">
        <f t="array" ref="AY42">SUMPRODUCT((AY$27 = $S$1:$AE$1) * ($R42 = $R$2:$R$22) * ($Q42 = $Q$2:$Q$22) * ($S$2:$AE$22))</f>
        <v>5.1126281929063602</v>
      </c>
      <c r="AZ42" s="1" cm="1">
        <f t="array" ref="AZ42">SUMPRODUCT((AZ$27 = $S$1:$AE$1) * ($R42 = $R$2:$R$22) * ($Q42 = $Q$2:$Q$22) * ($S$2:$AE$22))</f>
        <v>11.4460241848719</v>
      </c>
      <c r="BA42" s="1" cm="1">
        <f t="array" ref="BA42">SUMPRODUCT((BA$27 = $S$1:$AE$1) * ($R42 = $R$2:$R$22) * ($Q42 = $Q$2:$Q$22) * ($S$2:$AE$22))</f>
        <v>37.347818526740397</v>
      </c>
      <c r="BB42" s="1" cm="1">
        <f t="array" ref="BB42">SUMPRODUCT((BB$27 = $S$1:$AE$1) * ($R42 = $R$2:$R$22) * ($Q42 = $Q$2:$Q$22) * ($S$2:$AE$22))</f>
        <v>0.249581117986198</v>
      </c>
      <c r="BC42" s="1"/>
      <c r="BD42" s="1"/>
      <c r="BE42" t="s">
        <v>44</v>
      </c>
      <c r="BF42" t="str">
        <f t="shared" si="15"/>
        <v>SL</v>
      </c>
      <c r="BG42" t="str">
        <f t="shared" si="16"/>
        <v>&amp;SL</v>
      </c>
      <c r="BH42" t="str">
        <f t="shared" si="16"/>
        <v>&amp;WLS-struct</v>
      </c>
      <c r="BI42" t="str">
        <f t="shared" si="20"/>
        <v>&amp;1.96 (0)</v>
      </c>
      <c r="BJ42" t="str">
        <f t="shared" si="21"/>
        <v>&amp;790 (8.45)</v>
      </c>
      <c r="BK42" t="str">
        <f t="shared" si="17"/>
        <v>&amp;1546 (17.33)</v>
      </c>
      <c r="BL42" t="str">
        <f t="shared" si="17"/>
        <v>&amp;117 (0.62)</v>
      </c>
      <c r="BM42" t="str">
        <f t="shared" si="17"/>
        <v>&amp;228 (1.12)</v>
      </c>
      <c r="BN42" t="str">
        <f t="shared" si="17"/>
        <v>&amp;457 (2.37)</v>
      </c>
      <c r="BO42" t="str">
        <f t="shared" si="22"/>
        <v>&amp;7.13 (0.01)</v>
      </c>
      <c r="BP42" t="str">
        <f t="shared" si="23"/>
        <v>&amp;3.79 (0)</v>
      </c>
      <c r="BQ42" t="str">
        <f t="shared" si="24"/>
        <v>&amp;326 (2.71)</v>
      </c>
      <c r="BR42" t="str">
        <f t="shared" si="19"/>
        <v>&amp;650 (5.11)</v>
      </c>
      <c r="BS42" t="str">
        <f t="shared" si="19"/>
        <v>&amp;1308 (11.3)</v>
      </c>
      <c r="BT42" t="str">
        <f t="shared" si="19"/>
        <v>&amp;2992 (34.04)</v>
      </c>
      <c r="BU42" t="str">
        <f t="shared" si="25"/>
        <v>&amp;29.3 (0.26)</v>
      </c>
      <c r="BV42" s="3" t="s">
        <v>45</v>
      </c>
    </row>
    <row r="43" spans="17:74" x14ac:dyDescent="0.35">
      <c r="Q43" t="s">
        <v>15</v>
      </c>
      <c r="R43" t="s">
        <v>18</v>
      </c>
      <c r="U43" t="s">
        <v>36</v>
      </c>
      <c r="V43" t="s">
        <v>36</v>
      </c>
      <c r="W43" t="s">
        <v>30</v>
      </c>
      <c r="X43" s="1" cm="1">
        <f t="array" ref="X43">SUMPRODUCT((X$27 = $C$1:$O$1) * ($R43 = $B$2:$B$22) * ($Q43 = $A$2:$A$22) * ($C$2:$O$22))</f>
        <v>365.049410359479</v>
      </c>
      <c r="Y43" s="1" cm="1">
        <f t="array" ref="Y43">SUMPRODUCT((Y$27 = $C$1:$O$1) * ($R43 = $B$2:$B$22) * ($Q43 = $A$2:$A$22) * ($C$2:$O$22))</f>
        <v>23280.758869095302</v>
      </c>
      <c r="Z43" s="1" cm="1">
        <f t="array" ref="Z43">SUMPRODUCT((Z$27 = $C$1:$O$1) * ($R43 = $B$2:$B$22) * ($Q43 = $A$2:$A$22) * ($C$2:$O$22))</f>
        <v>29232.3175725277</v>
      </c>
      <c r="AA43" s="1" cm="1">
        <f t="array" ref="AA43">SUMPRODUCT((AA$27 = $C$1:$O$1) * ($R43 = $B$2:$B$22) * ($Q43 = $A$2:$A$22) * ($C$2:$O$22))</f>
        <v>9578.1989520038896</v>
      </c>
      <c r="AB43" s="1" cm="1">
        <f t="array" ref="AB43">SUMPRODUCT((AB$27 = $C$1:$O$1) * ($R43 = $B$2:$B$22) * ($Q43 = $A$2:$A$22) * ($C$2:$O$22))</f>
        <v>15449.1508590088</v>
      </c>
      <c r="AC43" s="1" cm="1">
        <f t="array" ref="AC43">SUMPRODUCT((AC$27 = $C$1:$O$1) * ($R43 = $B$2:$B$22) * ($Q43 = $A$2:$A$22) * ($C$2:$O$22))</f>
        <v>28789.386596261</v>
      </c>
      <c r="AD43" s="1" cm="1">
        <f t="array" ref="AD43">SUMPRODUCT((AD$27 = $C$1:$O$1) * ($R43 = $B$2:$B$22) * ($Q43 = $A$2:$A$22) * ($C$2:$O$22))</f>
        <v>1233.28349449496</v>
      </c>
      <c r="AE43" s="1" cm="1">
        <f t="array" ref="AE43">SUMPRODUCT((AE$27 = $C$1:$O$1) * ($R43 = $B$2:$B$22) * ($Q43 = $A$2:$A$22) * ($C$2:$O$22))</f>
        <v>674.25800726425598</v>
      </c>
      <c r="AF43" s="1" cm="1">
        <f t="array" ref="AF43">SUMPRODUCT((AF$27 = $C$1:$O$1) * ($R43 = $B$2:$B$22) * ($Q43 = $A$2:$A$22) * ($C$2:$O$22))</f>
        <v>19795.394596769998</v>
      </c>
      <c r="AG43" s="1" cm="1">
        <f t="array" ref="AG43">SUMPRODUCT((AG$27 = $C$1:$O$1) * ($R43 = $B$2:$B$22) * ($Q43 = $A$2:$A$22) * ($C$2:$O$22))</f>
        <v>31888.533324320499</v>
      </c>
      <c r="AH43" s="1" cm="1">
        <f t="array" ref="AH43">SUMPRODUCT((AH$27 = $C$1:$O$1) * ($R43 = $B$2:$B$22) * ($Q43 = $A$2:$A$22) * ($C$2:$O$22))</f>
        <v>56835.023452824498</v>
      </c>
      <c r="AI43" s="1" cm="1">
        <f t="array" ref="AI43">SUMPRODUCT((AI$27 = $C$1:$O$1) * ($R43 = $B$2:$B$22) * ($Q43 = $A$2:$A$22) * ($C$2:$O$22))</f>
        <v>55779.851768986198</v>
      </c>
      <c r="AJ43" s="1" cm="1">
        <f t="array" ref="AJ43">SUMPRODUCT((AJ$27 = $C$1:$O$1) * ($R43 = $B$2:$B$22) * ($Q43 = $A$2:$A$22) * ($C$2:$O$22))</f>
        <v>1309.3761103904501</v>
      </c>
      <c r="AK43" s="1"/>
      <c r="AM43" t="s">
        <v>36</v>
      </c>
      <c r="AN43" t="s">
        <v>36</v>
      </c>
      <c r="AO43" t="s">
        <v>30</v>
      </c>
      <c r="AP43" s="1" cm="1">
        <f t="array" ref="AP43">SUMPRODUCT((AP$27 = $S$1:$AE$1) * ($R43 = $R$2:$R$22) * ($Q43 = $Q$2:$Q$22) * ($S$2:$AE$22))</f>
        <v>281.05797633789899</v>
      </c>
      <c r="AQ43" s="1" cm="1">
        <f t="array" ref="AQ43">SUMPRODUCT((AQ$27 = $S$1:$AE$1) * ($R43 = $R$2:$R$22) * ($Q43 = $Q$2:$Q$22) * ($S$2:$AE$22))</f>
        <v>22774.571257729502</v>
      </c>
      <c r="AR43" s="1" cm="1">
        <f t="array" ref="AR43">SUMPRODUCT((AR$27 = $S$1:$AE$1) * ($R43 = $R$2:$R$22) * ($Q43 = $Q$2:$Q$22) * ($S$2:$AE$22))</f>
        <v>27020.467282131802</v>
      </c>
      <c r="AS43" s="1" cm="1">
        <f t="array" ref="AS43">SUMPRODUCT((AS$27 = $S$1:$AE$1) * ($R43 = $R$2:$R$22) * ($Q43 = $Q$2:$Q$22) * ($S$2:$AE$22))</f>
        <v>7627.5721990226502</v>
      </c>
      <c r="AT43" s="1" cm="1">
        <f t="array" ref="AT43">SUMPRODUCT((AT$27 = $S$1:$AE$1) * ($R43 = $R$2:$R$22) * ($Q43 = $Q$2:$Q$22) * ($S$2:$AE$22))</f>
        <v>13285.6166248195</v>
      </c>
      <c r="AU43" s="1" cm="1">
        <f t="array" ref="AU43">SUMPRODUCT((AU$27 = $S$1:$AE$1) * ($R43 = $R$2:$R$22) * ($Q43 = $Q$2:$Q$22) * ($S$2:$AE$22))</f>
        <v>26944.569142049098</v>
      </c>
      <c r="AV43" s="1" cm="1">
        <f t="array" ref="AV43">SUMPRODUCT((AV$27 = $S$1:$AE$1) * ($R43 = $R$2:$R$22) * ($Q43 = $Q$2:$Q$22) * ($S$2:$AE$22))</f>
        <v>942.94097845473902</v>
      </c>
      <c r="AW43" s="1" cm="1">
        <f t="array" ref="AW43">SUMPRODUCT((AW$27 = $S$1:$AE$1) * ($R43 = $R$2:$R$22) * ($Q43 = $Q$2:$Q$22) * ($S$2:$AE$22))</f>
        <v>517.18944300138401</v>
      </c>
      <c r="AX43" s="1" cm="1">
        <f t="array" ref="AX43">SUMPRODUCT((AX$27 = $S$1:$AE$1) * ($R43 = $R$2:$R$22) * ($Q43 = $Q$2:$Q$22) * ($S$2:$AE$22))</f>
        <v>17612.2915291477</v>
      </c>
      <c r="AY43" s="1" cm="1">
        <f t="array" ref="AY43">SUMPRODUCT((AY$27 = $S$1:$AE$1) * ($R43 = $R$2:$R$22) * ($Q43 = $Q$2:$Q$22) * ($S$2:$AE$22))</f>
        <v>30677.988640940799</v>
      </c>
      <c r="AZ43" s="1" cm="1">
        <f t="array" ref="AZ43">SUMPRODUCT((AZ$27 = $S$1:$AE$1) * ($R43 = $R$2:$R$22) * ($Q43 = $Q$2:$Q$22) * ($S$2:$AE$22))</f>
        <v>51530.045443939598</v>
      </c>
      <c r="BA43" s="1" cm="1">
        <f t="array" ref="BA43">SUMPRODUCT((BA$27 = $S$1:$AE$1) * ($R43 = $R$2:$R$22) * ($Q43 = $Q$2:$Q$22) * ($S$2:$AE$22))</f>
        <v>63616.329106021003</v>
      </c>
      <c r="BB43" s="1" cm="1">
        <f t="array" ref="BB43">SUMPRODUCT((BB$27 = $S$1:$AE$1) * ($R43 = $R$2:$R$22) * ($Q43 = $Q$2:$Q$22) * ($S$2:$AE$22))</f>
        <v>1128.1542204725699</v>
      </c>
      <c r="BC43" s="1"/>
      <c r="BD43" s="1"/>
      <c r="BE43" t="s">
        <v>44</v>
      </c>
      <c r="BF43" t="str">
        <f t="shared" si="15"/>
        <v>SL</v>
      </c>
      <c r="BG43" t="str">
        <f t="shared" si="16"/>
        <v>&amp;SL</v>
      </c>
      <c r="BH43" t="str">
        <f t="shared" si="16"/>
        <v>&amp;WLS-var</v>
      </c>
      <c r="BI43" t="str">
        <f t="shared" si="20"/>
        <v>&amp;1.96 (0)</v>
      </c>
      <c r="BJ43" t="str">
        <f t="shared" si="21"/>
        <v>&amp;719 (5.43)</v>
      </c>
      <c r="BK43" t="str">
        <f t="shared" si="17"/>
        <v>&amp;1404 (11.43)</v>
      </c>
      <c r="BL43" t="str">
        <f t="shared" si="17"/>
        <v>&amp;111 (0.35)</v>
      </c>
      <c r="BM43" t="str">
        <f t="shared" si="17"/>
        <v>&amp;216 (0.72)</v>
      </c>
      <c r="BN43" t="str">
        <f t="shared" si="17"/>
        <v>&amp;438 (1.48)</v>
      </c>
      <c r="BO43" t="str">
        <f t="shared" si="22"/>
        <v>&amp;7.08 (0.02)</v>
      </c>
      <c r="BP43" t="str">
        <f t="shared" si="23"/>
        <v>&amp;3.78 (0.01)</v>
      </c>
      <c r="BQ43" t="str">
        <f t="shared" si="24"/>
        <v>&amp;299 (1.38)</v>
      </c>
      <c r="BR43" t="str">
        <f t="shared" si="19"/>
        <v>&amp;591 (2.65)</v>
      </c>
      <c r="BS43" t="str">
        <f t="shared" si="19"/>
        <v>&amp;1206 (6.41)</v>
      </c>
      <c r="BT43" t="str">
        <f t="shared" si="19"/>
        <v>&amp;2838 (26.78)</v>
      </c>
      <c r="BU43" t="str">
        <f t="shared" si="25"/>
        <v>&amp;27.1 (0.17)</v>
      </c>
      <c r="BV43" s="3" t="s">
        <v>45</v>
      </c>
    </row>
    <row r="44" spans="17:74" x14ac:dyDescent="0.35">
      <c r="Q44" t="s">
        <v>15</v>
      </c>
      <c r="R44" t="s">
        <v>19</v>
      </c>
      <c r="U44" t="s">
        <v>36</v>
      </c>
      <c r="V44" t="s">
        <v>36</v>
      </c>
      <c r="W44" t="s">
        <v>31</v>
      </c>
      <c r="X44" s="1" cm="1">
        <f t="array" ref="X44">SUMPRODUCT((X$27 = $C$1:$O$1) * ($R44 = $B$2:$B$22) * ($Q44 = $A$2:$A$22) * ($C$2:$O$22))</f>
        <v>1.95402284705731</v>
      </c>
      <c r="Y44" s="1" cm="1">
        <f t="array" ref="Y44">SUMPRODUCT((Y$27 = $C$1:$O$1) * ($R44 = $B$2:$B$22) * ($Q44 = $A$2:$A$22) * ($C$2:$O$22))</f>
        <v>561.60486915333502</v>
      </c>
      <c r="Z44" s="1" cm="1">
        <f t="array" ref="Z44">SUMPRODUCT((Z$27 = $C$1:$O$1) * ($R44 = $B$2:$B$22) * ($Q44 = $A$2:$A$22) * ($C$2:$O$22))</f>
        <v>1112.78876014613</v>
      </c>
      <c r="AA44" s="1" cm="1">
        <f t="array" ref="AA44">SUMPRODUCT((AA$27 = $C$1:$O$1) * ($R44 = $B$2:$B$22) * ($Q44 = $A$2:$A$22) * ($C$2:$O$22))</f>
        <v>93.454165057140401</v>
      </c>
      <c r="AB44" s="1" cm="1">
        <f t="array" ref="AB44">SUMPRODUCT((AB$27 = $C$1:$O$1) * ($R44 = $B$2:$B$22) * ($Q44 = $A$2:$A$22) * ($C$2:$O$22))</f>
        <v>177.49686579143801</v>
      </c>
      <c r="AC44" s="1" cm="1">
        <f t="array" ref="AC44">SUMPRODUCT((AC$27 = $C$1:$O$1) * ($R44 = $B$2:$B$22) * ($Q44 = $A$2:$A$22) * ($C$2:$O$22))</f>
        <v>366.19662738923699</v>
      </c>
      <c r="AD44" s="1" cm="1">
        <f t="array" ref="AD44">SUMPRODUCT((AD$27 = $C$1:$O$1) * ($R44 = $B$2:$B$22) * ($Q44 = $A$2:$A$22) * ($C$2:$O$22))</f>
        <v>6.7372140414101302</v>
      </c>
      <c r="AE44" s="1" cm="1">
        <f t="array" ref="AE44">SUMPRODUCT((AE$27 = $C$1:$O$1) * ($R44 = $B$2:$B$22) * ($Q44 = $A$2:$A$22) * ($C$2:$O$22))</f>
        <v>3.7093670452512701</v>
      </c>
      <c r="AF44" s="1" cm="1">
        <f t="array" ref="AF44">SUMPRODUCT((AF$27 = $C$1:$O$1) * ($R44 = $B$2:$B$22) * ($Q44 = $A$2:$A$22) * ($C$2:$O$22))</f>
        <v>242.73531107608301</v>
      </c>
      <c r="AG44" s="1" cm="1">
        <f t="array" ref="AG44">SUMPRODUCT((AG$27 = $C$1:$O$1) * ($R44 = $B$2:$B$22) * ($Q44 = $A$2:$A$22) * ($C$2:$O$22))</f>
        <v>478.88442439459601</v>
      </c>
      <c r="AH44" s="1" cm="1">
        <f t="array" ref="AH44">SUMPRODUCT((AH$27 = $C$1:$O$1) * ($R44 = $B$2:$B$22) * ($Q44 = $A$2:$A$22) * ($C$2:$O$22))</f>
        <v>1013.11269872081</v>
      </c>
      <c r="AI44" s="1" cm="1">
        <f t="array" ref="AI44">SUMPRODUCT((AI$27 = $C$1:$O$1) * ($R44 = $B$2:$B$22) * ($Q44 = $A$2:$A$22) * ($C$2:$O$22))</f>
        <v>2383.6938316002502</v>
      </c>
      <c r="AJ44" s="1" cm="1">
        <f t="array" ref="AJ44">SUMPRODUCT((AJ$27 = $C$1:$O$1) * ($R44 = $B$2:$B$22) * ($Q44 = $A$2:$A$22) * ($C$2:$O$22))</f>
        <v>22.279341173897102</v>
      </c>
      <c r="AK44" s="1"/>
      <c r="AM44" t="s">
        <v>36</v>
      </c>
      <c r="AN44" t="s">
        <v>36</v>
      </c>
      <c r="AO44" t="s">
        <v>31</v>
      </c>
      <c r="AP44" s="1" cm="1">
        <f t="array" ref="AP44">SUMPRODUCT((AP$27 = $S$1:$AE$1) * ($R44 = $R$2:$R$22) * ($Q44 = $Q$2:$Q$22) * ($S$2:$AE$22))</f>
        <v>1.97042001787847E-3</v>
      </c>
      <c r="AQ44" s="1" cm="1">
        <f t="array" ref="AQ44">SUMPRODUCT((AQ$27 = $S$1:$AE$1) * ($R44 = $R$2:$R$22) * ($Q44 = $Q$2:$Q$22) * ($S$2:$AE$22))</f>
        <v>12.2715455739545</v>
      </c>
      <c r="AR44" s="1" cm="1">
        <f t="array" ref="AR44">SUMPRODUCT((AR$27 = $S$1:$AE$1) * ($R44 = $R$2:$R$22) * ($Q44 = $Q$2:$Q$22) * ($S$2:$AE$22))</f>
        <v>30.883278302663399</v>
      </c>
      <c r="AS44" s="1" cm="1">
        <f t="array" ref="AS44">SUMPRODUCT((AS$27 = $S$1:$AE$1) * ($R44 = $R$2:$R$22) * ($Q44 = $Q$2:$Q$22) * ($S$2:$AE$22))</f>
        <v>1.28649999744746</v>
      </c>
      <c r="AT44" s="1" cm="1">
        <f t="array" ref="AT44">SUMPRODUCT((AT$27 = $S$1:$AE$1) * ($R44 = $R$2:$R$22) * ($Q44 = $Q$2:$Q$22) * ($S$2:$AE$22))</f>
        <v>3.2874081015714198</v>
      </c>
      <c r="AU44" s="1" cm="1">
        <f t="array" ref="AU44">SUMPRODUCT((AU$27 = $S$1:$AE$1) * ($R44 = $R$2:$R$22) * ($Q44 = $Q$2:$Q$22) * ($S$2:$AE$22))</f>
        <v>6.5878169474271298</v>
      </c>
      <c r="AV44" s="1" cm="1">
        <f t="array" ref="AV44">SUMPRODUCT((AV$27 = $S$1:$AE$1) * ($R44 = $R$2:$R$22) * ($Q44 = $Q$2:$Q$22) * ($S$2:$AE$22))</f>
        <v>2.1636621614443199E-2</v>
      </c>
      <c r="AW44" s="1" cm="1">
        <f t="array" ref="AW44">SUMPRODUCT((AW$27 = $S$1:$AE$1) * ($R44 = $R$2:$R$22) * ($Q44 = $Q$2:$Q$22) * ($S$2:$AE$22))</f>
        <v>7.1051749200094702E-3</v>
      </c>
      <c r="AX44" s="1" cm="1">
        <f t="array" ref="AX44">SUMPRODUCT((AX$27 = $S$1:$AE$1) * ($R44 = $R$2:$R$22) * ($Q44 = $Q$2:$Q$22) * ($S$2:$AE$22))</f>
        <v>4.1763400066492702</v>
      </c>
      <c r="AY44" s="1" cm="1">
        <f t="array" ref="AY44">SUMPRODUCT((AY$27 = $S$1:$AE$1) * ($R44 = $R$2:$R$22) * ($Q44 = $Q$2:$Q$22) * ($S$2:$AE$22))</f>
        <v>10.348333518981701</v>
      </c>
      <c r="AZ44" s="1" cm="1">
        <f t="array" ref="AZ44">SUMPRODUCT((AZ$27 = $S$1:$AE$1) * ($R44 = $R$2:$R$22) * ($Q44 = $Q$2:$Q$22) * ($S$2:$AE$22))</f>
        <v>20.660331363009899</v>
      </c>
      <c r="BA44" s="1" cm="1">
        <f t="array" ref="BA44">SUMPRODUCT((BA$27 = $S$1:$AE$1) * ($R44 = $R$2:$R$22) * ($Q44 = $Q$2:$Q$22) * ($S$2:$AE$22))</f>
        <v>66.927917863038303</v>
      </c>
      <c r="BB44" s="1" cm="1">
        <f t="array" ref="BB44">SUMPRODUCT((BB$27 = $S$1:$AE$1) * ($R44 = $R$2:$R$22) * ($Q44 = $Q$2:$Q$22) * ($S$2:$AE$22))</f>
        <v>0.49845095236879899</v>
      </c>
      <c r="BC44" s="1"/>
      <c r="BD44" s="1"/>
      <c r="BE44" t="s">
        <v>44</v>
      </c>
      <c r="BF44" t="str">
        <f t="shared" si="15"/>
        <v>SL</v>
      </c>
      <c r="BG44" t="str">
        <f t="shared" si="16"/>
        <v>&amp;SL</v>
      </c>
      <c r="BH44" t="str">
        <f t="shared" si="16"/>
        <v>&amp;MinT-cov</v>
      </c>
      <c r="BI44" t="str">
        <f t="shared" si="20"/>
        <v>&amp;153.59 (108.43)</v>
      </c>
      <c r="BJ44" t="str">
        <f t="shared" si="21"/>
        <v>&amp;13051 (8529.67)</v>
      </c>
      <c r="BK44" t="str">
        <f t="shared" si="17"/>
        <v>&amp;19799 (13285.61)</v>
      </c>
      <c r="BL44" t="str">
        <f t="shared" si="17"/>
        <v>&amp;3482 (2065.18)</v>
      </c>
      <c r="BM44" t="str">
        <f t="shared" si="17"/>
        <v>&amp;5491 (3116.6)</v>
      </c>
      <c r="BN44" t="str">
        <f t="shared" si="17"/>
        <v>&amp;9467 (5924.95)</v>
      </c>
      <c r="BO44" t="str">
        <f t="shared" si="22"/>
        <v>&amp;501.28 (350.23)</v>
      </c>
      <c r="BP44" t="str">
        <f t="shared" si="23"/>
        <v>&amp;285 (201.81)</v>
      </c>
      <c r="BQ44" t="str">
        <f t="shared" si="24"/>
        <v>&amp;7355 (4888.44)</v>
      </c>
      <c r="BR44" t="str">
        <f t="shared" si="19"/>
        <v>&amp;11823 (6209.63)</v>
      </c>
      <c r="BS44" t="str">
        <f t="shared" si="19"/>
        <v>&amp;21459 (14778.72)</v>
      </c>
      <c r="BT44" t="str">
        <f t="shared" si="19"/>
        <v>&amp;38047 (21239.1)</v>
      </c>
      <c r="BU44" t="str">
        <f t="shared" si="25"/>
        <v>&amp;548.9 (325.57)</v>
      </c>
      <c r="BV44" s="3" t="s">
        <v>45</v>
      </c>
    </row>
    <row r="45" spans="17:74" x14ac:dyDescent="0.35">
      <c r="Q45" t="s">
        <v>15</v>
      </c>
      <c r="R45" t="s">
        <v>17</v>
      </c>
      <c r="U45" t="s">
        <v>36</v>
      </c>
      <c r="V45" t="s">
        <v>36</v>
      </c>
      <c r="W45" t="s">
        <v>29</v>
      </c>
      <c r="X45" s="1" cm="1">
        <f t="array" ref="X45">SUMPRODUCT((X$27 = $C$1:$O$1) * ($R45 = $B$2:$B$22) * ($Q45 = $A$2:$A$22) * ($C$2:$O$22))</f>
        <v>3.36741560855996</v>
      </c>
      <c r="Y45" s="1" cm="1">
        <f t="array" ref="Y45">SUMPRODUCT((Y$27 = $C$1:$O$1) * ($R45 = $B$2:$B$22) * ($Q45 = $A$2:$A$22) * ($C$2:$O$22))</f>
        <v>717.812456321284</v>
      </c>
      <c r="Z45" s="1" cm="1">
        <f t="array" ref="Z45">SUMPRODUCT((Z$27 = $C$1:$O$1) * ($R45 = $B$2:$B$22) * ($Q45 = $A$2:$A$22) * ($C$2:$O$22))</f>
        <v>1449.24293266526</v>
      </c>
      <c r="AA45" s="1" cm="1">
        <f t="array" ref="AA45">SUMPRODUCT((AA$27 = $C$1:$O$1) * ($R45 = $B$2:$B$22) * ($Q45 = $A$2:$A$22) * ($C$2:$O$22))</f>
        <v>136.82189011447801</v>
      </c>
      <c r="AB45" s="1" cm="1">
        <f t="array" ref="AB45">SUMPRODUCT((AB$27 = $C$1:$O$1) * ($R45 = $B$2:$B$22) * ($Q45 = $A$2:$A$22) * ($C$2:$O$22))</f>
        <v>248.52066942912899</v>
      </c>
      <c r="AC45" s="1" cm="1">
        <f t="array" ref="AC45">SUMPRODUCT((AC$27 = $C$1:$O$1) * ($R45 = $B$2:$B$22) * ($Q45 = $A$2:$A$22) * ($C$2:$O$22))</f>
        <v>511.11060527182599</v>
      </c>
      <c r="AD45" s="1" cm="1">
        <f t="array" ref="AD45">SUMPRODUCT((AD$27 = $C$1:$O$1) * ($R45 = $B$2:$B$22) * ($Q45 = $A$2:$A$22) * ($C$2:$O$22))</f>
        <v>13.610394203006001</v>
      </c>
      <c r="AE45" s="1" cm="1">
        <f t="array" ref="AE45">SUMPRODUCT((AE$27 = $C$1:$O$1) * ($R45 = $B$2:$B$22) * ($Q45 = $A$2:$A$22) * ($C$2:$O$22))</f>
        <v>6.86137793798909</v>
      </c>
      <c r="AF45" s="1" cm="1">
        <f t="array" ref="AF45">SUMPRODUCT((AF$27 = $C$1:$O$1) * ($R45 = $B$2:$B$22) * ($Q45 = $A$2:$A$22) * ($C$2:$O$22))</f>
        <v>329.94059675280897</v>
      </c>
      <c r="AG45" s="1" cm="1">
        <f t="array" ref="AG45">SUMPRODUCT((AG$27 = $C$1:$O$1) * ($R45 = $B$2:$B$22) * ($Q45 = $A$2:$A$22) * ($C$2:$O$22))</f>
        <v>635.42803717129595</v>
      </c>
      <c r="AH45" s="1" cm="1">
        <f t="array" ref="AH45">SUMPRODUCT((AH$27 = $C$1:$O$1) * ($R45 = $B$2:$B$22) * ($Q45 = $A$2:$A$22) * ($C$2:$O$22))</f>
        <v>1332.3954641779001</v>
      </c>
      <c r="AI45" s="1" cm="1">
        <f t="array" ref="AI45">SUMPRODUCT((AI$27 = $C$1:$O$1) * ($R45 = $B$2:$B$22) * ($Q45 = $A$2:$A$22) * ($C$2:$O$22))</f>
        <v>3101.9527467535099</v>
      </c>
      <c r="AJ45" s="1" cm="1">
        <f t="array" ref="AJ45">SUMPRODUCT((AJ$27 = $C$1:$O$1) * ($R45 = $B$2:$B$22) * ($Q45 = $A$2:$A$22) * ($C$2:$O$22))</f>
        <v>29.749973626024602</v>
      </c>
      <c r="AK45" s="1"/>
      <c r="AM45" t="s">
        <v>36</v>
      </c>
      <c r="AN45" t="s">
        <v>36</v>
      </c>
      <c r="AO45" t="s">
        <v>29</v>
      </c>
      <c r="AP45" s="1" cm="1">
        <f t="array" ref="AP45">SUMPRODUCT((AP$27 = $S$1:$AE$1) * ($R45 = $R$2:$R$22) * ($Q45 = $Q$2:$Q$22) * ($S$2:$AE$22))</f>
        <v>2.46616449676717E-2</v>
      </c>
      <c r="AQ45" s="1" cm="1">
        <f t="array" ref="AQ45">SUMPRODUCT((AQ$27 = $S$1:$AE$1) * ($R45 = $R$2:$R$22) * ($Q45 = $Q$2:$Q$22) * ($S$2:$AE$22))</f>
        <v>44.670706845498103</v>
      </c>
      <c r="AR45" s="1" cm="1">
        <f t="array" ref="AR45">SUMPRODUCT((AR$27 = $S$1:$AE$1) * ($R45 = $R$2:$R$22) * ($Q45 = $Q$2:$Q$22) * ($S$2:$AE$22))</f>
        <v>89.304766327859397</v>
      </c>
      <c r="AS45" s="1" cm="1">
        <f t="array" ref="AS45">SUMPRODUCT((AS$27 = $S$1:$AE$1) * ($R45 = $R$2:$R$22) * ($Q45 = $Q$2:$Q$22) * ($S$2:$AE$22))</f>
        <v>4.2917442061904101</v>
      </c>
      <c r="AT45" s="1" cm="1">
        <f t="array" ref="AT45">SUMPRODUCT((AT$27 = $S$1:$AE$1) * ($R45 = $R$2:$R$22) * ($Q45 = $Q$2:$Q$22) * ($S$2:$AE$22))</f>
        <v>9.1087200891310491</v>
      </c>
      <c r="AU45" s="1" cm="1">
        <f t="array" ref="AU45">SUMPRODUCT((AU$27 = $S$1:$AE$1) * ($R45 = $R$2:$R$22) * ($Q45 = $Q$2:$Q$22) * ($S$2:$AE$22))</f>
        <v>22.284874115202499</v>
      </c>
      <c r="AV45" s="1" cm="1">
        <f t="array" ref="AV45">SUMPRODUCT((AV$27 = $S$1:$AE$1) * ($R45 = $R$2:$R$22) * ($Q45 = $Q$2:$Q$22) * ($S$2:$AE$22))</f>
        <v>0.38427773662659298</v>
      </c>
      <c r="AW45" s="1" cm="1">
        <f t="array" ref="AW45">SUMPRODUCT((AW$27 = $S$1:$AE$1) * ($R45 = $R$2:$R$22) * ($Q45 = $Q$2:$Q$22) * ($S$2:$AE$22))</f>
        <v>8.2694978955498502E-2</v>
      </c>
      <c r="AX45" s="1" cm="1">
        <f t="array" ref="AX45">SUMPRODUCT((AX$27 = $S$1:$AE$1) * ($R45 = $R$2:$R$22) * ($Q45 = $Q$2:$Q$22) * ($S$2:$AE$22))</f>
        <v>13.482400891496001</v>
      </c>
      <c r="AY45" s="1" cm="1">
        <f t="array" ref="AY45">SUMPRODUCT((AY$27 = $S$1:$AE$1) * ($R45 = $R$2:$R$22) * ($Q45 = $Q$2:$Q$22) * ($S$2:$AE$22))</f>
        <v>25.324439870446199</v>
      </c>
      <c r="AZ45" s="1" cm="1">
        <f t="array" ref="AZ45">SUMPRODUCT((AZ$27 = $S$1:$AE$1) * ($R45 = $R$2:$R$22) * ($Q45 = $Q$2:$Q$22) * ($S$2:$AE$22))</f>
        <v>53.243819287193801</v>
      </c>
      <c r="BA45" s="1" cm="1">
        <f t="array" ref="BA45">SUMPRODUCT((BA$27 = $S$1:$AE$1) * ($R45 = $R$2:$R$22) * ($Q45 = $Q$2:$Q$22) * ($S$2:$AE$22))</f>
        <v>156.469137808471</v>
      </c>
      <c r="BB45" s="1" cm="1">
        <f t="array" ref="BB45">SUMPRODUCT((BB$27 = $S$1:$AE$1) * ($R45 = $R$2:$R$22) * ($Q45 = $Q$2:$Q$22) * ($S$2:$AE$22))</f>
        <v>1.2108827980679699</v>
      </c>
      <c r="BC45" s="1"/>
      <c r="BD45" s="1"/>
      <c r="BE45" t="s">
        <v>44</v>
      </c>
      <c r="BF45" t="str">
        <f t="shared" si="15"/>
        <v>SL</v>
      </c>
      <c r="BG45" t="str">
        <f t="shared" si="16"/>
        <v>&amp;SL</v>
      </c>
      <c r="BH45" t="str">
        <f t="shared" si="16"/>
        <v>&amp;MinT-shrink</v>
      </c>
      <c r="BI45" t="str">
        <f t="shared" si="20"/>
        <v>&amp;1.96 (0)</v>
      </c>
      <c r="BJ45" t="str">
        <f t="shared" si="21"/>
        <v>&amp;756 (15)</v>
      </c>
      <c r="BK45" t="str">
        <f t="shared" si="17"/>
        <v>&amp;1462 (29.92)</v>
      </c>
      <c r="BL45" t="str">
        <f t="shared" si="17"/>
        <v>&amp;111 (1.21)</v>
      </c>
      <c r="BM45" t="str">
        <f t="shared" si="17"/>
        <v>&amp;213 (2.49)</v>
      </c>
      <c r="BN45" t="str">
        <f t="shared" si="17"/>
        <v>&amp;422 (5.26)</v>
      </c>
      <c r="BO45" t="str">
        <f t="shared" si="22"/>
        <v>&amp;7.08 (0.04)</v>
      </c>
      <c r="BP45" t="str">
        <f t="shared" si="23"/>
        <v>&amp;3.78 (0.01)</v>
      </c>
      <c r="BQ45" t="str">
        <f t="shared" si="24"/>
        <v>&amp;305 (4.51)</v>
      </c>
      <c r="BR45" t="str">
        <f t="shared" si="19"/>
        <v>&amp;597 (8.81)</v>
      </c>
      <c r="BS45" t="str">
        <f t="shared" si="19"/>
        <v>&amp;1193 (18.94)</v>
      </c>
      <c r="BT45" t="str">
        <f t="shared" si="19"/>
        <v>&amp;2879 (63.17)</v>
      </c>
      <c r="BU45" t="str">
        <f t="shared" si="25"/>
        <v>&amp;27.6 (0.49)</v>
      </c>
      <c r="BV45" s="3" t="s">
        <v>45</v>
      </c>
    </row>
    <row r="46" spans="17:74" x14ac:dyDescent="0.35">
      <c r="T46" t="s">
        <v>43</v>
      </c>
      <c r="AL46" t="s">
        <v>43</v>
      </c>
      <c r="BE46" t="s">
        <v>44</v>
      </c>
      <c r="BF46" t="str">
        <f t="shared" si="15"/>
        <v>SL</v>
      </c>
      <c r="BG46" t="str">
        <f t="shared" si="16"/>
        <v>&amp;SL</v>
      </c>
      <c r="BH46" t="str">
        <f t="shared" si="16"/>
        <v>&amp;ERM</v>
      </c>
      <c r="BI46" t="str">
        <f t="shared" si="20"/>
        <v>&amp;3.36 (0.03)</v>
      </c>
      <c r="BJ46" t="str">
        <f t="shared" si="21"/>
        <v>&amp;883 (34.46)</v>
      </c>
      <c r="BK46" t="str">
        <f t="shared" si="17"/>
        <v>&amp;1739 (71.05)</v>
      </c>
      <c r="BL46" t="str">
        <f t="shared" si="17"/>
        <v>&amp;146 (1.81)</v>
      </c>
      <c r="BM46" t="str">
        <f t="shared" si="17"/>
        <v>&amp;262 (3.79)</v>
      </c>
      <c r="BN46" t="str">
        <f t="shared" si="17"/>
        <v>&amp;550 (8.43)</v>
      </c>
      <c r="BO46" t="str">
        <f t="shared" si="22"/>
        <v>&amp;13.33 (0.29)</v>
      </c>
      <c r="BP46" t="str">
        <f t="shared" si="23"/>
        <v>&amp;6.79 (0.1)</v>
      </c>
      <c r="BQ46" t="str">
        <f t="shared" si="24"/>
        <v>&amp;367 (9.7)</v>
      </c>
      <c r="BR46" t="str">
        <f t="shared" si="19"/>
        <v>&amp;708 (22.6)</v>
      </c>
      <c r="BS46" t="str">
        <f t="shared" si="19"/>
        <v>&amp;1544 (41.54)</v>
      </c>
      <c r="BT46" t="str">
        <f t="shared" si="19"/>
        <v>&amp;3942 (132.91)</v>
      </c>
      <c r="BU46" t="str">
        <f t="shared" si="25"/>
        <v>&amp;35 (0.95)</v>
      </c>
      <c r="BV46" s="3" t="s">
        <v>45</v>
      </c>
    </row>
    <row r="47" spans="17:74" x14ac:dyDescent="0.35">
      <c r="Q47" t="s">
        <v>23</v>
      </c>
      <c r="R47" t="s">
        <v>16</v>
      </c>
      <c r="U47" t="s">
        <v>36</v>
      </c>
      <c r="V47" t="s">
        <v>36</v>
      </c>
      <c r="W47" t="str">
        <f t="shared" ref="W47:W53" si="26">W39</f>
        <v>Base</v>
      </c>
      <c r="X47" s="1" cm="1">
        <f t="array" ref="X47">SUMPRODUCT((X$27 = $C$1:$O$1) * ($R47 = $B$2:$B$22) * ($Q47 = $A$2:$A$22) * ($C$2:$O$22))</f>
        <v>1.9624657518334201</v>
      </c>
      <c r="Y47" s="1" cm="1">
        <f t="array" ref="Y47">SUMPRODUCT((Y$27 = $C$1:$O$1) * ($R47 = $B$2:$B$22) * ($Q47 = $A$2:$A$22) * ($C$2:$O$22))</f>
        <v>904.07493378823995</v>
      </c>
      <c r="Z47" s="1" cm="1">
        <f t="array" ref="Z47">SUMPRODUCT((Z$27 = $C$1:$O$1) * ($R47 = $B$2:$B$22) * ($Q47 = $A$2:$A$22) * ($C$2:$O$22))</f>
        <v>1536.7172179434499</v>
      </c>
      <c r="AA47" s="1" cm="1">
        <f t="array" ref="AA47">SUMPRODUCT((AA$27 = $C$1:$O$1) * ($R47 = $B$2:$B$22) * ($Q47 = $A$2:$A$22) * ($C$2:$O$22))</f>
        <v>117.023065644079</v>
      </c>
      <c r="AB47" s="1" cm="1">
        <f t="array" ref="AB47">SUMPRODUCT((AB$27 = $C$1:$O$1) * ($R47 = $B$2:$B$22) * ($Q47 = $A$2:$A$22) * ($C$2:$O$22))</f>
        <v>227.043986289571</v>
      </c>
      <c r="AC47" s="1" cm="1">
        <f t="array" ref="AC47">SUMPRODUCT((AC$27 = $C$1:$O$1) * ($R47 = $B$2:$B$22) * ($Q47 = $A$2:$A$22) * ($C$2:$O$22))</f>
        <v>680.58734947360699</v>
      </c>
      <c r="AD47" s="1" cm="1">
        <f t="array" ref="AD47">SUMPRODUCT((AD$27 = $C$1:$O$1) * ($R47 = $B$2:$B$22) * ($Q47 = $A$2:$A$22) * ($C$2:$O$22))</f>
        <v>7.7992629225824297</v>
      </c>
      <c r="AE47" s="1" cm="1">
        <f t="array" ref="AE47">SUMPRODUCT((AE$27 = $C$1:$O$1) * ($R47 = $B$2:$B$22) * ($Q47 = $A$2:$A$22) * ($C$2:$O$22))</f>
        <v>3.7623400714794601</v>
      </c>
      <c r="AF47" s="1" cm="1">
        <f t="array" ref="AF47">SUMPRODUCT((AF$27 = $C$1:$O$1) * ($R47 = $B$2:$B$22) * ($Q47 = $A$2:$A$22) * ($C$2:$O$22))</f>
        <v>346.098055383401</v>
      </c>
      <c r="AG47" s="1" cm="1">
        <f t="array" ref="AG47">SUMPRODUCT((AG$27 = $C$1:$O$1) * ($R47 = $B$2:$B$22) * ($Q47 = $A$2:$A$22) * ($C$2:$O$22))</f>
        <v>1036.81782150764</v>
      </c>
      <c r="AH47" s="1" cm="1">
        <f t="array" ref="AH47">SUMPRODUCT((AH$27 = $C$1:$O$1) * ($R47 = $B$2:$B$22) * ($Q47 = $A$2:$A$22) * ($C$2:$O$22))</f>
        <v>1352.96506166166</v>
      </c>
      <c r="AI47" s="1" cm="1">
        <f t="array" ref="AI47">SUMPRODUCT((AI$27 = $C$1:$O$1) * ($R47 = $B$2:$B$22) * ($Q47 = $A$2:$A$22) * ($C$2:$O$22))</f>
        <v>3322.3330751387002</v>
      </c>
      <c r="AJ47" s="1" cm="1">
        <f t="array" ref="AJ47">SUMPRODUCT((AJ$27 = $C$1:$O$1) * ($R47 = $B$2:$B$22) * ($Q47 = $A$2:$A$22) * ($C$2:$O$22))</f>
        <v>33.861021243415401</v>
      </c>
      <c r="AK47" s="1"/>
      <c r="AM47" t="s">
        <v>36</v>
      </c>
      <c r="AN47" t="s">
        <v>36</v>
      </c>
      <c r="AO47" t="str">
        <f t="shared" ref="AO47:AO53" si="27">AO39</f>
        <v>Base</v>
      </c>
      <c r="AP47" s="1" cm="1">
        <f t="array" ref="AP47">SUMPRODUCT((AP$27 = $S$1:$AE$1) * ($R47 = $R$2:$R$22) * ($Q47 = $Q$2:$Q$22) * ($S$2:$AE$22))</f>
        <v>1.2994907165108599E-3</v>
      </c>
      <c r="AQ47" s="1" cm="1">
        <f t="array" ref="AQ47">SUMPRODUCT((AQ$27 = $S$1:$AE$1) * ($R47 = $R$2:$R$22) * ($Q47 = $Q$2:$Q$22) * ($S$2:$AE$22))</f>
        <v>23.272038106031001</v>
      </c>
      <c r="AR47" s="1" cm="1">
        <f t="array" ref="AR47">SUMPRODUCT((AR$27 = $S$1:$AE$1) * ($R47 = $R$2:$R$22) * ($Q47 = $Q$2:$Q$22) * ($S$2:$AE$22))</f>
        <v>54.499055464528197</v>
      </c>
      <c r="AS47" s="1" cm="1">
        <f t="array" ref="AS47">SUMPRODUCT((AS$27 = $S$1:$AE$1) * ($R47 = $R$2:$R$22) * ($Q47 = $Q$2:$Q$22) * ($S$2:$AE$22))</f>
        <v>1.87711631588355</v>
      </c>
      <c r="AT47" s="1" cm="1">
        <f t="array" ref="AT47">SUMPRODUCT((AT$27 = $S$1:$AE$1) * ($R47 = $R$2:$R$22) * ($Q47 = $Q$2:$Q$22) * ($S$2:$AE$22))</f>
        <v>3.8109869135785099</v>
      </c>
      <c r="AU47" s="1" cm="1">
        <f t="array" ref="AU47">SUMPRODUCT((AU$27 = $S$1:$AE$1) * ($R47 = $R$2:$R$22) * ($Q47 = $Q$2:$Q$22) * ($S$2:$AE$22))</f>
        <v>2.5340997338957401</v>
      </c>
      <c r="AV47" s="1" cm="1">
        <f t="array" ref="AV47">SUMPRODUCT((AV$27 = $S$1:$AE$1) * ($R47 = $R$2:$R$22) * ($Q47 = $Q$2:$Q$22) * ($S$2:$AE$22))</f>
        <v>3.4986472904387902E-2</v>
      </c>
      <c r="AW47" s="1" cm="1">
        <f t="array" ref="AW47">SUMPRODUCT((AW$27 = $S$1:$AE$1) * ($R47 = $R$2:$R$22) * ($Q47 = $Q$2:$Q$22) * ($S$2:$AE$22))</f>
        <v>6.8657759791704099E-3</v>
      </c>
      <c r="AX47" s="1" cm="1">
        <f t="array" ref="AX47">SUMPRODUCT((AX$27 = $S$1:$AE$1) * ($R47 = $R$2:$R$22) * ($Q47 = $Q$2:$Q$22) * ($S$2:$AE$22))</f>
        <v>6.9183810943273096</v>
      </c>
      <c r="AY47" s="1" cm="1">
        <f t="array" ref="AY47">SUMPRODUCT((AY$27 = $S$1:$AE$1) * ($R47 = $R$2:$R$22) * ($Q47 = $Q$2:$Q$22) * ($S$2:$AE$22))</f>
        <v>8.9002500544178407</v>
      </c>
      <c r="AZ47" s="1" cm="1">
        <f t="array" ref="AZ47">SUMPRODUCT((AZ$27 = $S$1:$AE$1) * ($R47 = $R$2:$R$22) * ($Q47 = $Q$2:$Q$22) * ($S$2:$AE$22))</f>
        <v>35.641246950342797</v>
      </c>
      <c r="BA47" s="1" cm="1">
        <f t="array" ref="BA47">SUMPRODUCT((BA$27 = $S$1:$AE$1) * ($R47 = $R$2:$R$22) * ($Q47 = $Q$2:$Q$22) * ($S$2:$AE$22))</f>
        <v>125.607763010778</v>
      </c>
      <c r="BB47" s="1" cm="1">
        <f t="array" ref="BB47">SUMPRODUCT((BB$27 = $S$1:$AE$1) * ($R47 = $R$2:$R$22) * ($Q47 = $Q$2:$Q$22) * ($S$2:$AE$22))</f>
        <v>0.42048772471103701</v>
      </c>
      <c r="BC47" s="1"/>
      <c r="BD47" s="1"/>
      <c r="BE47" t="s">
        <v>46</v>
      </c>
    </row>
    <row r="48" spans="17:74" x14ac:dyDescent="0.35">
      <c r="Q48" t="s">
        <v>23</v>
      </c>
      <c r="R48" t="s">
        <v>20</v>
      </c>
      <c r="U48" t="s">
        <v>36</v>
      </c>
      <c r="V48" t="s">
        <v>36</v>
      </c>
      <c r="W48" t="str">
        <f t="shared" si="26"/>
        <v>OLS</v>
      </c>
      <c r="X48" s="1" cm="1">
        <f t="array" ref="X48">SUMPRODUCT((X$27 = $C$1:$O$1) * ($R48 = $B$2:$B$22) * ($Q48 = $A$2:$A$22) * ($C$2:$O$22))</f>
        <v>1.97636664360139</v>
      </c>
      <c r="Y48" s="1" cm="1">
        <f t="array" ref="Y48">SUMPRODUCT((Y$27 = $C$1:$O$1) * ($R48 = $B$2:$B$22) * ($Q48 = $A$2:$A$22) * ($C$2:$O$22))</f>
        <v>883.39589402230797</v>
      </c>
      <c r="Z48" s="1" cm="1">
        <f t="array" ref="Z48">SUMPRODUCT((Z$27 = $C$1:$O$1) * ($R48 = $B$2:$B$22) * ($Q48 = $A$2:$A$22) * ($C$2:$O$22))</f>
        <v>1679.66032594583</v>
      </c>
      <c r="AA48" s="1" cm="1">
        <f t="array" ref="AA48">SUMPRODUCT((AA$27 = $C$1:$O$1) * ($R48 = $B$2:$B$22) * ($Q48 = $A$2:$A$22) * ($C$2:$O$22))</f>
        <v>131.834080579177</v>
      </c>
      <c r="AB48" s="1" cm="1">
        <f t="array" ref="AB48">SUMPRODUCT((AB$27 = $C$1:$O$1) * ($R48 = $B$2:$B$22) * ($Q48 = $A$2:$A$22) * ($C$2:$O$22))</f>
        <v>256.27843627582303</v>
      </c>
      <c r="AC48" s="1" cm="1">
        <f t="array" ref="AC48">SUMPRODUCT((AC$27 = $C$1:$O$1) * ($R48 = $B$2:$B$22) * ($Q48 = $A$2:$A$22) * ($C$2:$O$22))</f>
        <v>519.94230644120898</v>
      </c>
      <c r="AD48" s="1" cm="1">
        <f t="array" ref="AD48">SUMPRODUCT((AD$27 = $C$1:$O$1) * ($R48 = $B$2:$B$22) * ($Q48 = $A$2:$A$22) * ($C$2:$O$22))</f>
        <v>7.4636264711343898</v>
      </c>
      <c r="AE48" s="1" cm="1">
        <f t="array" ref="AE48">SUMPRODUCT((AE$27 = $C$1:$O$1) * ($R48 = $B$2:$B$22) * ($Q48 = $A$2:$A$22) * ($C$2:$O$22))</f>
        <v>3.8733113440079299</v>
      </c>
      <c r="AF48" s="1" cm="1">
        <f t="array" ref="AF48">SUMPRODUCT((AF$27 = $C$1:$O$1) * ($R48 = $B$2:$B$22) * ($Q48 = $A$2:$A$22) * ($C$2:$O$22))</f>
        <v>365.13166883087098</v>
      </c>
      <c r="AG48" s="1" cm="1">
        <f t="array" ref="AG48">SUMPRODUCT((AG$27 = $C$1:$O$1) * ($R48 = $B$2:$B$22) * ($Q48 = $A$2:$A$22) * ($C$2:$O$22))</f>
        <v>731.91812088040001</v>
      </c>
      <c r="AH48" s="1" cm="1">
        <f t="array" ref="AH48">SUMPRODUCT((AH$27 = $C$1:$O$1) * ($R48 = $B$2:$B$22) * ($Q48 = $A$2:$A$22) * ($C$2:$O$22))</f>
        <v>1396.1277794785899</v>
      </c>
      <c r="AI48" s="1" cm="1">
        <f t="array" ref="AI48">SUMPRODUCT((AI$27 = $C$1:$O$1) * ($R48 = $B$2:$B$22) * ($Q48 = $A$2:$A$22) * ($C$2:$O$22))</f>
        <v>3078.8746700752699</v>
      </c>
      <c r="AJ48" s="1" cm="1">
        <f t="array" ref="AJ48">SUMPRODUCT((AJ$27 = $C$1:$O$1) * ($R48 = $B$2:$B$22) * ($Q48 = $A$2:$A$22) * ($C$2:$O$22))</f>
        <v>31.753365698667</v>
      </c>
      <c r="AK48" s="1"/>
      <c r="AM48" t="s">
        <v>36</v>
      </c>
      <c r="AN48" t="s">
        <v>36</v>
      </c>
      <c r="AO48" t="str">
        <f t="shared" si="27"/>
        <v>OLS</v>
      </c>
      <c r="AP48" s="1" cm="1">
        <f t="array" ref="AP48">SUMPRODUCT((AP$27 = $S$1:$AE$1) * ($R48 = $R$2:$R$22) * ($Q48 = $Q$2:$Q$22) * ($S$2:$AE$22))</f>
        <v>1.67236426750144E-3</v>
      </c>
      <c r="AQ48" s="1" cm="1">
        <f t="array" ref="AQ48">SUMPRODUCT((AQ$27 = $S$1:$AE$1) * ($R48 = $R$2:$R$22) * ($Q48 = $Q$2:$Q$22) * ($S$2:$AE$22))</f>
        <v>14.8167610754906</v>
      </c>
      <c r="AR48" s="1" cm="1">
        <f t="array" ref="AR48">SUMPRODUCT((AR$27 = $S$1:$AE$1) * ($R48 = $R$2:$R$22) * ($Q48 = $Q$2:$Q$22) * ($S$2:$AE$22))</f>
        <v>36.1439598260705</v>
      </c>
      <c r="AS48" s="1" cm="1">
        <f t="array" ref="AS48">SUMPRODUCT((AS$27 = $S$1:$AE$1) * ($R48 = $R$2:$R$22) * ($Q48 = $Q$2:$Q$22) * ($S$2:$AE$22))</f>
        <v>0.96663672629919195</v>
      </c>
      <c r="AT48" s="1" cm="1">
        <f t="array" ref="AT48">SUMPRODUCT((AT$27 = $S$1:$AE$1) * ($R48 = $R$2:$R$22) * ($Q48 = $Q$2:$Q$22) * ($S$2:$AE$22))</f>
        <v>2.2204708180997899</v>
      </c>
      <c r="AU48" s="1" cm="1">
        <f t="array" ref="AU48">SUMPRODUCT((AU$27 = $S$1:$AE$1) * ($R48 = $R$2:$R$22) * ($Q48 = $Q$2:$Q$22) * ($S$2:$AE$22))</f>
        <v>5.3677966928457597</v>
      </c>
      <c r="AV48" s="1" cm="1">
        <f t="array" ref="AV48">SUMPRODUCT((AV$27 = $S$1:$AE$1) * ($R48 = $R$2:$R$22) * ($Q48 = $Q$2:$Q$22) * ($S$2:$AE$22))</f>
        <v>2.2760797409546799E-2</v>
      </c>
      <c r="AW48" s="1" cm="1">
        <f t="array" ref="AW48">SUMPRODUCT((AW$27 = $S$1:$AE$1) * ($R48 = $R$2:$R$22) * ($Q48 = $Q$2:$Q$22) * ($S$2:$AE$22))</f>
        <v>6.0780602051502403E-3</v>
      </c>
      <c r="AX48" s="1" cm="1">
        <f t="array" ref="AX48">SUMPRODUCT((AX$27 = $S$1:$AE$1) * ($R48 = $R$2:$R$22) * ($Q48 = $Q$2:$Q$22) * ($S$2:$AE$22))</f>
        <v>3.9705244415308898</v>
      </c>
      <c r="AY48" s="1" cm="1">
        <f t="array" ref="AY48">SUMPRODUCT((AY$27 = $S$1:$AE$1) * ($R48 = $R$2:$R$22) * ($Q48 = $Q$2:$Q$22) * ($S$2:$AE$22))</f>
        <v>8.4140504689631204</v>
      </c>
      <c r="AZ48" s="1" cm="1">
        <f t="array" ref="AZ48">SUMPRODUCT((AZ$27 = $S$1:$AE$1) * ($R48 = $R$2:$R$22) * ($Q48 = $Q$2:$Q$22) * ($S$2:$AE$22))</f>
        <v>21.5936920303172</v>
      </c>
      <c r="BA48" s="1" cm="1">
        <f t="array" ref="BA48">SUMPRODUCT((BA$27 = $S$1:$AE$1) * ($R48 = $R$2:$R$22) * ($Q48 = $Q$2:$Q$22) * ($S$2:$AE$22))</f>
        <v>68.200344658490906</v>
      </c>
      <c r="BB48" s="1" cm="1">
        <f t="array" ref="BB48">SUMPRODUCT((BB$27 = $S$1:$AE$1) * ($R48 = $R$2:$R$22) * ($Q48 = $Q$2:$Q$22) * ($S$2:$AE$22))</f>
        <v>0.45935086147096599</v>
      </c>
      <c r="BC48" s="1"/>
      <c r="BD48" s="1"/>
      <c r="BE48" t="str">
        <f>"\texttt{"&amp;AL38&amp;"}"</f>
        <v>\texttt{Global}</v>
      </c>
      <c r="BV48" s="3" t="s">
        <v>45</v>
      </c>
    </row>
    <row r="49" spans="17:74" x14ac:dyDescent="0.35">
      <c r="Q49" t="s">
        <v>23</v>
      </c>
      <c r="R49" t="s">
        <v>21</v>
      </c>
      <c r="U49" t="s">
        <v>36</v>
      </c>
      <c r="V49" t="s">
        <v>36</v>
      </c>
      <c r="W49" t="str">
        <f t="shared" si="26"/>
        <v>WLS-struct</v>
      </c>
      <c r="X49" s="1" cm="1">
        <f t="array" ref="X49">SUMPRODUCT((X$27 = $C$1:$O$1) * ($R49 = $B$2:$B$22) * ($Q49 = $A$2:$A$22) * ($C$2:$O$22))</f>
        <v>1.9604426348642401</v>
      </c>
      <c r="Y49" s="1" cm="1">
        <f t="array" ref="Y49">SUMPRODUCT((Y$27 = $C$1:$O$1) * ($R49 = $B$2:$B$22) * ($Q49 = $A$2:$A$22) * ($C$2:$O$22))</f>
        <v>789.90558836434695</v>
      </c>
      <c r="Z49" s="1" cm="1">
        <f t="array" ref="Z49">SUMPRODUCT((Z$27 = $C$1:$O$1) * ($R49 = $B$2:$B$22) * ($Q49 = $A$2:$A$22) * ($C$2:$O$22))</f>
        <v>1545.71722351367</v>
      </c>
      <c r="AA49" s="1" cm="1">
        <f t="array" ref="AA49">SUMPRODUCT((AA$27 = $C$1:$O$1) * ($R49 = $B$2:$B$22) * ($Q49 = $A$2:$A$22) * ($C$2:$O$22))</f>
        <v>117.108657178578</v>
      </c>
      <c r="AB49" s="1" cm="1">
        <f t="array" ref="AB49">SUMPRODUCT((AB$27 = $C$1:$O$1) * ($R49 = $B$2:$B$22) * ($Q49 = $A$2:$A$22) * ($C$2:$O$22))</f>
        <v>227.81036050130899</v>
      </c>
      <c r="AC49" s="1" cm="1">
        <f t="array" ref="AC49">SUMPRODUCT((AC$27 = $C$1:$O$1) * ($R49 = $B$2:$B$22) * ($Q49 = $A$2:$A$22) * ($C$2:$O$22))</f>
        <v>456.93135601667598</v>
      </c>
      <c r="AD49" s="1" cm="1">
        <f t="array" ref="AD49">SUMPRODUCT((AD$27 = $C$1:$O$1) * ($R49 = $B$2:$B$22) * ($Q49 = $A$2:$A$22) * ($C$2:$O$22))</f>
        <v>7.1348409532725796</v>
      </c>
      <c r="AE49" s="1" cm="1">
        <f t="array" ref="AE49">SUMPRODUCT((AE$27 = $C$1:$O$1) * ($R49 = $B$2:$B$22) * ($Q49 = $A$2:$A$22) * ($C$2:$O$22))</f>
        <v>3.7896359382413398</v>
      </c>
      <c r="AF49" s="1" cm="1">
        <f t="array" ref="AF49">SUMPRODUCT((AF$27 = $C$1:$O$1) * ($R49 = $B$2:$B$22) * ($Q49 = $A$2:$A$22) * ($C$2:$O$22))</f>
        <v>325.81129593805201</v>
      </c>
      <c r="AG49" s="1" cm="1">
        <f t="array" ref="AG49">SUMPRODUCT((AG$27 = $C$1:$O$1) * ($R49 = $B$2:$B$22) * ($Q49 = $A$2:$A$22) * ($C$2:$O$22))</f>
        <v>650.22545466369399</v>
      </c>
      <c r="AH49" s="1" cm="1">
        <f t="array" ref="AH49">SUMPRODUCT((AH$27 = $C$1:$O$1) * ($R49 = $B$2:$B$22) * ($Q49 = $A$2:$A$22) * ($C$2:$O$22))</f>
        <v>1307.6445699573601</v>
      </c>
      <c r="AI49" s="1" cm="1">
        <f t="array" ref="AI49">SUMPRODUCT((AI$27 = $C$1:$O$1) * ($R49 = $B$2:$B$22) * ($Q49 = $A$2:$A$22) * ($C$2:$O$22))</f>
        <v>2991.8144351623</v>
      </c>
      <c r="AJ49" s="1" cm="1">
        <f t="array" ref="AJ49">SUMPRODUCT((AJ$27 = $C$1:$O$1) * ($R49 = $B$2:$B$22) * ($Q49 = $A$2:$A$22) * ($C$2:$O$22))</f>
        <v>29.2528899154761</v>
      </c>
      <c r="AK49" s="1"/>
      <c r="AM49" t="s">
        <v>36</v>
      </c>
      <c r="AN49" t="s">
        <v>36</v>
      </c>
      <c r="AO49" t="str">
        <f t="shared" si="27"/>
        <v>WLS-struct</v>
      </c>
      <c r="AP49" s="1" cm="1">
        <f t="array" ref="AP49">SUMPRODUCT((AP$27 = $S$1:$AE$1) * ($R49 = $R$2:$R$22) * ($Q49 = $Q$2:$Q$22) * ($S$2:$AE$22))</f>
        <v>1.5289340920864199E-3</v>
      </c>
      <c r="AQ49" s="1" cm="1">
        <f t="array" ref="AQ49">SUMPRODUCT((AQ$27 = $S$1:$AE$1) * ($R49 = $R$2:$R$22) * ($Q49 = $Q$2:$Q$22) * ($S$2:$AE$22))</f>
        <v>8.4520555782804294</v>
      </c>
      <c r="AR49" s="1" cm="1">
        <f t="array" ref="AR49">SUMPRODUCT((AR$27 = $S$1:$AE$1) * ($R49 = $R$2:$R$22) * ($Q49 = $Q$2:$Q$22) * ($S$2:$AE$22))</f>
        <v>17.329798453178501</v>
      </c>
      <c r="AS49" s="1" cm="1">
        <f t="array" ref="AS49">SUMPRODUCT((AS$27 = $S$1:$AE$1) * ($R49 = $R$2:$R$22) * ($Q49 = $Q$2:$Q$22) * ($S$2:$AE$22))</f>
        <v>0.62206508219002299</v>
      </c>
      <c r="AT49" s="1" cm="1">
        <f t="array" ref="AT49">SUMPRODUCT((AT$27 = $S$1:$AE$1) * ($R49 = $R$2:$R$22) * ($Q49 = $Q$2:$Q$22) * ($S$2:$AE$22))</f>
        <v>1.1230517518331999</v>
      </c>
      <c r="AU49" s="1" cm="1">
        <f t="array" ref="AU49">SUMPRODUCT((AU$27 = $S$1:$AE$1) * ($R49 = $R$2:$R$22) * ($Q49 = $Q$2:$Q$22) * ($S$2:$AE$22))</f>
        <v>2.3685156415372899</v>
      </c>
      <c r="AV49" s="1" cm="1">
        <f t="array" ref="AV49">SUMPRODUCT((AV$27 = $S$1:$AE$1) * ($R49 = $R$2:$R$22) * ($Q49 = $Q$2:$Q$22) * ($S$2:$AE$22))</f>
        <v>1.47768067925574E-2</v>
      </c>
      <c r="AW49" s="1" cm="1">
        <f t="array" ref="AW49">SUMPRODUCT((AW$27 = $S$1:$AE$1) * ($R49 = $R$2:$R$22) * ($Q49 = $Q$2:$Q$22) * ($S$2:$AE$22))</f>
        <v>4.9048761203408899E-3</v>
      </c>
      <c r="AX49" s="1" cm="1">
        <f t="array" ref="AX49">SUMPRODUCT((AX$27 = $S$1:$AE$1) * ($R49 = $R$2:$R$22) * ($Q49 = $Q$2:$Q$22) * ($S$2:$AE$22))</f>
        <v>2.7130038530004001</v>
      </c>
      <c r="AY49" s="1" cm="1">
        <f t="array" ref="AY49">SUMPRODUCT((AY$27 = $S$1:$AE$1) * ($R49 = $R$2:$R$22) * ($Q49 = $Q$2:$Q$22) * ($S$2:$AE$22))</f>
        <v>5.1127909113804302</v>
      </c>
      <c r="AZ49" s="1" cm="1">
        <f t="array" ref="AZ49">SUMPRODUCT((AZ$27 = $S$1:$AE$1) * ($R49 = $R$2:$R$22) * ($Q49 = $Q$2:$Q$22) * ($S$2:$AE$22))</f>
        <v>11.3004100951286</v>
      </c>
      <c r="BA49" s="1" cm="1">
        <f t="array" ref="BA49">SUMPRODUCT((BA$27 = $S$1:$AE$1) * ($R49 = $R$2:$R$22) * ($Q49 = $Q$2:$Q$22) * ($S$2:$AE$22))</f>
        <v>34.0432920127271</v>
      </c>
      <c r="BB49" s="1" cm="1">
        <f t="array" ref="BB49">SUMPRODUCT((BB$27 = $S$1:$AE$1) * ($R49 = $R$2:$R$22) * ($Q49 = $Q$2:$Q$22) * ($S$2:$AE$22))</f>
        <v>0.25981557242322401</v>
      </c>
      <c r="BC49" s="1"/>
      <c r="BD49" s="1"/>
      <c r="BE49" t="s">
        <v>44</v>
      </c>
      <c r="BF49" t="str">
        <f t="shared" ref="BF49:BF55" si="28">AM39</f>
        <v>SL</v>
      </c>
      <c r="BG49" t="str">
        <f t="shared" ref="BG49:BH55" si="29">"&amp;"&amp;AN39</f>
        <v>&amp;SL</v>
      </c>
      <c r="BH49" t="str">
        <f t="shared" si="29"/>
        <v>&amp;Base</v>
      </c>
      <c r="BI49" t="str">
        <f>"&amp;"&amp;ROUND(X39, 2)&amp;" ("&amp;ROUND(AP39, 2)&amp;")"</f>
        <v>&amp;1.96 (0)</v>
      </c>
      <c r="BJ49" t="str">
        <f>"&amp;"&amp;ROUND(Y39, 0)&amp;" ("&amp;ROUND(AQ39, 2)&amp;")"</f>
        <v>&amp;703 (87.28)</v>
      </c>
      <c r="BK49" t="str">
        <f t="shared" ref="BK49:BN55" si="30">"&amp;"&amp;ROUND(Z39, 0)&amp;" ("&amp;ROUND(AR39, 2)&amp;")"</f>
        <v>&amp;1464 (117.43)</v>
      </c>
      <c r="BL49" s="7" t="str">
        <f t="shared" si="30"/>
        <v>&amp;94 (0.8)</v>
      </c>
      <c r="BM49" t="str">
        <f t="shared" si="30"/>
        <v>&amp;183 (5.01)</v>
      </c>
      <c r="BN49" t="str">
        <f t="shared" si="30"/>
        <v>&amp;392 (11.42)</v>
      </c>
      <c r="BO49" t="str">
        <f t="shared" ref="BJ49:BU49" si="31">"&amp;"&amp;ROUND(AD39, 2)&amp;" ("&amp;ROUND(AV39, 2)&amp;")"</f>
        <v>&amp;6.68 (0.02)</v>
      </c>
      <c r="BP49" t="str">
        <f t="shared" si="31"/>
        <v>&amp;3.72 (0)</v>
      </c>
      <c r="BQ49" t="str">
        <f>"&amp;"&amp;ROUND(AF39, 0)&amp;" ("&amp;ROUND(AX39, 2)&amp;")"</f>
        <v>&amp;254 (4.43)</v>
      </c>
      <c r="BR49" t="str">
        <f t="shared" ref="BR49:BT55" si="32">"&amp;"&amp;ROUND(AG39, 0)&amp;" ("&amp;ROUND(AY39, 2)&amp;")"</f>
        <v>&amp;533 (15.75)</v>
      </c>
      <c r="BS49" t="str">
        <f t="shared" si="32"/>
        <v>&amp;1271 (87.73)</v>
      </c>
      <c r="BT49" t="str">
        <f t="shared" si="32"/>
        <v>&amp;4107 (195.03)</v>
      </c>
      <c r="BU49" t="str">
        <f>"&amp;"&amp;ROUND(AJ39, 1)&amp;" ("&amp;ROUND(BB39, 2)&amp;")"</f>
        <v>&amp;30.2 (0.54)</v>
      </c>
      <c r="BV49" s="3" t="s">
        <v>45</v>
      </c>
    </row>
    <row r="50" spans="17:74" x14ac:dyDescent="0.35">
      <c r="Q50" t="s">
        <v>23</v>
      </c>
      <c r="R50" t="s">
        <v>22</v>
      </c>
      <c r="U50" t="s">
        <v>36</v>
      </c>
      <c r="V50" t="s">
        <v>36</v>
      </c>
      <c r="W50" t="str">
        <f t="shared" si="26"/>
        <v>WLS-var</v>
      </c>
      <c r="X50" s="1" cm="1">
        <f t="array" ref="X50">SUMPRODUCT((X$27 = $C$1:$O$1) * ($R50 = $B$2:$B$22) * ($Q50 = $A$2:$A$22) * ($C$2:$O$22))</f>
        <v>1.95937039867575</v>
      </c>
      <c r="Y50" s="1" cm="1">
        <f t="array" ref="Y50">SUMPRODUCT((Y$27 = $C$1:$O$1) * ($R50 = $B$2:$B$22) * ($Q50 = $A$2:$A$22) * ($C$2:$O$22))</f>
        <v>719.22971012194296</v>
      </c>
      <c r="Z50" s="1" cm="1">
        <f t="array" ref="Z50">SUMPRODUCT((Z$27 = $C$1:$O$1) * ($R50 = $B$2:$B$22) * ($Q50 = $A$2:$A$22) * ($C$2:$O$22))</f>
        <v>1404.3131192250801</v>
      </c>
      <c r="AA50" s="1" cm="1">
        <f t="array" ref="AA50">SUMPRODUCT((AA$27 = $C$1:$O$1) * ($R50 = $B$2:$B$22) * ($Q50 = $A$2:$A$22) * ($C$2:$O$22))</f>
        <v>111.499269687368</v>
      </c>
      <c r="AB50" s="1" cm="1">
        <f t="array" ref="AB50">SUMPRODUCT((AB$27 = $C$1:$O$1) * ($R50 = $B$2:$B$22) * ($Q50 = $A$2:$A$22) * ($C$2:$O$22))</f>
        <v>216.01852757733599</v>
      </c>
      <c r="AC50" s="1" cm="1">
        <f t="array" ref="AC50">SUMPRODUCT((AC$27 = $C$1:$O$1) * ($R50 = $B$2:$B$22) * ($Q50 = $A$2:$A$22) * ($C$2:$O$22))</f>
        <v>438.40007900313799</v>
      </c>
      <c r="AD50" s="1" cm="1">
        <f t="array" ref="AD50">SUMPRODUCT((AD$27 = $C$1:$O$1) * ($R50 = $B$2:$B$22) * ($Q50 = $A$2:$A$22) * ($C$2:$O$22))</f>
        <v>7.0751693076499</v>
      </c>
      <c r="AE50" s="1" cm="1">
        <f t="array" ref="AE50">SUMPRODUCT((AE$27 = $C$1:$O$1) * ($R50 = $B$2:$B$22) * ($Q50 = $A$2:$A$22) * ($C$2:$O$22))</f>
        <v>3.7791205958812202</v>
      </c>
      <c r="AF50" s="1" cm="1">
        <f t="array" ref="AF50">SUMPRODUCT((AF$27 = $C$1:$O$1) * ($R50 = $B$2:$B$22) * ($Q50 = $A$2:$A$22) * ($C$2:$O$22))</f>
        <v>298.540627288949</v>
      </c>
      <c r="AG50" s="1" cm="1">
        <f t="array" ref="AG50">SUMPRODUCT((AG$27 = $C$1:$O$1) * ($R50 = $B$2:$B$22) * ($Q50 = $A$2:$A$22) * ($C$2:$O$22))</f>
        <v>590.80275966903298</v>
      </c>
      <c r="AH50" s="1" cm="1">
        <f t="array" ref="AH50">SUMPRODUCT((AH$27 = $C$1:$O$1) * ($R50 = $B$2:$B$22) * ($Q50 = $A$2:$A$22) * ($C$2:$O$22))</f>
        <v>1205.7228640876299</v>
      </c>
      <c r="AI50" s="1" cm="1">
        <f t="array" ref="AI50">SUMPRODUCT((AI$27 = $C$1:$O$1) * ($R50 = $B$2:$B$22) * ($Q50 = $A$2:$A$22) * ($C$2:$O$22))</f>
        <v>2838.1123116966601</v>
      </c>
      <c r="AJ50" s="1" cm="1">
        <f t="array" ref="AJ50">SUMPRODUCT((AJ$27 = $C$1:$O$1) * ($R50 = $B$2:$B$22) * ($Q50 = $A$2:$A$22) * ($C$2:$O$22))</f>
        <v>27.1418164566842</v>
      </c>
      <c r="AK50" s="1"/>
      <c r="AM50" t="s">
        <v>36</v>
      </c>
      <c r="AN50" t="s">
        <v>36</v>
      </c>
      <c r="AO50" t="str">
        <f t="shared" si="27"/>
        <v>WLS-var</v>
      </c>
      <c r="AP50" s="1" cm="1">
        <f t="array" ref="AP50">SUMPRODUCT((AP$27 = $S$1:$AE$1) * ($R50 = $R$2:$R$22) * ($Q50 = $Q$2:$Q$22) * ($S$2:$AE$22))</f>
        <v>1.4907946798802499E-3</v>
      </c>
      <c r="AQ50" s="1" cm="1">
        <f t="array" ref="AQ50">SUMPRODUCT((AQ$27 = $S$1:$AE$1) * ($R50 = $R$2:$R$22) * ($Q50 = $Q$2:$Q$22) * ($S$2:$AE$22))</f>
        <v>5.4263423160147299</v>
      </c>
      <c r="AR50" s="1" cm="1">
        <f t="array" ref="AR50">SUMPRODUCT((AR$27 = $S$1:$AE$1) * ($R50 = $R$2:$R$22) * ($Q50 = $Q$2:$Q$22) * ($S$2:$AE$22))</f>
        <v>11.4300416226155</v>
      </c>
      <c r="AS50" s="1" cm="1">
        <f t="array" ref="AS50">SUMPRODUCT((AS$27 = $S$1:$AE$1) * ($R50 = $R$2:$R$22) * ($Q50 = $Q$2:$Q$22) * ($S$2:$AE$22))</f>
        <v>0.35383140875518199</v>
      </c>
      <c r="AT50" s="1" cm="1">
        <f t="array" ref="AT50">SUMPRODUCT((AT$27 = $S$1:$AE$1) * ($R50 = $R$2:$R$22) * ($Q50 = $Q$2:$Q$22) * ($S$2:$AE$22))</f>
        <v>0.71906397399217203</v>
      </c>
      <c r="AU50" s="1" cm="1">
        <f t="array" ref="AU50">SUMPRODUCT((AU$27 = $S$1:$AE$1) * ($R50 = $R$2:$R$22) * ($Q50 = $Q$2:$Q$22) * ($S$2:$AE$22))</f>
        <v>1.4830079863230501</v>
      </c>
      <c r="AV50" s="1" cm="1">
        <f t="array" ref="AV50">SUMPRODUCT((AV$27 = $S$1:$AE$1) * ($R50 = $R$2:$R$22) * ($Q50 = $Q$2:$Q$22) * ($S$2:$AE$22))</f>
        <v>1.8103286206976599E-2</v>
      </c>
      <c r="AW50" s="1" cm="1">
        <f t="array" ref="AW50">SUMPRODUCT((AW$27 = $S$1:$AE$1) * ($R50 = $R$2:$R$22) * ($Q50 = $Q$2:$Q$22) * ($S$2:$AE$22))</f>
        <v>6.2315334864162198E-3</v>
      </c>
      <c r="AX50" s="1" cm="1">
        <f t="array" ref="AX50">SUMPRODUCT((AX$27 = $S$1:$AE$1) * ($R50 = $R$2:$R$22) * ($Q50 = $Q$2:$Q$22) * ($S$2:$AE$22))</f>
        <v>1.3824682991244801</v>
      </c>
      <c r="AY50" s="1" cm="1">
        <f t="array" ref="AY50">SUMPRODUCT((AY$27 = $S$1:$AE$1) * ($R50 = $R$2:$R$22) * ($Q50 = $Q$2:$Q$22) * ($S$2:$AE$22))</f>
        <v>2.6474510029162102</v>
      </c>
      <c r="AZ50" s="1" cm="1">
        <f t="array" ref="AZ50">SUMPRODUCT((AZ$27 = $S$1:$AE$1) * ($R50 = $R$2:$R$22) * ($Q50 = $Q$2:$Q$22) * ($S$2:$AE$22))</f>
        <v>6.4101662276308904</v>
      </c>
      <c r="BA50" s="1" cm="1">
        <f t="array" ref="BA50">SUMPRODUCT((BA$27 = $S$1:$AE$1) * ($R50 = $R$2:$R$22) * ($Q50 = $Q$2:$Q$22) * ($S$2:$AE$22))</f>
        <v>26.783029559048501</v>
      </c>
      <c r="BB50" s="1" cm="1">
        <f t="array" ref="BB50">SUMPRODUCT((BB$27 = $S$1:$AE$1) * ($R50 = $R$2:$R$22) * ($Q50 = $Q$2:$Q$22) * ($S$2:$AE$22))</f>
        <v>0.17318297991682199</v>
      </c>
      <c r="BC50" s="1"/>
      <c r="BD50" s="1"/>
      <c r="BE50" t="s">
        <v>44</v>
      </c>
      <c r="BF50" t="str">
        <f t="shared" si="28"/>
        <v>SL</v>
      </c>
      <c r="BG50" t="str">
        <f t="shared" si="29"/>
        <v>&amp;SL</v>
      </c>
      <c r="BH50" t="str">
        <f t="shared" si="29"/>
        <v>&amp;OLS</v>
      </c>
      <c r="BI50" t="str">
        <f t="shared" ref="BI50:BI55" si="33">"&amp;"&amp;ROUND(X40, 2)&amp;" ("&amp;ROUND(AP40, 2)&amp;")"</f>
        <v>&amp;1.96 (0)</v>
      </c>
      <c r="BJ50" t="str">
        <f t="shared" ref="BJ50:BJ55" si="34">"&amp;"&amp;ROUND(Y40, 0)&amp;" ("&amp;ROUND(AQ40, 2)&amp;")"</f>
        <v>&amp;700 (29.64)</v>
      </c>
      <c r="BK50" t="str">
        <f t="shared" si="30"/>
        <v>&amp;1404 (50.13)</v>
      </c>
      <c r="BL50" t="str">
        <f t="shared" si="30"/>
        <v>&amp;106 (2.1)</v>
      </c>
      <c r="BM50" t="str">
        <f t="shared" si="30"/>
        <v>&amp;204 (4.31)</v>
      </c>
      <c r="BN50" t="str">
        <f t="shared" si="30"/>
        <v>&amp;439 (9.85)</v>
      </c>
      <c r="BO50" t="str">
        <f t="shared" ref="BO50:BO55" si="35">"&amp;"&amp;ROUND(AD40, 2)&amp;" ("&amp;ROUND(AV40, 2)&amp;")"</f>
        <v>&amp;6.73 (0.01)</v>
      </c>
      <c r="BP50" t="str">
        <f t="shared" ref="BP50:BP55" si="36">"&amp;"&amp;ROUND(AE40, 2)&amp;" ("&amp;ROUND(AW40, 2)&amp;")"</f>
        <v>&amp;3.72 (0)</v>
      </c>
      <c r="BQ50" t="str">
        <f t="shared" ref="BQ50:BQ55" si="37">"&amp;"&amp;ROUND(AF40, 0)&amp;" ("&amp;ROUND(AX40, 2)&amp;")"</f>
        <v>&amp;288 (9.11)</v>
      </c>
      <c r="BR50" t="str">
        <f t="shared" si="32"/>
        <v>&amp;574 (15.47)</v>
      </c>
      <c r="BS50" t="str">
        <f t="shared" si="32"/>
        <v>&amp;1273 (36.26)</v>
      </c>
      <c r="BT50" t="str">
        <f t="shared" si="32"/>
        <v>&amp;3179 (117.9)</v>
      </c>
      <c r="BU50" t="str">
        <f t="shared" ref="BU50:BU55" si="38">"&amp;"&amp;ROUND(AJ40, 1)&amp;" ("&amp;ROUND(BB40, 2)&amp;")"</f>
        <v>&amp;27.9 (0.66)</v>
      </c>
      <c r="BV50" s="3" t="s">
        <v>45</v>
      </c>
    </row>
    <row r="51" spans="17:74" x14ac:dyDescent="0.35">
      <c r="Q51" t="s">
        <v>23</v>
      </c>
      <c r="R51" t="s">
        <v>18</v>
      </c>
      <c r="U51" t="s">
        <v>36</v>
      </c>
      <c r="V51" t="s">
        <v>36</v>
      </c>
      <c r="W51" t="str">
        <f t="shared" si="26"/>
        <v>MinT-cov</v>
      </c>
      <c r="X51" s="1" cm="1">
        <f t="array" ref="X51">SUMPRODUCT((X$27 = $C$1:$O$1) * ($R51 = $B$2:$B$22) * ($Q51 = $A$2:$A$22) * ($C$2:$O$22))</f>
        <v>153.58991507893001</v>
      </c>
      <c r="Y51" s="1" cm="1">
        <f t="array" ref="Y51">SUMPRODUCT((Y$27 = $C$1:$O$1) * ($R51 = $B$2:$B$22) * ($Q51 = $A$2:$A$22) * ($C$2:$O$22))</f>
        <v>13051.3305401408</v>
      </c>
      <c r="Z51" s="1" cm="1">
        <f t="array" ref="Z51">SUMPRODUCT((Z$27 = $C$1:$O$1) * ($R51 = $B$2:$B$22) * ($Q51 = $A$2:$A$22) * ($C$2:$O$22))</f>
        <v>19799.118294589702</v>
      </c>
      <c r="AA51" s="1" cm="1">
        <f t="array" ref="AA51">SUMPRODUCT((AA$27 = $C$1:$O$1) * ($R51 = $B$2:$B$22) * ($Q51 = $A$2:$A$22) * ($C$2:$O$22))</f>
        <v>3481.9925782042301</v>
      </c>
      <c r="AB51" s="1" cm="1">
        <f t="array" ref="AB51">SUMPRODUCT((AB$27 = $C$1:$O$1) * ($R51 = $B$2:$B$22) * ($Q51 = $A$2:$A$22) * ($C$2:$O$22))</f>
        <v>5490.7207647976302</v>
      </c>
      <c r="AC51" s="1" cm="1">
        <f t="array" ref="AC51">SUMPRODUCT((AC$27 = $C$1:$O$1) * ($R51 = $B$2:$B$22) * ($Q51 = $A$2:$A$22) * ($C$2:$O$22))</f>
        <v>9467.0220163062204</v>
      </c>
      <c r="AD51" s="1" cm="1">
        <f t="array" ref="AD51">SUMPRODUCT((AD$27 = $C$1:$O$1) * ($R51 = $B$2:$B$22) * ($Q51 = $A$2:$A$22) * ($C$2:$O$22))</f>
        <v>501.27668540635898</v>
      </c>
      <c r="AE51" s="1" cm="1">
        <f t="array" ref="AE51">SUMPRODUCT((AE$27 = $C$1:$O$1) * ($R51 = $B$2:$B$22) * ($Q51 = $A$2:$A$22) * ($C$2:$O$22))</f>
        <v>284.99990236126399</v>
      </c>
      <c r="AF51" s="1" cm="1">
        <f t="array" ref="AF51">SUMPRODUCT((AF$27 = $C$1:$O$1) * ($R51 = $B$2:$B$22) * ($Q51 = $A$2:$A$22) * ($C$2:$O$22))</f>
        <v>7354.9219666626104</v>
      </c>
      <c r="AG51" s="1" cm="1">
        <f t="array" ref="AG51">SUMPRODUCT((AG$27 = $C$1:$O$1) * ($R51 = $B$2:$B$22) * ($Q51 = $A$2:$A$22) * ($C$2:$O$22))</f>
        <v>11822.646139693101</v>
      </c>
      <c r="AH51" s="1" cm="1">
        <f t="array" ref="AH51">SUMPRODUCT((AH$27 = $C$1:$O$1) * ($R51 = $B$2:$B$22) * ($Q51 = $A$2:$A$22) * ($C$2:$O$22))</f>
        <v>21458.641490133999</v>
      </c>
      <c r="AI51" s="1" cm="1">
        <f t="array" ref="AI51">SUMPRODUCT((AI$27 = $C$1:$O$1) * ($R51 = $B$2:$B$22) * ($Q51 = $A$2:$A$22) * ($C$2:$O$22))</f>
        <v>38047.249592418702</v>
      </c>
      <c r="AJ51" s="1" cm="1">
        <f t="array" ref="AJ51">SUMPRODUCT((AJ$27 = $C$1:$O$1) * ($R51 = $B$2:$B$22) * ($Q51 = $A$2:$A$22) * ($C$2:$O$22))</f>
        <v>548.87020766620799</v>
      </c>
      <c r="AK51" s="1"/>
      <c r="AM51" t="s">
        <v>36</v>
      </c>
      <c r="AN51" t="s">
        <v>36</v>
      </c>
      <c r="AO51" t="str">
        <f t="shared" si="27"/>
        <v>MinT-cov</v>
      </c>
      <c r="AP51" s="1" cm="1">
        <f t="array" ref="AP51">SUMPRODUCT((AP$27 = $S$1:$AE$1) * ($R51 = $R$2:$R$22) * ($Q51 = $Q$2:$Q$22) * ($S$2:$AE$22))</f>
        <v>108.429574321639</v>
      </c>
      <c r="AQ51" s="1" cm="1">
        <f t="array" ref="AQ51">SUMPRODUCT((AQ$27 = $S$1:$AE$1) * ($R51 = $R$2:$R$22) * ($Q51 = $Q$2:$Q$22) * ($S$2:$AE$22))</f>
        <v>8529.6672229336</v>
      </c>
      <c r="AR51" s="1" cm="1">
        <f t="array" ref="AR51">SUMPRODUCT((AR$27 = $S$1:$AE$1) * ($R51 = $R$2:$R$22) * ($Q51 = $Q$2:$Q$22) * ($S$2:$AE$22))</f>
        <v>13285.614521167799</v>
      </c>
      <c r="AS51" s="1" cm="1">
        <f t="array" ref="AS51">SUMPRODUCT((AS$27 = $S$1:$AE$1) * ($R51 = $R$2:$R$22) * ($Q51 = $Q$2:$Q$22) * ($S$2:$AE$22))</f>
        <v>2065.18416721929</v>
      </c>
      <c r="AT51" s="1" cm="1">
        <f t="array" ref="AT51">SUMPRODUCT((AT$27 = $S$1:$AE$1) * ($R51 = $R$2:$R$22) * ($Q51 = $Q$2:$Q$22) * ($S$2:$AE$22))</f>
        <v>3116.5969860238401</v>
      </c>
      <c r="AU51" s="1" cm="1">
        <f t="array" ref="AU51">SUMPRODUCT((AU$27 = $S$1:$AE$1) * ($R51 = $R$2:$R$22) * ($Q51 = $Q$2:$Q$22) * ($S$2:$AE$22))</f>
        <v>5924.9514646505804</v>
      </c>
      <c r="AV51" s="1" cm="1">
        <f t="array" ref="AV51">SUMPRODUCT((AV$27 = $S$1:$AE$1) * ($R51 = $R$2:$R$22) * ($Q51 = $Q$2:$Q$22) * ($S$2:$AE$22))</f>
        <v>350.231442001581</v>
      </c>
      <c r="AW51" s="1" cm="1">
        <f t="array" ref="AW51">SUMPRODUCT((AW$27 = $S$1:$AE$1) * ($R51 = $R$2:$R$22) * ($Q51 = $Q$2:$Q$22) * ($S$2:$AE$22))</f>
        <v>201.80551117827699</v>
      </c>
      <c r="AX51" s="1" cm="1">
        <f t="array" ref="AX51">SUMPRODUCT((AX$27 = $S$1:$AE$1) * ($R51 = $R$2:$R$22) * ($Q51 = $Q$2:$Q$22) * ($S$2:$AE$22))</f>
        <v>4888.4413107091304</v>
      </c>
      <c r="AY51" s="1" cm="1">
        <f t="array" ref="AY51">SUMPRODUCT((AY$27 = $S$1:$AE$1) * ($R51 = $R$2:$R$22) * ($Q51 = $Q$2:$Q$22) * ($S$2:$AE$22))</f>
        <v>6209.6256564219202</v>
      </c>
      <c r="AZ51" s="1" cm="1">
        <f t="array" ref="AZ51">SUMPRODUCT((AZ$27 = $S$1:$AE$1) * ($R51 = $R$2:$R$22) * ($Q51 = $Q$2:$Q$22) * ($S$2:$AE$22))</f>
        <v>14778.721723992299</v>
      </c>
      <c r="BA51" s="1" cm="1">
        <f t="array" ref="BA51">SUMPRODUCT((BA$27 = $S$1:$AE$1) * ($R51 = $R$2:$R$22) * ($Q51 = $Q$2:$Q$22) * ($S$2:$AE$22))</f>
        <v>21239.102128035702</v>
      </c>
      <c r="BB51" s="1" cm="1">
        <f t="array" ref="BB51">SUMPRODUCT((BB$27 = $S$1:$AE$1) * ($R51 = $R$2:$R$22) * ($Q51 = $Q$2:$Q$22) * ($S$2:$AE$22))</f>
        <v>325.567064784867</v>
      </c>
      <c r="BC51" s="1"/>
      <c r="BD51" s="1"/>
      <c r="BE51" t="s">
        <v>44</v>
      </c>
      <c r="BF51" t="str">
        <f t="shared" si="28"/>
        <v>SL</v>
      </c>
      <c r="BG51" t="str">
        <f t="shared" si="29"/>
        <v>&amp;SL</v>
      </c>
      <c r="BH51" t="str">
        <f t="shared" si="29"/>
        <v>&amp;WLS-struct</v>
      </c>
      <c r="BI51" t="str">
        <f t="shared" si="33"/>
        <v>&amp;1.95 (0)</v>
      </c>
      <c r="BJ51" t="str">
        <f t="shared" si="34"/>
        <v>&amp;571 (7.37)</v>
      </c>
      <c r="BK51" t="str">
        <f t="shared" si="30"/>
        <v>&amp;1136 (18.48)</v>
      </c>
      <c r="BL51" t="str">
        <f t="shared" si="30"/>
        <v>&amp;97 (0.58)</v>
      </c>
      <c r="BM51" t="str">
        <f t="shared" si="30"/>
        <v>&amp;184 (1.79)</v>
      </c>
      <c r="BN51" t="str">
        <f t="shared" si="30"/>
        <v>&amp;383 (3.54)</v>
      </c>
      <c r="BO51" t="str">
        <f t="shared" si="35"/>
        <v>&amp;6.71 (0.01)</v>
      </c>
      <c r="BP51" t="str">
        <f t="shared" si="36"/>
        <v>&amp;3.7 (0)</v>
      </c>
      <c r="BQ51" t="str">
        <f t="shared" si="37"/>
        <v>&amp;248 (2.19)</v>
      </c>
      <c r="BR51" t="str">
        <f t="shared" si="32"/>
        <v>&amp;493 (5.79)</v>
      </c>
      <c r="BS51" t="str">
        <f t="shared" si="32"/>
        <v>&amp;1047 (12.74)</v>
      </c>
      <c r="BT51" t="str">
        <f t="shared" si="32"/>
        <v>&amp;2465 (43.77)</v>
      </c>
      <c r="BU51" t="str">
        <f t="shared" si="38"/>
        <v>&amp;22.9 (0.28)</v>
      </c>
      <c r="BV51" s="3" t="s">
        <v>45</v>
      </c>
    </row>
    <row r="52" spans="17:74" x14ac:dyDescent="0.35">
      <c r="Q52" t="s">
        <v>23</v>
      </c>
      <c r="R52" t="s">
        <v>19</v>
      </c>
      <c r="U52" t="s">
        <v>36</v>
      </c>
      <c r="V52" t="s">
        <v>36</v>
      </c>
      <c r="W52" t="str">
        <f t="shared" si="26"/>
        <v>MinT-shrink</v>
      </c>
      <c r="X52" s="1" cm="1">
        <f t="array" ref="X52">SUMPRODUCT((X$27 = $C$1:$O$1) * ($R52 = $B$2:$B$22) * ($Q52 = $A$2:$A$22) * ($C$2:$O$22))</f>
        <v>1.95853609197926</v>
      </c>
      <c r="Y52" s="1" cm="1">
        <f t="array" ref="Y52">SUMPRODUCT((Y$27 = $C$1:$O$1) * ($R52 = $B$2:$B$22) * ($Q52 = $A$2:$A$22) * ($C$2:$O$22))</f>
        <v>755.94205521890296</v>
      </c>
      <c r="Z52" s="1" cm="1">
        <f t="array" ref="Z52">SUMPRODUCT((Z$27 = $C$1:$O$1) * ($R52 = $B$2:$B$22) * ($Q52 = $A$2:$A$22) * ($C$2:$O$22))</f>
        <v>1462.2647169658801</v>
      </c>
      <c r="AA52" s="1" cm="1">
        <f t="array" ref="AA52">SUMPRODUCT((AA$27 = $C$1:$O$1) * ($R52 = $B$2:$B$22) * ($Q52 = $A$2:$A$22) * ($C$2:$O$22))</f>
        <v>110.759804349351</v>
      </c>
      <c r="AB52" s="1" cm="1">
        <f t="array" ref="AB52">SUMPRODUCT((AB$27 = $C$1:$O$1) * ($R52 = $B$2:$B$22) * ($Q52 = $A$2:$A$22) * ($C$2:$O$22))</f>
        <v>212.629182547433</v>
      </c>
      <c r="AC52" s="1" cm="1">
        <f t="array" ref="AC52">SUMPRODUCT((AC$27 = $C$1:$O$1) * ($R52 = $B$2:$B$22) * ($Q52 = $A$2:$A$22) * ($C$2:$O$22))</f>
        <v>422.14733634037498</v>
      </c>
      <c r="AD52" s="1" cm="1">
        <f t="array" ref="AD52">SUMPRODUCT((AD$27 = $C$1:$O$1) * ($R52 = $B$2:$B$22) * ($Q52 = $A$2:$A$22) * ($C$2:$O$22))</f>
        <v>7.0756179691554797</v>
      </c>
      <c r="AE52" s="1" cm="1">
        <f t="array" ref="AE52">SUMPRODUCT((AE$27 = $C$1:$O$1) * ($R52 = $B$2:$B$22) * ($Q52 = $A$2:$A$22) * ($C$2:$O$22))</f>
        <v>3.77753059157153</v>
      </c>
      <c r="AF52" s="1" cm="1">
        <f t="array" ref="AF52">SUMPRODUCT((AF$27 = $C$1:$O$1) * ($R52 = $B$2:$B$22) * ($Q52 = $A$2:$A$22) * ($C$2:$O$22))</f>
        <v>304.53247258757301</v>
      </c>
      <c r="AG52" s="1" cm="1">
        <f t="array" ref="AG52">SUMPRODUCT((AG$27 = $C$1:$O$1) * ($R52 = $B$2:$B$22) * ($Q52 = $A$2:$A$22) * ($C$2:$O$22))</f>
        <v>597.24790341968105</v>
      </c>
      <c r="AH52" s="1" cm="1">
        <f t="array" ref="AH52">SUMPRODUCT((AH$27 = $C$1:$O$1) * ($R52 = $B$2:$B$22) * ($Q52 = $A$2:$A$22) * ($C$2:$O$22))</f>
        <v>1193.4476055585601</v>
      </c>
      <c r="AI52" s="1" cm="1">
        <f t="array" ref="AI52">SUMPRODUCT((AI$27 = $C$1:$O$1) * ($R52 = $B$2:$B$22) * ($Q52 = $A$2:$A$22) * ($C$2:$O$22))</f>
        <v>2879.01932909162</v>
      </c>
      <c r="AJ52" s="1" cm="1">
        <f t="array" ref="AJ52">SUMPRODUCT((AJ$27 = $C$1:$O$1) * ($R52 = $B$2:$B$22) * ($Q52 = $A$2:$A$22) * ($C$2:$O$22))</f>
        <v>27.557060393860901</v>
      </c>
      <c r="AK52" s="1"/>
      <c r="AM52" t="s">
        <v>36</v>
      </c>
      <c r="AN52" t="s">
        <v>36</v>
      </c>
      <c r="AO52" t="str">
        <f t="shared" si="27"/>
        <v>MinT-shrink</v>
      </c>
      <c r="AP52" s="1" cm="1">
        <f t="array" ref="AP52">SUMPRODUCT((AP$27 = $S$1:$AE$1) * ($R52 = $R$2:$R$22) * ($Q52 = $Q$2:$Q$22) * ($S$2:$AE$22))</f>
        <v>2.0185658020427E-3</v>
      </c>
      <c r="AQ52" s="1" cm="1">
        <f t="array" ref="AQ52">SUMPRODUCT((AQ$27 = $S$1:$AE$1) * ($R52 = $R$2:$R$22) * ($Q52 = $Q$2:$Q$22) * ($S$2:$AE$22))</f>
        <v>14.996573582499</v>
      </c>
      <c r="AR52" s="1" cm="1">
        <f t="array" ref="AR52">SUMPRODUCT((AR$27 = $S$1:$AE$1) * ($R52 = $R$2:$R$22) * ($Q52 = $Q$2:$Q$22) * ($S$2:$AE$22))</f>
        <v>29.923288565600899</v>
      </c>
      <c r="AS52" s="1" cm="1">
        <f t="array" ref="AS52">SUMPRODUCT((AS$27 = $S$1:$AE$1) * ($R52 = $R$2:$R$22) * ($Q52 = $Q$2:$Q$22) * ($S$2:$AE$22))</f>
        <v>1.20605791436759</v>
      </c>
      <c r="AT52" s="1" cm="1">
        <f t="array" ref="AT52">SUMPRODUCT((AT$27 = $S$1:$AE$1) * ($R52 = $R$2:$R$22) * ($Q52 = $Q$2:$Q$22) * ($S$2:$AE$22))</f>
        <v>2.49211798156515</v>
      </c>
      <c r="AU52" s="1" cm="1">
        <f t="array" ref="AU52">SUMPRODUCT((AU$27 = $S$1:$AE$1) * ($R52 = $R$2:$R$22) * ($Q52 = $Q$2:$Q$22) * ($S$2:$AE$22))</f>
        <v>5.2618003211680699</v>
      </c>
      <c r="AV52" s="1" cm="1">
        <f t="array" ref="AV52">SUMPRODUCT((AV$27 = $S$1:$AE$1) * ($R52 = $R$2:$R$22) * ($Q52 = $Q$2:$Q$22) * ($S$2:$AE$22))</f>
        <v>3.5490708823998102E-2</v>
      </c>
      <c r="AW52" s="1" cm="1">
        <f t="array" ref="AW52">SUMPRODUCT((AW$27 = $S$1:$AE$1) * ($R52 = $R$2:$R$22) * ($Q52 = $Q$2:$Q$22) * ($S$2:$AE$22))</f>
        <v>1.0203672982804699E-2</v>
      </c>
      <c r="AX52" s="1" cm="1">
        <f t="array" ref="AX52">SUMPRODUCT((AX$27 = $S$1:$AE$1) * ($R52 = $R$2:$R$22) * ($Q52 = $Q$2:$Q$22) * ($S$2:$AE$22))</f>
        <v>4.5054730696827603</v>
      </c>
      <c r="AY52" s="1" cm="1">
        <f t="array" ref="AY52">SUMPRODUCT((AY$27 = $S$1:$AE$1) * ($R52 = $R$2:$R$22) * ($Q52 = $Q$2:$Q$22) * ($S$2:$AE$22))</f>
        <v>8.8146368913788997</v>
      </c>
      <c r="AZ52" s="1" cm="1">
        <f t="array" ref="AZ52">SUMPRODUCT((AZ$27 = $S$1:$AE$1) * ($R52 = $R$2:$R$22) * ($Q52 = $Q$2:$Q$22) * ($S$2:$AE$22))</f>
        <v>18.936604921521099</v>
      </c>
      <c r="BA52" s="1" cm="1">
        <f t="array" ref="BA52">SUMPRODUCT((BA$27 = $S$1:$AE$1) * ($R52 = $R$2:$R$22) * ($Q52 = $Q$2:$Q$22) * ($S$2:$AE$22))</f>
        <v>63.171435028195603</v>
      </c>
      <c r="BB52" s="1" cm="1">
        <f t="array" ref="BB52">SUMPRODUCT((BB$27 = $S$1:$AE$1) * ($R52 = $R$2:$R$22) * ($Q52 = $Q$2:$Q$22) * ($S$2:$AE$22))</f>
        <v>0.489441570149375</v>
      </c>
      <c r="BC52" s="1"/>
      <c r="BD52" s="1"/>
      <c r="BE52" t="s">
        <v>44</v>
      </c>
      <c r="BF52" t="str">
        <f t="shared" si="28"/>
        <v>SL</v>
      </c>
      <c r="BG52" t="str">
        <f t="shared" si="29"/>
        <v>&amp;SL</v>
      </c>
      <c r="BH52" t="str">
        <f t="shared" si="29"/>
        <v>&amp;WLS-var</v>
      </c>
      <c r="BI52" t="str">
        <f t="shared" si="33"/>
        <v>&amp;1.96 (0)</v>
      </c>
      <c r="BJ52" t="str">
        <f t="shared" si="34"/>
        <v>&amp;553 (5.43)</v>
      </c>
      <c r="BK52" t="str">
        <f t="shared" si="30"/>
        <v>&amp;1084 (14.03)</v>
      </c>
      <c r="BL52" t="str">
        <f t="shared" si="30"/>
        <v>&amp;97 (0.74)</v>
      </c>
      <c r="BM52" t="str">
        <f t="shared" si="30"/>
        <v>&amp;185 (1.91)</v>
      </c>
      <c r="BN52" t="str">
        <f t="shared" si="30"/>
        <v>&amp;381 (3.82)</v>
      </c>
      <c r="BO52" t="str">
        <f t="shared" si="35"/>
        <v>&amp;6.78 (0.01)</v>
      </c>
      <c r="BP52" t="str">
        <f t="shared" si="36"/>
        <v>&amp;3.73 (0.01)</v>
      </c>
      <c r="BQ52" t="str">
        <f t="shared" si="37"/>
        <v>&amp;245 (2.09)</v>
      </c>
      <c r="BR52" t="str">
        <f t="shared" si="32"/>
        <v>&amp;483 (5.11)</v>
      </c>
      <c r="BS52" t="str">
        <f t="shared" si="32"/>
        <v>&amp;1014 (11.45)</v>
      </c>
      <c r="BT52" t="str">
        <f t="shared" si="32"/>
        <v>&amp;2309 (37.35)</v>
      </c>
      <c r="BU52" t="str">
        <f t="shared" si="38"/>
        <v>&amp;22.1 (0.25)</v>
      </c>
      <c r="BV52" s="3" t="s">
        <v>45</v>
      </c>
    </row>
    <row r="53" spans="17:74" x14ac:dyDescent="0.35">
      <c r="Q53" t="s">
        <v>23</v>
      </c>
      <c r="R53" t="s">
        <v>17</v>
      </c>
      <c r="U53" t="s">
        <v>36</v>
      </c>
      <c r="V53" t="s">
        <v>36</v>
      </c>
      <c r="W53" t="str">
        <f t="shared" si="26"/>
        <v>ERM</v>
      </c>
      <c r="X53" s="1" cm="1">
        <f t="array" ref="X53">SUMPRODUCT((X$27 = $C$1:$O$1) * ($R53 = $B$2:$B$22) * ($Q53 = $A$2:$A$22) * ($C$2:$O$22))</f>
        <v>3.36410331902086</v>
      </c>
      <c r="Y53" s="1" cm="1">
        <f t="array" ref="Y53">SUMPRODUCT((Y$27 = $C$1:$O$1) * ($R53 = $B$2:$B$22) * ($Q53 = $A$2:$A$22) * ($C$2:$O$22))</f>
        <v>883.37926622434395</v>
      </c>
      <c r="Z53" s="1" cm="1">
        <f t="array" ref="Z53">SUMPRODUCT((Z$27 = $C$1:$O$1) * ($R53 = $B$2:$B$22) * ($Q53 = $A$2:$A$22) * ($C$2:$O$22))</f>
        <v>1738.6358404630701</v>
      </c>
      <c r="AA53" s="1" cm="1">
        <f t="array" ref="AA53">SUMPRODUCT((AA$27 = $C$1:$O$1) * ($R53 = $B$2:$B$22) * ($Q53 = $A$2:$A$22) * ($C$2:$O$22))</f>
        <v>145.85240480418199</v>
      </c>
      <c r="AB53" s="1" cm="1">
        <f t="array" ref="AB53">SUMPRODUCT((AB$27 = $C$1:$O$1) * ($R53 = $B$2:$B$22) * ($Q53 = $A$2:$A$22) * ($C$2:$O$22))</f>
        <v>262.38172975123803</v>
      </c>
      <c r="AC53" s="1" cm="1">
        <f t="array" ref="AC53">SUMPRODUCT((AC$27 = $C$1:$O$1) * ($R53 = $B$2:$B$22) * ($Q53 = $A$2:$A$22) * ($C$2:$O$22))</f>
        <v>550.19262273590402</v>
      </c>
      <c r="AD53" s="1" cm="1">
        <f t="array" ref="AD53">SUMPRODUCT((AD$27 = $C$1:$O$1) * ($R53 = $B$2:$B$22) * ($Q53 = $A$2:$A$22) * ($C$2:$O$22))</f>
        <v>13.3332658542231</v>
      </c>
      <c r="AE53" s="1" cm="1">
        <f t="array" ref="AE53">SUMPRODUCT((AE$27 = $C$1:$O$1) * ($R53 = $B$2:$B$22) * ($Q53 = $A$2:$A$22) * ($C$2:$O$22))</f>
        <v>6.7866995231046401</v>
      </c>
      <c r="AF53" s="1" cm="1">
        <f t="array" ref="AF53">SUMPRODUCT((AF$27 = $C$1:$O$1) * ($R53 = $B$2:$B$22) * ($Q53 = $A$2:$A$22) * ($C$2:$O$22))</f>
        <v>367.10805840548898</v>
      </c>
      <c r="AG53" s="1" cm="1">
        <f t="array" ref="AG53">SUMPRODUCT((AG$27 = $C$1:$O$1) * ($R53 = $B$2:$B$22) * ($Q53 = $A$2:$A$22) * ($C$2:$O$22))</f>
        <v>708.03794124183696</v>
      </c>
      <c r="AH53" s="1" cm="1">
        <f t="array" ref="AH53">SUMPRODUCT((AH$27 = $C$1:$O$1) * ($R53 = $B$2:$B$22) * ($Q53 = $A$2:$A$22) * ($C$2:$O$22))</f>
        <v>1543.5969348528499</v>
      </c>
      <c r="AI53" s="1" cm="1">
        <f t="array" ref="AI53">SUMPRODUCT((AI$27 = $C$1:$O$1) * ($R53 = $B$2:$B$22) * ($Q53 = $A$2:$A$22) * ($C$2:$O$22))</f>
        <v>3942.0201094768599</v>
      </c>
      <c r="AJ53" s="1" cm="1">
        <f t="array" ref="AJ53">SUMPRODUCT((AJ$27 = $C$1:$O$1) * ($R53 = $B$2:$B$22) * ($Q53 = $A$2:$A$22) * ($C$2:$O$22))</f>
        <v>34.995099289412501</v>
      </c>
      <c r="AK53" s="1"/>
      <c r="AM53" t="s">
        <v>36</v>
      </c>
      <c r="AN53" t="s">
        <v>36</v>
      </c>
      <c r="AO53" t="str">
        <f t="shared" si="27"/>
        <v>ERM</v>
      </c>
      <c r="AP53" s="1" cm="1">
        <f t="array" ref="AP53">SUMPRODUCT((AP$27 = $S$1:$AE$1) * ($R53 = $R$2:$R$22) * ($Q53 = $Q$2:$Q$22) * ($S$2:$AE$22))</f>
        <v>3.2965376203013597E-2</v>
      </c>
      <c r="AQ53" s="1" cm="1">
        <f t="array" ref="AQ53">SUMPRODUCT((AQ$27 = $S$1:$AE$1) * ($R53 = $R$2:$R$22) * ($Q53 = $Q$2:$Q$22) * ($S$2:$AE$22))</f>
        <v>34.460932256571802</v>
      </c>
      <c r="AR53" s="1" cm="1">
        <f t="array" ref="AR53">SUMPRODUCT((AR$27 = $S$1:$AE$1) * ($R53 = $R$2:$R$22) * ($Q53 = $Q$2:$Q$22) * ($S$2:$AE$22))</f>
        <v>71.054334966090394</v>
      </c>
      <c r="AS53" s="1" cm="1">
        <f t="array" ref="AS53">SUMPRODUCT((AS$27 = $S$1:$AE$1) * ($R53 = $R$2:$R$22) * ($Q53 = $Q$2:$Q$22) * ($S$2:$AE$22))</f>
        <v>1.81002772309548</v>
      </c>
      <c r="AT53" s="1" cm="1">
        <f t="array" ref="AT53">SUMPRODUCT((AT$27 = $S$1:$AE$1) * ($R53 = $R$2:$R$22) * ($Q53 = $Q$2:$Q$22) * ($S$2:$AE$22))</f>
        <v>3.789349283405</v>
      </c>
      <c r="AU53" s="1" cm="1">
        <f t="array" ref="AU53">SUMPRODUCT((AU$27 = $S$1:$AE$1) * ($R53 = $R$2:$R$22) * ($Q53 = $Q$2:$Q$22) * ($S$2:$AE$22))</f>
        <v>8.4337325051377903</v>
      </c>
      <c r="AV53" s="1" cm="1">
        <f t="array" ref="AV53">SUMPRODUCT((AV$27 = $S$1:$AE$1) * ($R53 = $R$2:$R$22) * ($Q53 = $Q$2:$Q$22) * ($S$2:$AE$22))</f>
        <v>0.29051796194306001</v>
      </c>
      <c r="AW53" s="1" cm="1">
        <f t="array" ref="AW53">SUMPRODUCT((AW$27 = $S$1:$AE$1) * ($R53 = $R$2:$R$22) * ($Q53 = $Q$2:$Q$22) * ($S$2:$AE$22))</f>
        <v>0.101254736167448</v>
      </c>
      <c r="AX53" s="1" cm="1">
        <f t="array" ref="AX53">SUMPRODUCT((AX$27 = $S$1:$AE$1) * ($R53 = $R$2:$R$22) * ($Q53 = $Q$2:$Q$22) * ($S$2:$AE$22))</f>
        <v>9.7025034607041505</v>
      </c>
      <c r="AY53" s="1" cm="1">
        <f t="array" ref="AY53">SUMPRODUCT((AY$27 = $S$1:$AE$1) * ($R53 = $R$2:$R$22) * ($Q53 = $Q$2:$Q$22) * ($S$2:$AE$22))</f>
        <v>22.597262669596301</v>
      </c>
      <c r="AZ53" s="1" cm="1">
        <f t="array" ref="AZ53">SUMPRODUCT((AZ$27 = $S$1:$AE$1) * ($R53 = $R$2:$R$22) * ($Q53 = $Q$2:$Q$22) * ($S$2:$AE$22))</f>
        <v>41.543221893689697</v>
      </c>
      <c r="BA53" s="1" cm="1">
        <f t="array" ref="BA53">SUMPRODUCT((BA$27 = $S$1:$AE$1) * ($R53 = $R$2:$R$22) * ($Q53 = $Q$2:$Q$22) * ($S$2:$AE$22))</f>
        <v>132.90827393793501</v>
      </c>
      <c r="BB53" s="1" cm="1">
        <f t="array" ref="BB53">SUMPRODUCT((BB$27 = $S$1:$AE$1) * ($R53 = $R$2:$R$22) * ($Q53 = $Q$2:$Q$22) * ($S$2:$AE$22))</f>
        <v>0.95402073121021502</v>
      </c>
      <c r="BC53" s="1"/>
      <c r="BD53" s="1"/>
      <c r="BE53" t="s">
        <v>44</v>
      </c>
      <c r="BF53" t="str">
        <f t="shared" si="28"/>
        <v>SL</v>
      </c>
      <c r="BG53" t="str">
        <f t="shared" si="29"/>
        <v>&amp;SL</v>
      </c>
      <c r="BH53" t="str">
        <f t="shared" si="29"/>
        <v>&amp;MinT-cov</v>
      </c>
      <c r="BI53" t="str">
        <f t="shared" si="33"/>
        <v>&amp;365.05 (281.06)</v>
      </c>
      <c r="BJ53" t="str">
        <f t="shared" si="34"/>
        <v>&amp;23281 (22774.57)</v>
      </c>
      <c r="BK53" t="str">
        <f t="shared" si="30"/>
        <v>&amp;29232 (27020.47)</v>
      </c>
      <c r="BL53" t="str">
        <f t="shared" si="30"/>
        <v>&amp;9578 (7627.57)</v>
      </c>
      <c r="BM53" t="str">
        <f t="shared" si="30"/>
        <v>&amp;15449 (13285.62)</v>
      </c>
      <c r="BN53" t="str">
        <f t="shared" si="30"/>
        <v>&amp;28789 (26944.57)</v>
      </c>
      <c r="BO53" t="str">
        <f t="shared" si="35"/>
        <v>&amp;1233.28 (942.94)</v>
      </c>
      <c r="BP53" t="str">
        <f t="shared" si="36"/>
        <v>&amp;674.26 (517.19)</v>
      </c>
      <c r="BQ53" t="str">
        <f t="shared" si="37"/>
        <v>&amp;19795 (17612.29)</v>
      </c>
      <c r="BR53" t="str">
        <f t="shared" si="32"/>
        <v>&amp;31889 (30677.99)</v>
      </c>
      <c r="BS53" t="str">
        <f t="shared" si="32"/>
        <v>&amp;56835 (51530.05)</v>
      </c>
      <c r="BT53" t="str">
        <f t="shared" si="32"/>
        <v>&amp;55780 (63616.33)</v>
      </c>
      <c r="BU53" t="str">
        <f t="shared" si="38"/>
        <v>&amp;1309.4 (1128.15)</v>
      </c>
      <c r="BV53" s="3" t="s">
        <v>45</v>
      </c>
    </row>
    <row r="54" spans="17:74" x14ac:dyDescent="0.35">
      <c r="BE54" t="s">
        <v>44</v>
      </c>
      <c r="BF54" t="str">
        <f t="shared" si="28"/>
        <v>SL</v>
      </c>
      <c r="BG54" t="str">
        <f t="shared" si="29"/>
        <v>&amp;SL</v>
      </c>
      <c r="BH54" t="str">
        <f t="shared" si="29"/>
        <v>&amp;MinT-shrink</v>
      </c>
      <c r="BI54" t="str">
        <f t="shared" si="33"/>
        <v>&amp;1.95 (0)</v>
      </c>
      <c r="BJ54" t="str">
        <f t="shared" si="34"/>
        <v>&amp;562 (12.27)</v>
      </c>
      <c r="BK54" t="str">
        <f t="shared" si="30"/>
        <v>&amp;1113 (30.88)</v>
      </c>
      <c r="BL54" s="7" t="str">
        <f t="shared" si="30"/>
        <v>&amp;93 (1.29)</v>
      </c>
      <c r="BM54" s="7" t="str">
        <f t="shared" si="30"/>
        <v>&amp;177 (3.29)</v>
      </c>
      <c r="BN54" s="7" t="str">
        <f t="shared" si="30"/>
        <v>&amp;366 (6.59)</v>
      </c>
      <c r="BO54" t="str">
        <f t="shared" si="35"/>
        <v>&amp;6.74 (0.02)</v>
      </c>
      <c r="BP54" t="str">
        <f t="shared" si="36"/>
        <v>&amp;3.71 (0.01)</v>
      </c>
      <c r="BQ54" t="str">
        <f t="shared" si="37"/>
        <v>&amp;243 (4.18)</v>
      </c>
      <c r="BR54" t="str">
        <f t="shared" si="32"/>
        <v>&amp;479 (10.35)</v>
      </c>
      <c r="BS54" t="str">
        <f t="shared" si="32"/>
        <v>&amp;1013 (20.66)</v>
      </c>
      <c r="BT54" t="str">
        <f t="shared" si="32"/>
        <v>&amp;2384 (66.93)</v>
      </c>
      <c r="BU54" t="str">
        <f t="shared" si="38"/>
        <v>&amp;22.3 (0.5)</v>
      </c>
      <c r="BV54" s="3" t="s">
        <v>45</v>
      </c>
    </row>
    <row r="55" spans="17:74" x14ac:dyDescent="0.35">
      <c r="BE55" t="s">
        <v>44</v>
      </c>
      <c r="BF55" t="str">
        <f t="shared" si="28"/>
        <v>SL</v>
      </c>
      <c r="BG55" t="str">
        <f t="shared" si="29"/>
        <v>&amp;SL</v>
      </c>
      <c r="BH55" t="str">
        <f t="shared" si="29"/>
        <v>&amp;ERM</v>
      </c>
      <c r="BI55" t="str">
        <f t="shared" si="33"/>
        <v>&amp;3.37 (0.02)</v>
      </c>
      <c r="BJ55" t="str">
        <f t="shared" si="34"/>
        <v>&amp;718 (44.67)</v>
      </c>
      <c r="BK55" t="str">
        <f t="shared" si="30"/>
        <v>&amp;1449 (89.3)</v>
      </c>
      <c r="BL55" t="str">
        <f t="shared" si="30"/>
        <v>&amp;137 (4.29)</v>
      </c>
      <c r="BM55" t="str">
        <f t="shared" si="30"/>
        <v>&amp;249 (9.11)</v>
      </c>
      <c r="BN55" t="str">
        <f t="shared" si="30"/>
        <v>&amp;511 (22.28)</v>
      </c>
      <c r="BO55" t="str">
        <f t="shared" si="35"/>
        <v>&amp;13.61 (0.38)</v>
      </c>
      <c r="BP55" t="str">
        <f t="shared" si="36"/>
        <v>&amp;6.86 (0.08)</v>
      </c>
      <c r="BQ55" t="str">
        <f t="shared" si="37"/>
        <v>&amp;330 (13.48)</v>
      </c>
      <c r="BR55" t="str">
        <f t="shared" si="32"/>
        <v>&amp;635 (25.32)</v>
      </c>
      <c r="BS55" t="str">
        <f t="shared" si="32"/>
        <v>&amp;1332 (53.24)</v>
      </c>
      <c r="BT55" t="str">
        <f t="shared" si="32"/>
        <v>&amp;3102 (156.47)</v>
      </c>
      <c r="BU55" t="str">
        <f t="shared" si="38"/>
        <v>&amp;29.7 (1.21)</v>
      </c>
      <c r="BV55" s="3" t="s">
        <v>45</v>
      </c>
    </row>
  </sheetData>
  <hyperlinks>
    <hyperlink ref="BV31" r:id="rId1" xr:uid="{D432B6C8-6FDD-4EB6-B3E3-E1B509C33121}"/>
    <hyperlink ref="BV32" r:id="rId2" xr:uid="{B5FF5A35-7FBC-4585-B1C2-D30573A339C9}"/>
    <hyperlink ref="BV33" r:id="rId3" xr:uid="{9669EA79-9034-4D24-B4B5-C1BE43BCFF93}"/>
    <hyperlink ref="BV34" r:id="rId4" xr:uid="{3A32E916-F1B2-4565-871B-DE7955E15282}"/>
    <hyperlink ref="BV35" r:id="rId5" xr:uid="{543AD94B-C51A-4644-8E19-27921B040CA9}"/>
    <hyperlink ref="BV36" r:id="rId6" xr:uid="{67B13601-777C-4A89-84F0-93DA7FAEB94A}"/>
    <hyperlink ref="BV37" r:id="rId7" xr:uid="{CF2E9B5B-7985-4358-AEE0-34C9C146984D}"/>
    <hyperlink ref="BV49" r:id="rId8" xr:uid="{450DF113-C7DB-4BA3-BE45-0B343AA0BEEE}"/>
    <hyperlink ref="BV50" r:id="rId9" xr:uid="{022DF7C3-135F-4836-8291-EADEE17DAE23}"/>
    <hyperlink ref="BV51" r:id="rId10" xr:uid="{B38E1636-25AF-4561-BD27-CB2410DA1B60}"/>
    <hyperlink ref="BV52" r:id="rId11" xr:uid="{A451AC73-D3D1-41DC-BE47-7EA264350F58}"/>
    <hyperlink ref="BV53" r:id="rId12" xr:uid="{1E01AD43-7519-4112-AB8D-BDEC303591B4}"/>
    <hyperlink ref="BV54" r:id="rId13" xr:uid="{E3053348-E11B-4439-88F2-CC834D9B653D}"/>
    <hyperlink ref="BV55" r:id="rId14" xr:uid="{C5D3BAAC-0840-4B89-B81A-455053B55B6F}"/>
    <hyperlink ref="BV40" r:id="rId15" xr:uid="{E9576E67-0414-457D-B5A3-63BCD9453F7A}"/>
    <hyperlink ref="BV41" r:id="rId16" xr:uid="{394C575C-C196-448A-BB07-FB93088B1293}"/>
    <hyperlink ref="BV42" r:id="rId17" xr:uid="{0BF6339F-F9BD-4E60-B969-8B1612259D56}"/>
    <hyperlink ref="BV43" r:id="rId18" xr:uid="{ED7352BE-086C-4E2B-A02D-9357FA965909}"/>
    <hyperlink ref="BV44" r:id="rId19" xr:uid="{A24581AE-40B7-4B2D-BE5E-1429E9EA2E6D}"/>
    <hyperlink ref="BV45" r:id="rId20" xr:uid="{48873D4F-6FE0-422C-AFF6-B5BAECE94D47}"/>
    <hyperlink ref="BV46" r:id="rId21" xr:uid="{1B90F671-7B85-4BC0-B540-35367CB5037F}"/>
    <hyperlink ref="BV30" r:id="rId22" xr:uid="{D868FB71-03EB-470A-82D2-FB3E0D557E01}"/>
    <hyperlink ref="BV48" r:id="rId23" xr:uid="{1D69FDCF-8927-467C-ABFA-0118CA8E5497}"/>
    <hyperlink ref="BV39" r:id="rId24" xr:uid="{C5D8CC3D-2733-4E57-933D-4DBCC7BBC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</vt:lpstr>
      <vt:lpstr>absolute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Sprangers</dc:creator>
  <cp:lastModifiedBy>Olivier Sprangers</cp:lastModifiedBy>
  <dcterms:created xsi:type="dcterms:W3CDTF">2023-06-08T17:39:30Z</dcterms:created>
  <dcterms:modified xsi:type="dcterms:W3CDTF">2023-06-08T20:18:02Z</dcterms:modified>
</cp:coreProperties>
</file>