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b8362a244f4f5b/Phd/Repositories/hfas/src/exp_m5/exp2_allstores/"/>
    </mc:Choice>
  </mc:AlternateContent>
  <xr:revisionPtr revIDLastSave="323" documentId="8_{813FFE37-D296-4D81-A5DA-29702FAE8FF8}" xr6:coauthVersionLast="47" xr6:coauthVersionMax="47" xr10:uidLastSave="{6862ABBB-47E5-4032-B334-3503AD6D31BE}"/>
  <bookViews>
    <workbookView xWindow="-110" yWindow="-110" windowWidth="38620" windowHeight="21100" activeTab="2" xr2:uid="{00000000-000D-0000-FFFF-FFFF00000000}"/>
  </bookViews>
  <sheets>
    <sheet name="relative" sheetId="1" r:id="rId1"/>
    <sheet name="absolute" sheetId="3" r:id="rId2"/>
    <sheet name="Sheet1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F58" i="3" l="1"/>
  <c r="BG58" i="3"/>
  <c r="BH58" i="3"/>
  <c r="BP58" i="3"/>
  <c r="AQ56" i="3" a="1"/>
  <c r="AQ56" i="3"/>
  <c r="AR56" i="3" a="1"/>
  <c r="AR56" i="3" s="1"/>
  <c r="AS56" i="3" a="1"/>
  <c r="AS56" i="3"/>
  <c r="BL58" i="3" s="1"/>
  <c r="AT56" i="3" a="1"/>
  <c r="AT56" i="3"/>
  <c r="BM58" i="3" s="1"/>
  <c r="AU56" i="3" a="1"/>
  <c r="AU56" i="3"/>
  <c r="BN58" i="3" s="1"/>
  <c r="AV56" i="3" a="1"/>
  <c r="AV56" i="3"/>
  <c r="BO58" i="3" s="1"/>
  <c r="AW56" i="3" a="1"/>
  <c r="AW56" i="3" s="1"/>
  <c r="AX56" i="3" a="1"/>
  <c r="AX56" i="3" s="1"/>
  <c r="BQ58" i="3" s="1"/>
  <c r="AY56" i="3" a="1"/>
  <c r="AY56" i="3" s="1"/>
  <c r="AZ56" i="3" a="1"/>
  <c r="AZ56" i="3" s="1"/>
  <c r="BA56" i="3" a="1"/>
  <c r="BA56" i="3"/>
  <c r="BB56" i="3" a="1"/>
  <c r="BB56" i="3" s="1"/>
  <c r="AP56" i="3" a="1"/>
  <c r="AP56" i="3" s="1"/>
  <c r="AJ56" i="3" a="1"/>
  <c r="AJ56" i="3" s="1"/>
  <c r="AI56" i="3" a="1"/>
  <c r="AI56" i="3" s="1"/>
  <c r="AH56" i="3" a="1"/>
  <c r="AH56" i="3" s="1"/>
  <c r="BS58" i="3" s="1"/>
  <c r="AG56" i="3" a="1"/>
  <c r="AG56" i="3" s="1"/>
  <c r="BR58" i="3" s="1"/>
  <c r="AF56" i="3" a="1"/>
  <c r="AF56" i="3" s="1"/>
  <c r="AE56" i="3" a="1"/>
  <c r="AE56" i="3" s="1"/>
  <c r="AD56" i="3" a="1"/>
  <c r="AD56" i="3" s="1"/>
  <c r="AC56" i="3" a="1"/>
  <c r="AC56" i="3" s="1"/>
  <c r="AB56" i="3" a="1"/>
  <c r="AB56" i="3" s="1"/>
  <c r="AA56" i="3" a="1"/>
  <c r="AA56" i="3" s="1"/>
  <c r="Z56" i="3" a="1"/>
  <c r="Z56" i="3" s="1"/>
  <c r="BK58" i="3" s="1"/>
  <c r="Y56" i="3" a="1"/>
  <c r="Y56" i="3" s="1"/>
  <c r="BJ58" i="3" s="1"/>
  <c r="X56" i="3" a="1"/>
  <c r="X56" i="3" s="1"/>
  <c r="BH58" i="1"/>
  <c r="BG58" i="1"/>
  <c r="BF58" i="1"/>
  <c r="BB56" i="1"/>
  <c r="BU58" i="1" s="1"/>
  <c r="BA56" i="1"/>
  <c r="BT58" i="1" s="1"/>
  <c r="AJ56" i="1" a="1"/>
  <c r="AJ56" i="1" s="1"/>
  <c r="AI56" i="1" a="1"/>
  <c r="AI56" i="1" s="1"/>
  <c r="AH56" i="1" a="1"/>
  <c r="AH56" i="1" s="1"/>
  <c r="AZ56" i="1" s="1"/>
  <c r="BS58" i="1" s="1"/>
  <c r="AG56" i="1" a="1"/>
  <c r="AG56" i="1" s="1"/>
  <c r="AY56" i="1" s="1"/>
  <c r="BR58" i="1" s="1"/>
  <c r="AF56" i="1" a="1"/>
  <c r="AF56" i="1" s="1"/>
  <c r="AX56" i="1" s="1"/>
  <c r="BQ58" i="1" s="1"/>
  <c r="AE56" i="1" a="1"/>
  <c r="AE56" i="1" s="1"/>
  <c r="AW56" i="1" s="1"/>
  <c r="BP58" i="1" s="1"/>
  <c r="AD56" i="1" a="1"/>
  <c r="AD56" i="1" s="1"/>
  <c r="AV56" i="1" s="1"/>
  <c r="BO58" i="1" s="1"/>
  <c r="AC56" i="1" a="1"/>
  <c r="AC56" i="1" s="1"/>
  <c r="AU56" i="1" s="1"/>
  <c r="BN58" i="1" s="1"/>
  <c r="AB56" i="1" a="1"/>
  <c r="AB56" i="1" s="1"/>
  <c r="AT56" i="1" s="1"/>
  <c r="BM58" i="1" s="1"/>
  <c r="AA56" i="1" a="1"/>
  <c r="AA56" i="1" s="1"/>
  <c r="Z56" i="1" a="1"/>
  <c r="Z56" i="1" s="1"/>
  <c r="Y56" i="1" a="1"/>
  <c r="Y56" i="1" s="1"/>
  <c r="AQ56" i="1" s="1"/>
  <c r="BJ58" i="1" s="1"/>
  <c r="X56" i="1" a="1"/>
  <c r="X56" i="1" s="1"/>
  <c r="AP56" i="1" s="1"/>
  <c r="BI58" i="1" s="1"/>
  <c r="BH32" i="3"/>
  <c r="BG32" i="3"/>
  <c r="BF32" i="3"/>
  <c r="AP49" i="3" a="1"/>
  <c r="AP49" i="3" s="1"/>
  <c r="AQ49" i="3" a="1"/>
  <c r="AQ49" i="3" s="1"/>
  <c r="AR49" i="3" a="1"/>
  <c r="AR49" i="3" s="1"/>
  <c r="AS49" i="3" a="1"/>
  <c r="AS49" i="3" s="1"/>
  <c r="AT49" i="3" a="1"/>
  <c r="AT49" i="3" s="1"/>
  <c r="AU49" i="3" a="1"/>
  <c r="AU49" i="3" s="1"/>
  <c r="AV49" i="3" a="1"/>
  <c r="AV49" i="3" s="1"/>
  <c r="AW49" i="3" a="1"/>
  <c r="AW49" i="3" s="1"/>
  <c r="AX49" i="3" a="1"/>
  <c r="AX49" i="3" s="1"/>
  <c r="AY49" i="3" a="1"/>
  <c r="AY49" i="3" s="1"/>
  <c r="AZ49" i="3" a="1"/>
  <c r="AZ49" i="3" s="1"/>
  <c r="BA49" i="3" a="1"/>
  <c r="BA49" i="3" s="1"/>
  <c r="BB49" i="3" a="1"/>
  <c r="BB49" i="3" s="1"/>
  <c r="AP50" i="3" a="1"/>
  <c r="AP50" i="3" s="1"/>
  <c r="AQ50" i="3" a="1"/>
  <c r="AQ50" i="3" s="1"/>
  <c r="AR50" i="3" a="1"/>
  <c r="AR50" i="3" s="1"/>
  <c r="AS50" i="3" a="1"/>
  <c r="AS50" i="3" s="1"/>
  <c r="AT50" i="3" a="1"/>
  <c r="AT50" i="3" s="1"/>
  <c r="AU50" i="3" a="1"/>
  <c r="AU50" i="3" s="1"/>
  <c r="AV50" i="3" a="1"/>
  <c r="AV50" i="3" s="1"/>
  <c r="AW50" i="3" a="1"/>
  <c r="AW50" i="3" s="1"/>
  <c r="AX50" i="3" a="1"/>
  <c r="AX50" i="3" s="1"/>
  <c r="AY50" i="3" a="1"/>
  <c r="AY50" i="3" s="1"/>
  <c r="AZ50" i="3" a="1"/>
  <c r="AZ50" i="3" s="1"/>
  <c r="BA50" i="3" a="1"/>
  <c r="BA50" i="3" s="1"/>
  <c r="BB50" i="3" a="1"/>
  <c r="BB50" i="3" s="1"/>
  <c r="AP51" i="3" a="1"/>
  <c r="AP51" i="3" s="1"/>
  <c r="AQ51" i="3" a="1"/>
  <c r="AQ51" i="3" s="1"/>
  <c r="AR51" i="3" a="1"/>
  <c r="AR51" i="3" s="1"/>
  <c r="AS51" i="3" a="1"/>
  <c r="AS51" i="3" s="1"/>
  <c r="AT51" i="3" a="1"/>
  <c r="AT51" i="3" s="1"/>
  <c r="AU51" i="3" a="1"/>
  <c r="AU51" i="3" s="1"/>
  <c r="AV51" i="3" a="1"/>
  <c r="AV51" i="3" s="1"/>
  <c r="AW51" i="3" a="1"/>
  <c r="AW51" i="3" s="1"/>
  <c r="AX51" i="3" a="1"/>
  <c r="AX51" i="3" s="1"/>
  <c r="AY51" i="3" a="1"/>
  <c r="AY51" i="3" s="1"/>
  <c r="AZ51" i="3" a="1"/>
  <c r="AZ51" i="3" s="1"/>
  <c r="BA51" i="3" a="1"/>
  <c r="BA51" i="3" s="1"/>
  <c r="BB51" i="3" a="1"/>
  <c r="BB51" i="3" s="1"/>
  <c r="AP52" i="3" a="1"/>
  <c r="AP52" i="3" s="1"/>
  <c r="AQ52" i="3" a="1"/>
  <c r="AQ52" i="3" s="1"/>
  <c r="AR52" i="3" a="1"/>
  <c r="AR52" i="3" s="1"/>
  <c r="AS52" i="3" a="1"/>
  <c r="AS52" i="3" s="1"/>
  <c r="AT52" i="3" a="1"/>
  <c r="AT52" i="3" s="1"/>
  <c r="AU52" i="3" a="1"/>
  <c r="AU52" i="3" s="1"/>
  <c r="AV52" i="3" a="1"/>
  <c r="AV52" i="3" s="1"/>
  <c r="AW52" i="3" a="1"/>
  <c r="AW52" i="3" s="1"/>
  <c r="AX52" i="3" a="1"/>
  <c r="AX52" i="3" s="1"/>
  <c r="AY52" i="3" a="1"/>
  <c r="AY52" i="3" s="1"/>
  <c r="AZ52" i="3" a="1"/>
  <c r="AZ52" i="3" s="1"/>
  <c r="BA52" i="3" a="1"/>
  <c r="BA52" i="3" s="1"/>
  <c r="BB52" i="3" a="1"/>
  <c r="BB52" i="3" s="1"/>
  <c r="AP53" i="3" a="1"/>
  <c r="AP53" i="3" s="1"/>
  <c r="AQ53" i="3" a="1"/>
  <c r="AQ53" i="3" s="1"/>
  <c r="AR53" i="3" a="1"/>
  <c r="AR53" i="3" s="1"/>
  <c r="AS53" i="3" a="1"/>
  <c r="AS53" i="3" s="1"/>
  <c r="AT53" i="3" a="1"/>
  <c r="AT53" i="3" s="1"/>
  <c r="AU53" i="3" a="1"/>
  <c r="AU53" i="3" s="1"/>
  <c r="AV53" i="3" a="1"/>
  <c r="AV53" i="3" s="1"/>
  <c r="AW53" i="3" a="1"/>
  <c r="AW53" i="3" s="1"/>
  <c r="AX53" i="3" a="1"/>
  <c r="AX53" i="3" s="1"/>
  <c r="AY53" i="3" a="1"/>
  <c r="AY53" i="3" s="1"/>
  <c r="AZ53" i="3" a="1"/>
  <c r="AZ53" i="3" s="1"/>
  <c r="BA53" i="3" a="1"/>
  <c r="BA53" i="3" s="1"/>
  <c r="BB53" i="3" a="1"/>
  <c r="BB53" i="3" s="1"/>
  <c r="AP54" i="3" a="1"/>
  <c r="AP54" i="3" s="1"/>
  <c r="AQ54" i="3" a="1"/>
  <c r="AQ54" i="3" s="1"/>
  <c r="AR54" i="3" a="1"/>
  <c r="AR54" i="3" s="1"/>
  <c r="AS54" i="3" a="1"/>
  <c r="AS54" i="3" s="1"/>
  <c r="AT54" i="3" a="1"/>
  <c r="AT54" i="3" s="1"/>
  <c r="AU54" i="3" a="1"/>
  <c r="AU54" i="3" s="1"/>
  <c r="AV54" i="3" a="1"/>
  <c r="AV54" i="3" s="1"/>
  <c r="AW54" i="3" a="1"/>
  <c r="AW54" i="3" s="1"/>
  <c r="AX54" i="3" a="1"/>
  <c r="AX54" i="3" s="1"/>
  <c r="AY54" i="3" a="1"/>
  <c r="AY54" i="3" s="1"/>
  <c r="AZ54" i="3" a="1"/>
  <c r="AZ54" i="3" s="1"/>
  <c r="BA54" i="3" a="1"/>
  <c r="BA54" i="3" s="1"/>
  <c r="BB54" i="3" a="1"/>
  <c r="BB54" i="3" s="1"/>
  <c r="BB48" i="3" a="1"/>
  <c r="BB48" i="3" s="1"/>
  <c r="BA48" i="3" a="1"/>
  <c r="BA48" i="3" s="1"/>
  <c r="AZ48" i="3" a="1"/>
  <c r="AZ48" i="3" s="1"/>
  <c r="AY48" i="3" a="1"/>
  <c r="AY48" i="3" s="1"/>
  <c r="AX48" i="3" a="1"/>
  <c r="AX48" i="3" s="1"/>
  <c r="AW48" i="3" a="1"/>
  <c r="AW48" i="3" s="1"/>
  <c r="AV48" i="3" a="1"/>
  <c r="AV48" i="3" s="1"/>
  <c r="AU48" i="3" a="1"/>
  <c r="AU48" i="3" s="1"/>
  <c r="AT48" i="3" a="1"/>
  <c r="AT48" i="3" s="1"/>
  <c r="AS48" i="3" a="1"/>
  <c r="AS48" i="3" s="1"/>
  <c r="AR48" i="3" a="1"/>
  <c r="AR48" i="3" s="1"/>
  <c r="AQ48" i="3" a="1"/>
  <c r="AQ48" i="3" s="1"/>
  <c r="AP48" i="3" a="1"/>
  <c r="AP48" i="3" s="1"/>
  <c r="AP41" i="3" a="1"/>
  <c r="AP41" i="3" s="1"/>
  <c r="AQ41" i="3" a="1"/>
  <c r="AQ41" i="3" s="1"/>
  <c r="AR41" i="3" a="1"/>
  <c r="AR41" i="3" s="1"/>
  <c r="AS41" i="3" a="1"/>
  <c r="AS41" i="3" s="1"/>
  <c r="AT41" i="3" a="1"/>
  <c r="AT41" i="3" s="1"/>
  <c r="AU41" i="3" a="1"/>
  <c r="AU41" i="3" s="1"/>
  <c r="AV41" i="3" a="1"/>
  <c r="AV41" i="3" s="1"/>
  <c r="AW41" i="3" a="1"/>
  <c r="AW41" i="3" s="1"/>
  <c r="AX41" i="3" a="1"/>
  <c r="AX41" i="3" s="1"/>
  <c r="AY41" i="3" a="1"/>
  <c r="AY41" i="3" s="1"/>
  <c r="AZ41" i="3" a="1"/>
  <c r="AZ41" i="3" s="1"/>
  <c r="BA41" i="3" a="1"/>
  <c r="BA41" i="3" s="1"/>
  <c r="BB41" i="3" a="1"/>
  <c r="BB41" i="3" s="1"/>
  <c r="AP42" i="3" a="1"/>
  <c r="AP42" i="3" s="1"/>
  <c r="AQ42" i="3" a="1"/>
  <c r="AQ42" i="3" s="1"/>
  <c r="AR42" i="3" a="1"/>
  <c r="AR42" i="3" s="1"/>
  <c r="AS42" i="3" a="1"/>
  <c r="AS42" i="3" s="1"/>
  <c r="AT42" i="3" a="1"/>
  <c r="AT42" i="3" s="1"/>
  <c r="AU42" i="3" a="1"/>
  <c r="AU42" i="3" s="1"/>
  <c r="AV42" i="3" a="1"/>
  <c r="AV42" i="3" s="1"/>
  <c r="AW42" i="3" a="1"/>
  <c r="AW42" i="3" s="1"/>
  <c r="AX42" i="3" a="1"/>
  <c r="AX42" i="3" s="1"/>
  <c r="AY42" i="3" a="1"/>
  <c r="AY42" i="3" s="1"/>
  <c r="AZ42" i="3" a="1"/>
  <c r="AZ42" i="3" s="1"/>
  <c r="BA42" i="3" a="1"/>
  <c r="BA42" i="3" s="1"/>
  <c r="BB42" i="3" a="1"/>
  <c r="BB42" i="3" s="1"/>
  <c r="AP43" i="3" a="1"/>
  <c r="AP43" i="3" s="1"/>
  <c r="AQ43" i="3" a="1"/>
  <c r="AQ43" i="3" s="1"/>
  <c r="AR43" i="3" a="1"/>
  <c r="AR43" i="3" s="1"/>
  <c r="AS43" i="3" a="1"/>
  <c r="AS43" i="3" s="1"/>
  <c r="AT43" i="3" a="1"/>
  <c r="AT43" i="3" s="1"/>
  <c r="AU43" i="3" a="1"/>
  <c r="AU43" i="3" s="1"/>
  <c r="AV43" i="3" a="1"/>
  <c r="AV43" i="3" s="1"/>
  <c r="AW43" i="3" a="1"/>
  <c r="AW43" i="3" s="1"/>
  <c r="AX43" i="3" a="1"/>
  <c r="AX43" i="3" s="1"/>
  <c r="AY43" i="3" a="1"/>
  <c r="AY43" i="3" s="1"/>
  <c r="AZ43" i="3" a="1"/>
  <c r="AZ43" i="3" s="1"/>
  <c r="BA43" i="3" a="1"/>
  <c r="BA43" i="3" s="1"/>
  <c r="BB43" i="3" a="1"/>
  <c r="BB43" i="3" s="1"/>
  <c r="AP44" i="3" a="1"/>
  <c r="AP44" i="3" s="1"/>
  <c r="AQ44" i="3" a="1"/>
  <c r="AQ44" i="3" s="1"/>
  <c r="AR44" i="3" a="1"/>
  <c r="AR44" i="3" s="1"/>
  <c r="AS44" i="3" a="1"/>
  <c r="AS44" i="3" s="1"/>
  <c r="AT44" i="3" a="1"/>
  <c r="AT44" i="3" s="1"/>
  <c r="AU44" i="3" a="1"/>
  <c r="AU44" i="3" s="1"/>
  <c r="AV44" i="3" a="1"/>
  <c r="AV44" i="3" s="1"/>
  <c r="AW44" i="3" a="1"/>
  <c r="AW44" i="3" s="1"/>
  <c r="AX44" i="3" a="1"/>
  <c r="AX44" i="3" s="1"/>
  <c r="AY44" i="3" a="1"/>
  <c r="AY44" i="3" s="1"/>
  <c r="AZ44" i="3" a="1"/>
  <c r="AZ44" i="3" s="1"/>
  <c r="BA44" i="3" a="1"/>
  <c r="BA44" i="3" s="1"/>
  <c r="BB44" i="3" a="1"/>
  <c r="BB44" i="3" s="1"/>
  <c r="AP45" i="3" a="1"/>
  <c r="AP45" i="3" s="1"/>
  <c r="AQ45" i="3" a="1"/>
  <c r="AQ45" i="3" s="1"/>
  <c r="AR45" i="3" a="1"/>
  <c r="AR45" i="3" s="1"/>
  <c r="AS45" i="3" a="1"/>
  <c r="AS45" i="3" s="1"/>
  <c r="AT45" i="3" a="1"/>
  <c r="AT45" i="3" s="1"/>
  <c r="AU45" i="3" a="1"/>
  <c r="AU45" i="3" s="1"/>
  <c r="AV45" i="3" a="1"/>
  <c r="AV45" i="3" s="1"/>
  <c r="AW45" i="3" a="1"/>
  <c r="AW45" i="3" s="1"/>
  <c r="AX45" i="3" a="1"/>
  <c r="AX45" i="3" s="1"/>
  <c r="AY45" i="3" a="1"/>
  <c r="AY45" i="3" s="1"/>
  <c r="AZ45" i="3" a="1"/>
  <c r="AZ45" i="3" s="1"/>
  <c r="BA45" i="3" a="1"/>
  <c r="BA45" i="3" s="1"/>
  <c r="BB45" i="3" a="1"/>
  <c r="BB45" i="3" s="1"/>
  <c r="AP46" i="3" a="1"/>
  <c r="AP46" i="3" s="1"/>
  <c r="AQ46" i="3" a="1"/>
  <c r="AQ46" i="3" s="1"/>
  <c r="AR46" i="3" a="1"/>
  <c r="AR46" i="3" s="1"/>
  <c r="AS46" i="3" a="1"/>
  <c r="AS46" i="3" s="1"/>
  <c r="AT46" i="3" a="1"/>
  <c r="AT46" i="3" s="1"/>
  <c r="AU46" i="3" a="1"/>
  <c r="AU46" i="3" s="1"/>
  <c r="AV46" i="3" a="1"/>
  <c r="AV46" i="3" s="1"/>
  <c r="AW46" i="3" a="1"/>
  <c r="AW46" i="3" s="1"/>
  <c r="AX46" i="3" a="1"/>
  <c r="AX46" i="3" s="1"/>
  <c r="AY46" i="3" a="1"/>
  <c r="AY46" i="3" s="1"/>
  <c r="AZ46" i="3" a="1"/>
  <c r="AZ46" i="3" s="1"/>
  <c r="BA46" i="3" a="1"/>
  <c r="BA46" i="3" s="1"/>
  <c r="BB46" i="3" a="1"/>
  <c r="BB46" i="3" s="1"/>
  <c r="BB40" i="3" a="1"/>
  <c r="BB40" i="3" s="1"/>
  <c r="BA40" i="3" a="1"/>
  <c r="BA40" i="3" s="1"/>
  <c r="AZ40" i="3" a="1"/>
  <c r="AZ40" i="3" s="1"/>
  <c r="AY40" i="3" a="1"/>
  <c r="AY40" i="3" s="1"/>
  <c r="AX40" i="3" a="1"/>
  <c r="AX40" i="3" s="1"/>
  <c r="AW40" i="3" a="1"/>
  <c r="AW40" i="3" s="1"/>
  <c r="AV40" i="3" a="1"/>
  <c r="AV40" i="3" s="1"/>
  <c r="AU40" i="3" a="1"/>
  <c r="AU40" i="3" s="1"/>
  <c r="AT40" i="3" a="1"/>
  <c r="AT40" i="3" s="1"/>
  <c r="AS40" i="3" a="1"/>
  <c r="AS40" i="3" s="1"/>
  <c r="AR40" i="3" a="1"/>
  <c r="AR40" i="3" s="1"/>
  <c r="AQ40" i="3" a="1"/>
  <c r="AQ40" i="3" s="1"/>
  <c r="AP40" i="3" a="1"/>
  <c r="AP40" i="3" s="1"/>
  <c r="AP33" i="3" a="1"/>
  <c r="AP33" i="3" s="1"/>
  <c r="AQ33" i="3" a="1"/>
  <c r="AQ33" i="3" s="1"/>
  <c r="AR33" i="3" a="1"/>
  <c r="AR33" i="3" s="1"/>
  <c r="AS33" i="3" a="1"/>
  <c r="AS33" i="3" s="1"/>
  <c r="AT33" i="3" a="1"/>
  <c r="AT33" i="3" s="1"/>
  <c r="AU33" i="3" a="1"/>
  <c r="AU33" i="3" s="1"/>
  <c r="AV33" i="3" a="1"/>
  <c r="AV33" i="3" s="1"/>
  <c r="AW33" i="3" a="1"/>
  <c r="AW33" i="3" s="1"/>
  <c r="AX33" i="3" a="1"/>
  <c r="AX33" i="3" s="1"/>
  <c r="AY33" i="3" a="1"/>
  <c r="AY33" i="3" s="1"/>
  <c r="AZ33" i="3" a="1"/>
  <c r="AZ33" i="3" s="1"/>
  <c r="BA33" i="3" a="1"/>
  <c r="BA33" i="3" s="1"/>
  <c r="BB33" i="3" a="1"/>
  <c r="BB33" i="3" s="1"/>
  <c r="AP34" i="3" a="1"/>
  <c r="AP34" i="3" s="1"/>
  <c r="AQ34" i="3" a="1"/>
  <c r="AQ34" i="3" s="1"/>
  <c r="AR34" i="3" a="1"/>
  <c r="AR34" i="3" s="1"/>
  <c r="AS34" i="3" a="1"/>
  <c r="AS34" i="3" s="1"/>
  <c r="AT34" i="3" a="1"/>
  <c r="AT34" i="3" s="1"/>
  <c r="AU34" i="3" a="1"/>
  <c r="AU34" i="3" s="1"/>
  <c r="AV34" i="3" a="1"/>
  <c r="AV34" i="3" s="1"/>
  <c r="AW34" i="3" a="1"/>
  <c r="AW34" i="3" s="1"/>
  <c r="AX34" i="3" a="1"/>
  <c r="AX34" i="3" s="1"/>
  <c r="AY34" i="3" a="1"/>
  <c r="AY34" i="3" s="1"/>
  <c r="AZ34" i="3" a="1"/>
  <c r="AZ34" i="3" s="1"/>
  <c r="BA34" i="3" a="1"/>
  <c r="BA34" i="3" s="1"/>
  <c r="BB34" i="3" a="1"/>
  <c r="BB34" i="3" s="1"/>
  <c r="AP35" i="3" a="1"/>
  <c r="AP35" i="3" s="1"/>
  <c r="AQ35" i="3" a="1"/>
  <c r="AQ35" i="3" s="1"/>
  <c r="AR35" i="3" a="1"/>
  <c r="AR35" i="3" s="1"/>
  <c r="AS35" i="3" a="1"/>
  <c r="AS35" i="3" s="1"/>
  <c r="AT35" i="3" a="1"/>
  <c r="AT35" i="3" s="1"/>
  <c r="AU35" i="3" a="1"/>
  <c r="AU35" i="3" s="1"/>
  <c r="AV35" i="3" a="1"/>
  <c r="AV35" i="3" s="1"/>
  <c r="AW35" i="3" a="1"/>
  <c r="AW35" i="3" s="1"/>
  <c r="AX35" i="3" a="1"/>
  <c r="AX35" i="3" s="1"/>
  <c r="AY35" i="3" a="1"/>
  <c r="AY35" i="3" s="1"/>
  <c r="AZ35" i="3" a="1"/>
  <c r="AZ35" i="3" s="1"/>
  <c r="BA35" i="3" a="1"/>
  <c r="BA35" i="3" s="1"/>
  <c r="BB35" i="3" a="1"/>
  <c r="BB35" i="3" s="1"/>
  <c r="AP36" i="3" a="1"/>
  <c r="AP36" i="3" s="1"/>
  <c r="AQ36" i="3" a="1"/>
  <c r="AQ36" i="3" s="1"/>
  <c r="AR36" i="3" a="1"/>
  <c r="AR36" i="3" s="1"/>
  <c r="AS36" i="3" a="1"/>
  <c r="AS36" i="3" s="1"/>
  <c r="AT36" i="3" a="1"/>
  <c r="AT36" i="3" s="1"/>
  <c r="AU36" i="3" a="1"/>
  <c r="AU36" i="3" s="1"/>
  <c r="AV36" i="3" a="1"/>
  <c r="AV36" i="3" s="1"/>
  <c r="AW36" i="3" a="1"/>
  <c r="AW36" i="3" s="1"/>
  <c r="AX36" i="3" a="1"/>
  <c r="AX36" i="3" s="1"/>
  <c r="AY36" i="3" a="1"/>
  <c r="AY36" i="3" s="1"/>
  <c r="AZ36" i="3" a="1"/>
  <c r="AZ36" i="3" s="1"/>
  <c r="BA36" i="3" a="1"/>
  <c r="BA36" i="3" s="1"/>
  <c r="BB36" i="3" a="1"/>
  <c r="BB36" i="3" s="1"/>
  <c r="AP37" i="3" a="1"/>
  <c r="AP37" i="3" s="1"/>
  <c r="AQ37" i="3" a="1"/>
  <c r="AQ37" i="3" s="1"/>
  <c r="AR37" i="3" a="1"/>
  <c r="AR37" i="3" s="1"/>
  <c r="AS37" i="3" a="1"/>
  <c r="AS37" i="3" s="1"/>
  <c r="AT37" i="3" a="1"/>
  <c r="AT37" i="3" s="1"/>
  <c r="AU37" i="3" a="1"/>
  <c r="AU37" i="3" s="1"/>
  <c r="AV37" i="3" a="1"/>
  <c r="AV37" i="3" s="1"/>
  <c r="AW37" i="3" a="1"/>
  <c r="AW37" i="3" s="1"/>
  <c r="AX37" i="3" a="1"/>
  <c r="AX37" i="3" s="1"/>
  <c r="AY37" i="3" a="1"/>
  <c r="AY37" i="3" s="1"/>
  <c r="AZ37" i="3" a="1"/>
  <c r="AZ37" i="3" s="1"/>
  <c r="BA37" i="3" a="1"/>
  <c r="BA37" i="3" s="1"/>
  <c r="BB37" i="3" a="1"/>
  <c r="BB37" i="3" s="1"/>
  <c r="AP38" i="3" a="1"/>
  <c r="AP38" i="3" s="1"/>
  <c r="AQ38" i="3" a="1"/>
  <c r="AQ38" i="3" s="1"/>
  <c r="AR38" i="3" a="1"/>
  <c r="AR38" i="3" s="1"/>
  <c r="AS38" i="3" a="1"/>
  <c r="AS38" i="3" s="1"/>
  <c r="AT38" i="3" a="1"/>
  <c r="AT38" i="3" s="1"/>
  <c r="AU38" i="3" a="1"/>
  <c r="AU38" i="3" s="1"/>
  <c r="AV38" i="3" a="1"/>
  <c r="AV38" i="3" s="1"/>
  <c r="AW38" i="3" a="1"/>
  <c r="AW38" i="3" s="1"/>
  <c r="AX38" i="3" a="1"/>
  <c r="AX38" i="3" s="1"/>
  <c r="AY38" i="3" a="1"/>
  <c r="AY38" i="3" s="1"/>
  <c r="AZ38" i="3" a="1"/>
  <c r="AZ38" i="3" s="1"/>
  <c r="BA38" i="3" a="1"/>
  <c r="BA38" i="3" s="1"/>
  <c r="BB38" i="3" a="1"/>
  <c r="BB38" i="3" s="1"/>
  <c r="AQ32" i="3" a="1"/>
  <c r="AQ32" i="3" s="1"/>
  <c r="AR32" i="3" a="1"/>
  <c r="AR32" i="3" s="1"/>
  <c r="AS32" i="3" a="1"/>
  <c r="AS32" i="3" s="1"/>
  <c r="AT32" i="3" a="1"/>
  <c r="AT32" i="3" s="1"/>
  <c r="AU32" i="3" a="1"/>
  <c r="AU32" i="3" s="1"/>
  <c r="AV32" i="3" a="1"/>
  <c r="AV32" i="3" s="1"/>
  <c r="AW32" i="3" a="1"/>
  <c r="AW32" i="3" s="1"/>
  <c r="AX32" i="3" a="1"/>
  <c r="AX32" i="3" s="1"/>
  <c r="AY32" i="3" a="1"/>
  <c r="AY32" i="3" s="1"/>
  <c r="AZ32" i="3" a="1"/>
  <c r="AZ32" i="3" s="1"/>
  <c r="BA32" i="3" a="1"/>
  <c r="BA32" i="3" s="1"/>
  <c r="BB32" i="3" a="1"/>
  <c r="BB32" i="3" s="1"/>
  <c r="AP32" i="3" a="1"/>
  <c r="AP32" i="3" s="1"/>
  <c r="BH56" i="3"/>
  <c r="BG56" i="3"/>
  <c r="BF56" i="3"/>
  <c r="BH55" i="3"/>
  <c r="BG55" i="3"/>
  <c r="BF55" i="3"/>
  <c r="BH54" i="3"/>
  <c r="BG54" i="3"/>
  <c r="BF54" i="3"/>
  <c r="AO54" i="3"/>
  <c r="BH47" i="3" s="1"/>
  <c r="AJ54" i="3" a="1"/>
  <c r="AJ54" i="3" s="1"/>
  <c r="AI54" i="3" a="1"/>
  <c r="AI54" i="3" s="1"/>
  <c r="AH54" i="3" a="1"/>
  <c r="AH54" i="3" s="1"/>
  <c r="AG54" i="3" a="1"/>
  <c r="AG54" i="3" s="1"/>
  <c r="AF54" i="3" a="1"/>
  <c r="AF54" i="3" s="1"/>
  <c r="AE54" i="3" a="1"/>
  <c r="AE54" i="3" s="1"/>
  <c r="AD54" i="3" a="1"/>
  <c r="AD54" i="3" s="1"/>
  <c r="AC54" i="3" a="1"/>
  <c r="AC54" i="3" s="1"/>
  <c r="AB54" i="3" a="1"/>
  <c r="AB54" i="3" s="1"/>
  <c r="AA54" i="3" a="1"/>
  <c r="AA54" i="3" s="1"/>
  <c r="Z54" i="3" a="1"/>
  <c r="Z54" i="3" s="1"/>
  <c r="Y54" i="3" a="1"/>
  <c r="Y54" i="3" s="1"/>
  <c r="X54" i="3" a="1"/>
  <c r="X54" i="3" s="1"/>
  <c r="W54" i="3"/>
  <c r="BH53" i="3"/>
  <c r="BG53" i="3"/>
  <c r="BF53" i="3"/>
  <c r="AO53" i="3"/>
  <c r="AJ53" i="3" a="1"/>
  <c r="AJ53" i="3" s="1"/>
  <c r="AI53" i="3" a="1"/>
  <c r="AI53" i="3" s="1"/>
  <c r="AH53" i="3" a="1"/>
  <c r="AH53" i="3" s="1"/>
  <c r="AG53" i="3" a="1"/>
  <c r="AG53" i="3" s="1"/>
  <c r="AF53" i="3" a="1"/>
  <c r="AF53" i="3" s="1"/>
  <c r="AE53" i="3" a="1"/>
  <c r="AE53" i="3" s="1"/>
  <c r="AD53" i="3" a="1"/>
  <c r="AD53" i="3" s="1"/>
  <c r="BO46" i="3" s="1"/>
  <c r="AC53" i="3" a="1"/>
  <c r="AC53" i="3" s="1"/>
  <c r="AB53" i="3" a="1"/>
  <c r="AB53" i="3" s="1"/>
  <c r="AA53" i="3" a="1"/>
  <c r="AA53" i="3" s="1"/>
  <c r="Z53" i="3" a="1"/>
  <c r="Z53" i="3" s="1"/>
  <c r="Y53" i="3" a="1"/>
  <c r="Y53" i="3" s="1"/>
  <c r="X53" i="3" a="1"/>
  <c r="X53" i="3" s="1"/>
  <c r="W53" i="3"/>
  <c r="BH52" i="3"/>
  <c r="BG52" i="3"/>
  <c r="BF52" i="3"/>
  <c r="AO52" i="3"/>
  <c r="AJ52" i="3" a="1"/>
  <c r="AJ52" i="3" s="1"/>
  <c r="AI52" i="3" a="1"/>
  <c r="AI52" i="3" s="1"/>
  <c r="AH52" i="3" a="1"/>
  <c r="AH52" i="3" s="1"/>
  <c r="AG52" i="3" a="1"/>
  <c r="AG52" i="3" s="1"/>
  <c r="AF52" i="3" a="1"/>
  <c r="AF52" i="3" s="1"/>
  <c r="AE52" i="3" a="1"/>
  <c r="AE52" i="3" s="1"/>
  <c r="AD52" i="3" a="1"/>
  <c r="AD52" i="3" s="1"/>
  <c r="AC52" i="3" a="1"/>
  <c r="AC52" i="3" s="1"/>
  <c r="AB52" i="3" a="1"/>
  <c r="AB52" i="3" s="1"/>
  <c r="AA52" i="3" a="1"/>
  <c r="AA52" i="3" s="1"/>
  <c r="Z52" i="3" a="1"/>
  <c r="Z52" i="3" s="1"/>
  <c r="Y52" i="3" a="1"/>
  <c r="Y52" i="3" s="1"/>
  <c r="X52" i="3" a="1"/>
  <c r="X52" i="3" s="1"/>
  <c r="W52" i="3"/>
  <c r="BH51" i="3"/>
  <c r="BG51" i="3"/>
  <c r="BF51" i="3"/>
  <c r="AO51" i="3"/>
  <c r="AJ51" i="3" a="1"/>
  <c r="AJ51" i="3" s="1"/>
  <c r="AI51" i="3" a="1"/>
  <c r="AI51" i="3" s="1"/>
  <c r="AH51" i="3" a="1"/>
  <c r="AH51" i="3" s="1"/>
  <c r="AG51" i="3" a="1"/>
  <c r="AG51" i="3" s="1"/>
  <c r="AF51" i="3" a="1"/>
  <c r="AF51" i="3" s="1"/>
  <c r="AE51" i="3" a="1"/>
  <c r="AE51" i="3" s="1"/>
  <c r="AD51" i="3" a="1"/>
  <c r="AD51" i="3" s="1"/>
  <c r="AC51" i="3" a="1"/>
  <c r="AC51" i="3" s="1"/>
  <c r="AB51" i="3" a="1"/>
  <c r="AB51" i="3" s="1"/>
  <c r="AA51" i="3" a="1"/>
  <c r="AA51" i="3" s="1"/>
  <c r="Z51" i="3" a="1"/>
  <c r="Z51" i="3" s="1"/>
  <c r="Y51" i="3" a="1"/>
  <c r="Y51" i="3" s="1"/>
  <c r="X51" i="3" a="1"/>
  <c r="X51" i="3" s="1"/>
  <c r="W51" i="3"/>
  <c r="BH50" i="3"/>
  <c r="BG50" i="3"/>
  <c r="BF50" i="3"/>
  <c r="AO50" i="3"/>
  <c r="BH43" i="3" s="1"/>
  <c r="AJ50" i="3" a="1"/>
  <c r="AJ50" i="3" s="1"/>
  <c r="AI50" i="3" a="1"/>
  <c r="AI50" i="3" s="1"/>
  <c r="AH50" i="3" a="1"/>
  <c r="AH50" i="3" s="1"/>
  <c r="AG50" i="3" a="1"/>
  <c r="AG50" i="3" s="1"/>
  <c r="AF50" i="3" a="1"/>
  <c r="AF50" i="3" s="1"/>
  <c r="AE50" i="3" a="1"/>
  <c r="AE50" i="3" s="1"/>
  <c r="AD50" i="3" a="1"/>
  <c r="AD50" i="3" s="1"/>
  <c r="AC50" i="3" a="1"/>
  <c r="AC50" i="3" s="1"/>
  <c r="AB50" i="3" a="1"/>
  <c r="AB50" i="3" s="1"/>
  <c r="AA50" i="3" a="1"/>
  <c r="AA50" i="3" s="1"/>
  <c r="Z50" i="3" a="1"/>
  <c r="Z50" i="3" s="1"/>
  <c r="Y50" i="3" a="1"/>
  <c r="Y50" i="3" s="1"/>
  <c r="X50" i="3" a="1"/>
  <c r="X50" i="3" s="1"/>
  <c r="W50" i="3"/>
  <c r="BE49" i="3"/>
  <c r="AO49" i="3"/>
  <c r="BH42" i="3" s="1"/>
  <c r="AJ49" i="3" a="1"/>
  <c r="AJ49" i="3" s="1"/>
  <c r="AI49" i="3" a="1"/>
  <c r="AI49" i="3" s="1"/>
  <c r="AH49" i="3" a="1"/>
  <c r="AH49" i="3" s="1"/>
  <c r="AG49" i="3" a="1"/>
  <c r="AG49" i="3" s="1"/>
  <c r="AF49" i="3" a="1"/>
  <c r="AF49" i="3" s="1"/>
  <c r="AE49" i="3" a="1"/>
  <c r="AE49" i="3" s="1"/>
  <c r="AD49" i="3" a="1"/>
  <c r="AD49" i="3" s="1"/>
  <c r="AC49" i="3" a="1"/>
  <c r="AC49" i="3" s="1"/>
  <c r="AB49" i="3" a="1"/>
  <c r="AB49" i="3" s="1"/>
  <c r="AA49" i="3" a="1"/>
  <c r="AA49" i="3" s="1"/>
  <c r="Z49" i="3" a="1"/>
  <c r="Z49" i="3" s="1"/>
  <c r="Y49" i="3" a="1"/>
  <c r="Y49" i="3" s="1"/>
  <c r="X49" i="3" a="1"/>
  <c r="X49" i="3" s="1"/>
  <c r="W49" i="3"/>
  <c r="AO48" i="3"/>
  <c r="BH41" i="3" s="1"/>
  <c r="AJ48" i="3" a="1"/>
  <c r="AJ48" i="3" s="1"/>
  <c r="AI48" i="3" a="1"/>
  <c r="AI48" i="3" s="1"/>
  <c r="AH48" i="3" a="1"/>
  <c r="AH48" i="3" s="1"/>
  <c r="AG48" i="3" a="1"/>
  <c r="AG48" i="3" s="1"/>
  <c r="AF48" i="3" a="1"/>
  <c r="AF48" i="3" s="1"/>
  <c r="AE48" i="3" a="1"/>
  <c r="AE48" i="3" s="1"/>
  <c r="AD48" i="3" a="1"/>
  <c r="AD48" i="3" s="1"/>
  <c r="AC48" i="3" a="1"/>
  <c r="AC48" i="3" s="1"/>
  <c r="AB48" i="3" a="1"/>
  <c r="AB48" i="3" s="1"/>
  <c r="AA48" i="3" a="1"/>
  <c r="AA48" i="3" s="1"/>
  <c r="Z48" i="3" a="1"/>
  <c r="Z48" i="3" s="1"/>
  <c r="Y48" i="3" a="1"/>
  <c r="Y48" i="3" s="1"/>
  <c r="X48" i="3" a="1"/>
  <c r="X48" i="3" s="1"/>
  <c r="W48" i="3"/>
  <c r="BG47" i="3"/>
  <c r="BF47" i="3"/>
  <c r="BH46" i="3"/>
  <c r="BG46" i="3"/>
  <c r="BF46" i="3"/>
  <c r="AJ46" i="3" a="1"/>
  <c r="AJ46" i="3" s="1"/>
  <c r="AI46" i="3" a="1"/>
  <c r="AI46" i="3" s="1"/>
  <c r="AH46" i="3" a="1"/>
  <c r="AH46" i="3" s="1"/>
  <c r="AG46" i="3" a="1"/>
  <c r="AG46" i="3" s="1"/>
  <c r="AF46" i="3" a="1"/>
  <c r="AF46" i="3" s="1"/>
  <c r="AE46" i="3" a="1"/>
  <c r="AE46" i="3" s="1"/>
  <c r="AD46" i="3" a="1"/>
  <c r="AD46" i="3" s="1"/>
  <c r="AC46" i="3" a="1"/>
  <c r="AC46" i="3" s="1"/>
  <c r="AB46" i="3" a="1"/>
  <c r="AB46" i="3" s="1"/>
  <c r="AA46" i="3" a="1"/>
  <c r="AA46" i="3" s="1"/>
  <c r="Z46" i="3" a="1"/>
  <c r="Z46" i="3" s="1"/>
  <c r="Y46" i="3" a="1"/>
  <c r="Y46" i="3" s="1"/>
  <c r="X46" i="3" a="1"/>
  <c r="X46" i="3" s="1"/>
  <c r="BH45" i="3"/>
  <c r="BG45" i="3"/>
  <c r="BF45" i="3"/>
  <c r="AJ45" i="3" a="1"/>
  <c r="AJ45" i="3" s="1"/>
  <c r="AI45" i="3" a="1"/>
  <c r="AI45" i="3" s="1"/>
  <c r="AH45" i="3" a="1"/>
  <c r="AH45" i="3" s="1"/>
  <c r="AG45" i="3" a="1"/>
  <c r="AG45" i="3" s="1"/>
  <c r="AF45" i="3" a="1"/>
  <c r="AF45" i="3" s="1"/>
  <c r="AE45" i="3" a="1"/>
  <c r="AE45" i="3" s="1"/>
  <c r="AD45" i="3" a="1"/>
  <c r="AD45" i="3" s="1"/>
  <c r="AC45" i="3" a="1"/>
  <c r="AC45" i="3" s="1"/>
  <c r="AB45" i="3" a="1"/>
  <c r="AB45" i="3" s="1"/>
  <c r="AA45" i="3" a="1"/>
  <c r="AA45" i="3" s="1"/>
  <c r="Z45" i="3" a="1"/>
  <c r="Z45" i="3" s="1"/>
  <c r="Y45" i="3" a="1"/>
  <c r="Y45" i="3" s="1"/>
  <c r="X45" i="3" a="1"/>
  <c r="X45" i="3" s="1"/>
  <c r="BH44" i="3"/>
  <c r="BG44" i="3"/>
  <c r="BF44" i="3"/>
  <c r="AJ44" i="3" a="1"/>
  <c r="AJ44" i="3" s="1"/>
  <c r="AI44" i="3" a="1"/>
  <c r="AI44" i="3" s="1"/>
  <c r="AH44" i="3" a="1"/>
  <c r="AH44" i="3" s="1"/>
  <c r="AG44" i="3" a="1"/>
  <c r="AG44" i="3" s="1"/>
  <c r="AF44" i="3" a="1"/>
  <c r="AF44" i="3" s="1"/>
  <c r="AE44" i="3" a="1"/>
  <c r="AE44" i="3" s="1"/>
  <c r="AD44" i="3" a="1"/>
  <c r="AD44" i="3" s="1"/>
  <c r="AC44" i="3" a="1"/>
  <c r="AC44" i="3" s="1"/>
  <c r="AB44" i="3" a="1"/>
  <c r="AB44" i="3" s="1"/>
  <c r="AA44" i="3" a="1"/>
  <c r="AA44" i="3" s="1"/>
  <c r="Z44" i="3" a="1"/>
  <c r="Z44" i="3" s="1"/>
  <c r="Y44" i="3" a="1"/>
  <c r="Y44" i="3" s="1"/>
  <c r="X44" i="3" a="1"/>
  <c r="X44" i="3" s="1"/>
  <c r="BG43" i="3"/>
  <c r="BF43" i="3"/>
  <c r="AJ43" i="3" a="1"/>
  <c r="AJ43" i="3" s="1"/>
  <c r="AI43" i="3" a="1"/>
  <c r="AI43" i="3" s="1"/>
  <c r="AH43" i="3" a="1"/>
  <c r="AH43" i="3" s="1"/>
  <c r="AG43" i="3" a="1"/>
  <c r="AG43" i="3" s="1"/>
  <c r="AF43" i="3" a="1"/>
  <c r="AF43" i="3" s="1"/>
  <c r="AE43" i="3" a="1"/>
  <c r="AE43" i="3" s="1"/>
  <c r="AD43" i="3" a="1"/>
  <c r="AD43" i="3" s="1"/>
  <c r="AC43" i="3" a="1"/>
  <c r="AC43" i="3" s="1"/>
  <c r="AB43" i="3" a="1"/>
  <c r="AB43" i="3" s="1"/>
  <c r="AA43" i="3" a="1"/>
  <c r="AA43" i="3" s="1"/>
  <c r="Z43" i="3" a="1"/>
  <c r="Z43" i="3" s="1"/>
  <c r="Y43" i="3" a="1"/>
  <c r="Y43" i="3" s="1"/>
  <c r="X43" i="3" a="1"/>
  <c r="X43" i="3" s="1"/>
  <c r="BG42" i="3"/>
  <c r="BF42" i="3"/>
  <c r="AJ42" i="3" a="1"/>
  <c r="AJ42" i="3" s="1"/>
  <c r="AI42" i="3" a="1"/>
  <c r="AI42" i="3" s="1"/>
  <c r="AH42" i="3" a="1"/>
  <c r="AH42" i="3" s="1"/>
  <c r="AG42" i="3" a="1"/>
  <c r="AG42" i="3" s="1"/>
  <c r="AF42" i="3" a="1"/>
  <c r="AF42" i="3" s="1"/>
  <c r="AE42" i="3" a="1"/>
  <c r="AE42" i="3" s="1"/>
  <c r="AD42" i="3" a="1"/>
  <c r="AD42" i="3" s="1"/>
  <c r="AC42" i="3" a="1"/>
  <c r="AC42" i="3" s="1"/>
  <c r="AB42" i="3" a="1"/>
  <c r="AB42" i="3" s="1"/>
  <c r="AA42" i="3" a="1"/>
  <c r="AA42" i="3" s="1"/>
  <c r="Z42" i="3" a="1"/>
  <c r="Z42" i="3" s="1"/>
  <c r="Y42" i="3" a="1"/>
  <c r="Y42" i="3" s="1"/>
  <c r="X42" i="3" a="1"/>
  <c r="X42" i="3" s="1"/>
  <c r="BG41" i="3"/>
  <c r="BF41" i="3"/>
  <c r="AJ41" i="3" a="1"/>
  <c r="AJ41" i="3" s="1"/>
  <c r="AI41" i="3" a="1"/>
  <c r="AI41" i="3" s="1"/>
  <c r="AH41" i="3" a="1"/>
  <c r="AH41" i="3" s="1"/>
  <c r="AG41" i="3" a="1"/>
  <c r="AG41" i="3" s="1"/>
  <c r="AF41" i="3" a="1"/>
  <c r="AF41" i="3" s="1"/>
  <c r="AE41" i="3" a="1"/>
  <c r="AE41" i="3" s="1"/>
  <c r="AD41" i="3" a="1"/>
  <c r="AD41" i="3" s="1"/>
  <c r="AC41" i="3" a="1"/>
  <c r="AC41" i="3" s="1"/>
  <c r="AB41" i="3" a="1"/>
  <c r="AB41" i="3" s="1"/>
  <c r="AA41" i="3" a="1"/>
  <c r="AA41" i="3" s="1"/>
  <c r="Z41" i="3" a="1"/>
  <c r="Z41" i="3" s="1"/>
  <c r="Y41" i="3" a="1"/>
  <c r="Y41" i="3" s="1"/>
  <c r="X41" i="3" a="1"/>
  <c r="X41" i="3" s="1"/>
  <c r="BE40" i="3"/>
  <c r="AJ40" i="3" a="1"/>
  <c r="AJ40" i="3" s="1"/>
  <c r="AI40" i="3" a="1"/>
  <c r="AI40" i="3" s="1"/>
  <c r="AH40" i="3" a="1"/>
  <c r="AH40" i="3" s="1"/>
  <c r="AG40" i="3" a="1"/>
  <c r="AG40" i="3" s="1"/>
  <c r="AF40" i="3" a="1"/>
  <c r="AF40" i="3" s="1"/>
  <c r="AE40" i="3" a="1"/>
  <c r="AE40" i="3" s="1"/>
  <c r="AD40" i="3" a="1"/>
  <c r="AD40" i="3" s="1"/>
  <c r="AC40" i="3" a="1"/>
  <c r="AC40" i="3" s="1"/>
  <c r="AB40" i="3" a="1"/>
  <c r="AB40" i="3" s="1"/>
  <c r="AA40" i="3" a="1"/>
  <c r="AA40" i="3" s="1"/>
  <c r="Z40" i="3" a="1"/>
  <c r="Z40" i="3" s="1"/>
  <c r="Y40" i="3" a="1"/>
  <c r="Y40" i="3" s="1"/>
  <c r="X40" i="3" a="1"/>
  <c r="X40" i="3" s="1"/>
  <c r="BH38" i="3"/>
  <c r="BG38" i="3"/>
  <c r="BF38" i="3"/>
  <c r="AJ38" i="3" a="1"/>
  <c r="AJ38" i="3" s="1"/>
  <c r="AI38" i="3" a="1"/>
  <c r="AI38" i="3" s="1"/>
  <c r="AH38" i="3" a="1"/>
  <c r="AH38" i="3" s="1"/>
  <c r="AG38" i="3" a="1"/>
  <c r="AG38" i="3" s="1"/>
  <c r="AF38" i="3" a="1"/>
  <c r="AF38" i="3" s="1"/>
  <c r="AE38" i="3" a="1"/>
  <c r="AE38" i="3" s="1"/>
  <c r="AD38" i="3" a="1"/>
  <c r="AD38" i="3" s="1"/>
  <c r="AC38" i="3" a="1"/>
  <c r="AC38" i="3" s="1"/>
  <c r="AB38" i="3" a="1"/>
  <c r="AB38" i="3" s="1"/>
  <c r="AA38" i="3" a="1"/>
  <c r="AA38" i="3" s="1"/>
  <c r="Z38" i="3" a="1"/>
  <c r="Z38" i="3" s="1"/>
  <c r="Y38" i="3" a="1"/>
  <c r="Y38" i="3" s="1"/>
  <c r="X38" i="3" a="1"/>
  <c r="X38" i="3" s="1"/>
  <c r="BH37" i="3"/>
  <c r="BG37" i="3"/>
  <c r="BF37" i="3"/>
  <c r="AJ37" i="3" a="1"/>
  <c r="AJ37" i="3" s="1"/>
  <c r="AI37" i="3" a="1"/>
  <c r="AI37" i="3" s="1"/>
  <c r="AH37" i="3" a="1"/>
  <c r="AH37" i="3" s="1"/>
  <c r="AG37" i="3" a="1"/>
  <c r="AG37" i="3" s="1"/>
  <c r="AF37" i="3" a="1"/>
  <c r="AF37" i="3" s="1"/>
  <c r="AE37" i="3" a="1"/>
  <c r="AE37" i="3" s="1"/>
  <c r="AD37" i="3" a="1"/>
  <c r="AD37" i="3" s="1"/>
  <c r="AC37" i="3" a="1"/>
  <c r="AC37" i="3" s="1"/>
  <c r="AB37" i="3" a="1"/>
  <c r="AB37" i="3" s="1"/>
  <c r="AA37" i="3" a="1"/>
  <c r="AA37" i="3" s="1"/>
  <c r="Z37" i="3" a="1"/>
  <c r="Z37" i="3" s="1"/>
  <c r="Y37" i="3" a="1"/>
  <c r="Y37" i="3" s="1"/>
  <c r="X37" i="3" a="1"/>
  <c r="X37" i="3" s="1"/>
  <c r="BH36" i="3"/>
  <c r="BG36" i="3"/>
  <c r="BF36" i="3"/>
  <c r="AJ36" i="3" a="1"/>
  <c r="AJ36" i="3" s="1"/>
  <c r="AI36" i="3" a="1"/>
  <c r="AI36" i="3" s="1"/>
  <c r="AH36" i="3" a="1"/>
  <c r="AH36" i="3" s="1"/>
  <c r="AG36" i="3" a="1"/>
  <c r="AG36" i="3" s="1"/>
  <c r="AF36" i="3" a="1"/>
  <c r="AF36" i="3" s="1"/>
  <c r="AE36" i="3" a="1"/>
  <c r="AE36" i="3" s="1"/>
  <c r="AD36" i="3" a="1"/>
  <c r="AD36" i="3" s="1"/>
  <c r="AC36" i="3" a="1"/>
  <c r="AC36" i="3" s="1"/>
  <c r="AB36" i="3" a="1"/>
  <c r="AB36" i="3" s="1"/>
  <c r="AA36" i="3" a="1"/>
  <c r="AA36" i="3" s="1"/>
  <c r="Z36" i="3" a="1"/>
  <c r="Z36" i="3" s="1"/>
  <c r="Y36" i="3" a="1"/>
  <c r="Y36" i="3" s="1"/>
  <c r="X36" i="3" a="1"/>
  <c r="X36" i="3" s="1"/>
  <c r="BH35" i="3"/>
  <c r="BG35" i="3"/>
  <c r="BF35" i="3"/>
  <c r="AJ35" i="3" a="1"/>
  <c r="AJ35" i="3" s="1"/>
  <c r="AI35" i="3" a="1"/>
  <c r="AI35" i="3" s="1"/>
  <c r="AH35" i="3" a="1"/>
  <c r="AH35" i="3" s="1"/>
  <c r="AG35" i="3" a="1"/>
  <c r="AG35" i="3" s="1"/>
  <c r="AF35" i="3" a="1"/>
  <c r="AF35" i="3" s="1"/>
  <c r="AE35" i="3" a="1"/>
  <c r="AE35" i="3" s="1"/>
  <c r="AD35" i="3" a="1"/>
  <c r="AD35" i="3" s="1"/>
  <c r="AC35" i="3" a="1"/>
  <c r="AC35" i="3" s="1"/>
  <c r="AB35" i="3" a="1"/>
  <c r="AB35" i="3" s="1"/>
  <c r="AA35" i="3" a="1"/>
  <c r="AA35" i="3" s="1"/>
  <c r="Z35" i="3" a="1"/>
  <c r="Z35" i="3" s="1"/>
  <c r="Y35" i="3" a="1"/>
  <c r="Y35" i="3" s="1"/>
  <c r="X35" i="3" a="1"/>
  <c r="X35" i="3" s="1"/>
  <c r="BH34" i="3"/>
  <c r="BG34" i="3"/>
  <c r="BF34" i="3"/>
  <c r="AJ34" i="3" a="1"/>
  <c r="AJ34" i="3" s="1"/>
  <c r="AI34" i="3" a="1"/>
  <c r="AI34" i="3" s="1"/>
  <c r="AH34" i="3" a="1"/>
  <c r="AH34" i="3" s="1"/>
  <c r="AG34" i="3" a="1"/>
  <c r="AG34" i="3" s="1"/>
  <c r="AF34" i="3" a="1"/>
  <c r="AF34" i="3" s="1"/>
  <c r="AE34" i="3" a="1"/>
  <c r="AE34" i="3" s="1"/>
  <c r="AD34" i="3" a="1"/>
  <c r="AD34" i="3" s="1"/>
  <c r="AC34" i="3" a="1"/>
  <c r="AC34" i="3" s="1"/>
  <c r="AB34" i="3" a="1"/>
  <c r="AB34" i="3" s="1"/>
  <c r="AA34" i="3" a="1"/>
  <c r="AA34" i="3" s="1"/>
  <c r="Z34" i="3" a="1"/>
  <c r="Z34" i="3" s="1"/>
  <c r="Y34" i="3" a="1"/>
  <c r="Y34" i="3" s="1"/>
  <c r="X34" i="3" a="1"/>
  <c r="X34" i="3" s="1"/>
  <c r="BH33" i="3"/>
  <c r="BG33" i="3"/>
  <c r="BF33" i="3"/>
  <c r="AJ33" i="3" a="1"/>
  <c r="AJ33" i="3" s="1"/>
  <c r="AI33" i="3" a="1"/>
  <c r="AI33" i="3" s="1"/>
  <c r="AH33" i="3" a="1"/>
  <c r="AH33" i="3" s="1"/>
  <c r="AG33" i="3" a="1"/>
  <c r="AG33" i="3" s="1"/>
  <c r="AF33" i="3" a="1"/>
  <c r="AF33" i="3" s="1"/>
  <c r="AE33" i="3" a="1"/>
  <c r="AE33" i="3" s="1"/>
  <c r="AD33" i="3" a="1"/>
  <c r="AD33" i="3" s="1"/>
  <c r="AC33" i="3" a="1"/>
  <c r="AC33" i="3" s="1"/>
  <c r="AB33" i="3" a="1"/>
  <c r="AB33" i="3" s="1"/>
  <c r="AA33" i="3" a="1"/>
  <c r="AA33" i="3" s="1"/>
  <c r="Z33" i="3" a="1"/>
  <c r="Z33" i="3" s="1"/>
  <c r="Y33" i="3" a="1"/>
  <c r="Y33" i="3" s="1"/>
  <c r="X33" i="3" a="1"/>
  <c r="X33" i="3" s="1"/>
  <c r="AJ32" i="3" a="1"/>
  <c r="AJ32" i="3" s="1"/>
  <c r="AI32" i="3" a="1"/>
  <c r="AI32" i="3" s="1"/>
  <c r="AH32" i="3" a="1"/>
  <c r="AH32" i="3" s="1"/>
  <c r="AG32" i="3" a="1"/>
  <c r="AG32" i="3" s="1"/>
  <c r="AF32" i="3" a="1"/>
  <c r="AF32" i="3" s="1"/>
  <c r="AE32" i="3" a="1"/>
  <c r="AE32" i="3" s="1"/>
  <c r="AD32" i="3" a="1"/>
  <c r="AD32" i="3" s="1"/>
  <c r="AC32" i="3" a="1"/>
  <c r="AC32" i="3" s="1"/>
  <c r="AB32" i="3" a="1"/>
  <c r="AB32" i="3" s="1"/>
  <c r="AA32" i="3" a="1"/>
  <c r="AA32" i="3" s="1"/>
  <c r="Z32" i="3" a="1"/>
  <c r="Z32" i="3" s="1"/>
  <c r="Y32" i="3" a="1"/>
  <c r="Y32" i="3" s="1"/>
  <c r="X32" i="3" a="1"/>
  <c r="X32" i="3" s="1"/>
  <c r="BE31" i="3"/>
  <c r="AJ32" i="1" a="1"/>
  <c r="AJ32" i="1" s="1"/>
  <c r="AJ33" i="1" a="1"/>
  <c r="AJ33" i="1" s="1"/>
  <c r="AJ34" i="1" a="1"/>
  <c r="AJ34" i="1" s="1"/>
  <c r="AJ35" i="1" a="1"/>
  <c r="AJ35" i="1" s="1"/>
  <c r="AJ36" i="1" a="1"/>
  <c r="AJ36" i="1" s="1"/>
  <c r="AJ37" i="1" a="1"/>
  <c r="AJ37" i="1" s="1"/>
  <c r="AJ38" i="1" a="1"/>
  <c r="AJ38" i="1" s="1"/>
  <c r="AJ40" i="1" a="1"/>
  <c r="AJ40" i="1" s="1"/>
  <c r="AJ41" i="1" a="1"/>
  <c r="AJ41" i="1" s="1"/>
  <c r="AJ42" i="1" a="1"/>
  <c r="AJ42" i="1" s="1"/>
  <c r="AJ43" i="1" a="1"/>
  <c r="AJ43" i="1" s="1"/>
  <c r="AJ44" i="1" a="1"/>
  <c r="AJ44" i="1" s="1"/>
  <c r="AJ45" i="1" a="1"/>
  <c r="AJ45" i="1" s="1"/>
  <c r="AJ46" i="1" a="1"/>
  <c r="AJ46" i="1" s="1"/>
  <c r="AJ48" i="1" a="1"/>
  <c r="AJ48" i="1" s="1"/>
  <c r="AJ49" i="1" a="1"/>
  <c r="AJ49" i="1" s="1"/>
  <c r="AJ50" i="1" a="1"/>
  <c r="AJ50" i="1" s="1"/>
  <c r="AJ51" i="1" a="1"/>
  <c r="AJ51" i="1" s="1"/>
  <c r="AJ52" i="1" a="1"/>
  <c r="AJ52" i="1" s="1"/>
  <c r="AJ53" i="1" a="1"/>
  <c r="AJ53" i="1" s="1"/>
  <c r="AJ54" i="1" a="1"/>
  <c r="AJ54" i="1" s="1"/>
  <c r="AI32" i="1" a="1"/>
  <c r="AI32" i="1" s="1"/>
  <c r="AI33" i="1" a="1"/>
  <c r="AI33" i="1" s="1"/>
  <c r="AI34" i="1" a="1"/>
  <c r="AI34" i="1" s="1"/>
  <c r="AI35" i="1" a="1"/>
  <c r="AI35" i="1" s="1"/>
  <c r="AI36" i="1" a="1"/>
  <c r="AI36" i="1" s="1"/>
  <c r="AI37" i="1" a="1"/>
  <c r="AI37" i="1" s="1"/>
  <c r="AI38" i="1" a="1"/>
  <c r="AI38" i="1" s="1"/>
  <c r="AI40" i="1" a="1"/>
  <c r="AI40" i="1" s="1"/>
  <c r="AI41" i="1" a="1"/>
  <c r="AI41" i="1" s="1"/>
  <c r="AI42" i="1" a="1"/>
  <c r="AI42" i="1" s="1"/>
  <c r="AI43" i="1" a="1"/>
  <c r="AI43" i="1" s="1"/>
  <c r="AI44" i="1" a="1"/>
  <c r="AI44" i="1" s="1"/>
  <c r="AI45" i="1" a="1"/>
  <c r="AI45" i="1" s="1"/>
  <c r="AI46" i="1" a="1"/>
  <c r="AI46" i="1" s="1"/>
  <c r="AI48" i="1" a="1"/>
  <c r="AI48" i="1" s="1"/>
  <c r="AI49" i="1" a="1"/>
  <c r="AI49" i="1" s="1"/>
  <c r="AI50" i="1" a="1"/>
  <c r="AI50" i="1" s="1"/>
  <c r="AI51" i="1" a="1"/>
  <c r="AI51" i="1" s="1"/>
  <c r="AI52" i="1" a="1"/>
  <c r="AI52" i="1" s="1"/>
  <c r="AI53" i="1" a="1"/>
  <c r="AI53" i="1" s="1"/>
  <c r="AI54" i="1" a="1"/>
  <c r="AI54" i="1" s="1"/>
  <c r="BA54" i="1" s="1"/>
  <c r="BT47" i="1" s="1"/>
  <c r="AA32" i="1" a="1"/>
  <c r="AA32" i="1" s="1"/>
  <c r="AS32" i="1" s="1"/>
  <c r="AB32" i="1" a="1"/>
  <c r="AB32" i="1" s="1"/>
  <c r="AT32" i="1" s="1"/>
  <c r="AC32" i="1" a="1"/>
  <c r="AC32" i="1" s="1"/>
  <c r="AU32" i="1" s="1"/>
  <c r="BN32" i="1" s="1"/>
  <c r="AD32" i="1" a="1"/>
  <c r="AD32" i="1" s="1"/>
  <c r="AV32" i="1" s="1"/>
  <c r="BO32" i="1" s="1"/>
  <c r="AE32" i="1" a="1"/>
  <c r="AE32" i="1" s="1"/>
  <c r="AF32" i="1" a="1"/>
  <c r="AF32" i="1" s="1"/>
  <c r="AG32" i="1" a="1"/>
  <c r="AG32" i="1" s="1"/>
  <c r="AY32" i="1" s="1"/>
  <c r="BR32" i="1" s="1"/>
  <c r="AH32" i="1" a="1"/>
  <c r="AH32" i="1" s="1"/>
  <c r="AA33" i="1" a="1"/>
  <c r="AA33" i="1" s="1"/>
  <c r="AB33" i="1" a="1"/>
  <c r="AB33" i="1" s="1"/>
  <c r="AC33" i="1" a="1"/>
  <c r="AC33" i="1" s="1"/>
  <c r="AD33" i="1" a="1"/>
  <c r="AD33" i="1" s="1"/>
  <c r="AE33" i="1" a="1"/>
  <c r="AE33" i="1" s="1"/>
  <c r="AF33" i="1" a="1"/>
  <c r="AF33" i="1" s="1"/>
  <c r="AG33" i="1" a="1"/>
  <c r="AG33" i="1" s="1"/>
  <c r="AH33" i="1" a="1"/>
  <c r="AH33" i="1" s="1"/>
  <c r="AA34" i="1" a="1"/>
  <c r="AA34" i="1" s="1"/>
  <c r="AB34" i="1" a="1"/>
  <c r="AB34" i="1" s="1"/>
  <c r="AC34" i="1" a="1"/>
  <c r="AC34" i="1" s="1"/>
  <c r="AD34" i="1" a="1"/>
  <c r="AD34" i="1" s="1"/>
  <c r="AE34" i="1" a="1"/>
  <c r="AE34" i="1" s="1"/>
  <c r="AF34" i="1" a="1"/>
  <c r="AF34" i="1" s="1"/>
  <c r="AG34" i="1" a="1"/>
  <c r="AG34" i="1" s="1"/>
  <c r="AH34" i="1" a="1"/>
  <c r="AH34" i="1" s="1"/>
  <c r="AA35" i="1" a="1"/>
  <c r="AA35" i="1" s="1"/>
  <c r="AB35" i="1" a="1"/>
  <c r="AB35" i="1" s="1"/>
  <c r="AC35" i="1" a="1"/>
  <c r="AC35" i="1" s="1"/>
  <c r="AD35" i="1" a="1"/>
  <c r="AD35" i="1" s="1"/>
  <c r="AE35" i="1" a="1"/>
  <c r="AE35" i="1" s="1"/>
  <c r="AF35" i="1" a="1"/>
  <c r="AF35" i="1" s="1"/>
  <c r="AG35" i="1" a="1"/>
  <c r="AG35" i="1" s="1"/>
  <c r="AH35" i="1" a="1"/>
  <c r="AH35" i="1" s="1"/>
  <c r="AA36" i="1" a="1"/>
  <c r="AA36" i="1" s="1"/>
  <c r="AB36" i="1" a="1"/>
  <c r="AB36" i="1" s="1"/>
  <c r="AC36" i="1" a="1"/>
  <c r="AC36" i="1" s="1"/>
  <c r="AD36" i="1" a="1"/>
  <c r="AD36" i="1" s="1"/>
  <c r="AE36" i="1" a="1"/>
  <c r="AE36" i="1" s="1"/>
  <c r="AF36" i="1" a="1"/>
  <c r="AF36" i="1" s="1"/>
  <c r="AG36" i="1" a="1"/>
  <c r="AG36" i="1" s="1"/>
  <c r="AH36" i="1" a="1"/>
  <c r="AH36" i="1" s="1"/>
  <c r="AA37" i="1" a="1"/>
  <c r="AA37" i="1" s="1"/>
  <c r="AB37" i="1" a="1"/>
  <c r="AB37" i="1" s="1"/>
  <c r="AC37" i="1" a="1"/>
  <c r="AC37" i="1" s="1"/>
  <c r="AD37" i="1" a="1"/>
  <c r="AD37" i="1" s="1"/>
  <c r="AE37" i="1" a="1"/>
  <c r="AE37" i="1" s="1"/>
  <c r="AW37" i="1" s="1"/>
  <c r="BP37" i="1" s="1"/>
  <c r="AF37" i="1" a="1"/>
  <c r="AF37" i="1" s="1"/>
  <c r="AG37" i="1" a="1"/>
  <c r="AG37" i="1" s="1"/>
  <c r="AH37" i="1" a="1"/>
  <c r="AH37" i="1" s="1"/>
  <c r="AA38" i="1" a="1"/>
  <c r="AA38" i="1" s="1"/>
  <c r="AB38" i="1" a="1"/>
  <c r="AB38" i="1" s="1"/>
  <c r="AC38" i="1" a="1"/>
  <c r="AC38" i="1" s="1"/>
  <c r="AD38" i="1" a="1"/>
  <c r="AD38" i="1" s="1"/>
  <c r="AE38" i="1" a="1"/>
  <c r="AE38" i="1" s="1"/>
  <c r="AF38" i="1" a="1"/>
  <c r="AF38" i="1" s="1"/>
  <c r="AG38" i="1" a="1"/>
  <c r="AG38" i="1" s="1"/>
  <c r="AH38" i="1" a="1"/>
  <c r="AH38" i="1" s="1"/>
  <c r="AA40" i="1" a="1"/>
  <c r="AA40" i="1" s="1"/>
  <c r="AB40" i="1" a="1"/>
  <c r="AB40" i="1" s="1"/>
  <c r="AC40" i="1" a="1"/>
  <c r="AC40" i="1" s="1"/>
  <c r="AD40" i="1" a="1"/>
  <c r="AD40" i="1" s="1"/>
  <c r="AE40" i="1" a="1"/>
  <c r="AE40" i="1" s="1"/>
  <c r="AF40" i="1" a="1"/>
  <c r="AF40" i="1" s="1"/>
  <c r="AG40" i="1" a="1"/>
  <c r="AG40" i="1" s="1"/>
  <c r="AH40" i="1" a="1"/>
  <c r="AH40" i="1" s="1"/>
  <c r="AA41" i="1" a="1"/>
  <c r="AA41" i="1" s="1"/>
  <c r="AB41" i="1" a="1"/>
  <c r="AB41" i="1" s="1"/>
  <c r="AC41" i="1" a="1"/>
  <c r="AC41" i="1" s="1"/>
  <c r="AU41" i="1" s="1"/>
  <c r="BN51" i="1" s="1"/>
  <c r="AD41" i="1" a="1"/>
  <c r="AD41" i="1" s="1"/>
  <c r="AE41" i="1" a="1"/>
  <c r="AE41" i="1" s="1"/>
  <c r="AF41" i="1" a="1"/>
  <c r="AF41" i="1" s="1"/>
  <c r="AG41" i="1" a="1"/>
  <c r="AG41" i="1" s="1"/>
  <c r="AH41" i="1" a="1"/>
  <c r="AH41" i="1" s="1"/>
  <c r="AA42" i="1" a="1"/>
  <c r="AA42" i="1" s="1"/>
  <c r="AB42" i="1" a="1"/>
  <c r="AB42" i="1" s="1"/>
  <c r="AC42" i="1" a="1"/>
  <c r="AC42" i="1" s="1"/>
  <c r="AD42" i="1" a="1"/>
  <c r="AD42" i="1" s="1"/>
  <c r="AE42" i="1" a="1"/>
  <c r="AE42" i="1" s="1"/>
  <c r="AF42" i="1" a="1"/>
  <c r="AF42" i="1" s="1"/>
  <c r="AG42" i="1" a="1"/>
  <c r="AG42" i="1" s="1"/>
  <c r="AH42" i="1" a="1"/>
  <c r="AH42" i="1" s="1"/>
  <c r="AA43" i="1" a="1"/>
  <c r="AA43" i="1" s="1"/>
  <c r="AB43" i="1" a="1"/>
  <c r="AB43" i="1" s="1"/>
  <c r="AC43" i="1" a="1"/>
  <c r="AC43" i="1" s="1"/>
  <c r="AD43" i="1" a="1"/>
  <c r="AD43" i="1" s="1"/>
  <c r="AE43" i="1" a="1"/>
  <c r="AE43" i="1" s="1"/>
  <c r="AF43" i="1" a="1"/>
  <c r="AF43" i="1" s="1"/>
  <c r="AG43" i="1" a="1"/>
  <c r="AG43" i="1" s="1"/>
  <c r="AH43" i="1" a="1"/>
  <c r="AH43" i="1" s="1"/>
  <c r="AA44" i="1" a="1"/>
  <c r="AA44" i="1" s="1"/>
  <c r="AB44" i="1" a="1"/>
  <c r="AB44" i="1" s="1"/>
  <c r="AC44" i="1" a="1"/>
  <c r="AC44" i="1" s="1"/>
  <c r="AD44" i="1" a="1"/>
  <c r="AD44" i="1" s="1"/>
  <c r="AE44" i="1" a="1"/>
  <c r="AE44" i="1" s="1"/>
  <c r="AF44" i="1" a="1"/>
  <c r="AF44" i="1" s="1"/>
  <c r="AG44" i="1" a="1"/>
  <c r="AG44" i="1" s="1"/>
  <c r="AH44" i="1" a="1"/>
  <c r="AH44" i="1" s="1"/>
  <c r="AA45" i="1" a="1"/>
  <c r="AA45" i="1" s="1"/>
  <c r="AB45" i="1" a="1"/>
  <c r="AB45" i="1" s="1"/>
  <c r="AC45" i="1" a="1"/>
  <c r="AC45" i="1" s="1"/>
  <c r="AD45" i="1" a="1"/>
  <c r="AD45" i="1" s="1"/>
  <c r="AE45" i="1" a="1"/>
  <c r="AE45" i="1" s="1"/>
  <c r="AF45" i="1" a="1"/>
  <c r="AF45" i="1" s="1"/>
  <c r="AG45" i="1" a="1"/>
  <c r="AG45" i="1" s="1"/>
  <c r="AH45" i="1" a="1"/>
  <c r="AH45" i="1" s="1"/>
  <c r="AA46" i="1" a="1"/>
  <c r="AA46" i="1" s="1"/>
  <c r="AB46" i="1" a="1"/>
  <c r="AB46" i="1" s="1"/>
  <c r="AC46" i="1" a="1"/>
  <c r="AC46" i="1" s="1"/>
  <c r="AU46" i="1" s="1"/>
  <c r="BN56" i="1" s="1"/>
  <c r="AD46" i="1" a="1"/>
  <c r="AD46" i="1" s="1"/>
  <c r="AE46" i="1" a="1"/>
  <c r="AE46" i="1" s="1"/>
  <c r="AF46" i="1" a="1"/>
  <c r="AF46" i="1" s="1"/>
  <c r="AG46" i="1" a="1"/>
  <c r="AG46" i="1" s="1"/>
  <c r="AH46" i="1" a="1"/>
  <c r="AH46" i="1" s="1"/>
  <c r="AA48" i="1" a="1"/>
  <c r="AA48" i="1" s="1"/>
  <c r="AB48" i="1" a="1"/>
  <c r="AB48" i="1" s="1"/>
  <c r="AC48" i="1" a="1"/>
  <c r="AC48" i="1" s="1"/>
  <c r="AD48" i="1" a="1"/>
  <c r="AD48" i="1" s="1"/>
  <c r="AE48" i="1" a="1"/>
  <c r="AE48" i="1" s="1"/>
  <c r="AF48" i="1" a="1"/>
  <c r="AF48" i="1" s="1"/>
  <c r="AG48" i="1" a="1"/>
  <c r="AG48" i="1" s="1"/>
  <c r="AH48" i="1" a="1"/>
  <c r="AH48" i="1" s="1"/>
  <c r="AA49" i="1" a="1"/>
  <c r="AA49" i="1" s="1"/>
  <c r="AS49" i="1" s="1"/>
  <c r="AB49" i="1" a="1"/>
  <c r="AB49" i="1" s="1"/>
  <c r="AC49" i="1" a="1"/>
  <c r="AC49" i="1" s="1"/>
  <c r="AD49" i="1" a="1"/>
  <c r="AD49" i="1" s="1"/>
  <c r="AE49" i="1" a="1"/>
  <c r="AE49" i="1" s="1"/>
  <c r="AF49" i="1" a="1"/>
  <c r="AF49" i="1" s="1"/>
  <c r="AG49" i="1" a="1"/>
  <c r="AG49" i="1" s="1"/>
  <c r="AH49" i="1" a="1"/>
  <c r="AH49" i="1" s="1"/>
  <c r="AA50" i="1" a="1"/>
  <c r="AA50" i="1" s="1"/>
  <c r="AB50" i="1" a="1"/>
  <c r="AB50" i="1" s="1"/>
  <c r="AC50" i="1" a="1"/>
  <c r="AC50" i="1" s="1"/>
  <c r="AD50" i="1" a="1"/>
  <c r="AD50" i="1" s="1"/>
  <c r="AE50" i="1" a="1"/>
  <c r="AE50" i="1" s="1"/>
  <c r="AF50" i="1" a="1"/>
  <c r="AF50" i="1" s="1"/>
  <c r="AG50" i="1" a="1"/>
  <c r="AG50" i="1" s="1"/>
  <c r="AH50" i="1" a="1"/>
  <c r="AH50" i="1" s="1"/>
  <c r="AA51" i="1" a="1"/>
  <c r="AA51" i="1" s="1"/>
  <c r="AB51" i="1" a="1"/>
  <c r="AB51" i="1" s="1"/>
  <c r="AC51" i="1" a="1"/>
  <c r="AC51" i="1" s="1"/>
  <c r="AD51" i="1" a="1"/>
  <c r="AD51" i="1" s="1"/>
  <c r="AE51" i="1" a="1"/>
  <c r="AE51" i="1" s="1"/>
  <c r="AF51" i="1" a="1"/>
  <c r="AF51" i="1" s="1"/>
  <c r="AG51" i="1" a="1"/>
  <c r="AG51" i="1" s="1"/>
  <c r="AH51" i="1" a="1"/>
  <c r="AH51" i="1" s="1"/>
  <c r="AA52" i="1" a="1"/>
  <c r="AA52" i="1" s="1"/>
  <c r="AB52" i="1" a="1"/>
  <c r="AB52" i="1" s="1"/>
  <c r="AC52" i="1" a="1"/>
  <c r="AC52" i="1" s="1"/>
  <c r="AD52" i="1" a="1"/>
  <c r="AD52" i="1" s="1"/>
  <c r="AE52" i="1" a="1"/>
  <c r="AE52" i="1" s="1"/>
  <c r="AF52" i="1" a="1"/>
  <c r="AF52" i="1" s="1"/>
  <c r="AG52" i="1" a="1"/>
  <c r="AG52" i="1" s="1"/>
  <c r="AH52" i="1" a="1"/>
  <c r="AH52" i="1" s="1"/>
  <c r="AA53" i="1" a="1"/>
  <c r="AA53" i="1" s="1"/>
  <c r="AB53" i="1" a="1"/>
  <c r="AB53" i="1" s="1"/>
  <c r="AC53" i="1" a="1"/>
  <c r="AC53" i="1" s="1"/>
  <c r="AD53" i="1" a="1"/>
  <c r="AD53" i="1" s="1"/>
  <c r="AE53" i="1" a="1"/>
  <c r="AE53" i="1" s="1"/>
  <c r="AF53" i="1" a="1"/>
  <c r="AF53" i="1" s="1"/>
  <c r="AG53" i="1" a="1"/>
  <c r="AG53" i="1" s="1"/>
  <c r="AH53" i="1" a="1"/>
  <c r="AH53" i="1" s="1"/>
  <c r="AA54" i="1" a="1"/>
  <c r="AA54" i="1" s="1"/>
  <c r="AS54" i="1" s="1"/>
  <c r="AB54" i="1" a="1"/>
  <c r="AB54" i="1" s="1"/>
  <c r="AC54" i="1" a="1"/>
  <c r="AC54" i="1" s="1"/>
  <c r="AD54" i="1" a="1"/>
  <c r="AD54" i="1" s="1"/>
  <c r="AE54" i="1" a="1"/>
  <c r="AE54" i="1" s="1"/>
  <c r="AF54" i="1" a="1"/>
  <c r="AF54" i="1" s="1"/>
  <c r="AG54" i="1" a="1"/>
  <c r="AG54" i="1" s="1"/>
  <c r="AH54" i="1" a="1"/>
  <c r="AH54" i="1" s="1"/>
  <c r="X49" i="1" a="1"/>
  <c r="X49" i="1" s="1"/>
  <c r="Y49" i="1" a="1"/>
  <c r="Y49" i="1" s="1"/>
  <c r="Z49" i="1" a="1"/>
  <c r="Z49" i="1" s="1"/>
  <c r="X50" i="1" a="1"/>
  <c r="X50" i="1" s="1"/>
  <c r="Y50" i="1" a="1"/>
  <c r="Y50" i="1" s="1"/>
  <c r="Z50" i="1" a="1"/>
  <c r="Z50" i="1" s="1"/>
  <c r="X51" i="1" a="1"/>
  <c r="X51" i="1" s="1"/>
  <c r="Y51" i="1" a="1"/>
  <c r="Y51" i="1" s="1"/>
  <c r="Z51" i="1" a="1"/>
  <c r="Z51" i="1" s="1"/>
  <c r="X52" i="1" a="1"/>
  <c r="X52" i="1" s="1"/>
  <c r="Y52" i="1" a="1"/>
  <c r="Y52" i="1" s="1"/>
  <c r="Z52" i="1" a="1"/>
  <c r="Z52" i="1" s="1"/>
  <c r="X53" i="1" a="1"/>
  <c r="X53" i="1" s="1"/>
  <c r="Y53" i="1" a="1"/>
  <c r="Y53" i="1" s="1"/>
  <c r="Z53" i="1" a="1"/>
  <c r="Z53" i="1" s="1"/>
  <c r="X54" i="1" a="1"/>
  <c r="X54" i="1" s="1"/>
  <c r="Y54" i="1" a="1"/>
  <c r="Y54" i="1" s="1"/>
  <c r="Z54" i="1" a="1"/>
  <c r="Z54" i="1" s="1"/>
  <c r="Z48" i="1" a="1"/>
  <c r="Z48" i="1" s="1"/>
  <c r="Y48" i="1" a="1"/>
  <c r="Y48" i="1" s="1"/>
  <c r="X48" i="1" a="1"/>
  <c r="X48" i="1" s="1"/>
  <c r="X41" i="1" a="1"/>
  <c r="X41" i="1" s="1"/>
  <c r="Y41" i="1" a="1"/>
  <c r="Y41" i="1" s="1"/>
  <c r="Z41" i="1" a="1"/>
  <c r="Z41" i="1" s="1"/>
  <c r="X42" i="1" a="1"/>
  <c r="X42" i="1" s="1"/>
  <c r="Y42" i="1" a="1"/>
  <c r="Y42" i="1" s="1"/>
  <c r="Z42" i="1" a="1"/>
  <c r="Z42" i="1" s="1"/>
  <c r="X43" i="1" a="1"/>
  <c r="X43" i="1" s="1"/>
  <c r="Y43" i="1" a="1"/>
  <c r="Y43" i="1" s="1"/>
  <c r="Z43" i="1" a="1"/>
  <c r="Z43" i="1" s="1"/>
  <c r="X44" i="1" a="1"/>
  <c r="X44" i="1" s="1"/>
  <c r="Y44" i="1" a="1"/>
  <c r="Y44" i="1" s="1"/>
  <c r="Z44" i="1" a="1"/>
  <c r="Z44" i="1" s="1"/>
  <c r="X45" i="1" a="1"/>
  <c r="X45" i="1" s="1"/>
  <c r="Y45" i="1" a="1"/>
  <c r="Y45" i="1" s="1"/>
  <c r="Z45" i="1" a="1"/>
  <c r="Z45" i="1" s="1"/>
  <c r="X46" i="1" a="1"/>
  <c r="X46" i="1" s="1"/>
  <c r="Y46" i="1" a="1"/>
  <c r="Y46" i="1" s="1"/>
  <c r="Z46" i="1" a="1"/>
  <c r="Z46" i="1" s="1"/>
  <c r="Z40" i="1" a="1"/>
  <c r="Z40" i="1" s="1"/>
  <c r="Y40" i="1" a="1"/>
  <c r="Y40" i="1" s="1"/>
  <c r="X40" i="1" a="1"/>
  <c r="X40" i="1" s="1"/>
  <c r="X33" i="1" a="1"/>
  <c r="X33" i="1" s="1"/>
  <c r="Y33" i="1" a="1"/>
  <c r="Y33" i="1" s="1"/>
  <c r="Z33" i="1" a="1"/>
  <c r="Z33" i="1" s="1"/>
  <c r="X34" i="1" a="1"/>
  <c r="X34" i="1" s="1"/>
  <c r="Y34" i="1" a="1"/>
  <c r="Y34" i="1" s="1"/>
  <c r="Z34" i="1" a="1"/>
  <c r="Z34" i="1" s="1"/>
  <c r="X35" i="1" a="1"/>
  <c r="X35" i="1" s="1"/>
  <c r="Y35" i="1" a="1"/>
  <c r="Y35" i="1" s="1"/>
  <c r="Z35" i="1" a="1"/>
  <c r="Z35" i="1" s="1"/>
  <c r="X36" i="1" a="1"/>
  <c r="X36" i="1" s="1"/>
  <c r="Y36" i="1" a="1"/>
  <c r="Y36" i="1" s="1"/>
  <c r="Z36" i="1" a="1"/>
  <c r="Z36" i="1" s="1"/>
  <c r="X37" i="1" a="1"/>
  <c r="X37" i="1" s="1"/>
  <c r="Y37" i="1" a="1"/>
  <c r="Y37" i="1" s="1"/>
  <c r="Z37" i="1" a="1"/>
  <c r="Z37" i="1" s="1"/>
  <c r="X38" i="1" a="1"/>
  <c r="X38" i="1" s="1"/>
  <c r="Y38" i="1" a="1"/>
  <c r="Y38" i="1" s="1"/>
  <c r="Z38" i="1" a="1"/>
  <c r="Z38" i="1" s="1"/>
  <c r="Y32" i="1" a="1"/>
  <c r="Y32" i="1" s="1"/>
  <c r="AQ32" i="1" s="1"/>
  <c r="Z32" i="1" a="1"/>
  <c r="Z32" i="1" s="1"/>
  <c r="AR32" i="1" s="1"/>
  <c r="X32" i="1" a="1"/>
  <c r="X32" i="1" s="1"/>
  <c r="BF32" i="1"/>
  <c r="BH32" i="1"/>
  <c r="BG32" i="1"/>
  <c r="BF42" i="1"/>
  <c r="BF43" i="1"/>
  <c r="BF44" i="1"/>
  <c r="BF45" i="1"/>
  <c r="BF46" i="1"/>
  <c r="BF47" i="1"/>
  <c r="BF41" i="1"/>
  <c r="BF51" i="1"/>
  <c r="BF52" i="1"/>
  <c r="BF53" i="1"/>
  <c r="BF54" i="1"/>
  <c r="BF55" i="1"/>
  <c r="BF56" i="1"/>
  <c r="BF50" i="1"/>
  <c r="BF33" i="1"/>
  <c r="BF34" i="1"/>
  <c r="BF35" i="1"/>
  <c r="BF36" i="1"/>
  <c r="BF37" i="1"/>
  <c r="BF38" i="1"/>
  <c r="BE40" i="1"/>
  <c r="BE49" i="1"/>
  <c r="BG42" i="1"/>
  <c r="BG43" i="1"/>
  <c r="BG44" i="1"/>
  <c r="BG45" i="1"/>
  <c r="BG46" i="1"/>
  <c r="BG47" i="1"/>
  <c r="BG41" i="1"/>
  <c r="BG51" i="1"/>
  <c r="BH51" i="1"/>
  <c r="BG52" i="1"/>
  <c r="BH52" i="1"/>
  <c r="BG53" i="1"/>
  <c r="BH53" i="1"/>
  <c r="BG54" i="1"/>
  <c r="BH54" i="1"/>
  <c r="BG55" i="1"/>
  <c r="BH55" i="1"/>
  <c r="BG56" i="1"/>
  <c r="BH56" i="1"/>
  <c r="BH50" i="1"/>
  <c r="BG50" i="1"/>
  <c r="BG33" i="1"/>
  <c r="BH33" i="1"/>
  <c r="BG34" i="1"/>
  <c r="BH34" i="1"/>
  <c r="BG35" i="1"/>
  <c r="BH35" i="1"/>
  <c r="BG36" i="1"/>
  <c r="BH36" i="1"/>
  <c r="BG37" i="1"/>
  <c r="BH37" i="1"/>
  <c r="BG38" i="1"/>
  <c r="BH38" i="1"/>
  <c r="BE31" i="1"/>
  <c r="AO54" i="1"/>
  <c r="BH47" i="1" s="1"/>
  <c r="AO53" i="1"/>
  <c r="BH46" i="1" s="1"/>
  <c r="AO52" i="1"/>
  <c r="BH45" i="1" s="1"/>
  <c r="AO51" i="1"/>
  <c r="BH44" i="1" s="1"/>
  <c r="AO50" i="1"/>
  <c r="BH43" i="1" s="1"/>
  <c r="AO49" i="1"/>
  <c r="BH42" i="1" s="1"/>
  <c r="AO48" i="1"/>
  <c r="BH41" i="1" s="1"/>
  <c r="W54" i="1"/>
  <c r="W52" i="1"/>
  <c r="W53" i="1"/>
  <c r="W49" i="1"/>
  <c r="W50" i="1"/>
  <c r="W51" i="1"/>
  <c r="W48" i="1"/>
  <c r="BT58" i="3" l="1"/>
  <c r="BM46" i="3"/>
  <c r="BN46" i="3"/>
  <c r="BU58" i="3"/>
  <c r="BM43" i="3"/>
  <c r="BU47" i="3"/>
  <c r="BT47" i="3"/>
  <c r="BT44" i="3"/>
  <c r="BI58" i="3"/>
  <c r="AS56" i="1"/>
  <c r="BL58" i="1" s="1"/>
  <c r="AR56" i="1"/>
  <c r="BK58" i="1" s="1"/>
  <c r="BT41" i="3"/>
  <c r="BA33" i="1"/>
  <c r="BT33" i="1" s="1"/>
  <c r="BT52" i="3"/>
  <c r="BR44" i="3"/>
  <c r="BK43" i="3"/>
  <c r="BS47" i="3"/>
  <c r="BL46" i="3"/>
  <c r="BK54" i="3"/>
  <c r="BM42" i="3"/>
  <c r="BQ47" i="3"/>
  <c r="BT36" i="3"/>
  <c r="BQ44" i="3"/>
  <c r="BR47" i="3"/>
  <c r="BJ42" i="3"/>
  <c r="BN43" i="3"/>
  <c r="BP44" i="3"/>
  <c r="BJ46" i="3"/>
  <c r="BK46" i="3"/>
  <c r="BJ54" i="3"/>
  <c r="BJ45" i="3"/>
  <c r="BL50" i="3"/>
  <c r="BS41" i="3"/>
  <c r="BL45" i="3"/>
  <c r="BQ37" i="3"/>
  <c r="BR51" i="3"/>
  <c r="BI33" i="3"/>
  <c r="BU36" i="3"/>
  <c r="BI54" i="3"/>
  <c r="BO43" i="3"/>
  <c r="BN33" i="3"/>
  <c r="BJ32" i="3"/>
  <c r="BR35" i="3"/>
  <c r="BN44" i="3"/>
  <c r="BU45" i="3"/>
  <c r="BU38" i="3"/>
  <c r="BK55" i="3"/>
  <c r="BO41" i="3"/>
  <c r="BL55" i="3"/>
  <c r="BR37" i="3"/>
  <c r="BN56" i="3"/>
  <c r="BJ50" i="3"/>
  <c r="BM55" i="3"/>
  <c r="BQ56" i="3"/>
  <c r="BL38" i="3"/>
  <c r="BP50" i="3"/>
  <c r="BO54" i="3"/>
  <c r="BN47" i="3"/>
  <c r="BQ34" i="3"/>
  <c r="BQ50" i="3"/>
  <c r="BP54" i="3"/>
  <c r="BJ37" i="3"/>
  <c r="BR50" i="3"/>
  <c r="BU55" i="3"/>
  <c r="BT46" i="3"/>
  <c r="BP47" i="3"/>
  <c r="BS35" i="3"/>
  <c r="BT34" i="3"/>
  <c r="BP43" i="3"/>
  <c r="BT54" i="3"/>
  <c r="BK50" i="3"/>
  <c r="BO44" i="3"/>
  <c r="BN53" i="3"/>
  <c r="BL52" i="3"/>
  <c r="BJ51" i="3"/>
  <c r="BM50" i="3"/>
  <c r="BS34" i="3"/>
  <c r="BM53" i="3"/>
  <c r="BS54" i="3"/>
  <c r="BK52" i="3"/>
  <c r="BK32" i="3"/>
  <c r="AT41" i="1"/>
  <c r="BM51" i="1" s="1"/>
  <c r="AS41" i="1"/>
  <c r="BB51" i="1"/>
  <c r="BU44" i="1" s="1"/>
  <c r="AS43" i="1"/>
  <c r="BL53" i="1" s="1"/>
  <c r="AQ43" i="1"/>
  <c r="BJ53" i="1" s="1"/>
  <c r="AS37" i="1"/>
  <c r="BL37" i="1" s="1"/>
  <c r="AQ35" i="1"/>
  <c r="BJ35" i="1" s="1"/>
  <c r="AR51" i="1"/>
  <c r="BK44" i="1" s="1"/>
  <c r="AR33" i="1"/>
  <c r="BK33" i="1" s="1"/>
  <c r="AZ42" i="1"/>
  <c r="BS52" i="1" s="1"/>
  <c r="AR43" i="1"/>
  <c r="BK53" i="1" s="1"/>
  <c r="BL33" i="3"/>
  <c r="BP34" i="3"/>
  <c r="BT35" i="3"/>
  <c r="BS55" i="3"/>
  <c r="BL43" i="3"/>
  <c r="BR46" i="3"/>
  <c r="BM34" i="3"/>
  <c r="BL44" i="3"/>
  <c r="BU35" i="3"/>
  <c r="BI37" i="3"/>
  <c r="BK53" i="3"/>
  <c r="BQ45" i="3"/>
  <c r="BS46" i="3"/>
  <c r="BR36" i="3"/>
  <c r="BQ43" i="3"/>
  <c r="BS33" i="3"/>
  <c r="BU44" i="3"/>
  <c r="BO55" i="3"/>
  <c r="BI43" i="3"/>
  <c r="BP33" i="3"/>
  <c r="BT45" i="3"/>
  <c r="BU34" i="3"/>
  <c r="BL32" i="3"/>
  <c r="BJ41" i="3"/>
  <c r="BT33" i="3"/>
  <c r="BT38" i="3"/>
  <c r="BR53" i="3"/>
  <c r="BK41" i="3"/>
  <c r="BR43" i="3"/>
  <c r="BU32" i="3"/>
  <c r="BS56" i="3"/>
  <c r="BQ35" i="3"/>
  <c r="BL54" i="3"/>
  <c r="BJ52" i="3"/>
  <c r="BN42" i="3"/>
  <c r="BM56" i="3"/>
  <c r="BR45" i="3"/>
  <c r="BO33" i="3"/>
  <c r="BO38" i="3"/>
  <c r="BS45" i="3"/>
  <c r="BM37" i="3"/>
  <c r="BL53" i="3"/>
  <c r="BP38" i="3"/>
  <c r="BK44" i="3"/>
  <c r="BT42" i="3"/>
  <c r="BR32" i="3"/>
  <c r="BI34" i="3"/>
  <c r="BM35" i="3"/>
  <c r="BU37" i="3"/>
  <c r="BS52" i="3"/>
  <c r="BP56" i="3"/>
  <c r="BU42" i="3"/>
  <c r="BI45" i="3"/>
  <c r="BM47" i="3"/>
  <c r="BK37" i="3"/>
  <c r="BS50" i="3"/>
  <c r="BK42" i="3"/>
  <c r="BU46" i="3"/>
  <c r="BL37" i="3"/>
  <c r="BL36" i="3"/>
  <c r="BP42" i="3"/>
  <c r="BT43" i="3"/>
  <c r="BL42" i="3"/>
  <c r="BI36" i="3"/>
  <c r="BJ36" i="3"/>
  <c r="BR38" i="3"/>
  <c r="BP53" i="3"/>
  <c r="BI56" i="3"/>
  <c r="BO37" i="3"/>
  <c r="BM52" i="3"/>
  <c r="BO42" i="3"/>
  <c r="BO32" i="3"/>
  <c r="BJ35" i="3"/>
  <c r="BN36" i="3"/>
  <c r="BL51" i="3"/>
  <c r="BP52" i="3"/>
  <c r="BT53" i="3"/>
  <c r="BI55" i="3"/>
  <c r="BM41" i="3"/>
  <c r="BR42" i="3"/>
  <c r="BJ47" i="3"/>
  <c r="BI52" i="3"/>
  <c r="BR54" i="3"/>
  <c r="BT50" i="3"/>
  <c r="BU50" i="3"/>
  <c r="BO53" i="3"/>
  <c r="BI51" i="3"/>
  <c r="BK56" i="3"/>
  <c r="BN32" i="3"/>
  <c r="BM36" i="3"/>
  <c r="BP32" i="3"/>
  <c r="BK35" i="3"/>
  <c r="BO36" i="3"/>
  <c r="BS37" i="3"/>
  <c r="BM51" i="3"/>
  <c r="BQ52" i="3"/>
  <c r="BU53" i="3"/>
  <c r="BJ55" i="3"/>
  <c r="BN41" i="3"/>
  <c r="BS42" i="3"/>
  <c r="BI46" i="3"/>
  <c r="BK47" i="3"/>
  <c r="BI32" i="3"/>
  <c r="BQ33" i="3"/>
  <c r="BQ38" i="3"/>
  <c r="BS44" i="3"/>
  <c r="BR33" i="3"/>
  <c r="BN37" i="3"/>
  <c r="BU54" i="3"/>
  <c r="BI41" i="3"/>
  <c r="BK36" i="3"/>
  <c r="BS38" i="3"/>
  <c r="BQ53" i="3"/>
  <c r="BJ56" i="3"/>
  <c r="BS43" i="3"/>
  <c r="BM32" i="3"/>
  <c r="BP37" i="3"/>
  <c r="BN52" i="3"/>
  <c r="BU33" i="3"/>
  <c r="BI35" i="3"/>
  <c r="BK51" i="3"/>
  <c r="BO52" i="3"/>
  <c r="BS53" i="3"/>
  <c r="BL56" i="3"/>
  <c r="BL41" i="3"/>
  <c r="BQ42" i="3"/>
  <c r="BU43" i="3"/>
  <c r="BI47" i="3"/>
  <c r="BQ32" i="3"/>
  <c r="BL35" i="3"/>
  <c r="BP36" i="3"/>
  <c r="BT37" i="3"/>
  <c r="BN51" i="3"/>
  <c r="BR52" i="3"/>
  <c r="BO56" i="3"/>
  <c r="BL47" i="3"/>
  <c r="BQ36" i="3"/>
  <c r="BO51" i="3"/>
  <c r="BS32" i="3"/>
  <c r="BJ34" i="3"/>
  <c r="BN35" i="3"/>
  <c r="BP51" i="3"/>
  <c r="BQ41" i="3"/>
  <c r="BT32" i="3"/>
  <c r="BK34" i="3"/>
  <c r="BO35" i="3"/>
  <c r="BS36" i="3"/>
  <c r="BQ51" i="3"/>
  <c r="BU52" i="3"/>
  <c r="BN55" i="3"/>
  <c r="BR56" i="3"/>
  <c r="BR41" i="3"/>
  <c r="BI44" i="3"/>
  <c r="BK45" i="3"/>
  <c r="BO47" i="3"/>
  <c r="BR34" i="3"/>
  <c r="BN38" i="3"/>
  <c r="BI50" i="3"/>
  <c r="BM33" i="3"/>
  <c r="BM38" i="3"/>
  <c r="BP41" i="3"/>
  <c r="BP35" i="3"/>
  <c r="BJ44" i="3"/>
  <c r="BT56" i="3"/>
  <c r="BM45" i="3"/>
  <c r="BJ53" i="3"/>
  <c r="BP45" i="3"/>
  <c r="BT55" i="3"/>
  <c r="BI42" i="3"/>
  <c r="BQ54" i="3"/>
  <c r="BL34" i="3"/>
  <c r="BI38" i="3"/>
  <c r="BS51" i="3"/>
  <c r="BP55" i="3"/>
  <c r="BJ33" i="3"/>
  <c r="BN34" i="3"/>
  <c r="BJ38" i="3"/>
  <c r="BN50" i="3"/>
  <c r="BT51" i="3"/>
  <c r="BM54" i="3"/>
  <c r="BQ55" i="3"/>
  <c r="BU56" i="3"/>
  <c r="BU41" i="3"/>
  <c r="BJ43" i="3"/>
  <c r="BN45" i="3"/>
  <c r="BP46" i="3"/>
  <c r="BK33" i="3"/>
  <c r="BO34" i="3"/>
  <c r="BK38" i="3"/>
  <c r="BO50" i="3"/>
  <c r="BU51" i="3"/>
  <c r="BI53" i="3"/>
  <c r="BN54" i="3"/>
  <c r="BR55" i="3"/>
  <c r="BM44" i="3"/>
  <c r="BO45" i="3"/>
  <c r="BQ46" i="3"/>
  <c r="AQ49" i="1"/>
  <c r="BJ42" i="1" s="1"/>
  <c r="AZ50" i="1"/>
  <c r="BS43" i="1" s="1"/>
  <c r="BA34" i="1"/>
  <c r="BT34" i="1" s="1"/>
  <c r="AT51" i="1"/>
  <c r="BM44" i="1" s="1"/>
  <c r="AT54" i="1"/>
  <c r="BM47" i="1" s="1"/>
  <c r="AT49" i="1"/>
  <c r="BM42" i="1" s="1"/>
  <c r="AT43" i="1"/>
  <c r="BM53" i="1" s="1"/>
  <c r="AT37" i="1"/>
  <c r="BM37" i="1" s="1"/>
  <c r="BA35" i="1"/>
  <c r="BT35" i="1" s="1"/>
  <c r="AR34" i="1"/>
  <c r="BK34" i="1" s="1"/>
  <c r="AQ51" i="1"/>
  <c r="BJ44" i="1" s="1"/>
  <c r="AQ34" i="1"/>
  <c r="BJ34" i="1" s="1"/>
  <c r="AY50" i="1"/>
  <c r="BR43" i="1" s="1"/>
  <c r="BA50" i="1"/>
  <c r="BT43" i="1" s="1"/>
  <c r="AT40" i="1"/>
  <c r="BM50" i="1" s="1"/>
  <c r="AS40" i="1"/>
  <c r="BL50" i="1" s="1"/>
  <c r="AS34" i="1"/>
  <c r="BL34" i="1" s="1"/>
  <c r="AQ50" i="1"/>
  <c r="BJ43" i="1" s="1"/>
  <c r="BA48" i="1"/>
  <c r="BT41" i="1" s="1"/>
  <c r="AR41" i="1"/>
  <c r="BK51" i="1" s="1"/>
  <c r="AZ52" i="1"/>
  <c r="BS45" i="1" s="1"/>
  <c r="BA46" i="1"/>
  <c r="BT56" i="1" s="1"/>
  <c r="BA52" i="1"/>
  <c r="BT45" i="1" s="1"/>
  <c r="AS53" i="1"/>
  <c r="BL46" i="1" s="1"/>
  <c r="AS48" i="1"/>
  <c r="BL41" i="1" s="1"/>
  <c r="AS36" i="1"/>
  <c r="BL36" i="1" s="1"/>
  <c r="AQ41" i="1"/>
  <c r="BJ51" i="1" s="1"/>
  <c r="AR49" i="1"/>
  <c r="BK42" i="1" s="1"/>
  <c r="BA45" i="1"/>
  <c r="BT55" i="1" s="1"/>
  <c r="AZ54" i="1"/>
  <c r="BS47" i="1" s="1"/>
  <c r="AZ49" i="1"/>
  <c r="BS42" i="1" s="1"/>
  <c r="BA42" i="1"/>
  <c r="BT52" i="1" s="1"/>
  <c r="BA53" i="1"/>
  <c r="BT46" i="1" s="1"/>
  <c r="AS51" i="1"/>
  <c r="BL44" i="1" s="1"/>
  <c r="AT46" i="1"/>
  <c r="BM56" i="1" s="1"/>
  <c r="BA40" i="1"/>
  <c r="BT50" i="1" s="1"/>
  <c r="AS46" i="1"/>
  <c r="BL56" i="1" s="1"/>
  <c r="AS35" i="1"/>
  <c r="BL35" i="1" s="1"/>
  <c r="BA38" i="1"/>
  <c r="BT38" i="1" s="1"/>
  <c r="AT45" i="1"/>
  <c r="BM55" i="1" s="1"/>
  <c r="AS45" i="1"/>
  <c r="BL55" i="1" s="1"/>
  <c r="BA37" i="1"/>
  <c r="BT37" i="1" s="1"/>
  <c r="AT34" i="1"/>
  <c r="BM34" i="1" s="1"/>
  <c r="AQ46" i="1"/>
  <c r="BJ56" i="1" s="1"/>
  <c r="AU54" i="1"/>
  <c r="BN47" i="1" s="1"/>
  <c r="AU49" i="1"/>
  <c r="BN42" i="1" s="1"/>
  <c r="AU43" i="1"/>
  <c r="BN53" i="1" s="1"/>
  <c r="AU37" i="1"/>
  <c r="BN37" i="1" s="1"/>
  <c r="BA36" i="1"/>
  <c r="BT36" i="1" s="1"/>
  <c r="AQ33" i="1"/>
  <c r="BJ33" i="1" s="1"/>
  <c r="AR38" i="1"/>
  <c r="BK38" i="1" s="1"/>
  <c r="AQ48" i="1"/>
  <c r="BJ41" i="1" s="1"/>
  <c r="AV46" i="1"/>
  <c r="BO56" i="1" s="1"/>
  <c r="AZ43" i="1"/>
  <c r="BS53" i="1" s="1"/>
  <c r="AV41" i="1"/>
  <c r="BO51" i="1" s="1"/>
  <c r="AZ37" i="1"/>
  <c r="BS37" i="1" s="1"/>
  <c r="AS33" i="1"/>
  <c r="BL33" i="1" s="1"/>
  <c r="AQ38" i="1"/>
  <c r="BJ38" i="1" s="1"/>
  <c r="AR46" i="1"/>
  <c r="BK56" i="1" s="1"/>
  <c r="AR48" i="1"/>
  <c r="BK41" i="1" s="1"/>
  <c r="AY54" i="1"/>
  <c r="BR47" i="1" s="1"/>
  <c r="AY49" i="1"/>
  <c r="BR42" i="1" s="1"/>
  <c r="AY43" i="1"/>
  <c r="BR53" i="1" s="1"/>
  <c r="AY37" i="1"/>
  <c r="BR37" i="1" s="1"/>
  <c r="AZ35" i="1"/>
  <c r="BS35" i="1" s="1"/>
  <c r="BB42" i="1"/>
  <c r="BU52" i="1" s="1"/>
  <c r="BB50" i="1"/>
  <c r="BU43" i="1" s="1"/>
  <c r="AQ37" i="1"/>
  <c r="BJ37" i="1" s="1"/>
  <c r="AR45" i="1"/>
  <c r="BK55" i="1" s="1"/>
  <c r="AV54" i="1"/>
  <c r="BO47" i="1" s="1"/>
  <c r="AV49" i="1"/>
  <c r="BO42" i="1" s="1"/>
  <c r="AV43" i="1"/>
  <c r="BO53" i="1" s="1"/>
  <c r="AV37" i="1"/>
  <c r="BO37" i="1" s="1"/>
  <c r="BB38" i="1"/>
  <c r="BU38" i="1" s="1"/>
  <c r="AR37" i="1"/>
  <c r="BK37" i="1" s="1"/>
  <c r="AQ45" i="1"/>
  <c r="BJ55" i="1" s="1"/>
  <c r="AR36" i="1"/>
  <c r="BK36" i="1" s="1"/>
  <c r="AQ53" i="1"/>
  <c r="BJ46" i="1" s="1"/>
  <c r="AU44" i="1"/>
  <c r="BN54" i="1" s="1"/>
  <c r="BB36" i="1"/>
  <c r="BU36" i="1" s="1"/>
  <c r="AQ54" i="1"/>
  <c r="BJ47" i="1" s="1"/>
  <c r="BB40" i="1"/>
  <c r="BU50" i="1" s="1"/>
  <c r="BB37" i="1"/>
  <c r="BU37" i="1" s="1"/>
  <c r="AQ36" i="1"/>
  <c r="BJ36" i="1" s="1"/>
  <c r="AR44" i="1"/>
  <c r="BK54" i="1" s="1"/>
  <c r="AT44" i="1"/>
  <c r="BM54" i="1" s="1"/>
  <c r="AR54" i="1"/>
  <c r="BK47" i="1" s="1"/>
  <c r="AX52" i="1"/>
  <c r="BQ45" i="1" s="1"/>
  <c r="AR53" i="1"/>
  <c r="BK46" i="1" s="1"/>
  <c r="AR52" i="1"/>
  <c r="BK45" i="1" s="1"/>
  <c r="AQ44" i="1"/>
  <c r="BJ54" i="1" s="1"/>
  <c r="AR35" i="1"/>
  <c r="BK35" i="1" s="1"/>
  <c r="AY42" i="1"/>
  <c r="BR52" i="1" s="1"/>
  <c r="AW45" i="1"/>
  <c r="BP55" i="1" s="1"/>
  <c r="AZ53" i="1"/>
  <c r="BS46" i="1" s="1"/>
  <c r="AZ48" i="1"/>
  <c r="BS41" i="1" s="1"/>
  <c r="AV45" i="1"/>
  <c r="BO55" i="1" s="1"/>
  <c r="AV40" i="1"/>
  <c r="BO50" i="1" s="1"/>
  <c r="AZ36" i="1"/>
  <c r="BS36" i="1" s="1"/>
  <c r="AV34" i="1"/>
  <c r="BO34" i="1" s="1"/>
  <c r="AS50" i="1"/>
  <c r="BL43" i="1" s="1"/>
  <c r="BB34" i="1"/>
  <c r="BU34" i="1" s="1"/>
  <c r="AZ33" i="1"/>
  <c r="BS33" i="1" s="1"/>
  <c r="AZ45" i="1"/>
  <c r="BS55" i="1" s="1"/>
  <c r="AZ32" i="1"/>
  <c r="BS32" i="1" s="1"/>
  <c r="AY45" i="1"/>
  <c r="BR55" i="1" s="1"/>
  <c r="AW51" i="1"/>
  <c r="BP44" i="1" s="1"/>
  <c r="AW40" i="1"/>
  <c r="BP50" i="1" s="1"/>
  <c r="AW34" i="1"/>
  <c r="BP34" i="1" s="1"/>
  <c r="BB35" i="1"/>
  <c r="BU35" i="1" s="1"/>
  <c r="BB52" i="1"/>
  <c r="BU45" i="1" s="1"/>
  <c r="AV51" i="1"/>
  <c r="BO44" i="1" s="1"/>
  <c r="AQ52" i="1"/>
  <c r="BJ45" i="1" s="1"/>
  <c r="AY53" i="1"/>
  <c r="BR46" i="1" s="1"/>
  <c r="AU51" i="1"/>
  <c r="BN44" i="1" s="1"/>
  <c r="AY48" i="1"/>
  <c r="BR41" i="1" s="1"/>
  <c r="AU45" i="1"/>
  <c r="BN55" i="1" s="1"/>
  <c r="AU40" i="1"/>
  <c r="BN50" i="1" s="1"/>
  <c r="AY36" i="1"/>
  <c r="BR36" i="1" s="1"/>
  <c r="AU34" i="1"/>
  <c r="BN34" i="1" s="1"/>
  <c r="BA51" i="1"/>
  <c r="BT44" i="1" s="1"/>
  <c r="BB33" i="1"/>
  <c r="BU33" i="1" s="1"/>
  <c r="AY40" i="1"/>
  <c r="BR50" i="1" s="1"/>
  <c r="AX34" i="1"/>
  <c r="BQ34" i="1" s="1"/>
  <c r="AX36" i="1"/>
  <c r="BQ36" i="1" s="1"/>
  <c r="AW48" i="1"/>
  <c r="BP41" i="1" s="1"/>
  <c r="BB53" i="1"/>
  <c r="BU46" i="1" s="1"/>
  <c r="AV53" i="1"/>
  <c r="BO46" i="1" s="1"/>
  <c r="AV48" i="1"/>
  <c r="BO41" i="1" s="1"/>
  <c r="AZ38" i="1"/>
  <c r="BS38" i="1" s="1"/>
  <c r="AR42" i="1"/>
  <c r="BK52" i="1" s="1"/>
  <c r="AU53" i="1"/>
  <c r="BN46" i="1" s="1"/>
  <c r="AU48" i="1"/>
  <c r="BN41" i="1" s="1"/>
  <c r="AY44" i="1"/>
  <c r="BR54" i="1" s="1"/>
  <c r="AY38" i="1"/>
  <c r="BR38" i="1" s="1"/>
  <c r="AU36" i="1"/>
  <c r="BN36" i="1" s="1"/>
  <c r="AZ34" i="1"/>
  <c r="BS34" i="1" s="1"/>
  <c r="AX40" i="1"/>
  <c r="BQ50" i="1" s="1"/>
  <c r="AY52" i="1"/>
  <c r="BR45" i="1" s="1"/>
  <c r="AW36" i="1"/>
  <c r="BP36" i="1" s="1"/>
  <c r="AZ44" i="1"/>
  <c r="BS54" i="1" s="1"/>
  <c r="AV36" i="1"/>
  <c r="BO36" i="1" s="1"/>
  <c r="AQ42" i="1"/>
  <c r="BJ52" i="1" s="1"/>
  <c r="AT53" i="1"/>
  <c r="BM46" i="1" s="1"/>
  <c r="AT48" i="1"/>
  <c r="BM41" i="1" s="1"/>
  <c r="AX38" i="1"/>
  <c r="BQ38" i="1" s="1"/>
  <c r="AT36" i="1"/>
  <c r="BM36" i="1" s="1"/>
  <c r="BA49" i="1"/>
  <c r="BT42" i="1" s="1"/>
  <c r="BB45" i="1"/>
  <c r="BU55" i="1" s="1"/>
  <c r="AY51" i="1"/>
  <c r="BR44" i="1" s="1"/>
  <c r="AY34" i="1"/>
  <c r="BR34" i="1" s="1"/>
  <c r="AX51" i="1"/>
  <c r="BQ44" i="1" s="1"/>
  <c r="AX48" i="1"/>
  <c r="BQ41" i="1" s="1"/>
  <c r="AZ40" i="1"/>
  <c r="BS50" i="1" s="1"/>
  <c r="AX45" i="1"/>
  <c r="BQ55" i="1" s="1"/>
  <c r="BB49" i="1"/>
  <c r="BU42" i="1" s="1"/>
  <c r="AZ46" i="1"/>
  <c r="BS56" i="1" s="1"/>
  <c r="AZ41" i="1"/>
  <c r="BS51" i="1" s="1"/>
  <c r="AU50" i="1"/>
  <c r="BN43" i="1" s="1"/>
  <c r="AY46" i="1"/>
  <c r="BR56" i="1" s="1"/>
  <c r="AY41" i="1"/>
  <c r="BR51" i="1" s="1"/>
  <c r="AU38" i="1"/>
  <c r="BN38" i="1" s="1"/>
  <c r="AU33" i="1"/>
  <c r="BN33" i="1" s="1"/>
  <c r="AZ51" i="1"/>
  <c r="BS44" i="1" s="1"/>
  <c r="AW43" i="1"/>
  <c r="BP53" i="1" s="1"/>
  <c r="AX53" i="1"/>
  <c r="BQ46" i="1" s="1"/>
  <c r="BB54" i="1"/>
  <c r="BU47" i="1" s="1"/>
  <c r="AW53" i="1"/>
  <c r="BP46" i="1" s="1"/>
  <c r="AW33" i="1"/>
  <c r="BP33" i="1" s="1"/>
  <c r="AV38" i="1"/>
  <c r="BO38" i="1" s="1"/>
  <c r="AY35" i="1"/>
  <c r="BR35" i="1" s="1"/>
  <c r="AX46" i="1"/>
  <c r="BQ56" i="1" s="1"/>
  <c r="AX41" i="1"/>
  <c r="BQ51" i="1" s="1"/>
  <c r="AT38" i="1"/>
  <c r="BM38" i="1" s="1"/>
  <c r="BA44" i="1"/>
  <c r="BT54" i="1" s="1"/>
  <c r="AY33" i="1"/>
  <c r="BR33" i="1" s="1"/>
  <c r="AV50" i="1"/>
  <c r="BO43" i="1" s="1"/>
  <c r="AQ40" i="1"/>
  <c r="BJ50" i="1" s="1"/>
  <c r="AW46" i="1"/>
  <c r="BP56" i="1" s="1"/>
  <c r="AW41" i="1"/>
  <c r="BP51" i="1" s="1"/>
  <c r="AS38" i="1"/>
  <c r="BL38" i="1" s="1"/>
  <c r="AT33" i="1"/>
  <c r="BM33" i="1" s="1"/>
  <c r="BB44" i="1"/>
  <c r="BU54" i="1" s="1"/>
  <c r="AV35" i="1"/>
  <c r="BO35" i="1" s="1"/>
  <c r="AX33" i="1"/>
  <c r="BQ33" i="1" s="1"/>
  <c r="AV42" i="1"/>
  <c r="BO52" i="1" s="1"/>
  <c r="AU42" i="1"/>
  <c r="BN52" i="1" s="1"/>
  <c r="AT35" i="1"/>
  <c r="BM35" i="1" s="1"/>
  <c r="AV33" i="1"/>
  <c r="BO33" i="1" s="1"/>
  <c r="BB43" i="1"/>
  <c r="BU53" i="1" s="1"/>
  <c r="AT42" i="1"/>
  <c r="BM52" i="1" s="1"/>
  <c r="AT52" i="1"/>
  <c r="BM45" i="1" s="1"/>
  <c r="AX50" i="1"/>
  <c r="BQ43" i="1" s="1"/>
  <c r="BB48" i="1"/>
  <c r="BU41" i="1" s="1"/>
  <c r="AW50" i="1"/>
  <c r="BP43" i="1" s="1"/>
  <c r="BA43" i="1"/>
  <c r="BT53" i="1" s="1"/>
  <c r="AS42" i="1"/>
  <c r="BL52" i="1" s="1"/>
  <c r="AS52" i="1"/>
  <c r="BL45" i="1" s="1"/>
  <c r="BB32" i="1"/>
  <c r="BU32" i="1" s="1"/>
  <c r="AX37" i="1"/>
  <c r="BQ37" i="1" s="1"/>
  <c r="AW35" i="1"/>
  <c r="BP35" i="1" s="1"/>
  <c r="AS44" i="1"/>
  <c r="BL54" i="1" s="1"/>
  <c r="AW42" i="1"/>
  <c r="BP52" i="1" s="1"/>
  <c r="AW52" i="1"/>
  <c r="BP45" i="1" s="1"/>
  <c r="AV52" i="1"/>
  <c r="BO45" i="1" s="1"/>
  <c r="AX54" i="1"/>
  <c r="BQ47" i="1" s="1"/>
  <c r="AU52" i="1"/>
  <c r="BN45" i="1" s="1"/>
  <c r="BA41" i="1"/>
  <c r="BT51" i="1" s="1"/>
  <c r="AX44" i="1"/>
  <c r="BQ54" i="1" s="1"/>
  <c r="AX49" i="1"/>
  <c r="BQ42" i="1" s="1"/>
  <c r="AV44" i="1"/>
  <c r="BO54" i="1" s="1"/>
  <c r="AU35" i="1"/>
  <c r="BN35" i="1" s="1"/>
  <c r="AW38" i="1"/>
  <c r="BP38" i="1" s="1"/>
  <c r="BB46" i="1"/>
  <c r="BU56" i="1" s="1"/>
  <c r="AX43" i="1"/>
  <c r="BQ53" i="1" s="1"/>
  <c r="BB41" i="1"/>
  <c r="BU51" i="1" s="1"/>
  <c r="BK32" i="1"/>
  <c r="BA32" i="1"/>
  <c r="BT32" i="1" s="1"/>
  <c r="AR50" i="1"/>
  <c r="BK43" i="1" s="1"/>
  <c r="AX32" i="1"/>
  <c r="BQ32" i="1" s="1"/>
  <c r="AT50" i="1"/>
  <c r="BM43" i="1" s="1"/>
  <c r="AW32" i="1"/>
  <c r="BP32" i="1" s="1"/>
  <c r="AW44" i="1"/>
  <c r="BP54" i="1" s="1"/>
  <c r="AW54" i="1"/>
  <c r="BP47" i="1" s="1"/>
  <c r="AW49" i="1"/>
  <c r="BP42" i="1" s="1"/>
  <c r="AX35" i="1"/>
  <c r="BQ35" i="1" s="1"/>
  <c r="AX42" i="1"/>
  <c r="BQ52" i="1" s="1"/>
  <c r="AR40" i="1"/>
  <c r="BK50" i="1" s="1"/>
  <c r="BL42" i="1"/>
  <c r="AP36" i="1"/>
  <c r="BI36" i="1" s="1"/>
  <c r="AP43" i="1"/>
  <c r="BI53" i="1" s="1"/>
  <c r="AP40" i="1"/>
  <c r="BI50" i="1" s="1"/>
  <c r="AP54" i="1"/>
  <c r="BI47" i="1" s="1"/>
  <c r="AP50" i="1"/>
  <c r="BI43" i="1" s="1"/>
  <c r="AP53" i="1"/>
  <c r="BI46" i="1" s="1"/>
  <c r="BL51" i="1"/>
  <c r="AP49" i="1"/>
  <c r="BI42" i="1" s="1"/>
  <c r="AP46" i="1"/>
  <c r="BI56" i="1" s="1"/>
  <c r="AP42" i="1"/>
  <c r="BI52" i="1" s="1"/>
  <c r="AP51" i="1"/>
  <c r="BI44" i="1" s="1"/>
  <c r="AP35" i="1"/>
  <c r="BI35" i="1" s="1"/>
  <c r="AP32" i="1"/>
  <c r="BI32" i="1" s="1"/>
  <c r="BM32" i="1"/>
  <c r="BL32" i="1"/>
  <c r="BL47" i="1"/>
  <c r="BJ32" i="1"/>
  <c r="AP38" i="1"/>
  <c r="BI38" i="1" s="1"/>
  <c r="AP34" i="1"/>
  <c r="BI34" i="1" s="1"/>
  <c r="AP45" i="1"/>
  <c r="BI55" i="1" s="1"/>
  <c r="AP41" i="1"/>
  <c r="BI51" i="1" s="1"/>
  <c r="AP52" i="1"/>
  <c r="BI45" i="1" s="1"/>
  <c r="AP48" i="1"/>
  <c r="BI41" i="1" s="1"/>
  <c r="AP37" i="1"/>
  <c r="BI37" i="1" s="1"/>
  <c r="AP33" i="1"/>
  <c r="BI33" i="1" s="1"/>
  <c r="AP44" i="1"/>
  <c r="BI5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<sst xmlns="http://schemas.openxmlformats.org/spreadsheetml/2006/main" count="732" uniqueCount="67">
  <si>
    <t>Scenario</t>
  </si>
  <si>
    <t>Method</t>
  </si>
  <si>
    <t>All series</t>
  </si>
  <si>
    <t>Total</t>
  </si>
  <si>
    <t>cat_id_enc</t>
  </si>
  <si>
    <t>dept_id_enc</t>
  </si>
  <si>
    <t>products</t>
  </si>
  <si>
    <t>bu</t>
  </si>
  <si>
    <t>bu_objhse_evalhmse</t>
  </si>
  <si>
    <t>bu_objhse_evalmse</t>
  </si>
  <si>
    <t>bu_objmse_evalhmse</t>
  </si>
  <si>
    <t>bu_objmse_evalmse</t>
  </si>
  <si>
    <t>bu_objtweedie_evalhmse</t>
  </si>
  <si>
    <t>bu_objtweedie_evalmse</t>
  </si>
  <si>
    <t>bu_objtweedie_evaltweedie</t>
  </si>
  <si>
    <t>globalall</t>
  </si>
  <si>
    <t>base</t>
  </si>
  <si>
    <t>erm</t>
  </si>
  <si>
    <t>mint_cov</t>
  </si>
  <si>
    <t>mint_shrink</t>
  </si>
  <si>
    <t>ols</t>
  </si>
  <si>
    <t>wls_struct</t>
  </si>
  <si>
    <t>wls_var</t>
  </si>
  <si>
    <t>sepagg</t>
  </si>
  <si>
    <t>Objective</t>
  </si>
  <si>
    <t>Metric</t>
  </si>
  <si>
    <t>Reconciliation</t>
  </si>
  <si>
    <t>None</t>
  </si>
  <si>
    <t>Base</t>
  </si>
  <si>
    <t>ERM</t>
  </si>
  <si>
    <t>MinT-cov</t>
  </si>
  <si>
    <t>MinT-shrink</t>
  </si>
  <si>
    <t>OLS</t>
  </si>
  <si>
    <t>WLS-struct</t>
  </si>
  <si>
    <t>WLS-var</t>
  </si>
  <si>
    <t>Bottom-up</t>
  </si>
  <si>
    <t>SL</t>
  </si>
  <si>
    <t>HL</t>
  </si>
  <si>
    <t>TL</t>
  </si>
  <si>
    <t>Product</t>
  </si>
  <si>
    <t>Department</t>
  </si>
  <si>
    <t>Category</t>
  </si>
  <si>
    <t>Global</t>
  </si>
  <si>
    <t>Separate aggregations</t>
  </si>
  <si>
    <t xml:space="preserve">\hspace{0.1cm} </t>
  </si>
  <si>
    <t>\\</t>
  </si>
  <si>
    <t>\midrule</t>
  </si>
  <si>
    <t>item_id_enc</t>
  </si>
  <si>
    <t>item_id_enc-state_id_enc</t>
  </si>
  <si>
    <t>state_id_enc</t>
  </si>
  <si>
    <t>state_id_enc-cat_id_enc</t>
  </si>
  <si>
    <t>state_id_enc-dept_id_enc</t>
  </si>
  <si>
    <t>store_id_enc</t>
  </si>
  <si>
    <t>store_id_enc-cat_id_enc</t>
  </si>
  <si>
    <t>store_id_enc-dept_id_enc</t>
  </si>
  <si>
    <t>Store</t>
  </si>
  <si>
    <t>State</t>
  </si>
  <si>
    <t>bu_objrhse_evalhmse</t>
  </si>
  <si>
    <t>RHL</t>
  </si>
  <si>
    <t>feature_fraction</t>
  </si>
  <si>
    <t>bagging_fraction</t>
  </si>
  <si>
    <t>bagging_freq</t>
  </si>
  <si>
    <t>no_feature_fraction</t>
  </si>
  <si>
    <t>no_baggin</t>
  </si>
  <si>
    <t>RMSE</t>
  </si>
  <si>
    <t>std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</si>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</sst>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43" fontId="0" fillId="0" borderId="0" xfId="1" applyFont="1"/>
    <xf numFmtId="43" fontId="16" fillId="0" borderId="0" xfId="1" applyFont="1"/>
    <xf numFmtId="0" fontId="18" fillId="0" borderId="0" xfId="43"/>
    <xf numFmtId="0" fontId="0" fillId="0" borderId="0" xfId="0" applyAlignment="1">
      <alignment horizontal="right" wrapText="1"/>
    </xf>
    <xf numFmtId="0" fontId="0" fillId="33" borderId="0" xfId="0" applyFill="1" applyAlignment="1">
      <alignment horizontal="right" wrapText="1"/>
    </xf>
    <xf numFmtId="43" fontId="1" fillId="0" borderId="0" xfId="1" applyFont="1"/>
    <xf numFmtId="0" fontId="16" fillId="0" borderId="0" xfId="0" applyFont="1"/>
    <xf numFmtId="0" fontId="0" fillId="0" borderId="0" xfId="0" applyFont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26" Type="http://schemas.openxmlformats.org/officeDocument/2006/relationships/printerSettings" Target="../printerSettings/printerSettings1.bin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5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C:\" TargetMode="External"/><Relationship Id="rId13" Type="http://schemas.openxmlformats.org/officeDocument/2006/relationships/hyperlink" Target="file:///C:\" TargetMode="External"/><Relationship Id="rId18" Type="http://schemas.openxmlformats.org/officeDocument/2006/relationships/hyperlink" Target="file:///C:\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file:///C:\" TargetMode="External"/><Relationship Id="rId21" Type="http://schemas.openxmlformats.org/officeDocument/2006/relationships/hyperlink" Target="file:///C:\" TargetMode="External"/><Relationship Id="rId7" Type="http://schemas.openxmlformats.org/officeDocument/2006/relationships/hyperlink" Target="file:///C:\" TargetMode="External"/><Relationship Id="rId12" Type="http://schemas.openxmlformats.org/officeDocument/2006/relationships/hyperlink" Target="file:///C:\" TargetMode="External"/><Relationship Id="rId17" Type="http://schemas.openxmlformats.org/officeDocument/2006/relationships/hyperlink" Target="file:///C:\" TargetMode="External"/><Relationship Id="rId25" Type="http://schemas.openxmlformats.org/officeDocument/2006/relationships/hyperlink" Target="file:///C:\" TargetMode="External"/><Relationship Id="rId2" Type="http://schemas.openxmlformats.org/officeDocument/2006/relationships/hyperlink" Target="file:///C:\" TargetMode="External"/><Relationship Id="rId16" Type="http://schemas.openxmlformats.org/officeDocument/2006/relationships/hyperlink" Target="file:///C:\" TargetMode="External"/><Relationship Id="rId20" Type="http://schemas.openxmlformats.org/officeDocument/2006/relationships/hyperlink" Target="file:///C:\" TargetMode="External"/><Relationship Id="rId1" Type="http://schemas.openxmlformats.org/officeDocument/2006/relationships/hyperlink" Target="file:///C:\" TargetMode="External"/><Relationship Id="rId6" Type="http://schemas.openxmlformats.org/officeDocument/2006/relationships/hyperlink" Target="file:///C:\" TargetMode="External"/><Relationship Id="rId11" Type="http://schemas.openxmlformats.org/officeDocument/2006/relationships/hyperlink" Target="file:///C:\" TargetMode="External"/><Relationship Id="rId24" Type="http://schemas.openxmlformats.org/officeDocument/2006/relationships/hyperlink" Target="file:///C:\" TargetMode="External"/><Relationship Id="rId5" Type="http://schemas.openxmlformats.org/officeDocument/2006/relationships/hyperlink" Target="file:///C:\" TargetMode="External"/><Relationship Id="rId15" Type="http://schemas.openxmlformats.org/officeDocument/2006/relationships/hyperlink" Target="file:///C:\" TargetMode="External"/><Relationship Id="rId23" Type="http://schemas.openxmlformats.org/officeDocument/2006/relationships/hyperlink" Target="file:///C:\" TargetMode="External"/><Relationship Id="rId10" Type="http://schemas.openxmlformats.org/officeDocument/2006/relationships/hyperlink" Target="file:///C:\" TargetMode="External"/><Relationship Id="rId19" Type="http://schemas.openxmlformats.org/officeDocument/2006/relationships/hyperlink" Target="file:///C:\" TargetMode="External"/><Relationship Id="rId4" Type="http://schemas.openxmlformats.org/officeDocument/2006/relationships/hyperlink" Target="file:///C:\" TargetMode="External"/><Relationship Id="rId9" Type="http://schemas.openxmlformats.org/officeDocument/2006/relationships/hyperlink" Target="file:///C:\" TargetMode="External"/><Relationship Id="rId14" Type="http://schemas.openxmlformats.org/officeDocument/2006/relationships/hyperlink" Target="file:///C:\" TargetMode="External"/><Relationship Id="rId22" Type="http://schemas.openxmlformats.org/officeDocument/2006/relationships/hyperlink" Target="file:///C: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58"/>
  <sheetViews>
    <sheetView topLeftCell="V1" zoomScale="70" zoomScaleNormal="70" workbookViewId="0">
      <selection activeCell="BE58" sqref="BE58:BV58"/>
    </sheetView>
  </sheetViews>
  <sheetFormatPr defaultRowHeight="14.6" x14ac:dyDescent="0.4"/>
  <cols>
    <col min="2" max="2" width="24.53515625" bestFit="1" customWidth="1"/>
    <col min="20" max="20" width="9.84375" bestFit="1" customWidth="1"/>
    <col min="23" max="23" width="12.3828125" bestFit="1" customWidth="1"/>
  </cols>
  <sheetData>
    <row r="1" spans="1:15" ht="58.3" x14ac:dyDescent="0.4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4" t="s">
        <v>47</v>
      </c>
      <c r="H1" s="4" t="s">
        <v>48</v>
      </c>
      <c r="I1" s="5" t="s">
        <v>6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</row>
    <row r="2" spans="1:15" x14ac:dyDescent="0.4">
      <c r="A2" t="s">
        <v>7</v>
      </c>
      <c r="B2" t="s">
        <v>8</v>
      </c>
      <c r="C2">
        <v>20.935506205981302</v>
      </c>
      <c r="D2">
        <v>2202.9319148934901</v>
      </c>
      <c r="E2">
        <v>985.46407368628297</v>
      </c>
      <c r="F2">
        <v>507.89237693385502</v>
      </c>
      <c r="G2">
        <v>6.5830083456776602</v>
      </c>
      <c r="H2">
        <v>3.65877986743669</v>
      </c>
      <c r="I2">
        <v>1.9418285284283201</v>
      </c>
      <c r="J2">
        <v>974.21556746618899</v>
      </c>
      <c r="K2">
        <v>447.27979895884403</v>
      </c>
      <c r="L2">
        <v>229.11718463416301</v>
      </c>
      <c r="M2">
        <v>385.33658949009498</v>
      </c>
      <c r="N2">
        <v>179.06414374846301</v>
      </c>
      <c r="O2">
        <v>94.298908712124998</v>
      </c>
    </row>
    <row r="3" spans="1:15" x14ac:dyDescent="0.4">
      <c r="A3" t="s">
        <v>7</v>
      </c>
      <c r="B3" t="s">
        <v>9</v>
      </c>
      <c r="C3">
        <v>21.417716388694899</v>
      </c>
      <c r="D3">
        <v>2215.4340327587402</v>
      </c>
      <c r="E3">
        <v>1007.5004835293799</v>
      </c>
      <c r="F3">
        <v>516.24508971387502</v>
      </c>
      <c r="G3">
        <v>6.6324661733736896</v>
      </c>
      <c r="H3">
        <v>3.6748319960657301</v>
      </c>
      <c r="I3">
        <v>1.9471786180388999</v>
      </c>
      <c r="J3">
        <v>1001.68164958612</v>
      </c>
      <c r="K3">
        <v>464.91254381106597</v>
      </c>
      <c r="L3">
        <v>236.280390627971</v>
      </c>
      <c r="M3">
        <v>399.95252438122498</v>
      </c>
      <c r="N3">
        <v>186.68185581853601</v>
      </c>
      <c r="O3">
        <v>97.464819610190105</v>
      </c>
    </row>
    <row r="4" spans="1:15" x14ac:dyDescent="0.4">
      <c r="A4" t="s">
        <v>7</v>
      </c>
      <c r="B4" t="s">
        <v>10</v>
      </c>
      <c r="C4">
        <v>22.165148615777699</v>
      </c>
      <c r="D4">
        <v>2277.5246549139301</v>
      </c>
      <c r="E4">
        <v>1075.6125297825299</v>
      </c>
      <c r="F4">
        <v>547.04461124028001</v>
      </c>
      <c r="G4">
        <v>6.6510294059601902</v>
      </c>
      <c r="H4">
        <v>3.6679025811899901</v>
      </c>
      <c r="I4">
        <v>1.93602800889987</v>
      </c>
      <c r="J4">
        <v>1024.25774722543</v>
      </c>
      <c r="K4">
        <v>488.85249463852199</v>
      </c>
      <c r="L4">
        <v>247.36711728709599</v>
      </c>
      <c r="M4">
        <v>396.38061430048703</v>
      </c>
      <c r="N4">
        <v>189.966280222455</v>
      </c>
      <c r="O4">
        <v>98.875471334818798</v>
      </c>
    </row>
    <row r="5" spans="1:15" x14ac:dyDescent="0.4">
      <c r="A5" t="s">
        <v>7</v>
      </c>
      <c r="B5" t="s">
        <v>11</v>
      </c>
      <c r="C5">
        <v>22.926062193025398</v>
      </c>
      <c r="D5">
        <v>2350.2272497867102</v>
      </c>
      <c r="E5">
        <v>1116.06326902457</v>
      </c>
      <c r="F5">
        <v>568.21650892304103</v>
      </c>
      <c r="G5">
        <v>6.6673801122962502</v>
      </c>
      <c r="H5">
        <v>3.6741648806760101</v>
      </c>
      <c r="I5">
        <v>1.93787782578859</v>
      </c>
      <c r="J5">
        <v>1058.4192911027701</v>
      </c>
      <c r="K5">
        <v>506.68478043910801</v>
      </c>
      <c r="L5">
        <v>256.00435434722101</v>
      </c>
      <c r="M5">
        <v>410.14385162257503</v>
      </c>
      <c r="N5">
        <v>196.91582798034099</v>
      </c>
      <c r="O5">
        <v>102.05174012466099</v>
      </c>
    </row>
    <row r="6" spans="1:15" x14ac:dyDescent="0.4">
      <c r="A6" t="s">
        <v>7</v>
      </c>
      <c r="B6" t="s">
        <v>57</v>
      </c>
      <c r="C6">
        <v>22.7529561495884</v>
      </c>
      <c r="D6">
        <v>2352.35046999735</v>
      </c>
      <c r="E6">
        <v>1102.9317042908999</v>
      </c>
      <c r="F6">
        <v>560.42204032689995</v>
      </c>
      <c r="G6">
        <v>6.6935930104902397</v>
      </c>
      <c r="H6">
        <v>3.6828640359192502</v>
      </c>
      <c r="I6">
        <v>1.9399436506641801</v>
      </c>
      <c r="J6">
        <v>1052.94099136254</v>
      </c>
      <c r="K6">
        <v>499.410550955573</v>
      </c>
      <c r="L6">
        <v>251.941490236562</v>
      </c>
      <c r="M6">
        <v>407.32603113440098</v>
      </c>
      <c r="N6">
        <v>194.157357953413</v>
      </c>
      <c r="O6">
        <v>100.698270563432</v>
      </c>
    </row>
    <row r="7" spans="1:15" x14ac:dyDescent="0.4">
      <c r="A7" t="s">
        <v>7</v>
      </c>
      <c r="B7" t="s">
        <v>12</v>
      </c>
      <c r="C7">
        <v>22.9444377601952</v>
      </c>
      <c r="D7">
        <v>2406.89952994036</v>
      </c>
      <c r="E7">
        <v>1101.6399340161499</v>
      </c>
      <c r="F7">
        <v>552.68624478727497</v>
      </c>
      <c r="G7">
        <v>6.6780292149604001</v>
      </c>
      <c r="H7">
        <v>3.6801816871985298</v>
      </c>
      <c r="I7">
        <v>1.9422663657203401</v>
      </c>
      <c r="J7">
        <v>1067.49581034681</v>
      </c>
      <c r="K7">
        <v>502.61758892465201</v>
      </c>
      <c r="L7">
        <v>251.964212984478</v>
      </c>
      <c r="M7">
        <v>412.032335447435</v>
      </c>
      <c r="N7">
        <v>196.605587466244</v>
      </c>
      <c r="O7">
        <v>101.57117719836999</v>
      </c>
    </row>
    <row r="8" spans="1:15" x14ac:dyDescent="0.4">
      <c r="A8" t="s">
        <v>7</v>
      </c>
      <c r="B8" t="s">
        <v>13</v>
      </c>
      <c r="C8">
        <v>22.558256111812302</v>
      </c>
      <c r="D8">
        <v>2270.5822827850002</v>
      </c>
      <c r="E8">
        <v>1067.1743064526199</v>
      </c>
      <c r="F8">
        <v>549.87857547793101</v>
      </c>
      <c r="G8">
        <v>6.7184472564137998</v>
      </c>
      <c r="H8">
        <v>3.6959969602053002</v>
      </c>
      <c r="I8">
        <v>1.9466580888959699</v>
      </c>
      <c r="J8">
        <v>1056.1481121652801</v>
      </c>
      <c r="K8">
        <v>505.57342832772702</v>
      </c>
      <c r="L8">
        <v>255.63667509903101</v>
      </c>
      <c r="M8">
        <v>416.63274343186401</v>
      </c>
      <c r="N8">
        <v>200.91668196535801</v>
      </c>
      <c r="O8">
        <v>103.908306098804</v>
      </c>
    </row>
    <row r="9" spans="1:15" x14ac:dyDescent="0.4">
      <c r="A9" t="s">
        <v>7</v>
      </c>
      <c r="B9" t="s">
        <v>14</v>
      </c>
      <c r="C9">
        <v>35.967548045389997</v>
      </c>
      <c r="D9">
        <v>3939.8645945888702</v>
      </c>
      <c r="E9">
        <v>1908.3340195788101</v>
      </c>
      <c r="F9">
        <v>979.39764302777201</v>
      </c>
      <c r="G9">
        <v>8.4361472806542501</v>
      </c>
      <c r="H9">
        <v>4.1396330170481503</v>
      </c>
      <c r="I9">
        <v>2.0450839411266801</v>
      </c>
      <c r="J9">
        <v>1546.0030052782599</v>
      </c>
      <c r="K9">
        <v>747.82433894518999</v>
      </c>
      <c r="L9">
        <v>379.37256378802499</v>
      </c>
      <c r="M9">
        <v>552.12685044921705</v>
      </c>
      <c r="N9">
        <v>268.55787466267702</v>
      </c>
      <c r="O9">
        <v>137.25112732898799</v>
      </c>
    </row>
    <row r="10" spans="1:15" x14ac:dyDescent="0.4">
      <c r="A10" t="s">
        <v>15</v>
      </c>
      <c r="B10" t="s">
        <v>16</v>
      </c>
      <c r="C10">
        <v>30.040171595696201</v>
      </c>
      <c r="D10">
        <v>4056.5132444481801</v>
      </c>
      <c r="E10">
        <v>1467.85961909203</v>
      </c>
      <c r="F10">
        <v>698.64053137081396</v>
      </c>
      <c r="G10">
        <v>6.6833615646884699</v>
      </c>
      <c r="H10">
        <v>3.7245360241843501</v>
      </c>
      <c r="I10">
        <v>1.9622035424192199</v>
      </c>
      <c r="J10">
        <v>1257.96726159677</v>
      </c>
      <c r="K10">
        <v>533.89878544860403</v>
      </c>
      <c r="L10">
        <v>253.69363376814599</v>
      </c>
      <c r="M10">
        <v>392.97321488316697</v>
      </c>
      <c r="N10">
        <v>182.62567755514999</v>
      </c>
      <c r="O10">
        <v>94.1318353547356</v>
      </c>
    </row>
    <row r="11" spans="1:15" x14ac:dyDescent="0.4">
      <c r="A11" t="s">
        <v>15</v>
      </c>
      <c r="B11" t="s">
        <v>17</v>
      </c>
      <c r="C11">
        <v>29.7393102942914</v>
      </c>
      <c r="D11">
        <v>3087.38096778213</v>
      </c>
      <c r="E11">
        <v>1452.5494683899401</v>
      </c>
      <c r="F11">
        <v>722.00438149750505</v>
      </c>
      <c r="G11">
        <v>13.5602036315974</v>
      </c>
      <c r="H11">
        <v>6.8490422579055998</v>
      </c>
      <c r="I11">
        <v>3.3662560925735798</v>
      </c>
      <c r="J11">
        <v>1328.90678565082</v>
      </c>
      <c r="K11">
        <v>637.73122178081906</v>
      </c>
      <c r="L11">
        <v>331.66622440200302</v>
      </c>
      <c r="M11">
        <v>507.99890269115201</v>
      </c>
      <c r="N11">
        <v>248.69297963599001</v>
      </c>
      <c r="O11">
        <v>137.025174703971</v>
      </c>
    </row>
    <row r="12" spans="1:15" x14ac:dyDescent="0.4">
      <c r="A12" t="s">
        <v>15</v>
      </c>
      <c r="B12" t="s">
        <v>18</v>
      </c>
      <c r="C12">
        <v>1093.0928197662199</v>
      </c>
      <c r="D12">
        <v>47669.875047540801</v>
      </c>
      <c r="E12">
        <v>25166.8211858143</v>
      </c>
      <c r="F12">
        <v>19700.737980675702</v>
      </c>
      <c r="G12">
        <v>1026.8369746020801</v>
      </c>
      <c r="H12">
        <v>562.05414344409598</v>
      </c>
      <c r="I12">
        <v>304.04195987688701</v>
      </c>
      <c r="J12">
        <v>47405.526888908003</v>
      </c>
      <c r="K12">
        <v>26498.102121217598</v>
      </c>
      <c r="L12">
        <v>16450.3685699095</v>
      </c>
      <c r="M12">
        <v>23840.4058644902</v>
      </c>
      <c r="N12">
        <v>12796.2598054179</v>
      </c>
      <c r="O12">
        <v>7955.5026837455198</v>
      </c>
    </row>
    <row r="13" spans="1:15" x14ac:dyDescent="0.4">
      <c r="A13" t="s">
        <v>15</v>
      </c>
      <c r="B13" t="s">
        <v>19</v>
      </c>
      <c r="C13">
        <v>22.293366935968098</v>
      </c>
      <c r="D13">
        <v>2384.0311367713898</v>
      </c>
      <c r="E13">
        <v>1113.1216860678001</v>
      </c>
      <c r="F13">
        <v>561.81966541348402</v>
      </c>
      <c r="G13">
        <v>6.73463772952043</v>
      </c>
      <c r="H13">
        <v>3.7089611244833498</v>
      </c>
      <c r="I13">
        <v>1.95404606502422</v>
      </c>
      <c r="J13">
        <v>1014.06882971319</v>
      </c>
      <c r="K13">
        <v>479.45164560275202</v>
      </c>
      <c r="L13">
        <v>242.917794181234</v>
      </c>
      <c r="M13">
        <v>366.74976786442602</v>
      </c>
      <c r="N13">
        <v>177.81074457286601</v>
      </c>
      <c r="O13">
        <v>93.572082237638099</v>
      </c>
    </row>
    <row r="14" spans="1:15" x14ac:dyDescent="0.4">
      <c r="A14" t="s">
        <v>15</v>
      </c>
      <c r="B14" t="s">
        <v>20</v>
      </c>
      <c r="C14">
        <v>27.731849271571299</v>
      </c>
      <c r="D14">
        <v>3149.3167030037998</v>
      </c>
      <c r="E14">
        <v>1394.3278112871801</v>
      </c>
      <c r="F14">
        <v>694.267001265217</v>
      </c>
      <c r="G14">
        <v>6.7276275302691904</v>
      </c>
      <c r="H14">
        <v>3.7145533270648299</v>
      </c>
      <c r="I14">
        <v>1.9558359615966401</v>
      </c>
      <c r="J14">
        <v>1266.4846553888699</v>
      </c>
      <c r="K14">
        <v>571.83015558955503</v>
      </c>
      <c r="L14">
        <v>286.17179863778802</v>
      </c>
      <c r="M14">
        <v>438.23194117120698</v>
      </c>
      <c r="N14">
        <v>203.46965651891</v>
      </c>
      <c r="O14">
        <v>106.201486254874</v>
      </c>
    </row>
    <row r="15" spans="1:15" x14ac:dyDescent="0.4">
      <c r="A15" t="s">
        <v>15</v>
      </c>
      <c r="B15" t="s">
        <v>21</v>
      </c>
      <c r="C15">
        <v>22.888690317794499</v>
      </c>
      <c r="D15">
        <v>2459.2906027456702</v>
      </c>
      <c r="E15">
        <v>1133.1971268074201</v>
      </c>
      <c r="F15">
        <v>569.10673109502898</v>
      </c>
      <c r="G15">
        <v>6.7048010925423398</v>
      </c>
      <c r="H15">
        <v>3.7036102022744299</v>
      </c>
      <c r="I15">
        <v>1.9541253541716901</v>
      </c>
      <c r="J15">
        <v>1046.6142044442799</v>
      </c>
      <c r="K15">
        <v>492.235508595456</v>
      </c>
      <c r="L15">
        <v>248.01955989276101</v>
      </c>
      <c r="M15">
        <v>382.81195563236798</v>
      </c>
      <c r="N15">
        <v>184.19932325635199</v>
      </c>
      <c r="O15">
        <v>96.656488356330797</v>
      </c>
    </row>
    <row r="16" spans="1:15" x14ac:dyDescent="0.4">
      <c r="A16" t="s">
        <v>15</v>
      </c>
      <c r="B16" t="s">
        <v>22</v>
      </c>
      <c r="C16">
        <v>22.121977774824199</v>
      </c>
      <c r="D16">
        <v>2309.2022724574099</v>
      </c>
      <c r="E16">
        <v>1083.7399811008399</v>
      </c>
      <c r="F16">
        <v>552.27031833957801</v>
      </c>
      <c r="G16">
        <v>6.7777555244316403</v>
      </c>
      <c r="H16">
        <v>3.7307363460840599</v>
      </c>
      <c r="I16">
        <v>1.96121808324789</v>
      </c>
      <c r="J16">
        <v>1014.3019808892</v>
      </c>
      <c r="K16">
        <v>483.58188522964502</v>
      </c>
      <c r="L16">
        <v>245.01569763428299</v>
      </c>
      <c r="M16">
        <v>381.76073820541399</v>
      </c>
      <c r="N16">
        <v>184.72929628525699</v>
      </c>
      <c r="O16">
        <v>96.821420449063496</v>
      </c>
    </row>
    <row r="17" spans="1:74" x14ac:dyDescent="0.4">
      <c r="A17" t="s">
        <v>23</v>
      </c>
      <c r="B17" t="s">
        <v>16</v>
      </c>
      <c r="C17">
        <v>33.861021243415401</v>
      </c>
      <c r="D17">
        <v>3322.3330751387002</v>
      </c>
      <c r="E17">
        <v>1536.7172179434499</v>
      </c>
      <c r="F17">
        <v>904.07493378823995</v>
      </c>
      <c r="G17">
        <v>7.7992629225824297</v>
      </c>
      <c r="H17">
        <v>3.7623400714794601</v>
      </c>
      <c r="I17">
        <v>1.9624657518334201</v>
      </c>
      <c r="J17">
        <v>1352.96506166166</v>
      </c>
      <c r="K17">
        <v>1036.81782150764</v>
      </c>
      <c r="L17">
        <v>346.098055383401</v>
      </c>
      <c r="M17">
        <v>680.58734947360699</v>
      </c>
      <c r="N17">
        <v>227.043986289571</v>
      </c>
      <c r="O17">
        <v>117.023065644079</v>
      </c>
    </row>
    <row r="18" spans="1:74" x14ac:dyDescent="0.4">
      <c r="A18" t="s">
        <v>23</v>
      </c>
      <c r="B18" t="s">
        <v>17</v>
      </c>
      <c r="C18">
        <v>34.995099289412501</v>
      </c>
      <c r="D18">
        <v>3942.0201094768599</v>
      </c>
      <c r="E18">
        <v>1738.6358404630701</v>
      </c>
      <c r="F18">
        <v>883.37926622434395</v>
      </c>
      <c r="G18">
        <v>13.3332658542231</v>
      </c>
      <c r="H18">
        <v>6.7866995231046401</v>
      </c>
      <c r="I18">
        <v>3.36410331902086</v>
      </c>
      <c r="J18">
        <v>1543.5969348528499</v>
      </c>
      <c r="K18">
        <v>708.03794124183696</v>
      </c>
      <c r="L18">
        <v>367.10805840548898</v>
      </c>
      <c r="M18">
        <v>550.19262273590402</v>
      </c>
      <c r="N18">
        <v>262.38172975123803</v>
      </c>
      <c r="O18">
        <v>145.85240480418199</v>
      </c>
    </row>
    <row r="19" spans="1:74" x14ac:dyDescent="0.4">
      <c r="A19" t="s">
        <v>23</v>
      </c>
      <c r="B19" t="s">
        <v>18</v>
      </c>
      <c r="C19">
        <v>548.87020766620799</v>
      </c>
      <c r="D19">
        <v>38047.249592418702</v>
      </c>
      <c r="E19">
        <v>19799.118294589702</v>
      </c>
      <c r="F19">
        <v>13051.3305401408</v>
      </c>
      <c r="G19">
        <v>501.27668540635898</v>
      </c>
      <c r="H19">
        <v>284.99990236126399</v>
      </c>
      <c r="I19">
        <v>153.58991507893001</v>
      </c>
      <c r="J19">
        <v>21458.641490133999</v>
      </c>
      <c r="K19">
        <v>11822.646139693101</v>
      </c>
      <c r="L19">
        <v>7354.9219666626104</v>
      </c>
      <c r="M19">
        <v>9467.0220163062204</v>
      </c>
      <c r="N19">
        <v>5490.7207647976302</v>
      </c>
      <c r="O19">
        <v>3481.9925782042301</v>
      </c>
    </row>
    <row r="20" spans="1:74" x14ac:dyDescent="0.4">
      <c r="A20" t="s">
        <v>23</v>
      </c>
      <c r="B20" t="s">
        <v>19</v>
      </c>
      <c r="C20">
        <v>27.557060393860901</v>
      </c>
      <c r="D20">
        <v>2879.01932909162</v>
      </c>
      <c r="E20">
        <v>1462.2647169658801</v>
      </c>
      <c r="F20">
        <v>755.94205521890296</v>
      </c>
      <c r="G20">
        <v>7.0756179691554797</v>
      </c>
      <c r="H20">
        <v>3.77753059157153</v>
      </c>
      <c r="I20">
        <v>1.95853609197926</v>
      </c>
      <c r="J20">
        <v>1193.4476055585601</v>
      </c>
      <c r="K20">
        <v>597.24790341968105</v>
      </c>
      <c r="L20">
        <v>304.53247258757301</v>
      </c>
      <c r="M20">
        <v>422.14733634037498</v>
      </c>
      <c r="N20">
        <v>212.629182547433</v>
      </c>
      <c r="O20">
        <v>110.759804349351</v>
      </c>
    </row>
    <row r="21" spans="1:74" x14ac:dyDescent="0.4">
      <c r="A21" t="s">
        <v>23</v>
      </c>
      <c r="B21" t="s">
        <v>20</v>
      </c>
      <c r="C21">
        <v>31.753365698667</v>
      </c>
      <c r="D21">
        <v>3078.8746700752699</v>
      </c>
      <c r="E21">
        <v>1679.66032594583</v>
      </c>
      <c r="F21">
        <v>883.39589402230797</v>
      </c>
      <c r="G21">
        <v>7.4636264711343898</v>
      </c>
      <c r="H21">
        <v>3.8733113440079299</v>
      </c>
      <c r="I21">
        <v>1.97636664360139</v>
      </c>
      <c r="J21">
        <v>1396.1277794785899</v>
      </c>
      <c r="K21">
        <v>731.91812088040001</v>
      </c>
      <c r="L21">
        <v>365.13166883087098</v>
      </c>
      <c r="M21">
        <v>519.94230644120898</v>
      </c>
      <c r="N21">
        <v>256.27843627582303</v>
      </c>
      <c r="O21">
        <v>131.834080579177</v>
      </c>
    </row>
    <row r="22" spans="1:74" x14ac:dyDescent="0.4">
      <c r="A22" t="s">
        <v>23</v>
      </c>
      <c r="B22" t="s">
        <v>21</v>
      </c>
      <c r="C22">
        <v>29.2528899154761</v>
      </c>
      <c r="D22">
        <v>2991.8144351623</v>
      </c>
      <c r="E22">
        <v>1545.71722351367</v>
      </c>
      <c r="F22">
        <v>789.90558836434695</v>
      </c>
      <c r="G22">
        <v>7.1348409532725796</v>
      </c>
      <c r="H22">
        <v>3.7896359382413398</v>
      </c>
      <c r="I22">
        <v>1.9604426348642401</v>
      </c>
      <c r="J22">
        <v>1307.6445699573601</v>
      </c>
      <c r="K22">
        <v>650.22545466369399</v>
      </c>
      <c r="L22">
        <v>325.81129593805201</v>
      </c>
      <c r="M22">
        <v>456.93135601667598</v>
      </c>
      <c r="N22">
        <v>227.81036050130899</v>
      </c>
      <c r="O22">
        <v>117.108657178578</v>
      </c>
    </row>
    <row r="23" spans="1:74" x14ac:dyDescent="0.4">
      <c r="A23" t="s">
        <v>23</v>
      </c>
      <c r="B23" t="s">
        <v>22</v>
      </c>
      <c r="C23">
        <v>27.1418164566842</v>
      </c>
      <c r="D23">
        <v>2838.1123116966601</v>
      </c>
      <c r="E23">
        <v>1404.3131192250801</v>
      </c>
      <c r="F23">
        <v>719.22971012194296</v>
      </c>
      <c r="G23">
        <v>7.0751693076499</v>
      </c>
      <c r="H23">
        <v>3.7791205958812202</v>
      </c>
      <c r="I23">
        <v>1.95937039867575</v>
      </c>
      <c r="J23">
        <v>1205.7228640876299</v>
      </c>
      <c r="K23">
        <v>590.80275966903298</v>
      </c>
      <c r="L23">
        <v>298.540627288949</v>
      </c>
      <c r="M23">
        <v>438.40007900313799</v>
      </c>
      <c r="N23">
        <v>216.01852757733599</v>
      </c>
      <c r="O23">
        <v>111.499269687368</v>
      </c>
    </row>
    <row r="28" spans="1:74" ht="58.3" x14ac:dyDescent="0.4">
      <c r="X28" t="s">
        <v>6</v>
      </c>
      <c r="Y28" t="s">
        <v>5</v>
      </c>
      <c r="Z28" t="s">
        <v>4</v>
      </c>
      <c r="AA28" s="4" t="s">
        <v>54</v>
      </c>
      <c r="AB28" s="4" t="s">
        <v>53</v>
      </c>
      <c r="AC28" s="4" t="s">
        <v>52</v>
      </c>
      <c r="AD28" s="4" t="s">
        <v>47</v>
      </c>
      <c r="AE28" s="4" t="s">
        <v>48</v>
      </c>
      <c r="AF28" s="4" t="s">
        <v>51</v>
      </c>
      <c r="AG28" s="4" t="s">
        <v>50</v>
      </c>
      <c r="AH28" s="4" t="s">
        <v>49</v>
      </c>
      <c r="AI28" t="s">
        <v>3</v>
      </c>
      <c r="AJ28" t="s">
        <v>2</v>
      </c>
    </row>
    <row r="29" spans="1:74" x14ac:dyDescent="0.4">
      <c r="AA29" t="s">
        <v>55</v>
      </c>
      <c r="AB29" t="s">
        <v>55</v>
      </c>
      <c r="AC29" t="s">
        <v>55</v>
      </c>
      <c r="AD29" t="s">
        <v>39</v>
      </c>
      <c r="AE29" t="s">
        <v>39</v>
      </c>
      <c r="AF29" t="s">
        <v>56</v>
      </c>
      <c r="AG29" t="s">
        <v>56</v>
      </c>
      <c r="AH29" t="s">
        <v>56</v>
      </c>
    </row>
    <row r="30" spans="1:74" x14ac:dyDescent="0.4">
      <c r="T30" t="s">
        <v>0</v>
      </c>
      <c r="U30" t="s">
        <v>24</v>
      </c>
      <c r="V30" t="s">
        <v>25</v>
      </c>
      <c r="W30" t="s">
        <v>26</v>
      </c>
      <c r="X30" t="s">
        <v>39</v>
      </c>
      <c r="Y30" t="s">
        <v>40</v>
      </c>
      <c r="Z30" t="s">
        <v>41</v>
      </c>
      <c r="AA30" t="s">
        <v>40</v>
      </c>
      <c r="AB30" t="s">
        <v>41</v>
      </c>
      <c r="AC30" t="s">
        <v>3</v>
      </c>
      <c r="AD30" t="s">
        <v>55</v>
      </c>
      <c r="AE30" t="s">
        <v>56</v>
      </c>
      <c r="AF30" t="s">
        <v>40</v>
      </c>
      <c r="AG30" t="s">
        <v>41</v>
      </c>
      <c r="AH30" t="s">
        <v>3</v>
      </c>
      <c r="AI30" t="s">
        <v>3</v>
      </c>
      <c r="AJ30" t="s">
        <v>2</v>
      </c>
      <c r="BE30" t="s">
        <v>46</v>
      </c>
    </row>
    <row r="31" spans="1:74" x14ac:dyDescent="0.4">
      <c r="T31" t="s">
        <v>35</v>
      </c>
      <c r="AL31" t="s">
        <v>35</v>
      </c>
      <c r="BE31" t="str">
        <f>"\texttt{"&amp;AL31&amp;"}"</f>
        <v>\texttt{Bottom-up}</v>
      </c>
      <c r="BV31" s="3" t="s">
        <v>45</v>
      </c>
    </row>
    <row r="32" spans="1:74" x14ac:dyDescent="0.4">
      <c r="Q32" t="s">
        <v>7</v>
      </c>
      <c r="R32" t="s">
        <v>11</v>
      </c>
      <c r="U32" t="s">
        <v>36</v>
      </c>
      <c r="V32" t="s">
        <v>36</v>
      </c>
      <c r="W32" t="s">
        <v>27</v>
      </c>
      <c r="X32" s="1" cm="1">
        <f t="array" ref="X32">SUMPRODUCT((X$28 = $C$1:$O$1) * ($R32 = $B$2:$B$23) * ($Q32 = $A$2:$A$23) * ($C$2:$O$23))</f>
        <v>1.93787782578859</v>
      </c>
      <c r="Y32" s="1" cm="1">
        <f t="array" ref="Y32">SUMPRODUCT((Y$28 = $C$1:$O$1) * ($R32 = $B$2:$B$23) * ($Q32 = $A$2:$A$23) * ($C$2:$O$23))</f>
        <v>568.21650892304103</v>
      </c>
      <c r="Z32" s="1" cm="1">
        <f t="array" ref="Z32">SUMPRODUCT((Z$28 = $C$1:$O$1) * ($R32 = $B$2:$B$23) * ($Q32 = $A$2:$A$23) * ($C$2:$O$23))</f>
        <v>1116.06326902457</v>
      </c>
      <c r="AA32" s="1" cm="1">
        <f t="array" ref="AA32">SUMPRODUCT((AA$28 = $C$1:$O$1) * ($R32 = $B$2:$B$23) * ($Q32 = $A$2:$A$23) * ($C$2:$O$23))</f>
        <v>102.05174012466099</v>
      </c>
      <c r="AB32" s="1" cm="1">
        <f t="array" ref="AB32">SUMPRODUCT((AB$28 = $C$1:$O$1) * ($R32 = $B$2:$B$23) * ($Q32 = $A$2:$A$23) * ($C$2:$O$23))</f>
        <v>196.91582798034099</v>
      </c>
      <c r="AC32" s="1" cm="1">
        <f t="array" ref="AC32">SUMPRODUCT((AC$28 = $C$1:$O$1) * ($R32 = $B$2:$B$23) * ($Q32 = $A$2:$A$23) * ($C$2:$O$23))</f>
        <v>410.14385162257503</v>
      </c>
      <c r="AD32" s="1" cm="1">
        <f t="array" ref="AD32">SUMPRODUCT((AD$28 = $C$1:$O$1) * ($R32 = $B$2:$B$23) * ($Q32 = $A$2:$A$23) * ($C$2:$O$23))</f>
        <v>6.6673801122962502</v>
      </c>
      <c r="AE32" s="1" cm="1">
        <f t="array" ref="AE32">SUMPRODUCT((AE$28 = $C$1:$O$1) * ($R32 = $B$2:$B$23) * ($Q32 = $A$2:$A$23) * ($C$2:$O$23))</f>
        <v>3.6741648806760101</v>
      </c>
      <c r="AF32" s="1" cm="1">
        <f t="array" ref="AF32">SUMPRODUCT((AF$28 = $C$1:$O$1) * ($R32 = $B$2:$B$23) * ($Q32 = $A$2:$A$23) * ($C$2:$O$23))</f>
        <v>256.00435434722101</v>
      </c>
      <c r="AG32" s="1" cm="1">
        <f t="array" ref="AG32">SUMPRODUCT((AG$28 = $C$1:$O$1) * ($R32 = $B$2:$B$23) * ($Q32 = $A$2:$A$23) * ($C$2:$O$23))</f>
        <v>506.68478043910801</v>
      </c>
      <c r="AH32" s="1" cm="1">
        <f t="array" ref="AH32">SUMPRODUCT((AH$28 = $C$1:$O$1) * ($R32 = $B$2:$B$23) * ($Q32 = $A$2:$A$23) * ($C$2:$O$23))</f>
        <v>1058.4192911027701</v>
      </c>
      <c r="AI32" s="1" cm="1">
        <f t="array" ref="AI32">SUMPRODUCT((AI$28 = $C$1:$O$1) * ($R32 = $B$2:$B$23) * ($Q32 = $A$2:$A$23) * ($C$2:$O$23))</f>
        <v>2350.2272497867102</v>
      </c>
      <c r="AJ32" s="1" cm="1">
        <f t="array" ref="AJ32">SUMPRODUCT((AJ$28 = $C$1:$O$1) * ($R32 = $B$2:$B$23) * ($Q32 = $A$2:$A$23) * ($C$2:$O$23))</f>
        <v>22.926062193025398</v>
      </c>
      <c r="AK32" s="1"/>
      <c r="AM32" t="s">
        <v>36</v>
      </c>
      <c r="AN32" t="s">
        <v>36</v>
      </c>
      <c r="AO32" t="s">
        <v>27</v>
      </c>
      <c r="AP32" s="6">
        <f t="shared" ref="AP32:AP38" si="0">X32 / X$32</f>
        <v>1</v>
      </c>
      <c r="AQ32" s="6">
        <f t="shared" ref="AQ32:BB38" si="1">Y32 / Y$32</f>
        <v>1</v>
      </c>
      <c r="AR32" s="6">
        <f t="shared" si="1"/>
        <v>1</v>
      </c>
      <c r="AS32" s="6">
        <f t="shared" si="1"/>
        <v>1</v>
      </c>
      <c r="AT32" s="6">
        <f t="shared" si="1"/>
        <v>1</v>
      </c>
      <c r="AU32" s="6">
        <f t="shared" si="1"/>
        <v>1</v>
      </c>
      <c r="AV32" s="6">
        <f t="shared" si="1"/>
        <v>1</v>
      </c>
      <c r="AW32" s="6">
        <f t="shared" si="1"/>
        <v>1</v>
      </c>
      <c r="AX32" s="6">
        <f t="shared" si="1"/>
        <v>1</v>
      </c>
      <c r="AY32" s="6">
        <f t="shared" si="1"/>
        <v>1</v>
      </c>
      <c r="AZ32" s="6">
        <f t="shared" si="1"/>
        <v>1</v>
      </c>
      <c r="BA32" s="6">
        <f t="shared" si="1"/>
        <v>1</v>
      </c>
      <c r="BB32" s="6">
        <f t="shared" si="1"/>
        <v>1</v>
      </c>
      <c r="BC32" s="1"/>
      <c r="BD32" s="1"/>
      <c r="BE32" t="s">
        <v>44</v>
      </c>
      <c r="BF32" t="str">
        <f>"\textit{"&amp;AM32&amp;"}"</f>
        <v>\textit{SL}</v>
      </c>
      <c r="BG32" t="str">
        <f>"&amp;\textit{"&amp;AN32&amp;"}"</f>
        <v>&amp;\textit{SL}</v>
      </c>
      <c r="BH32" t="str">
        <f>"&amp;\textit{"&amp;AO32&amp;"}"</f>
        <v>&amp;\textit{None}</v>
      </c>
      <c r="BI32" t="str">
        <f>"&amp;\textit{"&amp;ROUND(AP32, 2)&amp;"}"</f>
        <v>&amp;\textit{1}</v>
      </c>
      <c r="BJ32" t="str">
        <f t="shared" ref="BJ32:BM32" si="2">"&amp;\textit{"&amp;ROUND(AQ32, 2)&amp;"}"</f>
        <v>&amp;\textit{1}</v>
      </c>
      <c r="BK32" t="str">
        <f t="shared" si="2"/>
        <v>&amp;\textit{1}</v>
      </c>
      <c r="BL32" t="str">
        <f t="shared" si="2"/>
        <v>&amp;\textit{1}</v>
      </c>
      <c r="BM32" t="str">
        <f t="shared" si="2"/>
        <v>&amp;\textit{1}</v>
      </c>
      <c r="BN32" t="str">
        <f t="shared" ref="BN32" si="3">"&amp;\textit{"&amp;ROUND(AU32, 2)&amp;"}"</f>
        <v>&amp;\textit{1}</v>
      </c>
      <c r="BO32" t="str">
        <f t="shared" ref="BO32" si="4">"&amp;\textit{"&amp;ROUND(AV32, 2)&amp;"}"</f>
        <v>&amp;\textit{1}</v>
      </c>
      <c r="BP32" t="str">
        <f t="shared" ref="BP32" si="5">"&amp;\textit{"&amp;ROUND(AW32, 2)&amp;"}"</f>
        <v>&amp;\textit{1}</v>
      </c>
      <c r="BQ32" t="str">
        <f t="shared" ref="BQ32" si="6">"&amp;\textit{"&amp;ROUND(AX32, 2)&amp;"}"</f>
        <v>&amp;\textit{1}</v>
      </c>
      <c r="BR32" t="str">
        <f t="shared" ref="BR32" si="7">"&amp;\textit{"&amp;ROUND(AY32, 2)&amp;"}"</f>
        <v>&amp;\textit{1}</v>
      </c>
      <c r="BS32" t="str">
        <f t="shared" ref="BS32" si="8">"&amp;\textit{"&amp;ROUND(AZ32, 2)&amp;"}"</f>
        <v>&amp;\textit{1}</v>
      </c>
      <c r="BT32" t="str">
        <f t="shared" ref="BT32" si="9">"&amp;\textit{"&amp;ROUND(BA32, 2)&amp;"}"</f>
        <v>&amp;\textit{1}</v>
      </c>
      <c r="BU32" t="str">
        <f t="shared" ref="BU32" si="10">"&amp;\textit{"&amp;ROUND(BB32, 2)&amp;"}"</f>
        <v>&amp;\textit{1}</v>
      </c>
      <c r="BV32" s="3" t="s">
        <v>45</v>
      </c>
    </row>
    <row r="33" spans="17:74" x14ac:dyDescent="0.4">
      <c r="Q33" t="s">
        <v>7</v>
      </c>
      <c r="R33" t="s">
        <v>10</v>
      </c>
      <c r="U33" t="s">
        <v>36</v>
      </c>
      <c r="V33" t="s">
        <v>37</v>
      </c>
      <c r="W33" t="s">
        <v>27</v>
      </c>
      <c r="X33" s="1" cm="1">
        <f t="array" ref="X33">SUMPRODUCT((X$28 = $C$1:$O$1) * ($R33 = $B$2:$B$23) * ($Q33 = $A$2:$A$23) * ($C$2:$O$23))</f>
        <v>1.93602800889987</v>
      </c>
      <c r="Y33" s="1" cm="1">
        <f t="array" ref="Y33">SUMPRODUCT((Y$28 = $C$1:$O$1) * ($R33 = $B$2:$B$23) * ($Q33 = $A$2:$A$23) * ($C$2:$O$23))</f>
        <v>547.04461124028001</v>
      </c>
      <c r="Z33" s="1" cm="1">
        <f t="array" ref="Z33">SUMPRODUCT((Z$28 = $C$1:$O$1) * ($R33 = $B$2:$B$23) * ($Q33 = $A$2:$A$23) * ($C$2:$O$23))</f>
        <v>1075.6125297825299</v>
      </c>
      <c r="AA33" s="1" cm="1">
        <f t="array" ref="AA33">SUMPRODUCT((AA$28 = $C$1:$O$1) * ($R33 = $B$2:$B$23) * ($Q33 = $A$2:$A$23) * ($C$2:$O$23))</f>
        <v>98.875471334818798</v>
      </c>
      <c r="AB33" s="1" cm="1">
        <f t="array" ref="AB33">SUMPRODUCT((AB$28 = $C$1:$O$1) * ($R33 = $B$2:$B$23) * ($Q33 = $A$2:$A$23) * ($C$2:$O$23))</f>
        <v>189.966280222455</v>
      </c>
      <c r="AC33" s="1" cm="1">
        <f t="array" ref="AC33">SUMPRODUCT((AC$28 = $C$1:$O$1) * ($R33 = $B$2:$B$23) * ($Q33 = $A$2:$A$23) * ($C$2:$O$23))</f>
        <v>396.38061430048703</v>
      </c>
      <c r="AD33" s="1" cm="1">
        <f t="array" ref="AD33">SUMPRODUCT((AD$28 = $C$1:$O$1) * ($R33 = $B$2:$B$23) * ($Q33 = $A$2:$A$23) * ($C$2:$O$23))</f>
        <v>6.6510294059601902</v>
      </c>
      <c r="AE33" s="1" cm="1">
        <f t="array" ref="AE33">SUMPRODUCT((AE$28 = $C$1:$O$1) * ($R33 = $B$2:$B$23) * ($Q33 = $A$2:$A$23) * ($C$2:$O$23))</f>
        <v>3.6679025811899901</v>
      </c>
      <c r="AF33" s="1" cm="1">
        <f t="array" ref="AF33">SUMPRODUCT((AF$28 = $C$1:$O$1) * ($R33 = $B$2:$B$23) * ($Q33 = $A$2:$A$23) * ($C$2:$O$23))</f>
        <v>247.36711728709599</v>
      </c>
      <c r="AG33" s="1" cm="1">
        <f t="array" ref="AG33">SUMPRODUCT((AG$28 = $C$1:$O$1) * ($R33 = $B$2:$B$23) * ($Q33 = $A$2:$A$23) * ($C$2:$O$23))</f>
        <v>488.85249463852199</v>
      </c>
      <c r="AH33" s="1" cm="1">
        <f t="array" ref="AH33">SUMPRODUCT((AH$28 = $C$1:$O$1) * ($R33 = $B$2:$B$23) * ($Q33 = $A$2:$A$23) * ($C$2:$O$23))</f>
        <v>1024.25774722543</v>
      </c>
      <c r="AI33" s="1" cm="1">
        <f t="array" ref="AI33">SUMPRODUCT((AI$28 = $C$1:$O$1) * ($R33 = $B$2:$B$23) * ($Q33 = $A$2:$A$23) * ($C$2:$O$23))</f>
        <v>2277.5246549139301</v>
      </c>
      <c r="AJ33" s="1" cm="1">
        <f t="array" ref="AJ33">SUMPRODUCT((AJ$28 = $C$1:$O$1) * ($R33 = $B$2:$B$23) * ($Q33 = $A$2:$A$23) * ($C$2:$O$23))</f>
        <v>22.165148615777699</v>
      </c>
      <c r="AK33" s="1"/>
      <c r="AM33" t="s">
        <v>36</v>
      </c>
      <c r="AN33" t="s">
        <v>37</v>
      </c>
      <c r="AO33" t="s">
        <v>27</v>
      </c>
      <c r="AP33" s="6">
        <f t="shared" si="0"/>
        <v>0.9990454419447381</v>
      </c>
      <c r="AQ33" s="6">
        <f t="shared" si="1"/>
        <v>0.96273973503007015</v>
      </c>
      <c r="AR33" s="6">
        <f t="shared" si="1"/>
        <v>0.96375587265998486</v>
      </c>
      <c r="AS33" s="6">
        <f t="shared" si="1"/>
        <v>0.96887589779495931</v>
      </c>
      <c r="AT33" s="6">
        <f t="shared" si="1"/>
        <v>0.96470802865791061</v>
      </c>
      <c r="AU33" s="6">
        <f t="shared" si="1"/>
        <v>0.96644290224603124</v>
      </c>
      <c r="AV33" s="6">
        <f t="shared" si="1"/>
        <v>0.99754765649165478</v>
      </c>
      <c r="AW33" s="6">
        <f t="shared" si="1"/>
        <v>0.99829558561213294</v>
      </c>
      <c r="AX33" s="6">
        <f t="shared" si="1"/>
        <v>0.96626136659999828</v>
      </c>
      <c r="AY33" s="6">
        <f t="shared" si="1"/>
        <v>0.96480595729531871</v>
      </c>
      <c r="AZ33" s="6">
        <f t="shared" si="1"/>
        <v>0.96772399731891967</v>
      </c>
      <c r="BA33" s="6">
        <f t="shared" si="1"/>
        <v>0.96906571699422761</v>
      </c>
      <c r="BB33" s="6">
        <f t="shared" si="1"/>
        <v>0.96681010585938365</v>
      </c>
      <c r="BC33" s="1"/>
      <c r="BD33" s="1"/>
      <c r="BE33" t="s">
        <v>44</v>
      </c>
      <c r="BF33" t="str">
        <f t="shared" ref="BF33:BF38" si="11">AM33</f>
        <v>SL</v>
      </c>
      <c r="BG33" t="str">
        <f t="shared" ref="BG33:BG38" si="12">"&amp;"&amp;AN33</f>
        <v>&amp;HL</v>
      </c>
      <c r="BH33" t="str">
        <f t="shared" ref="BH33:BH38" si="13">"&amp;"&amp;AO33</f>
        <v>&amp;None</v>
      </c>
      <c r="BI33" t="str">
        <f t="shared" ref="BI33:BI38" si="14">"&amp;"&amp;ROUND(AP33, 2)</f>
        <v>&amp;1</v>
      </c>
      <c r="BJ33" t="str">
        <f t="shared" ref="BJ33:BJ38" si="15">"&amp;"&amp;ROUND(AQ33, 2)</f>
        <v>&amp;0.96</v>
      </c>
      <c r="BK33" t="str">
        <f t="shared" ref="BK33:BK38" si="16">"&amp;"&amp;ROUND(AR33, 2)</f>
        <v>&amp;0.96</v>
      </c>
      <c r="BL33" t="str">
        <f t="shared" ref="BL33:BL38" si="17">"&amp;"&amp;ROUND(AS33, 2)</f>
        <v>&amp;0.97</v>
      </c>
      <c r="BM33" t="str">
        <f t="shared" ref="BM33:BM38" si="18">"&amp;"&amp;ROUND(AT33, 2)</f>
        <v>&amp;0.96</v>
      </c>
      <c r="BN33" t="str">
        <f t="shared" ref="BN33:BN38" si="19">"&amp;"&amp;ROUND(AU33, 2)</f>
        <v>&amp;0.97</v>
      </c>
      <c r="BO33" t="str">
        <f t="shared" ref="BO33:BO38" si="20">"&amp;"&amp;ROUND(AV33, 2)</f>
        <v>&amp;1</v>
      </c>
      <c r="BP33" t="str">
        <f t="shared" ref="BP33:BP38" si="21">"&amp;"&amp;ROUND(AW33, 2)</f>
        <v>&amp;1</v>
      </c>
      <c r="BQ33" t="str">
        <f t="shared" ref="BQ33:BQ38" si="22">"&amp;"&amp;ROUND(AX33, 2)</f>
        <v>&amp;0.97</v>
      </c>
      <c r="BR33" t="str">
        <f t="shared" ref="BR33:BR38" si="23">"&amp;"&amp;ROUND(AY33, 2)</f>
        <v>&amp;0.96</v>
      </c>
      <c r="BS33" t="str">
        <f t="shared" ref="BS33:BS38" si="24">"&amp;"&amp;ROUND(AZ33, 2)</f>
        <v>&amp;0.97</v>
      </c>
      <c r="BT33" t="str">
        <f t="shared" ref="BT33:BT38" si="25">"&amp;"&amp;ROUND(BA33, 2)</f>
        <v>&amp;0.97</v>
      </c>
      <c r="BU33" t="str">
        <f t="shared" ref="BU33:BU38" si="26">"&amp;"&amp;ROUND(BB33, 2)</f>
        <v>&amp;0.97</v>
      </c>
      <c r="BV33" s="3" t="s">
        <v>45</v>
      </c>
    </row>
    <row r="34" spans="17:74" x14ac:dyDescent="0.4">
      <c r="Q34" t="s">
        <v>7</v>
      </c>
      <c r="R34" t="s">
        <v>8</v>
      </c>
      <c r="U34" t="s">
        <v>37</v>
      </c>
      <c r="V34" t="s">
        <v>37</v>
      </c>
      <c r="W34" t="s">
        <v>27</v>
      </c>
      <c r="X34" s="1" cm="1">
        <f t="array" ref="X34">SUMPRODUCT((X$28 = $C$1:$O$1) * ($R34 = $B$2:$B$23) * ($Q34 = $A$2:$A$23) * ($C$2:$O$23))</f>
        <v>1.9418285284283201</v>
      </c>
      <c r="Y34" s="1" cm="1">
        <f t="array" ref="Y34">SUMPRODUCT((Y$28 = $C$1:$O$1) * ($R34 = $B$2:$B$23) * ($Q34 = $A$2:$A$23) * ($C$2:$O$23))</f>
        <v>507.89237693385502</v>
      </c>
      <c r="Z34" s="1" cm="1">
        <f t="array" ref="Z34">SUMPRODUCT((Z$28 = $C$1:$O$1) * ($R34 = $B$2:$B$23) * ($Q34 = $A$2:$A$23) * ($C$2:$O$23))</f>
        <v>985.46407368628297</v>
      </c>
      <c r="AA34" s="1" cm="1">
        <f t="array" ref="AA34">SUMPRODUCT((AA$28 = $C$1:$O$1) * ($R34 = $B$2:$B$23) * ($Q34 = $A$2:$A$23) * ($C$2:$O$23))</f>
        <v>94.298908712124998</v>
      </c>
      <c r="AB34" s="1" cm="1">
        <f t="array" ref="AB34">SUMPRODUCT((AB$28 = $C$1:$O$1) * ($R34 = $B$2:$B$23) * ($Q34 = $A$2:$A$23) * ($C$2:$O$23))</f>
        <v>179.06414374846301</v>
      </c>
      <c r="AC34" s="1" cm="1">
        <f t="array" ref="AC34">SUMPRODUCT((AC$28 = $C$1:$O$1) * ($R34 = $B$2:$B$23) * ($Q34 = $A$2:$A$23) * ($C$2:$O$23))</f>
        <v>385.33658949009498</v>
      </c>
      <c r="AD34" s="1" cm="1">
        <f t="array" ref="AD34">SUMPRODUCT((AD$28 = $C$1:$O$1) * ($R34 = $B$2:$B$23) * ($Q34 = $A$2:$A$23) * ($C$2:$O$23))</f>
        <v>6.5830083456776602</v>
      </c>
      <c r="AE34" s="1" cm="1">
        <f t="array" ref="AE34">SUMPRODUCT((AE$28 = $C$1:$O$1) * ($R34 = $B$2:$B$23) * ($Q34 = $A$2:$A$23) * ($C$2:$O$23))</f>
        <v>3.65877986743669</v>
      </c>
      <c r="AF34" s="1" cm="1">
        <f t="array" ref="AF34">SUMPRODUCT((AF$28 = $C$1:$O$1) * ($R34 = $B$2:$B$23) * ($Q34 = $A$2:$A$23) * ($C$2:$O$23))</f>
        <v>229.11718463416301</v>
      </c>
      <c r="AG34" s="1" cm="1">
        <f t="array" ref="AG34">SUMPRODUCT((AG$28 = $C$1:$O$1) * ($R34 = $B$2:$B$23) * ($Q34 = $A$2:$A$23) * ($C$2:$O$23))</f>
        <v>447.27979895884403</v>
      </c>
      <c r="AH34" s="1" cm="1">
        <f t="array" ref="AH34">SUMPRODUCT((AH$28 = $C$1:$O$1) * ($R34 = $B$2:$B$23) * ($Q34 = $A$2:$A$23) * ($C$2:$O$23))</f>
        <v>974.21556746618899</v>
      </c>
      <c r="AI34" s="1" cm="1">
        <f t="array" ref="AI34">SUMPRODUCT((AI$28 = $C$1:$O$1) * ($R34 = $B$2:$B$23) * ($Q34 = $A$2:$A$23) * ($C$2:$O$23))</f>
        <v>2202.9319148934901</v>
      </c>
      <c r="AJ34" s="1" cm="1">
        <f t="array" ref="AJ34">SUMPRODUCT((AJ$28 = $C$1:$O$1) * ($R34 = $B$2:$B$23) * ($Q34 = $A$2:$A$23) * ($C$2:$O$23))</f>
        <v>20.935506205981302</v>
      </c>
      <c r="AK34" s="1"/>
      <c r="AM34" t="s">
        <v>37</v>
      </c>
      <c r="AN34" t="s">
        <v>37</v>
      </c>
      <c r="AO34" t="s">
        <v>27</v>
      </c>
      <c r="AP34" s="6">
        <f t="shared" si="0"/>
        <v>1.0020386747746197</v>
      </c>
      <c r="AQ34" s="6">
        <f t="shared" si="1"/>
        <v>0.89383600961626353</v>
      </c>
      <c r="AR34" s="6">
        <f t="shared" si="1"/>
        <v>0.8829822654656222</v>
      </c>
      <c r="AS34" s="6">
        <f t="shared" si="1"/>
        <v>0.92403038494918799</v>
      </c>
      <c r="AT34" s="6">
        <f t="shared" si="1"/>
        <v>0.90934357885309147</v>
      </c>
      <c r="AU34" s="6">
        <f t="shared" si="1"/>
        <v>0.93951570397961659</v>
      </c>
      <c r="AV34" s="6">
        <f t="shared" si="1"/>
        <v>0.98734558924231897</v>
      </c>
      <c r="AW34" s="6">
        <f t="shared" si="1"/>
        <v>0.99581265029225108</v>
      </c>
      <c r="AX34" s="6">
        <f t="shared" si="1"/>
        <v>0.89497377971707981</v>
      </c>
      <c r="AY34" s="6">
        <f t="shared" si="1"/>
        <v>0.88275751754615195</v>
      </c>
      <c r="AZ34" s="6">
        <f t="shared" si="1"/>
        <v>0.92044388802773136</v>
      </c>
      <c r="BA34" s="6">
        <f t="shared" si="1"/>
        <v>0.9373271946759244</v>
      </c>
      <c r="BB34" s="6">
        <f t="shared" si="1"/>
        <v>0.91317497220915389</v>
      </c>
      <c r="BC34" s="1"/>
      <c r="BD34" s="1"/>
      <c r="BE34" t="s">
        <v>44</v>
      </c>
      <c r="BF34" t="str">
        <f t="shared" si="11"/>
        <v>HL</v>
      </c>
      <c r="BG34" t="str">
        <f t="shared" si="12"/>
        <v>&amp;HL</v>
      </c>
      <c r="BH34" t="str">
        <f t="shared" si="13"/>
        <v>&amp;None</v>
      </c>
      <c r="BI34" t="str">
        <f t="shared" si="14"/>
        <v>&amp;1</v>
      </c>
      <c r="BJ34" t="str">
        <f t="shared" si="15"/>
        <v>&amp;0.89</v>
      </c>
      <c r="BK34" t="str">
        <f t="shared" si="16"/>
        <v>&amp;0.88</v>
      </c>
      <c r="BL34" t="str">
        <f t="shared" si="17"/>
        <v>&amp;0.92</v>
      </c>
      <c r="BM34" t="str">
        <f t="shared" si="18"/>
        <v>&amp;0.91</v>
      </c>
      <c r="BN34" t="str">
        <f t="shared" si="19"/>
        <v>&amp;0.94</v>
      </c>
      <c r="BO34" t="str">
        <f t="shared" si="20"/>
        <v>&amp;0.99</v>
      </c>
      <c r="BP34" t="str">
        <f t="shared" si="21"/>
        <v>&amp;1</v>
      </c>
      <c r="BQ34" t="str">
        <f t="shared" si="22"/>
        <v>&amp;0.89</v>
      </c>
      <c r="BR34" t="str">
        <f t="shared" si="23"/>
        <v>&amp;0.88</v>
      </c>
      <c r="BS34" t="str">
        <f t="shared" si="24"/>
        <v>&amp;0.92</v>
      </c>
      <c r="BT34" t="str">
        <f t="shared" si="25"/>
        <v>&amp;0.94</v>
      </c>
      <c r="BU34" t="str">
        <f t="shared" si="26"/>
        <v>&amp;0.91</v>
      </c>
      <c r="BV34" s="3" t="s">
        <v>45</v>
      </c>
    </row>
    <row r="35" spans="17:74" x14ac:dyDescent="0.4">
      <c r="Q35" t="s">
        <v>7</v>
      </c>
      <c r="R35" t="s">
        <v>9</v>
      </c>
      <c r="U35" t="s">
        <v>37</v>
      </c>
      <c r="V35" t="s">
        <v>36</v>
      </c>
      <c r="W35" t="s">
        <v>27</v>
      </c>
      <c r="X35" s="1" cm="1">
        <f t="array" ref="X35">SUMPRODUCT((X$28 = $C$1:$O$1) * ($R35 = $B$2:$B$23) * ($Q35 = $A$2:$A$23) * ($C$2:$O$23))</f>
        <v>1.9471786180388999</v>
      </c>
      <c r="Y35" s="1" cm="1">
        <f t="array" ref="Y35">SUMPRODUCT((Y$28 = $C$1:$O$1) * ($R35 = $B$2:$B$23) * ($Q35 = $A$2:$A$23) * ($C$2:$O$23))</f>
        <v>516.24508971387502</v>
      </c>
      <c r="Z35" s="1" cm="1">
        <f t="array" ref="Z35">SUMPRODUCT((Z$28 = $C$1:$O$1) * ($R35 = $B$2:$B$23) * ($Q35 = $A$2:$A$23) * ($C$2:$O$23))</f>
        <v>1007.5004835293799</v>
      </c>
      <c r="AA35" s="1" cm="1">
        <f t="array" ref="AA35">SUMPRODUCT((AA$28 = $C$1:$O$1) * ($R35 = $B$2:$B$23) * ($Q35 = $A$2:$A$23) * ($C$2:$O$23))</f>
        <v>97.464819610190105</v>
      </c>
      <c r="AB35" s="1" cm="1">
        <f t="array" ref="AB35">SUMPRODUCT((AB$28 = $C$1:$O$1) * ($R35 = $B$2:$B$23) * ($Q35 = $A$2:$A$23) * ($C$2:$O$23))</f>
        <v>186.68185581853601</v>
      </c>
      <c r="AC35" s="1" cm="1">
        <f t="array" ref="AC35">SUMPRODUCT((AC$28 = $C$1:$O$1) * ($R35 = $B$2:$B$23) * ($Q35 = $A$2:$A$23) * ($C$2:$O$23))</f>
        <v>399.95252438122498</v>
      </c>
      <c r="AD35" s="1" cm="1">
        <f t="array" ref="AD35">SUMPRODUCT((AD$28 = $C$1:$O$1) * ($R35 = $B$2:$B$23) * ($Q35 = $A$2:$A$23) * ($C$2:$O$23))</f>
        <v>6.6324661733736896</v>
      </c>
      <c r="AE35" s="1" cm="1">
        <f t="array" ref="AE35">SUMPRODUCT((AE$28 = $C$1:$O$1) * ($R35 = $B$2:$B$23) * ($Q35 = $A$2:$A$23) * ($C$2:$O$23))</f>
        <v>3.6748319960657301</v>
      </c>
      <c r="AF35" s="1" cm="1">
        <f t="array" ref="AF35">SUMPRODUCT((AF$28 = $C$1:$O$1) * ($R35 = $B$2:$B$23) * ($Q35 = $A$2:$A$23) * ($C$2:$O$23))</f>
        <v>236.280390627971</v>
      </c>
      <c r="AG35" s="1" cm="1">
        <f t="array" ref="AG35">SUMPRODUCT((AG$28 = $C$1:$O$1) * ($R35 = $B$2:$B$23) * ($Q35 = $A$2:$A$23) * ($C$2:$O$23))</f>
        <v>464.91254381106597</v>
      </c>
      <c r="AH35" s="1" cm="1">
        <f t="array" ref="AH35">SUMPRODUCT((AH$28 = $C$1:$O$1) * ($R35 = $B$2:$B$23) * ($Q35 = $A$2:$A$23) * ($C$2:$O$23))</f>
        <v>1001.68164958612</v>
      </c>
      <c r="AI35" s="1" cm="1">
        <f t="array" ref="AI35">SUMPRODUCT((AI$28 = $C$1:$O$1) * ($R35 = $B$2:$B$23) * ($Q35 = $A$2:$A$23) * ($C$2:$O$23))</f>
        <v>2215.4340327587402</v>
      </c>
      <c r="AJ35" s="1" cm="1">
        <f t="array" ref="AJ35">SUMPRODUCT((AJ$28 = $C$1:$O$1) * ($R35 = $B$2:$B$23) * ($Q35 = $A$2:$A$23) * ($C$2:$O$23))</f>
        <v>21.417716388694899</v>
      </c>
      <c r="AK35" s="1"/>
      <c r="AM35" t="s">
        <v>37</v>
      </c>
      <c r="AN35" t="s">
        <v>36</v>
      </c>
      <c r="AO35" t="s">
        <v>27</v>
      </c>
      <c r="AP35" s="6">
        <f t="shared" si="0"/>
        <v>1.0047994729732381</v>
      </c>
      <c r="AQ35" s="6">
        <f t="shared" si="1"/>
        <v>0.90853588659775286</v>
      </c>
      <c r="AR35" s="6">
        <f t="shared" si="1"/>
        <v>0.90272703303812429</v>
      </c>
      <c r="AS35" s="6">
        <f t="shared" si="1"/>
        <v>0.95505299068033778</v>
      </c>
      <c r="AT35" s="6">
        <f t="shared" si="1"/>
        <v>0.94802869699825909</v>
      </c>
      <c r="AU35" s="6">
        <f t="shared" si="1"/>
        <v>0.97515182246172405</v>
      </c>
      <c r="AV35" s="6">
        <f t="shared" si="1"/>
        <v>0.99476346955857953</v>
      </c>
      <c r="AW35" s="6">
        <f t="shared" si="1"/>
        <v>1.0001815692576097</v>
      </c>
      <c r="AX35" s="6">
        <f t="shared" si="1"/>
        <v>0.92295457720028384</v>
      </c>
      <c r="AY35" s="6">
        <f t="shared" si="1"/>
        <v>0.91755774351098329</v>
      </c>
      <c r="AZ35" s="6">
        <f t="shared" si="1"/>
        <v>0.94639398394039564</v>
      </c>
      <c r="BA35" s="6">
        <f t="shared" si="1"/>
        <v>0.94264673042140801</v>
      </c>
      <c r="BB35" s="6">
        <f t="shared" si="1"/>
        <v>0.93420824772998434</v>
      </c>
      <c r="BC35" s="1"/>
      <c r="BD35" s="1"/>
      <c r="BE35" t="s">
        <v>44</v>
      </c>
      <c r="BF35" t="str">
        <f t="shared" si="11"/>
        <v>HL</v>
      </c>
      <c r="BG35" t="str">
        <f t="shared" si="12"/>
        <v>&amp;SL</v>
      </c>
      <c r="BH35" t="str">
        <f t="shared" si="13"/>
        <v>&amp;None</v>
      </c>
      <c r="BI35" t="str">
        <f t="shared" si="14"/>
        <v>&amp;1</v>
      </c>
      <c r="BJ35" t="str">
        <f t="shared" si="15"/>
        <v>&amp;0.91</v>
      </c>
      <c r="BK35" t="str">
        <f t="shared" si="16"/>
        <v>&amp;0.9</v>
      </c>
      <c r="BL35" t="str">
        <f t="shared" si="17"/>
        <v>&amp;0.96</v>
      </c>
      <c r="BM35" t="str">
        <f t="shared" si="18"/>
        <v>&amp;0.95</v>
      </c>
      <c r="BN35" t="str">
        <f t="shared" si="19"/>
        <v>&amp;0.98</v>
      </c>
      <c r="BO35" t="str">
        <f t="shared" si="20"/>
        <v>&amp;0.99</v>
      </c>
      <c r="BP35" t="str">
        <f t="shared" si="21"/>
        <v>&amp;1</v>
      </c>
      <c r="BQ35" t="str">
        <f t="shared" si="22"/>
        <v>&amp;0.92</v>
      </c>
      <c r="BR35" t="str">
        <f t="shared" si="23"/>
        <v>&amp;0.92</v>
      </c>
      <c r="BS35" t="str">
        <f t="shared" si="24"/>
        <v>&amp;0.95</v>
      </c>
      <c r="BT35" t="str">
        <f t="shared" si="25"/>
        <v>&amp;0.94</v>
      </c>
      <c r="BU35" t="str">
        <f t="shared" si="26"/>
        <v>&amp;0.93</v>
      </c>
      <c r="BV35" s="3" t="s">
        <v>45</v>
      </c>
    </row>
    <row r="36" spans="17:74" x14ac:dyDescent="0.4">
      <c r="Q36" t="s">
        <v>7</v>
      </c>
      <c r="R36" t="s">
        <v>12</v>
      </c>
      <c r="U36" t="s">
        <v>38</v>
      </c>
      <c r="V36" t="s">
        <v>37</v>
      </c>
      <c r="W36" t="s">
        <v>27</v>
      </c>
      <c r="X36" s="1" cm="1">
        <f t="array" ref="X36">SUMPRODUCT((X$28 = $C$1:$O$1) * ($R36 = $B$2:$B$23) * ($Q36 = $A$2:$A$23) * ($C$2:$O$23))</f>
        <v>1.9422663657203401</v>
      </c>
      <c r="Y36" s="1" cm="1">
        <f t="array" ref="Y36">SUMPRODUCT((Y$28 = $C$1:$O$1) * ($R36 = $B$2:$B$23) * ($Q36 = $A$2:$A$23) * ($C$2:$O$23))</f>
        <v>552.68624478727497</v>
      </c>
      <c r="Z36" s="1" cm="1">
        <f t="array" ref="Z36">SUMPRODUCT((Z$28 = $C$1:$O$1) * ($R36 = $B$2:$B$23) * ($Q36 = $A$2:$A$23) * ($C$2:$O$23))</f>
        <v>1101.6399340161499</v>
      </c>
      <c r="AA36" s="1" cm="1">
        <f t="array" ref="AA36">SUMPRODUCT((AA$28 = $C$1:$O$1) * ($R36 = $B$2:$B$23) * ($Q36 = $A$2:$A$23) * ($C$2:$O$23))</f>
        <v>101.57117719836999</v>
      </c>
      <c r="AB36" s="1" cm="1">
        <f t="array" ref="AB36">SUMPRODUCT((AB$28 = $C$1:$O$1) * ($R36 = $B$2:$B$23) * ($Q36 = $A$2:$A$23) * ($C$2:$O$23))</f>
        <v>196.605587466244</v>
      </c>
      <c r="AC36" s="1" cm="1">
        <f t="array" ref="AC36">SUMPRODUCT((AC$28 = $C$1:$O$1) * ($R36 = $B$2:$B$23) * ($Q36 = $A$2:$A$23) * ($C$2:$O$23))</f>
        <v>412.032335447435</v>
      </c>
      <c r="AD36" s="1" cm="1">
        <f t="array" ref="AD36">SUMPRODUCT((AD$28 = $C$1:$O$1) * ($R36 = $B$2:$B$23) * ($Q36 = $A$2:$A$23) * ($C$2:$O$23))</f>
        <v>6.6780292149604001</v>
      </c>
      <c r="AE36" s="1" cm="1">
        <f t="array" ref="AE36">SUMPRODUCT((AE$28 = $C$1:$O$1) * ($R36 = $B$2:$B$23) * ($Q36 = $A$2:$A$23) * ($C$2:$O$23))</f>
        <v>3.6801816871985298</v>
      </c>
      <c r="AF36" s="1" cm="1">
        <f t="array" ref="AF36">SUMPRODUCT((AF$28 = $C$1:$O$1) * ($R36 = $B$2:$B$23) * ($Q36 = $A$2:$A$23) * ($C$2:$O$23))</f>
        <v>251.964212984478</v>
      </c>
      <c r="AG36" s="1" cm="1">
        <f t="array" ref="AG36">SUMPRODUCT((AG$28 = $C$1:$O$1) * ($R36 = $B$2:$B$23) * ($Q36 = $A$2:$A$23) * ($C$2:$O$23))</f>
        <v>502.61758892465201</v>
      </c>
      <c r="AH36" s="1" cm="1">
        <f t="array" ref="AH36">SUMPRODUCT((AH$28 = $C$1:$O$1) * ($R36 = $B$2:$B$23) * ($Q36 = $A$2:$A$23) * ($C$2:$O$23))</f>
        <v>1067.49581034681</v>
      </c>
      <c r="AI36" s="1" cm="1">
        <f t="array" ref="AI36">SUMPRODUCT((AI$28 = $C$1:$O$1) * ($R36 = $B$2:$B$23) * ($Q36 = $A$2:$A$23) * ($C$2:$O$23))</f>
        <v>2406.89952994036</v>
      </c>
      <c r="AJ36" s="1" cm="1">
        <f t="array" ref="AJ36">SUMPRODUCT((AJ$28 = $C$1:$O$1) * ($R36 = $B$2:$B$23) * ($Q36 = $A$2:$A$23) * ($C$2:$O$23))</f>
        <v>22.9444377601952</v>
      </c>
      <c r="AK36" s="1"/>
      <c r="AM36" t="s">
        <v>38</v>
      </c>
      <c r="AN36" t="s">
        <v>37</v>
      </c>
      <c r="AO36" t="s">
        <v>27</v>
      </c>
      <c r="AP36" s="6">
        <f t="shared" si="0"/>
        <v>1.0022646112532736</v>
      </c>
      <c r="AQ36" s="6">
        <f t="shared" si="1"/>
        <v>0.97266840387090991</v>
      </c>
      <c r="AR36" s="6">
        <f t="shared" si="1"/>
        <v>0.98707659735005349</v>
      </c>
      <c r="AS36" s="6">
        <f t="shared" si="1"/>
        <v>0.99529098743731392</v>
      </c>
      <c r="AT36" s="6">
        <f t="shared" si="1"/>
        <v>0.99842450189363163</v>
      </c>
      <c r="AU36" s="6">
        <f t="shared" si="1"/>
        <v>1.0046044426056588</v>
      </c>
      <c r="AV36" s="6">
        <f t="shared" si="1"/>
        <v>1.0015971944729101</v>
      </c>
      <c r="AW36" s="6">
        <f t="shared" si="1"/>
        <v>1.0016375983979828</v>
      </c>
      <c r="AX36" s="6">
        <f t="shared" si="1"/>
        <v>0.98421846623255738</v>
      </c>
      <c r="AY36" s="6">
        <f t="shared" si="1"/>
        <v>0.9919729353012513</v>
      </c>
      <c r="AZ36" s="6">
        <f t="shared" si="1"/>
        <v>1.0085755421507701</v>
      </c>
      <c r="BA36" s="6">
        <f t="shared" si="1"/>
        <v>1.0241135320675023</v>
      </c>
      <c r="BB36" s="6">
        <f t="shared" si="1"/>
        <v>1.0008015143209108</v>
      </c>
      <c r="BC36" s="2"/>
      <c r="BD36" s="2"/>
      <c r="BE36" t="s">
        <v>44</v>
      </c>
      <c r="BF36" t="str">
        <f t="shared" si="11"/>
        <v>TL</v>
      </c>
      <c r="BG36" t="str">
        <f t="shared" si="12"/>
        <v>&amp;HL</v>
      </c>
      <c r="BH36" t="str">
        <f t="shared" si="13"/>
        <v>&amp;None</v>
      </c>
      <c r="BI36" t="str">
        <f t="shared" si="14"/>
        <v>&amp;1</v>
      </c>
      <c r="BJ36" t="str">
        <f t="shared" si="15"/>
        <v>&amp;0.97</v>
      </c>
      <c r="BK36" t="str">
        <f t="shared" si="16"/>
        <v>&amp;0.99</v>
      </c>
      <c r="BL36" t="str">
        <f t="shared" si="17"/>
        <v>&amp;1</v>
      </c>
      <c r="BM36" t="str">
        <f t="shared" si="18"/>
        <v>&amp;1</v>
      </c>
      <c r="BN36" t="str">
        <f t="shared" si="19"/>
        <v>&amp;1</v>
      </c>
      <c r="BO36" t="str">
        <f t="shared" si="20"/>
        <v>&amp;1</v>
      </c>
      <c r="BP36" t="str">
        <f t="shared" si="21"/>
        <v>&amp;1</v>
      </c>
      <c r="BQ36" t="str">
        <f t="shared" si="22"/>
        <v>&amp;0.98</v>
      </c>
      <c r="BR36" t="str">
        <f t="shared" si="23"/>
        <v>&amp;0.99</v>
      </c>
      <c r="BS36" t="str">
        <f t="shared" si="24"/>
        <v>&amp;1.01</v>
      </c>
      <c r="BT36" t="str">
        <f t="shared" si="25"/>
        <v>&amp;1.02</v>
      </c>
      <c r="BU36" t="str">
        <f t="shared" si="26"/>
        <v>&amp;1</v>
      </c>
      <c r="BV36" s="3" t="s">
        <v>45</v>
      </c>
    </row>
    <row r="37" spans="17:74" x14ac:dyDescent="0.4">
      <c r="Q37" t="s">
        <v>7</v>
      </c>
      <c r="R37" t="s">
        <v>13</v>
      </c>
      <c r="U37" t="s">
        <v>38</v>
      </c>
      <c r="V37" t="s">
        <v>36</v>
      </c>
      <c r="W37" t="s">
        <v>27</v>
      </c>
      <c r="X37" s="1" cm="1">
        <f t="array" ref="X37">SUMPRODUCT((X$28 = $C$1:$O$1) * ($R37 = $B$2:$B$23) * ($Q37 = $A$2:$A$23) * ($C$2:$O$23))</f>
        <v>1.9466580888959699</v>
      </c>
      <c r="Y37" s="1" cm="1">
        <f t="array" ref="Y37">SUMPRODUCT((Y$28 = $C$1:$O$1) * ($R37 = $B$2:$B$23) * ($Q37 = $A$2:$A$23) * ($C$2:$O$23))</f>
        <v>549.87857547793101</v>
      </c>
      <c r="Z37" s="1" cm="1">
        <f t="array" ref="Z37">SUMPRODUCT((Z$28 = $C$1:$O$1) * ($R37 = $B$2:$B$23) * ($Q37 = $A$2:$A$23) * ($C$2:$O$23))</f>
        <v>1067.1743064526199</v>
      </c>
      <c r="AA37" s="1" cm="1">
        <f t="array" ref="AA37">SUMPRODUCT((AA$28 = $C$1:$O$1) * ($R37 = $B$2:$B$23) * ($Q37 = $A$2:$A$23) * ($C$2:$O$23))</f>
        <v>103.908306098804</v>
      </c>
      <c r="AB37" s="1" cm="1">
        <f t="array" ref="AB37">SUMPRODUCT((AB$28 = $C$1:$O$1) * ($R37 = $B$2:$B$23) * ($Q37 = $A$2:$A$23) * ($C$2:$O$23))</f>
        <v>200.91668196535801</v>
      </c>
      <c r="AC37" s="1" cm="1">
        <f t="array" ref="AC37">SUMPRODUCT((AC$28 = $C$1:$O$1) * ($R37 = $B$2:$B$23) * ($Q37 = $A$2:$A$23) * ($C$2:$O$23))</f>
        <v>416.63274343186401</v>
      </c>
      <c r="AD37" s="1" cm="1">
        <f t="array" ref="AD37">SUMPRODUCT((AD$28 = $C$1:$O$1) * ($R37 = $B$2:$B$23) * ($Q37 = $A$2:$A$23) * ($C$2:$O$23))</f>
        <v>6.7184472564137998</v>
      </c>
      <c r="AE37" s="1" cm="1">
        <f t="array" ref="AE37">SUMPRODUCT((AE$28 = $C$1:$O$1) * ($R37 = $B$2:$B$23) * ($Q37 = $A$2:$A$23) * ($C$2:$O$23))</f>
        <v>3.6959969602053002</v>
      </c>
      <c r="AF37" s="1" cm="1">
        <f t="array" ref="AF37">SUMPRODUCT((AF$28 = $C$1:$O$1) * ($R37 = $B$2:$B$23) * ($Q37 = $A$2:$A$23) * ($C$2:$O$23))</f>
        <v>255.63667509903101</v>
      </c>
      <c r="AG37" s="1" cm="1">
        <f t="array" ref="AG37">SUMPRODUCT((AG$28 = $C$1:$O$1) * ($R37 = $B$2:$B$23) * ($Q37 = $A$2:$A$23) * ($C$2:$O$23))</f>
        <v>505.57342832772702</v>
      </c>
      <c r="AH37" s="1" cm="1">
        <f t="array" ref="AH37">SUMPRODUCT((AH$28 = $C$1:$O$1) * ($R37 = $B$2:$B$23) * ($Q37 = $A$2:$A$23) * ($C$2:$O$23))</f>
        <v>1056.1481121652801</v>
      </c>
      <c r="AI37" s="1" cm="1">
        <f t="array" ref="AI37">SUMPRODUCT((AI$28 = $C$1:$O$1) * ($R37 = $B$2:$B$23) * ($Q37 = $A$2:$A$23) * ($C$2:$O$23))</f>
        <v>2270.5822827850002</v>
      </c>
      <c r="AJ37" s="1" cm="1">
        <f t="array" ref="AJ37">SUMPRODUCT((AJ$28 = $C$1:$O$1) * ($R37 = $B$2:$B$23) * ($Q37 = $A$2:$A$23) * ($C$2:$O$23))</f>
        <v>22.558256111812302</v>
      </c>
      <c r="AK37" s="1"/>
      <c r="AM37" t="s">
        <v>38</v>
      </c>
      <c r="AN37" t="s">
        <v>36</v>
      </c>
      <c r="AO37" t="s">
        <v>27</v>
      </c>
      <c r="AP37" s="6">
        <f t="shared" si="0"/>
        <v>1.0045308651508031</v>
      </c>
      <c r="AQ37" s="6">
        <f t="shared" si="1"/>
        <v>0.96772720757468578</v>
      </c>
      <c r="AR37" s="6">
        <f t="shared" si="1"/>
        <v>0.95619516928043102</v>
      </c>
      <c r="AS37" s="6">
        <f t="shared" si="1"/>
        <v>1.0181923989916795</v>
      </c>
      <c r="AT37" s="6">
        <f t="shared" si="1"/>
        <v>1.020317584554028</v>
      </c>
      <c r="AU37" s="6">
        <f t="shared" si="1"/>
        <v>1.0158210144650912</v>
      </c>
      <c r="AV37" s="6">
        <f t="shared" si="1"/>
        <v>1.0076592519486582</v>
      </c>
      <c r="AW37" s="6">
        <f t="shared" si="1"/>
        <v>1.0059420522046014</v>
      </c>
      <c r="AX37" s="6">
        <f t="shared" si="1"/>
        <v>0.99856377736571111</v>
      </c>
      <c r="AY37" s="6">
        <f t="shared" si="1"/>
        <v>0.99780662030065737</v>
      </c>
      <c r="AZ37" s="6">
        <f t="shared" si="1"/>
        <v>0.99785417843705049</v>
      </c>
      <c r="BA37" s="6">
        <f t="shared" si="1"/>
        <v>0.9661118017379221</v>
      </c>
      <c r="BB37" s="6">
        <f t="shared" si="1"/>
        <v>0.98395685756601536</v>
      </c>
      <c r="BC37" s="1"/>
      <c r="BD37" s="1"/>
      <c r="BE37" t="s">
        <v>44</v>
      </c>
      <c r="BF37" t="str">
        <f t="shared" si="11"/>
        <v>TL</v>
      </c>
      <c r="BG37" t="str">
        <f t="shared" si="12"/>
        <v>&amp;SL</v>
      </c>
      <c r="BH37" t="str">
        <f t="shared" si="13"/>
        <v>&amp;None</v>
      </c>
      <c r="BI37" t="str">
        <f t="shared" si="14"/>
        <v>&amp;1</v>
      </c>
      <c r="BJ37" t="str">
        <f t="shared" si="15"/>
        <v>&amp;0.97</v>
      </c>
      <c r="BK37" t="str">
        <f t="shared" si="16"/>
        <v>&amp;0.96</v>
      </c>
      <c r="BL37" t="str">
        <f t="shared" si="17"/>
        <v>&amp;1.02</v>
      </c>
      <c r="BM37" t="str">
        <f t="shared" si="18"/>
        <v>&amp;1.02</v>
      </c>
      <c r="BN37" t="str">
        <f t="shared" si="19"/>
        <v>&amp;1.02</v>
      </c>
      <c r="BO37" t="str">
        <f t="shared" si="20"/>
        <v>&amp;1.01</v>
      </c>
      <c r="BP37" t="str">
        <f t="shared" si="21"/>
        <v>&amp;1.01</v>
      </c>
      <c r="BQ37" t="str">
        <f t="shared" si="22"/>
        <v>&amp;1</v>
      </c>
      <c r="BR37" t="str">
        <f t="shared" si="23"/>
        <v>&amp;1</v>
      </c>
      <c r="BS37" t="str">
        <f t="shared" si="24"/>
        <v>&amp;1</v>
      </c>
      <c r="BT37" t="str">
        <f t="shared" si="25"/>
        <v>&amp;0.97</v>
      </c>
      <c r="BU37" t="str">
        <f t="shared" si="26"/>
        <v>&amp;0.98</v>
      </c>
      <c r="BV37" s="3" t="s">
        <v>45</v>
      </c>
    </row>
    <row r="38" spans="17:74" x14ac:dyDescent="0.4">
      <c r="Q38" t="s">
        <v>7</v>
      </c>
      <c r="R38" t="s">
        <v>14</v>
      </c>
      <c r="U38" t="s">
        <v>38</v>
      </c>
      <c r="V38" t="s">
        <v>38</v>
      </c>
      <c r="W38" t="s">
        <v>27</v>
      </c>
      <c r="X38" s="1" cm="1">
        <f t="array" ref="X38">SUMPRODUCT((X$28 = $C$1:$O$1) * ($R38 = $B$2:$B$23) * ($Q38 = $A$2:$A$23) * ($C$2:$O$23))</f>
        <v>2.0450839411266801</v>
      </c>
      <c r="Y38" s="1" cm="1">
        <f t="array" ref="Y38">SUMPRODUCT((Y$28 = $C$1:$O$1) * ($R38 = $B$2:$B$23) * ($Q38 = $A$2:$A$23) * ($C$2:$O$23))</f>
        <v>979.39764302777201</v>
      </c>
      <c r="Z38" s="1" cm="1">
        <f t="array" ref="Z38">SUMPRODUCT((Z$28 = $C$1:$O$1) * ($R38 = $B$2:$B$23) * ($Q38 = $A$2:$A$23) * ($C$2:$O$23))</f>
        <v>1908.3340195788101</v>
      </c>
      <c r="AA38" s="1" cm="1">
        <f t="array" ref="AA38">SUMPRODUCT((AA$28 = $C$1:$O$1) * ($R38 = $B$2:$B$23) * ($Q38 = $A$2:$A$23) * ($C$2:$O$23))</f>
        <v>137.25112732898799</v>
      </c>
      <c r="AB38" s="1" cm="1">
        <f t="array" ref="AB38">SUMPRODUCT((AB$28 = $C$1:$O$1) * ($R38 = $B$2:$B$23) * ($Q38 = $A$2:$A$23) * ($C$2:$O$23))</f>
        <v>268.55787466267702</v>
      </c>
      <c r="AC38" s="1" cm="1">
        <f t="array" ref="AC38">SUMPRODUCT((AC$28 = $C$1:$O$1) * ($R38 = $B$2:$B$23) * ($Q38 = $A$2:$A$23) * ($C$2:$O$23))</f>
        <v>552.12685044921705</v>
      </c>
      <c r="AD38" s="1" cm="1">
        <f t="array" ref="AD38">SUMPRODUCT((AD$28 = $C$1:$O$1) * ($R38 = $B$2:$B$23) * ($Q38 = $A$2:$A$23) * ($C$2:$O$23))</f>
        <v>8.4361472806542501</v>
      </c>
      <c r="AE38" s="1" cm="1">
        <f t="array" ref="AE38">SUMPRODUCT((AE$28 = $C$1:$O$1) * ($R38 = $B$2:$B$23) * ($Q38 = $A$2:$A$23) * ($C$2:$O$23))</f>
        <v>4.1396330170481503</v>
      </c>
      <c r="AF38" s="1" cm="1">
        <f t="array" ref="AF38">SUMPRODUCT((AF$28 = $C$1:$O$1) * ($R38 = $B$2:$B$23) * ($Q38 = $A$2:$A$23) * ($C$2:$O$23))</f>
        <v>379.37256378802499</v>
      </c>
      <c r="AG38" s="1" cm="1">
        <f t="array" ref="AG38">SUMPRODUCT((AG$28 = $C$1:$O$1) * ($R38 = $B$2:$B$23) * ($Q38 = $A$2:$A$23) * ($C$2:$O$23))</f>
        <v>747.82433894518999</v>
      </c>
      <c r="AH38" s="1" cm="1">
        <f t="array" ref="AH38">SUMPRODUCT((AH$28 = $C$1:$O$1) * ($R38 = $B$2:$B$23) * ($Q38 = $A$2:$A$23) * ($C$2:$O$23))</f>
        <v>1546.0030052782599</v>
      </c>
      <c r="AI38" s="1" cm="1">
        <f t="array" ref="AI38">SUMPRODUCT((AI$28 = $C$1:$O$1) * ($R38 = $B$2:$B$23) * ($Q38 = $A$2:$A$23) * ($C$2:$O$23))</f>
        <v>3939.8645945888702</v>
      </c>
      <c r="AJ38" s="1" cm="1">
        <f t="array" ref="AJ38">SUMPRODUCT((AJ$28 = $C$1:$O$1) * ($R38 = $B$2:$B$23) * ($Q38 = $A$2:$A$23) * ($C$2:$O$23))</f>
        <v>35.967548045389997</v>
      </c>
      <c r="AK38" s="1"/>
      <c r="AM38" t="s">
        <v>38</v>
      </c>
      <c r="AN38" t="s">
        <v>38</v>
      </c>
      <c r="AO38" t="s">
        <v>27</v>
      </c>
      <c r="AP38" s="6">
        <f t="shared" si="0"/>
        <v>1.0553214005090668</v>
      </c>
      <c r="AQ38" s="6">
        <f t="shared" si="1"/>
        <v>1.7236346140031302</v>
      </c>
      <c r="AR38" s="6">
        <f t="shared" si="1"/>
        <v>1.7098797823950234</v>
      </c>
      <c r="AS38" s="6">
        <f t="shared" si="1"/>
        <v>1.3449170701188367</v>
      </c>
      <c r="AT38" s="6">
        <f t="shared" si="1"/>
        <v>1.3638206609246688</v>
      </c>
      <c r="AU38" s="6">
        <f t="shared" si="1"/>
        <v>1.3461785377616691</v>
      </c>
      <c r="AV38" s="6">
        <f t="shared" si="1"/>
        <v>1.2652866851097881</v>
      </c>
      <c r="AW38" s="6">
        <f t="shared" si="1"/>
        <v>1.1266867850216071</v>
      </c>
      <c r="AX38" s="6">
        <f t="shared" si="1"/>
        <v>1.4818988714288763</v>
      </c>
      <c r="AY38" s="6">
        <f t="shared" si="1"/>
        <v>1.4759163247356735</v>
      </c>
      <c r="AZ38" s="6">
        <f t="shared" si="1"/>
        <v>1.4606716055481896</v>
      </c>
      <c r="BA38" s="6">
        <f t="shared" si="1"/>
        <v>1.6763760163815751</v>
      </c>
      <c r="BB38" s="6">
        <f t="shared" si="1"/>
        <v>1.5688497982148937</v>
      </c>
      <c r="BC38" s="1"/>
      <c r="BD38" s="1"/>
      <c r="BE38" t="s">
        <v>44</v>
      </c>
      <c r="BF38" t="str">
        <f t="shared" si="11"/>
        <v>TL</v>
      </c>
      <c r="BG38" t="str">
        <f t="shared" si="12"/>
        <v>&amp;TL</v>
      </c>
      <c r="BH38" t="str">
        <f t="shared" si="13"/>
        <v>&amp;None</v>
      </c>
      <c r="BI38" t="str">
        <f t="shared" si="14"/>
        <v>&amp;1.06</v>
      </c>
      <c r="BJ38" t="str">
        <f t="shared" si="15"/>
        <v>&amp;1.72</v>
      </c>
      <c r="BK38" t="str">
        <f t="shared" si="16"/>
        <v>&amp;1.71</v>
      </c>
      <c r="BL38" t="str">
        <f t="shared" si="17"/>
        <v>&amp;1.34</v>
      </c>
      <c r="BM38" t="str">
        <f t="shared" si="18"/>
        <v>&amp;1.36</v>
      </c>
      <c r="BN38" t="str">
        <f t="shared" si="19"/>
        <v>&amp;1.35</v>
      </c>
      <c r="BO38" t="str">
        <f t="shared" si="20"/>
        <v>&amp;1.27</v>
      </c>
      <c r="BP38" t="str">
        <f t="shared" si="21"/>
        <v>&amp;1.13</v>
      </c>
      <c r="BQ38" t="str">
        <f t="shared" si="22"/>
        <v>&amp;1.48</v>
      </c>
      <c r="BR38" t="str">
        <f t="shared" si="23"/>
        <v>&amp;1.48</v>
      </c>
      <c r="BS38" t="str">
        <f t="shared" si="24"/>
        <v>&amp;1.46</v>
      </c>
      <c r="BT38" t="str">
        <f t="shared" si="25"/>
        <v>&amp;1.68</v>
      </c>
      <c r="BU38" t="str">
        <f t="shared" si="26"/>
        <v>&amp;1.57</v>
      </c>
      <c r="BV38" s="3" t="s">
        <v>45</v>
      </c>
    </row>
    <row r="39" spans="17:74" x14ac:dyDescent="0.4">
      <c r="T39" t="s">
        <v>42</v>
      </c>
      <c r="AL39" t="s">
        <v>42</v>
      </c>
      <c r="BE39" t="s">
        <v>46</v>
      </c>
    </row>
    <row r="40" spans="17:74" x14ac:dyDescent="0.4">
      <c r="Q40" t="s">
        <v>15</v>
      </c>
      <c r="R40" t="s">
        <v>16</v>
      </c>
      <c r="U40" t="s">
        <v>36</v>
      </c>
      <c r="V40" t="s">
        <v>36</v>
      </c>
      <c r="W40" t="s">
        <v>28</v>
      </c>
      <c r="X40" s="1" cm="1">
        <f t="array" ref="X40">SUMPRODUCT((X$28 = $C$1:$O$1) * ($R40 = $B$2:$B$23) * ($Q40 = $A$2:$A$23) * ($C$2:$O$23))</f>
        <v>1.9622035424192199</v>
      </c>
      <c r="Y40" s="1" cm="1">
        <f t="array" ref="Y40">SUMPRODUCT((Y$28 = $C$1:$O$1) * ($R40 = $B$2:$B$23) * ($Q40 = $A$2:$A$23) * ($C$2:$O$23))</f>
        <v>698.64053137081396</v>
      </c>
      <c r="Z40" s="1" cm="1">
        <f t="array" ref="Z40">SUMPRODUCT((Z$28 = $C$1:$O$1) * ($R40 = $B$2:$B$23) * ($Q40 = $A$2:$A$23) * ($C$2:$O$23))</f>
        <v>1467.85961909203</v>
      </c>
      <c r="AA40" s="1" cm="1">
        <f t="array" ref="AA40">SUMPRODUCT((AA$28 = $C$1:$O$1) * ($R40 = $B$2:$B$23) * ($Q40 = $A$2:$A$23) * ($C$2:$O$23))</f>
        <v>94.1318353547356</v>
      </c>
      <c r="AB40" s="1" cm="1">
        <f t="array" ref="AB40">SUMPRODUCT((AB$28 = $C$1:$O$1) * ($R40 = $B$2:$B$23) * ($Q40 = $A$2:$A$23) * ($C$2:$O$23))</f>
        <v>182.62567755514999</v>
      </c>
      <c r="AC40" s="1" cm="1">
        <f t="array" ref="AC40">SUMPRODUCT((AC$28 = $C$1:$O$1) * ($R40 = $B$2:$B$23) * ($Q40 = $A$2:$A$23) * ($C$2:$O$23))</f>
        <v>392.97321488316697</v>
      </c>
      <c r="AD40" s="1" cm="1">
        <f t="array" ref="AD40">SUMPRODUCT((AD$28 = $C$1:$O$1) * ($R40 = $B$2:$B$23) * ($Q40 = $A$2:$A$23) * ($C$2:$O$23))</f>
        <v>6.6833615646884699</v>
      </c>
      <c r="AE40" s="1" cm="1">
        <f t="array" ref="AE40">SUMPRODUCT((AE$28 = $C$1:$O$1) * ($R40 = $B$2:$B$23) * ($Q40 = $A$2:$A$23) * ($C$2:$O$23))</f>
        <v>3.7245360241843501</v>
      </c>
      <c r="AF40" s="1" cm="1">
        <f t="array" ref="AF40">SUMPRODUCT((AF$28 = $C$1:$O$1) * ($R40 = $B$2:$B$23) * ($Q40 = $A$2:$A$23) * ($C$2:$O$23))</f>
        <v>253.69363376814599</v>
      </c>
      <c r="AG40" s="1" cm="1">
        <f t="array" ref="AG40">SUMPRODUCT((AG$28 = $C$1:$O$1) * ($R40 = $B$2:$B$23) * ($Q40 = $A$2:$A$23) * ($C$2:$O$23))</f>
        <v>533.89878544860403</v>
      </c>
      <c r="AH40" s="1" cm="1">
        <f t="array" ref="AH40">SUMPRODUCT((AH$28 = $C$1:$O$1) * ($R40 = $B$2:$B$23) * ($Q40 = $A$2:$A$23) * ($C$2:$O$23))</f>
        <v>1257.96726159677</v>
      </c>
      <c r="AI40" s="1" cm="1">
        <f t="array" ref="AI40">SUMPRODUCT((AI$28 = $C$1:$O$1) * ($R40 = $B$2:$B$23) * ($Q40 = $A$2:$A$23) * ($C$2:$O$23))</f>
        <v>4056.5132444481801</v>
      </c>
      <c r="AJ40" s="1" cm="1">
        <f t="array" ref="AJ40">SUMPRODUCT((AJ$28 = $C$1:$O$1) * ($R40 = $B$2:$B$23) * ($Q40 = $A$2:$A$23) * ($C$2:$O$23))</f>
        <v>30.040171595696201</v>
      </c>
      <c r="AK40" s="1"/>
      <c r="AM40" t="s">
        <v>36</v>
      </c>
      <c r="AN40" t="s">
        <v>36</v>
      </c>
      <c r="AO40" t="s">
        <v>28</v>
      </c>
      <c r="AP40" s="1">
        <f t="shared" ref="AP40:AP46" si="27">X40 / X$32</f>
        <v>1.0125527607091178</v>
      </c>
      <c r="AQ40" s="1">
        <f t="shared" ref="AQ40:BB46" si="28">Y40 / Y$32</f>
        <v>1.2295322652539078</v>
      </c>
      <c r="AR40" s="1">
        <f t="shared" si="28"/>
        <v>1.3152118341596593</v>
      </c>
      <c r="AS40" s="1">
        <f t="shared" si="28"/>
        <v>0.92239324130827305</v>
      </c>
      <c r="AT40" s="1">
        <f t="shared" si="28"/>
        <v>0.92743015850093247</v>
      </c>
      <c r="AU40" s="1">
        <f t="shared" si="28"/>
        <v>0.95813508682019954</v>
      </c>
      <c r="AV40" s="1">
        <f t="shared" si="28"/>
        <v>1.0023969613435937</v>
      </c>
      <c r="AW40" s="1">
        <f t="shared" si="28"/>
        <v>1.0137095490116035</v>
      </c>
      <c r="AX40" s="1">
        <f t="shared" si="28"/>
        <v>0.99097390126442553</v>
      </c>
      <c r="AY40" s="1">
        <f t="shared" si="28"/>
        <v>1.0537099318158156</v>
      </c>
      <c r="AZ40" s="1">
        <f t="shared" si="28"/>
        <v>1.1885339507428008</v>
      </c>
      <c r="BA40" s="1">
        <f t="shared" si="28"/>
        <v>1.7260089401211394</v>
      </c>
      <c r="BB40" s="1">
        <f t="shared" si="28"/>
        <v>1.3103066432767101</v>
      </c>
      <c r="BC40" s="1"/>
      <c r="BD40" s="1"/>
      <c r="BE40" t="str">
        <f>"\texttt{"&amp;AL47&amp;"}"</f>
        <v>\texttt{Separate aggregations}</v>
      </c>
      <c r="BV40" s="3" t="s">
        <v>45</v>
      </c>
    </row>
    <row r="41" spans="17:74" x14ac:dyDescent="0.4">
      <c r="Q41" t="s">
        <v>15</v>
      </c>
      <c r="R41" t="s">
        <v>20</v>
      </c>
      <c r="U41" t="s">
        <v>36</v>
      </c>
      <c r="V41" t="s">
        <v>36</v>
      </c>
      <c r="W41" t="s">
        <v>32</v>
      </c>
      <c r="X41" s="1" cm="1">
        <f t="array" ref="X41">SUMPRODUCT((X$28 = $C$1:$O$1) * ($R41 = $B$2:$B$23) * ($Q41 = $A$2:$A$23) * ($C$2:$O$23))</f>
        <v>1.9558359615966401</v>
      </c>
      <c r="Y41" s="1" cm="1">
        <f t="array" ref="Y41">SUMPRODUCT((Y$28 = $C$1:$O$1) * ($R41 = $B$2:$B$23) * ($Q41 = $A$2:$A$23) * ($C$2:$O$23))</f>
        <v>694.267001265217</v>
      </c>
      <c r="Z41" s="1" cm="1">
        <f t="array" ref="Z41">SUMPRODUCT((Z$28 = $C$1:$O$1) * ($R41 = $B$2:$B$23) * ($Q41 = $A$2:$A$23) * ($C$2:$O$23))</f>
        <v>1394.3278112871801</v>
      </c>
      <c r="AA41" s="1" cm="1">
        <f t="array" ref="AA41">SUMPRODUCT((AA$28 = $C$1:$O$1) * ($R41 = $B$2:$B$23) * ($Q41 = $A$2:$A$23) * ($C$2:$O$23))</f>
        <v>106.201486254874</v>
      </c>
      <c r="AB41" s="1" cm="1">
        <f t="array" ref="AB41">SUMPRODUCT((AB$28 = $C$1:$O$1) * ($R41 = $B$2:$B$23) * ($Q41 = $A$2:$A$23) * ($C$2:$O$23))</f>
        <v>203.46965651891</v>
      </c>
      <c r="AC41" s="1" cm="1">
        <f t="array" ref="AC41">SUMPRODUCT((AC$28 = $C$1:$O$1) * ($R41 = $B$2:$B$23) * ($Q41 = $A$2:$A$23) * ($C$2:$O$23))</f>
        <v>438.23194117120698</v>
      </c>
      <c r="AD41" s="1" cm="1">
        <f t="array" ref="AD41">SUMPRODUCT((AD$28 = $C$1:$O$1) * ($R41 = $B$2:$B$23) * ($Q41 = $A$2:$A$23) * ($C$2:$O$23))</f>
        <v>6.7276275302691904</v>
      </c>
      <c r="AE41" s="1" cm="1">
        <f t="array" ref="AE41">SUMPRODUCT((AE$28 = $C$1:$O$1) * ($R41 = $B$2:$B$23) * ($Q41 = $A$2:$A$23) * ($C$2:$O$23))</f>
        <v>3.7145533270648299</v>
      </c>
      <c r="AF41" s="1" cm="1">
        <f t="array" ref="AF41">SUMPRODUCT((AF$28 = $C$1:$O$1) * ($R41 = $B$2:$B$23) * ($Q41 = $A$2:$A$23) * ($C$2:$O$23))</f>
        <v>286.17179863778802</v>
      </c>
      <c r="AG41" s="1" cm="1">
        <f t="array" ref="AG41">SUMPRODUCT((AG$28 = $C$1:$O$1) * ($R41 = $B$2:$B$23) * ($Q41 = $A$2:$A$23) * ($C$2:$O$23))</f>
        <v>571.83015558955503</v>
      </c>
      <c r="AH41" s="1" cm="1">
        <f t="array" ref="AH41">SUMPRODUCT((AH$28 = $C$1:$O$1) * ($R41 = $B$2:$B$23) * ($Q41 = $A$2:$A$23) * ($C$2:$O$23))</f>
        <v>1266.4846553888699</v>
      </c>
      <c r="AI41" s="1" cm="1">
        <f t="array" ref="AI41">SUMPRODUCT((AI$28 = $C$1:$O$1) * ($R41 = $B$2:$B$23) * ($Q41 = $A$2:$A$23) * ($C$2:$O$23))</f>
        <v>3149.3167030037998</v>
      </c>
      <c r="AJ41" s="1" cm="1">
        <f t="array" ref="AJ41">SUMPRODUCT((AJ$28 = $C$1:$O$1) * ($R41 = $B$2:$B$23) * ($Q41 = $A$2:$A$23) * ($C$2:$O$23))</f>
        <v>27.731849271571299</v>
      </c>
      <c r="AK41" s="1"/>
      <c r="AM41" t="s">
        <v>36</v>
      </c>
      <c r="AN41" t="s">
        <v>36</v>
      </c>
      <c r="AO41" t="s">
        <v>32</v>
      </c>
      <c r="AP41" s="1">
        <f t="shared" si="27"/>
        <v>1.0092669081451211</v>
      </c>
      <c r="AQ41" s="1">
        <f t="shared" si="28"/>
        <v>1.2218353222103375</v>
      </c>
      <c r="AR41" s="1">
        <f t="shared" si="28"/>
        <v>1.2493268526844459</v>
      </c>
      <c r="AS41" s="1">
        <f t="shared" si="28"/>
        <v>1.0406631589539179</v>
      </c>
      <c r="AT41" s="1">
        <f t="shared" si="28"/>
        <v>1.0332823857065634</v>
      </c>
      <c r="AU41" s="1">
        <f t="shared" si="28"/>
        <v>1.0684835075242805</v>
      </c>
      <c r="AV41" s="1">
        <f t="shared" si="28"/>
        <v>1.009036145676145</v>
      </c>
      <c r="AW41" s="1">
        <f t="shared" si="28"/>
        <v>1.0109925514233833</v>
      </c>
      <c r="AX41" s="1">
        <f t="shared" si="28"/>
        <v>1.1178395749068026</v>
      </c>
      <c r="AY41" s="1">
        <f t="shared" si="28"/>
        <v>1.1285718017699093</v>
      </c>
      <c r="AZ41" s="1">
        <f t="shared" si="28"/>
        <v>1.1965812282855464</v>
      </c>
      <c r="BA41" s="1">
        <f t="shared" si="28"/>
        <v>1.3400051860047191</v>
      </c>
      <c r="BB41" s="1">
        <f t="shared" si="28"/>
        <v>1.2096211306627234</v>
      </c>
      <c r="BC41" s="1"/>
      <c r="BD41" s="1"/>
      <c r="BE41" t="s">
        <v>44</v>
      </c>
      <c r="BF41" t="str">
        <f t="shared" ref="BF41:BF47" si="29">AM48</f>
        <v>SL</v>
      </c>
      <c r="BG41" t="str">
        <f t="shared" ref="BG41:BH47" si="30">"&amp;"&amp;AN48</f>
        <v>&amp;SL</v>
      </c>
      <c r="BH41" t="str">
        <f t="shared" si="30"/>
        <v>&amp;Base</v>
      </c>
      <c r="BI41" t="str">
        <f t="shared" ref="BI41:BM47" si="31">"&amp;"&amp;ROUND(AP48, 2)</f>
        <v>&amp;1.01</v>
      </c>
      <c r="BJ41" t="str">
        <f t="shared" si="31"/>
        <v>&amp;1.59</v>
      </c>
      <c r="BK41" t="str">
        <f t="shared" si="31"/>
        <v>&amp;1.38</v>
      </c>
      <c r="BL41" t="str">
        <f t="shared" si="31"/>
        <v>&amp;1.15</v>
      </c>
      <c r="BM41" t="str">
        <f t="shared" si="31"/>
        <v>&amp;1.15</v>
      </c>
      <c r="BN41" t="str">
        <f t="shared" ref="BN41:BN47" si="32">"&amp;"&amp;ROUND(AU48, 2)</f>
        <v>&amp;1.66</v>
      </c>
      <c r="BO41" t="str">
        <f t="shared" ref="BO41:BO47" si="33">"&amp;"&amp;ROUND(AV48, 2)</f>
        <v>&amp;1.17</v>
      </c>
      <c r="BP41" t="str">
        <f t="shared" ref="BP41:BP47" si="34">"&amp;"&amp;ROUND(AW48, 2)</f>
        <v>&amp;1.02</v>
      </c>
      <c r="BQ41" t="str">
        <f t="shared" ref="BQ41:BQ47" si="35">"&amp;"&amp;ROUND(AX48, 2)</f>
        <v>&amp;1.35</v>
      </c>
      <c r="BR41" t="str">
        <f t="shared" ref="BR41:BR47" si="36">"&amp;"&amp;ROUND(AY48, 2)</f>
        <v>&amp;2.05</v>
      </c>
      <c r="BS41" t="str">
        <f t="shared" ref="BS41:BS47" si="37">"&amp;"&amp;ROUND(AZ48, 2)</f>
        <v>&amp;1.28</v>
      </c>
      <c r="BT41" t="str">
        <f t="shared" ref="BT41:BT47" si="38">"&amp;"&amp;ROUND(BA48, 2)</f>
        <v>&amp;1.41</v>
      </c>
      <c r="BU41" t="str">
        <f t="shared" ref="BU41:BU47" si="39">"&amp;"&amp;ROUND(BB48, 2)</f>
        <v>&amp;1.48</v>
      </c>
      <c r="BV41" s="3" t="s">
        <v>45</v>
      </c>
    </row>
    <row r="42" spans="17:74" x14ac:dyDescent="0.4">
      <c r="Q42" t="s">
        <v>15</v>
      </c>
      <c r="R42" t="s">
        <v>21</v>
      </c>
      <c r="U42" t="s">
        <v>36</v>
      </c>
      <c r="V42" t="s">
        <v>36</v>
      </c>
      <c r="W42" t="s">
        <v>33</v>
      </c>
      <c r="X42" s="1" cm="1">
        <f t="array" ref="X42">SUMPRODUCT((X$28 = $C$1:$O$1) * ($R42 = $B$2:$B$23) * ($Q42 = $A$2:$A$23) * ($C$2:$O$23))</f>
        <v>1.9541253541716901</v>
      </c>
      <c r="Y42" s="1" cm="1">
        <f t="array" ref="Y42">SUMPRODUCT((Y$28 = $C$1:$O$1) * ($R42 = $B$2:$B$23) * ($Q42 = $A$2:$A$23) * ($C$2:$O$23))</f>
        <v>569.10673109502898</v>
      </c>
      <c r="Z42" s="1" cm="1">
        <f t="array" ref="Z42">SUMPRODUCT((Z$28 = $C$1:$O$1) * ($R42 = $B$2:$B$23) * ($Q42 = $A$2:$A$23) * ($C$2:$O$23))</f>
        <v>1133.1971268074201</v>
      </c>
      <c r="AA42" s="1" cm="1">
        <f t="array" ref="AA42">SUMPRODUCT((AA$28 = $C$1:$O$1) * ($R42 = $B$2:$B$23) * ($Q42 = $A$2:$A$23) * ($C$2:$O$23))</f>
        <v>96.656488356330797</v>
      </c>
      <c r="AB42" s="1" cm="1">
        <f t="array" ref="AB42">SUMPRODUCT((AB$28 = $C$1:$O$1) * ($R42 = $B$2:$B$23) * ($Q42 = $A$2:$A$23) * ($C$2:$O$23))</f>
        <v>184.19932325635199</v>
      </c>
      <c r="AC42" s="1" cm="1">
        <f t="array" ref="AC42">SUMPRODUCT((AC$28 = $C$1:$O$1) * ($R42 = $B$2:$B$23) * ($Q42 = $A$2:$A$23) * ($C$2:$O$23))</f>
        <v>382.81195563236798</v>
      </c>
      <c r="AD42" s="1" cm="1">
        <f t="array" ref="AD42">SUMPRODUCT((AD$28 = $C$1:$O$1) * ($R42 = $B$2:$B$23) * ($Q42 = $A$2:$A$23) * ($C$2:$O$23))</f>
        <v>6.7048010925423398</v>
      </c>
      <c r="AE42" s="1" cm="1">
        <f t="array" ref="AE42">SUMPRODUCT((AE$28 = $C$1:$O$1) * ($R42 = $B$2:$B$23) * ($Q42 = $A$2:$A$23) * ($C$2:$O$23))</f>
        <v>3.7036102022744299</v>
      </c>
      <c r="AF42" s="1" cm="1">
        <f t="array" ref="AF42">SUMPRODUCT((AF$28 = $C$1:$O$1) * ($R42 = $B$2:$B$23) * ($Q42 = $A$2:$A$23) * ($C$2:$O$23))</f>
        <v>248.01955989276101</v>
      </c>
      <c r="AG42" s="1" cm="1">
        <f t="array" ref="AG42">SUMPRODUCT((AG$28 = $C$1:$O$1) * ($R42 = $B$2:$B$23) * ($Q42 = $A$2:$A$23) * ($C$2:$O$23))</f>
        <v>492.235508595456</v>
      </c>
      <c r="AH42" s="1" cm="1">
        <f t="array" ref="AH42">SUMPRODUCT((AH$28 = $C$1:$O$1) * ($R42 = $B$2:$B$23) * ($Q42 = $A$2:$A$23) * ($C$2:$O$23))</f>
        <v>1046.6142044442799</v>
      </c>
      <c r="AI42" s="1" cm="1">
        <f t="array" ref="AI42">SUMPRODUCT((AI$28 = $C$1:$O$1) * ($R42 = $B$2:$B$23) * ($Q42 = $A$2:$A$23) * ($C$2:$O$23))</f>
        <v>2459.2906027456702</v>
      </c>
      <c r="AJ42" s="1" cm="1">
        <f t="array" ref="AJ42">SUMPRODUCT((AJ$28 = $C$1:$O$1) * ($R42 = $B$2:$B$23) * ($Q42 = $A$2:$A$23) * ($C$2:$O$23))</f>
        <v>22.888690317794499</v>
      </c>
      <c r="AK42" s="1"/>
      <c r="AM42" t="s">
        <v>36</v>
      </c>
      <c r="AN42" t="s">
        <v>36</v>
      </c>
      <c r="AO42" t="s">
        <v>33</v>
      </c>
      <c r="AP42" s="1">
        <f t="shared" si="27"/>
        <v>1.0083841861271561</v>
      </c>
      <c r="AQ42" s="1">
        <f t="shared" si="28"/>
        <v>1.0015666953670093</v>
      </c>
      <c r="AR42" s="1">
        <f t="shared" si="28"/>
        <v>1.0153520488115562</v>
      </c>
      <c r="AS42" s="1">
        <f t="shared" si="28"/>
        <v>0.94713219233949719</v>
      </c>
      <c r="AT42" s="1">
        <f t="shared" si="28"/>
        <v>0.93542162225141923</v>
      </c>
      <c r="AU42" s="1">
        <f t="shared" si="28"/>
        <v>0.93336022012257647</v>
      </c>
      <c r="AV42" s="1">
        <f t="shared" si="28"/>
        <v>1.0056125463999084</v>
      </c>
      <c r="AW42" s="1">
        <f t="shared" si="28"/>
        <v>1.008014153570866</v>
      </c>
      <c r="AX42" s="1">
        <f t="shared" si="28"/>
        <v>0.96880992717948011</v>
      </c>
      <c r="AY42" s="1">
        <f t="shared" si="28"/>
        <v>0.9714827198260626</v>
      </c>
      <c r="AZ42" s="1">
        <f t="shared" si="28"/>
        <v>0.9888464932964417</v>
      </c>
      <c r="BA42" s="1">
        <f t="shared" si="28"/>
        <v>1.0464054499278135</v>
      </c>
      <c r="BB42" s="1">
        <f t="shared" si="28"/>
        <v>0.99836989558362665</v>
      </c>
      <c r="BC42" s="1"/>
      <c r="BD42" s="1"/>
      <c r="BE42" t="s">
        <v>44</v>
      </c>
      <c r="BF42" t="str">
        <f t="shared" si="29"/>
        <v>SL</v>
      </c>
      <c r="BG42" t="str">
        <f t="shared" si="30"/>
        <v>&amp;SL</v>
      </c>
      <c r="BH42" t="str">
        <f t="shared" si="30"/>
        <v>&amp;OLS</v>
      </c>
      <c r="BI42" t="str">
        <f t="shared" si="31"/>
        <v>&amp;1.02</v>
      </c>
      <c r="BJ42" t="str">
        <f t="shared" si="31"/>
        <v>&amp;1.55</v>
      </c>
      <c r="BK42" t="str">
        <f t="shared" si="31"/>
        <v>&amp;1.5</v>
      </c>
      <c r="BL42" t="str">
        <f t="shared" si="31"/>
        <v>&amp;1.29</v>
      </c>
      <c r="BM42" t="str">
        <f t="shared" si="31"/>
        <v>&amp;1.3</v>
      </c>
      <c r="BN42" t="str">
        <f t="shared" si="32"/>
        <v>&amp;1.27</v>
      </c>
      <c r="BO42" t="str">
        <f t="shared" si="33"/>
        <v>&amp;1.12</v>
      </c>
      <c r="BP42" t="str">
        <f t="shared" si="34"/>
        <v>&amp;1.05</v>
      </c>
      <c r="BQ42" t="str">
        <f t="shared" si="35"/>
        <v>&amp;1.43</v>
      </c>
      <c r="BR42" t="str">
        <f t="shared" si="36"/>
        <v>&amp;1.44</v>
      </c>
      <c r="BS42" t="str">
        <f t="shared" si="37"/>
        <v>&amp;1.32</v>
      </c>
      <c r="BT42" t="str">
        <f t="shared" si="38"/>
        <v>&amp;1.31</v>
      </c>
      <c r="BU42" t="str">
        <f t="shared" si="39"/>
        <v>&amp;1.39</v>
      </c>
      <c r="BV42" s="3" t="s">
        <v>45</v>
      </c>
    </row>
    <row r="43" spans="17:74" x14ac:dyDescent="0.4">
      <c r="Q43" t="s">
        <v>15</v>
      </c>
      <c r="R43" t="s">
        <v>22</v>
      </c>
      <c r="U43" t="s">
        <v>36</v>
      </c>
      <c r="V43" t="s">
        <v>36</v>
      </c>
      <c r="W43" t="s">
        <v>34</v>
      </c>
      <c r="X43" s="1" cm="1">
        <f t="array" ref="X43">SUMPRODUCT((X$28 = $C$1:$O$1) * ($R43 = $B$2:$B$23) * ($Q43 = $A$2:$A$23) * ($C$2:$O$23))</f>
        <v>1.96121808324789</v>
      </c>
      <c r="Y43" s="1" cm="1">
        <f t="array" ref="Y43">SUMPRODUCT((Y$28 = $C$1:$O$1) * ($R43 = $B$2:$B$23) * ($Q43 = $A$2:$A$23) * ($C$2:$O$23))</f>
        <v>552.27031833957801</v>
      </c>
      <c r="Z43" s="1" cm="1">
        <f t="array" ref="Z43">SUMPRODUCT((Z$28 = $C$1:$O$1) * ($R43 = $B$2:$B$23) * ($Q43 = $A$2:$A$23) * ($C$2:$O$23))</f>
        <v>1083.7399811008399</v>
      </c>
      <c r="AA43" s="1" cm="1">
        <f t="array" ref="AA43">SUMPRODUCT((AA$28 = $C$1:$O$1) * ($R43 = $B$2:$B$23) * ($Q43 = $A$2:$A$23) * ($C$2:$O$23))</f>
        <v>96.821420449063496</v>
      </c>
      <c r="AB43" s="1" cm="1">
        <f t="array" ref="AB43">SUMPRODUCT((AB$28 = $C$1:$O$1) * ($R43 = $B$2:$B$23) * ($Q43 = $A$2:$A$23) * ($C$2:$O$23))</f>
        <v>184.72929628525699</v>
      </c>
      <c r="AC43" s="1" cm="1">
        <f t="array" ref="AC43">SUMPRODUCT((AC$28 = $C$1:$O$1) * ($R43 = $B$2:$B$23) * ($Q43 = $A$2:$A$23) * ($C$2:$O$23))</f>
        <v>381.76073820541399</v>
      </c>
      <c r="AD43" s="1" cm="1">
        <f t="array" ref="AD43">SUMPRODUCT((AD$28 = $C$1:$O$1) * ($R43 = $B$2:$B$23) * ($Q43 = $A$2:$A$23) * ($C$2:$O$23))</f>
        <v>6.7777555244316403</v>
      </c>
      <c r="AE43" s="1" cm="1">
        <f t="array" ref="AE43">SUMPRODUCT((AE$28 = $C$1:$O$1) * ($R43 = $B$2:$B$23) * ($Q43 = $A$2:$A$23) * ($C$2:$O$23))</f>
        <v>3.7307363460840599</v>
      </c>
      <c r="AF43" s="1" cm="1">
        <f t="array" ref="AF43">SUMPRODUCT((AF$28 = $C$1:$O$1) * ($R43 = $B$2:$B$23) * ($Q43 = $A$2:$A$23) * ($C$2:$O$23))</f>
        <v>245.01569763428299</v>
      </c>
      <c r="AG43" s="1" cm="1">
        <f t="array" ref="AG43">SUMPRODUCT((AG$28 = $C$1:$O$1) * ($R43 = $B$2:$B$23) * ($Q43 = $A$2:$A$23) * ($C$2:$O$23))</f>
        <v>483.58188522964502</v>
      </c>
      <c r="AH43" s="1" cm="1">
        <f t="array" ref="AH43">SUMPRODUCT((AH$28 = $C$1:$O$1) * ($R43 = $B$2:$B$23) * ($Q43 = $A$2:$A$23) * ($C$2:$O$23))</f>
        <v>1014.3019808892</v>
      </c>
      <c r="AI43" s="1" cm="1">
        <f t="array" ref="AI43">SUMPRODUCT((AI$28 = $C$1:$O$1) * ($R43 = $B$2:$B$23) * ($Q43 = $A$2:$A$23) * ($C$2:$O$23))</f>
        <v>2309.2022724574099</v>
      </c>
      <c r="AJ43" s="1" cm="1">
        <f t="array" ref="AJ43">SUMPRODUCT((AJ$28 = $C$1:$O$1) * ($R43 = $B$2:$B$23) * ($Q43 = $A$2:$A$23) * ($C$2:$O$23))</f>
        <v>22.121977774824199</v>
      </c>
      <c r="AK43" s="1"/>
      <c r="AM43" t="s">
        <v>36</v>
      </c>
      <c r="AN43" t="s">
        <v>36</v>
      </c>
      <c r="AO43" t="s">
        <v>34</v>
      </c>
      <c r="AP43" s="1">
        <f t="shared" si="27"/>
        <v>1.0120442357865373</v>
      </c>
      <c r="AQ43" s="1">
        <f t="shared" si="28"/>
        <v>0.9719364180148754</v>
      </c>
      <c r="AR43" s="1">
        <f t="shared" si="28"/>
        <v>0.97103812228138253</v>
      </c>
      <c r="AS43" s="1">
        <f t="shared" si="28"/>
        <v>0.94874835383298295</v>
      </c>
      <c r="AT43" s="1">
        <f t="shared" si="28"/>
        <v>0.9381129906108886</v>
      </c>
      <c r="AU43" s="1">
        <f t="shared" si="28"/>
        <v>0.93079717444288324</v>
      </c>
      <c r="AV43" s="1">
        <f t="shared" si="28"/>
        <v>1.0165545402056546</v>
      </c>
      <c r="AW43" s="1">
        <f t="shared" si="28"/>
        <v>1.0153970949168838</v>
      </c>
      <c r="AX43" s="1">
        <f t="shared" si="28"/>
        <v>0.95707628981171933</v>
      </c>
      <c r="AY43" s="1">
        <f t="shared" si="28"/>
        <v>0.95440381061092594</v>
      </c>
      <c r="AZ43" s="1">
        <f t="shared" si="28"/>
        <v>0.95831773798491127</v>
      </c>
      <c r="BA43" s="1">
        <f t="shared" si="28"/>
        <v>0.98254425084509445</v>
      </c>
      <c r="BB43" s="1">
        <f t="shared" si="28"/>
        <v>0.96492705936888634</v>
      </c>
      <c r="BC43" s="1"/>
      <c r="BD43" s="1"/>
      <c r="BE43" t="s">
        <v>44</v>
      </c>
      <c r="BF43" t="str">
        <f t="shared" si="29"/>
        <v>SL</v>
      </c>
      <c r="BG43" t="str">
        <f t="shared" si="30"/>
        <v>&amp;SL</v>
      </c>
      <c r="BH43" t="str">
        <f t="shared" si="30"/>
        <v>&amp;WLS-struct</v>
      </c>
      <c r="BI43" t="str">
        <f t="shared" si="31"/>
        <v>&amp;1.01</v>
      </c>
      <c r="BJ43" t="str">
        <f t="shared" si="31"/>
        <v>&amp;1.39</v>
      </c>
      <c r="BK43" t="str">
        <f t="shared" si="31"/>
        <v>&amp;1.38</v>
      </c>
      <c r="BL43" t="str">
        <f t="shared" si="31"/>
        <v>&amp;1.15</v>
      </c>
      <c r="BM43" t="str">
        <f t="shared" si="31"/>
        <v>&amp;1.16</v>
      </c>
      <c r="BN43" t="str">
        <f t="shared" si="32"/>
        <v>&amp;1.11</v>
      </c>
      <c r="BO43" t="str">
        <f t="shared" si="33"/>
        <v>&amp;1.07</v>
      </c>
      <c r="BP43" t="str">
        <f t="shared" si="34"/>
        <v>&amp;1.03</v>
      </c>
      <c r="BQ43" t="str">
        <f t="shared" si="35"/>
        <v>&amp;1.27</v>
      </c>
      <c r="BR43" t="str">
        <f t="shared" si="36"/>
        <v>&amp;1.28</v>
      </c>
      <c r="BS43" t="str">
        <f t="shared" si="37"/>
        <v>&amp;1.24</v>
      </c>
      <c r="BT43" t="str">
        <f t="shared" si="38"/>
        <v>&amp;1.27</v>
      </c>
      <c r="BU43" t="str">
        <f t="shared" si="39"/>
        <v>&amp;1.28</v>
      </c>
      <c r="BV43" s="3" t="s">
        <v>45</v>
      </c>
    </row>
    <row r="44" spans="17:74" x14ac:dyDescent="0.4">
      <c r="Q44" t="s">
        <v>15</v>
      </c>
      <c r="R44" t="s">
        <v>18</v>
      </c>
      <c r="U44" t="s">
        <v>36</v>
      </c>
      <c r="V44" t="s">
        <v>36</v>
      </c>
      <c r="W44" t="s">
        <v>30</v>
      </c>
      <c r="X44" s="1" cm="1">
        <f t="array" ref="X44">SUMPRODUCT((X$28 = $C$1:$O$1) * ($R44 = $B$2:$B$23) * ($Q44 = $A$2:$A$23) * ($C$2:$O$23))</f>
        <v>304.04195987688701</v>
      </c>
      <c r="Y44" s="1" cm="1">
        <f t="array" ref="Y44">SUMPRODUCT((Y$28 = $C$1:$O$1) * ($R44 = $B$2:$B$23) * ($Q44 = $A$2:$A$23) * ($C$2:$O$23))</f>
        <v>19700.737980675702</v>
      </c>
      <c r="Z44" s="1" cm="1">
        <f t="array" ref="Z44">SUMPRODUCT((Z$28 = $C$1:$O$1) * ($R44 = $B$2:$B$23) * ($Q44 = $A$2:$A$23) * ($C$2:$O$23))</f>
        <v>25166.8211858143</v>
      </c>
      <c r="AA44" s="1" cm="1">
        <f t="array" ref="AA44">SUMPRODUCT((AA$28 = $C$1:$O$1) * ($R44 = $B$2:$B$23) * ($Q44 = $A$2:$A$23) * ($C$2:$O$23))</f>
        <v>7955.5026837455198</v>
      </c>
      <c r="AB44" s="1" cm="1">
        <f t="array" ref="AB44">SUMPRODUCT((AB$28 = $C$1:$O$1) * ($R44 = $B$2:$B$23) * ($Q44 = $A$2:$A$23) * ($C$2:$O$23))</f>
        <v>12796.2598054179</v>
      </c>
      <c r="AC44" s="1" cm="1">
        <f t="array" ref="AC44">SUMPRODUCT((AC$28 = $C$1:$O$1) * ($R44 = $B$2:$B$23) * ($Q44 = $A$2:$A$23) * ($C$2:$O$23))</f>
        <v>23840.4058644902</v>
      </c>
      <c r="AD44" s="1" cm="1">
        <f t="array" ref="AD44">SUMPRODUCT((AD$28 = $C$1:$O$1) * ($R44 = $B$2:$B$23) * ($Q44 = $A$2:$A$23) * ($C$2:$O$23))</f>
        <v>1026.8369746020801</v>
      </c>
      <c r="AE44" s="1" cm="1">
        <f t="array" ref="AE44">SUMPRODUCT((AE$28 = $C$1:$O$1) * ($R44 = $B$2:$B$23) * ($Q44 = $A$2:$A$23) * ($C$2:$O$23))</f>
        <v>562.05414344409598</v>
      </c>
      <c r="AF44" s="1" cm="1">
        <f t="array" ref="AF44">SUMPRODUCT((AF$28 = $C$1:$O$1) * ($R44 = $B$2:$B$23) * ($Q44 = $A$2:$A$23) * ($C$2:$O$23))</f>
        <v>16450.3685699095</v>
      </c>
      <c r="AG44" s="1" cm="1">
        <f t="array" ref="AG44">SUMPRODUCT((AG$28 = $C$1:$O$1) * ($R44 = $B$2:$B$23) * ($Q44 = $A$2:$A$23) * ($C$2:$O$23))</f>
        <v>26498.102121217598</v>
      </c>
      <c r="AH44" s="1" cm="1">
        <f t="array" ref="AH44">SUMPRODUCT((AH$28 = $C$1:$O$1) * ($R44 = $B$2:$B$23) * ($Q44 = $A$2:$A$23) * ($C$2:$O$23))</f>
        <v>47405.526888908003</v>
      </c>
      <c r="AI44" s="1" cm="1">
        <f t="array" ref="AI44">SUMPRODUCT((AI$28 = $C$1:$O$1) * ($R44 = $B$2:$B$23) * ($Q44 = $A$2:$A$23) * ($C$2:$O$23))</f>
        <v>47669.875047540801</v>
      </c>
      <c r="AJ44" s="1" cm="1">
        <f t="array" ref="AJ44">SUMPRODUCT((AJ$28 = $C$1:$O$1) * ($R44 = $B$2:$B$23) * ($Q44 = $A$2:$A$23) * ($C$2:$O$23))</f>
        <v>1093.0928197662199</v>
      </c>
      <c r="AK44" s="1"/>
      <c r="AM44" t="s">
        <v>36</v>
      </c>
      <c r="AN44" t="s">
        <v>36</v>
      </c>
      <c r="AO44" t="s">
        <v>30</v>
      </c>
      <c r="AP44" s="1">
        <f t="shared" si="27"/>
        <v>156.89428705504781</v>
      </c>
      <c r="AQ44" s="1">
        <f t="shared" si="28"/>
        <v>34.671181972546243</v>
      </c>
      <c r="AR44" s="1">
        <f t="shared" si="28"/>
        <v>22.549636641845488</v>
      </c>
      <c r="AS44" s="1">
        <f t="shared" si="28"/>
        <v>77.955580904622494</v>
      </c>
      <c r="AT44" s="1">
        <f t="shared" si="28"/>
        <v>64.983398930711701</v>
      </c>
      <c r="AU44" s="1">
        <f t="shared" si="28"/>
        <v>58.126937098227572</v>
      </c>
      <c r="AV44" s="1">
        <f t="shared" si="28"/>
        <v>154.00906462620094</v>
      </c>
      <c r="AW44" s="1">
        <f t="shared" si="28"/>
        <v>152.97466545395849</v>
      </c>
      <c r="AX44" s="1">
        <f t="shared" si="28"/>
        <v>64.258159248329491</v>
      </c>
      <c r="AY44" s="1">
        <f t="shared" si="28"/>
        <v>52.297016101911645</v>
      </c>
      <c r="AZ44" s="1">
        <f t="shared" si="28"/>
        <v>44.788986073294311</v>
      </c>
      <c r="BA44" s="1">
        <f t="shared" si="28"/>
        <v>20.283091795428284</v>
      </c>
      <c r="BB44" s="1">
        <f t="shared" si="28"/>
        <v>47.67904800060964</v>
      </c>
      <c r="BC44" s="1"/>
      <c r="BD44" s="1"/>
      <c r="BE44" t="s">
        <v>44</v>
      </c>
      <c r="BF44" t="str">
        <f t="shared" si="29"/>
        <v>SL</v>
      </c>
      <c r="BG44" t="str">
        <f t="shared" si="30"/>
        <v>&amp;SL</v>
      </c>
      <c r="BH44" t="str">
        <f t="shared" si="30"/>
        <v>&amp;WLS-var</v>
      </c>
      <c r="BI44" t="str">
        <f t="shared" si="31"/>
        <v>&amp;1.01</v>
      </c>
      <c r="BJ44" t="str">
        <f t="shared" si="31"/>
        <v>&amp;1.27</v>
      </c>
      <c r="BK44" t="str">
        <f t="shared" si="31"/>
        <v>&amp;1.26</v>
      </c>
      <c r="BL44" t="str">
        <f t="shared" si="31"/>
        <v>&amp;1.09</v>
      </c>
      <c r="BM44" t="str">
        <f t="shared" si="31"/>
        <v>&amp;1.1</v>
      </c>
      <c r="BN44" t="str">
        <f t="shared" si="32"/>
        <v>&amp;1.07</v>
      </c>
      <c r="BO44" t="str">
        <f t="shared" si="33"/>
        <v>&amp;1.06</v>
      </c>
      <c r="BP44" t="str">
        <f t="shared" si="34"/>
        <v>&amp;1.03</v>
      </c>
      <c r="BQ44" t="str">
        <f t="shared" si="35"/>
        <v>&amp;1.17</v>
      </c>
      <c r="BR44" t="str">
        <f t="shared" si="36"/>
        <v>&amp;1.17</v>
      </c>
      <c r="BS44" t="str">
        <f t="shared" si="37"/>
        <v>&amp;1.14</v>
      </c>
      <c r="BT44" t="str">
        <f t="shared" si="38"/>
        <v>&amp;1.21</v>
      </c>
      <c r="BU44" t="str">
        <f t="shared" si="39"/>
        <v>&amp;1.18</v>
      </c>
      <c r="BV44" s="3" t="s">
        <v>45</v>
      </c>
    </row>
    <row r="45" spans="17:74" x14ac:dyDescent="0.4">
      <c r="Q45" t="s">
        <v>15</v>
      </c>
      <c r="R45" t="s">
        <v>19</v>
      </c>
      <c r="U45" t="s">
        <v>36</v>
      </c>
      <c r="V45" t="s">
        <v>36</v>
      </c>
      <c r="W45" t="s">
        <v>31</v>
      </c>
      <c r="X45" s="1" cm="1">
        <f t="array" ref="X45">SUMPRODUCT((X$28 = $C$1:$O$1) * ($R45 = $B$2:$B$23) * ($Q45 = $A$2:$A$23) * ($C$2:$O$23))</f>
        <v>1.95404606502422</v>
      </c>
      <c r="Y45" s="1" cm="1">
        <f t="array" ref="Y45">SUMPRODUCT((Y$28 = $C$1:$O$1) * ($R45 = $B$2:$B$23) * ($Q45 = $A$2:$A$23) * ($C$2:$O$23))</f>
        <v>561.81966541348402</v>
      </c>
      <c r="Z45" s="1" cm="1">
        <f t="array" ref="Z45">SUMPRODUCT((Z$28 = $C$1:$O$1) * ($R45 = $B$2:$B$23) * ($Q45 = $A$2:$A$23) * ($C$2:$O$23))</f>
        <v>1113.1216860678001</v>
      </c>
      <c r="AA45" s="1" cm="1">
        <f t="array" ref="AA45">SUMPRODUCT((AA$28 = $C$1:$O$1) * ($R45 = $B$2:$B$23) * ($Q45 = $A$2:$A$23) * ($C$2:$O$23))</f>
        <v>93.572082237638099</v>
      </c>
      <c r="AB45" s="1" cm="1">
        <f t="array" ref="AB45">SUMPRODUCT((AB$28 = $C$1:$O$1) * ($R45 = $B$2:$B$23) * ($Q45 = $A$2:$A$23) * ($C$2:$O$23))</f>
        <v>177.81074457286601</v>
      </c>
      <c r="AC45" s="1" cm="1">
        <f t="array" ref="AC45">SUMPRODUCT((AC$28 = $C$1:$O$1) * ($R45 = $B$2:$B$23) * ($Q45 = $A$2:$A$23) * ($C$2:$O$23))</f>
        <v>366.74976786442602</v>
      </c>
      <c r="AD45" s="1" cm="1">
        <f t="array" ref="AD45">SUMPRODUCT((AD$28 = $C$1:$O$1) * ($R45 = $B$2:$B$23) * ($Q45 = $A$2:$A$23) * ($C$2:$O$23))</f>
        <v>6.73463772952043</v>
      </c>
      <c r="AE45" s="1" cm="1">
        <f t="array" ref="AE45">SUMPRODUCT((AE$28 = $C$1:$O$1) * ($R45 = $B$2:$B$23) * ($Q45 = $A$2:$A$23) * ($C$2:$O$23))</f>
        <v>3.7089611244833498</v>
      </c>
      <c r="AF45" s="1" cm="1">
        <f t="array" ref="AF45">SUMPRODUCT((AF$28 = $C$1:$O$1) * ($R45 = $B$2:$B$23) * ($Q45 = $A$2:$A$23) * ($C$2:$O$23))</f>
        <v>242.917794181234</v>
      </c>
      <c r="AG45" s="1" cm="1">
        <f t="array" ref="AG45">SUMPRODUCT((AG$28 = $C$1:$O$1) * ($R45 = $B$2:$B$23) * ($Q45 = $A$2:$A$23) * ($C$2:$O$23))</f>
        <v>479.45164560275202</v>
      </c>
      <c r="AH45" s="1" cm="1">
        <f t="array" ref="AH45">SUMPRODUCT((AH$28 = $C$1:$O$1) * ($R45 = $B$2:$B$23) * ($Q45 = $A$2:$A$23) * ($C$2:$O$23))</f>
        <v>1014.06882971319</v>
      </c>
      <c r="AI45" s="1" cm="1">
        <f t="array" ref="AI45">SUMPRODUCT((AI$28 = $C$1:$O$1) * ($R45 = $B$2:$B$23) * ($Q45 = $A$2:$A$23) * ($C$2:$O$23))</f>
        <v>2384.0311367713898</v>
      </c>
      <c r="AJ45" s="1" cm="1">
        <f t="array" ref="AJ45">SUMPRODUCT((AJ$28 = $C$1:$O$1) * ($R45 = $B$2:$B$23) * ($Q45 = $A$2:$A$23) * ($C$2:$O$23))</f>
        <v>22.293366935968098</v>
      </c>
      <c r="AK45" s="1"/>
      <c r="AM45" t="s">
        <v>36</v>
      </c>
      <c r="AN45" t="s">
        <v>36</v>
      </c>
      <c r="AO45" t="s">
        <v>31</v>
      </c>
      <c r="AP45" s="1">
        <f t="shared" si="27"/>
        <v>1.0083432706749975</v>
      </c>
      <c r="AQ45" s="1">
        <f t="shared" si="28"/>
        <v>0.98874224277347877</v>
      </c>
      <c r="AR45" s="1">
        <f t="shared" si="28"/>
        <v>0.99736432240141648</v>
      </c>
      <c r="AS45" s="1">
        <f t="shared" si="28"/>
        <v>0.91690824794692771</v>
      </c>
      <c r="AT45" s="1">
        <f t="shared" si="28"/>
        <v>0.90297842685666529</v>
      </c>
      <c r="AU45" s="1">
        <f t="shared" si="28"/>
        <v>0.89419789279669282</v>
      </c>
      <c r="AV45" s="1">
        <f t="shared" si="28"/>
        <v>1.0100875630444619</v>
      </c>
      <c r="AW45" s="1">
        <f t="shared" si="28"/>
        <v>1.0094705177740793</v>
      </c>
      <c r="AX45" s="1">
        <f t="shared" si="28"/>
        <v>0.94888149383491505</v>
      </c>
      <c r="AY45" s="1">
        <f t="shared" si="28"/>
        <v>0.94625231329673065</v>
      </c>
      <c r="AZ45" s="1">
        <f t="shared" si="28"/>
        <v>0.95809745555244819</v>
      </c>
      <c r="BA45" s="1">
        <f t="shared" si="28"/>
        <v>1.014383241870652</v>
      </c>
      <c r="BB45" s="1">
        <f t="shared" si="28"/>
        <v>0.97240279417676101</v>
      </c>
      <c r="BC45" s="1"/>
      <c r="BD45" s="1"/>
      <c r="BE45" t="s">
        <v>44</v>
      </c>
      <c r="BF45" t="str">
        <f t="shared" si="29"/>
        <v>SL</v>
      </c>
      <c r="BG45" t="str">
        <f t="shared" si="30"/>
        <v>&amp;SL</v>
      </c>
      <c r="BH45" t="str">
        <f t="shared" si="30"/>
        <v>&amp;MinT-cov</v>
      </c>
      <c r="BI45" t="str">
        <f t="shared" si="31"/>
        <v>&amp;79.26</v>
      </c>
      <c r="BJ45" t="str">
        <f t="shared" si="31"/>
        <v>&amp;22.97</v>
      </c>
      <c r="BK45" t="str">
        <f t="shared" si="31"/>
        <v>&amp;17.74</v>
      </c>
      <c r="BL45" t="str">
        <f t="shared" si="31"/>
        <v>&amp;34.12</v>
      </c>
      <c r="BM45" t="str">
        <f t="shared" si="31"/>
        <v>&amp;27.88</v>
      </c>
      <c r="BN45" t="str">
        <f t="shared" si="32"/>
        <v>&amp;23.08</v>
      </c>
      <c r="BO45" t="str">
        <f t="shared" si="33"/>
        <v>&amp;75.18</v>
      </c>
      <c r="BP45" t="str">
        <f t="shared" si="34"/>
        <v>&amp;77.57</v>
      </c>
      <c r="BQ45" t="str">
        <f t="shared" si="35"/>
        <v>&amp;28.73</v>
      </c>
      <c r="BR45" t="str">
        <f t="shared" si="36"/>
        <v>&amp;23.33</v>
      </c>
      <c r="BS45" t="str">
        <f t="shared" si="37"/>
        <v>&amp;20.27</v>
      </c>
      <c r="BT45" t="str">
        <f t="shared" si="38"/>
        <v>&amp;16.19</v>
      </c>
      <c r="BU45" t="str">
        <f t="shared" si="39"/>
        <v>&amp;23.94</v>
      </c>
      <c r="BV45" s="3" t="s">
        <v>45</v>
      </c>
    </row>
    <row r="46" spans="17:74" x14ac:dyDescent="0.4">
      <c r="Q46" t="s">
        <v>15</v>
      </c>
      <c r="R46" t="s">
        <v>17</v>
      </c>
      <c r="U46" t="s">
        <v>36</v>
      </c>
      <c r="V46" t="s">
        <v>36</v>
      </c>
      <c r="W46" t="s">
        <v>29</v>
      </c>
      <c r="X46" s="1" cm="1">
        <f t="array" ref="X46">SUMPRODUCT((X$28 = $C$1:$O$1) * ($R46 = $B$2:$B$23) * ($Q46 = $A$2:$A$23) * ($C$2:$O$23))</f>
        <v>3.3662560925735798</v>
      </c>
      <c r="Y46" s="1" cm="1">
        <f t="array" ref="Y46">SUMPRODUCT((Y$28 = $C$1:$O$1) * ($R46 = $B$2:$B$23) * ($Q46 = $A$2:$A$23) * ($C$2:$O$23))</f>
        <v>722.00438149750505</v>
      </c>
      <c r="Z46" s="1" cm="1">
        <f t="array" ref="Z46">SUMPRODUCT((Z$28 = $C$1:$O$1) * ($R46 = $B$2:$B$23) * ($Q46 = $A$2:$A$23) * ($C$2:$O$23))</f>
        <v>1452.5494683899401</v>
      </c>
      <c r="AA46" s="1" cm="1">
        <f t="array" ref="AA46">SUMPRODUCT((AA$28 = $C$1:$O$1) * ($R46 = $B$2:$B$23) * ($Q46 = $A$2:$A$23) * ($C$2:$O$23))</f>
        <v>137.025174703971</v>
      </c>
      <c r="AB46" s="1" cm="1">
        <f t="array" ref="AB46">SUMPRODUCT((AB$28 = $C$1:$O$1) * ($R46 = $B$2:$B$23) * ($Q46 = $A$2:$A$23) * ($C$2:$O$23))</f>
        <v>248.69297963599001</v>
      </c>
      <c r="AC46" s="1" cm="1">
        <f t="array" ref="AC46">SUMPRODUCT((AC$28 = $C$1:$O$1) * ($R46 = $B$2:$B$23) * ($Q46 = $A$2:$A$23) * ($C$2:$O$23))</f>
        <v>507.99890269115201</v>
      </c>
      <c r="AD46" s="1" cm="1">
        <f t="array" ref="AD46">SUMPRODUCT((AD$28 = $C$1:$O$1) * ($R46 = $B$2:$B$23) * ($Q46 = $A$2:$A$23) * ($C$2:$O$23))</f>
        <v>13.5602036315974</v>
      </c>
      <c r="AE46" s="1" cm="1">
        <f t="array" ref="AE46">SUMPRODUCT((AE$28 = $C$1:$O$1) * ($R46 = $B$2:$B$23) * ($Q46 = $A$2:$A$23) * ($C$2:$O$23))</f>
        <v>6.8490422579055998</v>
      </c>
      <c r="AF46" s="1" cm="1">
        <f t="array" ref="AF46">SUMPRODUCT((AF$28 = $C$1:$O$1) * ($R46 = $B$2:$B$23) * ($Q46 = $A$2:$A$23) * ($C$2:$O$23))</f>
        <v>331.66622440200302</v>
      </c>
      <c r="AG46" s="1" cm="1">
        <f t="array" ref="AG46">SUMPRODUCT((AG$28 = $C$1:$O$1) * ($R46 = $B$2:$B$23) * ($Q46 = $A$2:$A$23) * ($C$2:$O$23))</f>
        <v>637.73122178081906</v>
      </c>
      <c r="AH46" s="1" cm="1">
        <f t="array" ref="AH46">SUMPRODUCT((AH$28 = $C$1:$O$1) * ($R46 = $B$2:$B$23) * ($Q46 = $A$2:$A$23) * ($C$2:$O$23))</f>
        <v>1328.90678565082</v>
      </c>
      <c r="AI46" s="1" cm="1">
        <f t="array" ref="AI46">SUMPRODUCT((AI$28 = $C$1:$O$1) * ($R46 = $B$2:$B$23) * ($Q46 = $A$2:$A$23) * ($C$2:$O$23))</f>
        <v>3087.38096778213</v>
      </c>
      <c r="AJ46" s="1" cm="1">
        <f t="array" ref="AJ46">SUMPRODUCT((AJ$28 = $C$1:$O$1) * ($R46 = $B$2:$B$23) * ($Q46 = $A$2:$A$23) * ($C$2:$O$23))</f>
        <v>29.7393102942914</v>
      </c>
      <c r="AK46" s="1"/>
      <c r="AM46" t="s">
        <v>36</v>
      </c>
      <c r="AN46" t="s">
        <v>36</v>
      </c>
      <c r="AO46" t="s">
        <v>29</v>
      </c>
      <c r="AP46" s="1">
        <f t="shared" si="27"/>
        <v>1.737083756146357</v>
      </c>
      <c r="AQ46" s="1">
        <f t="shared" si="28"/>
        <v>1.2706501309966216</v>
      </c>
      <c r="AR46" s="1">
        <f t="shared" si="28"/>
        <v>1.3014938388389543</v>
      </c>
      <c r="AS46" s="1">
        <f t="shared" si="28"/>
        <v>1.3427029714200691</v>
      </c>
      <c r="AT46" s="1">
        <f t="shared" si="28"/>
        <v>1.2629405273649112</v>
      </c>
      <c r="AU46" s="1">
        <f t="shared" si="28"/>
        <v>1.2385871461475075</v>
      </c>
      <c r="AV46" s="1">
        <f t="shared" si="28"/>
        <v>2.0338128925016781</v>
      </c>
      <c r="AW46" s="1">
        <f t="shared" si="28"/>
        <v>1.8641085744212555</v>
      </c>
      <c r="AX46" s="1">
        <f t="shared" si="28"/>
        <v>1.2955491528560532</v>
      </c>
      <c r="AY46" s="1">
        <f t="shared" si="28"/>
        <v>1.2586350456947657</v>
      </c>
      <c r="AZ46" s="1">
        <f t="shared" si="28"/>
        <v>1.2555579786024385</v>
      </c>
      <c r="BA46" s="1">
        <f t="shared" si="28"/>
        <v>1.3136521023923617</v>
      </c>
      <c r="BB46" s="1">
        <f t="shared" si="28"/>
        <v>1.2971835304249824</v>
      </c>
      <c r="BC46" s="1"/>
      <c r="BD46" s="1"/>
      <c r="BE46" t="s">
        <v>44</v>
      </c>
      <c r="BF46" t="str">
        <f t="shared" si="29"/>
        <v>SL</v>
      </c>
      <c r="BG46" t="str">
        <f t="shared" si="30"/>
        <v>&amp;SL</v>
      </c>
      <c r="BH46" t="str">
        <f t="shared" si="30"/>
        <v>&amp;MinT-shrink</v>
      </c>
      <c r="BI46" t="str">
        <f t="shared" si="31"/>
        <v>&amp;1.01</v>
      </c>
      <c r="BJ46" t="str">
        <f t="shared" si="31"/>
        <v>&amp;1.33</v>
      </c>
      <c r="BK46" t="str">
        <f t="shared" si="31"/>
        <v>&amp;1.31</v>
      </c>
      <c r="BL46" t="str">
        <f t="shared" si="31"/>
        <v>&amp;1.09</v>
      </c>
      <c r="BM46" t="str">
        <f t="shared" si="31"/>
        <v>&amp;1.08</v>
      </c>
      <c r="BN46" t="str">
        <f t="shared" si="32"/>
        <v>&amp;1.03</v>
      </c>
      <c r="BO46" t="str">
        <f t="shared" si="33"/>
        <v>&amp;1.06</v>
      </c>
      <c r="BP46" t="str">
        <f t="shared" si="34"/>
        <v>&amp;1.03</v>
      </c>
      <c r="BQ46" t="str">
        <f t="shared" si="35"/>
        <v>&amp;1.19</v>
      </c>
      <c r="BR46" t="str">
        <f t="shared" si="36"/>
        <v>&amp;1.18</v>
      </c>
      <c r="BS46" t="str">
        <f t="shared" si="37"/>
        <v>&amp;1.13</v>
      </c>
      <c r="BT46" t="str">
        <f t="shared" si="38"/>
        <v>&amp;1.22</v>
      </c>
      <c r="BU46" t="str">
        <f t="shared" si="39"/>
        <v>&amp;1.2</v>
      </c>
      <c r="BV46" s="3" t="s">
        <v>45</v>
      </c>
    </row>
    <row r="47" spans="17:74" x14ac:dyDescent="0.4">
      <c r="T47" t="s">
        <v>43</v>
      </c>
      <c r="AL47" t="s">
        <v>43</v>
      </c>
      <c r="BE47" t="s">
        <v>44</v>
      </c>
      <c r="BF47" t="str">
        <f t="shared" si="29"/>
        <v>SL</v>
      </c>
      <c r="BG47" t="str">
        <f t="shared" si="30"/>
        <v>&amp;SL</v>
      </c>
      <c r="BH47" t="str">
        <f t="shared" si="30"/>
        <v>&amp;ERM</v>
      </c>
      <c r="BI47" t="str">
        <f t="shared" si="31"/>
        <v>&amp;1.74</v>
      </c>
      <c r="BJ47" t="str">
        <f t="shared" si="31"/>
        <v>&amp;1.55</v>
      </c>
      <c r="BK47" t="str">
        <f t="shared" si="31"/>
        <v>&amp;1.56</v>
      </c>
      <c r="BL47" t="str">
        <f t="shared" si="31"/>
        <v>&amp;1.43</v>
      </c>
      <c r="BM47" t="str">
        <f t="shared" si="31"/>
        <v>&amp;1.33</v>
      </c>
      <c r="BN47" t="str">
        <f t="shared" si="32"/>
        <v>&amp;1.34</v>
      </c>
      <c r="BO47" t="str">
        <f t="shared" si="33"/>
        <v>&amp;2</v>
      </c>
      <c r="BP47" t="str">
        <f t="shared" si="34"/>
        <v>&amp;1.85</v>
      </c>
      <c r="BQ47" t="str">
        <f t="shared" si="35"/>
        <v>&amp;1.43</v>
      </c>
      <c r="BR47" t="str">
        <f t="shared" si="36"/>
        <v>&amp;1.4</v>
      </c>
      <c r="BS47" t="str">
        <f t="shared" si="37"/>
        <v>&amp;1.46</v>
      </c>
      <c r="BT47" t="str">
        <f t="shared" si="38"/>
        <v>&amp;1.68</v>
      </c>
      <c r="BU47" t="str">
        <f t="shared" si="39"/>
        <v>&amp;1.53</v>
      </c>
      <c r="BV47" s="3" t="s">
        <v>45</v>
      </c>
    </row>
    <row r="48" spans="17:74" x14ac:dyDescent="0.4">
      <c r="Q48" t="s">
        <v>23</v>
      </c>
      <c r="R48" t="s">
        <v>16</v>
      </c>
      <c r="U48" t="s">
        <v>36</v>
      </c>
      <c r="V48" t="s">
        <v>36</v>
      </c>
      <c r="W48" t="str">
        <f t="shared" ref="W48:W54" si="40">W40</f>
        <v>Base</v>
      </c>
      <c r="X48" s="1" cm="1">
        <f t="array" ref="X48">SUMPRODUCT((X$28 = $C$1:$O$1) * ($R48 = $B$2:$B$23) * ($Q48 = $A$2:$A$23) * ($C$2:$O$23))</f>
        <v>1.9624657518334201</v>
      </c>
      <c r="Y48" s="1" cm="1">
        <f t="array" ref="Y48">SUMPRODUCT((Y$28 = $C$1:$O$1) * ($R48 = $B$2:$B$23) * ($Q48 = $A$2:$A$23) * ($C$2:$O$23))</f>
        <v>904.07493378823995</v>
      </c>
      <c r="Z48" s="1" cm="1">
        <f t="array" ref="Z48">SUMPRODUCT((Z$28 = $C$1:$O$1) * ($R48 = $B$2:$B$23) * ($Q48 = $A$2:$A$23) * ($C$2:$O$23))</f>
        <v>1536.7172179434499</v>
      </c>
      <c r="AA48" s="1" cm="1">
        <f t="array" ref="AA48">SUMPRODUCT((AA$28 = $C$1:$O$1) * ($R48 = $B$2:$B$23) * ($Q48 = $A$2:$A$23) * ($C$2:$O$23))</f>
        <v>117.023065644079</v>
      </c>
      <c r="AB48" s="1" cm="1">
        <f t="array" ref="AB48">SUMPRODUCT((AB$28 = $C$1:$O$1) * ($R48 = $B$2:$B$23) * ($Q48 = $A$2:$A$23) * ($C$2:$O$23))</f>
        <v>227.043986289571</v>
      </c>
      <c r="AC48" s="1" cm="1">
        <f t="array" ref="AC48">SUMPRODUCT((AC$28 = $C$1:$O$1) * ($R48 = $B$2:$B$23) * ($Q48 = $A$2:$A$23) * ($C$2:$O$23))</f>
        <v>680.58734947360699</v>
      </c>
      <c r="AD48" s="1" cm="1">
        <f t="array" ref="AD48">SUMPRODUCT((AD$28 = $C$1:$O$1) * ($R48 = $B$2:$B$23) * ($Q48 = $A$2:$A$23) * ($C$2:$O$23))</f>
        <v>7.7992629225824297</v>
      </c>
      <c r="AE48" s="1" cm="1">
        <f t="array" ref="AE48">SUMPRODUCT((AE$28 = $C$1:$O$1) * ($R48 = $B$2:$B$23) * ($Q48 = $A$2:$A$23) * ($C$2:$O$23))</f>
        <v>3.7623400714794601</v>
      </c>
      <c r="AF48" s="1" cm="1">
        <f t="array" ref="AF48">SUMPRODUCT((AF$28 = $C$1:$O$1) * ($R48 = $B$2:$B$23) * ($Q48 = $A$2:$A$23) * ($C$2:$O$23))</f>
        <v>346.098055383401</v>
      </c>
      <c r="AG48" s="1" cm="1">
        <f t="array" ref="AG48">SUMPRODUCT((AG$28 = $C$1:$O$1) * ($R48 = $B$2:$B$23) * ($Q48 = $A$2:$A$23) * ($C$2:$O$23))</f>
        <v>1036.81782150764</v>
      </c>
      <c r="AH48" s="1" cm="1">
        <f t="array" ref="AH48">SUMPRODUCT((AH$28 = $C$1:$O$1) * ($R48 = $B$2:$B$23) * ($Q48 = $A$2:$A$23) * ($C$2:$O$23))</f>
        <v>1352.96506166166</v>
      </c>
      <c r="AI48" s="1" cm="1">
        <f t="array" ref="AI48">SUMPRODUCT((AI$28 = $C$1:$O$1) * ($R48 = $B$2:$B$23) * ($Q48 = $A$2:$A$23) * ($C$2:$O$23))</f>
        <v>3322.3330751387002</v>
      </c>
      <c r="AJ48" s="1" cm="1">
        <f t="array" ref="AJ48">SUMPRODUCT((AJ$28 = $C$1:$O$1) * ($R48 = $B$2:$B$23) * ($Q48 = $A$2:$A$23) * ($C$2:$O$23))</f>
        <v>33.861021243415401</v>
      </c>
      <c r="AK48" s="1"/>
      <c r="AM48" t="s">
        <v>36</v>
      </c>
      <c r="AN48" t="s">
        <v>36</v>
      </c>
      <c r="AO48" t="str">
        <f t="shared" ref="AO48:AO56" si="41">AO40</f>
        <v>Base</v>
      </c>
      <c r="AP48" s="1">
        <f t="shared" ref="AP48:AP54" si="42">X48 / X$32</f>
        <v>1.0126880682144264</v>
      </c>
      <c r="AQ48" s="1">
        <f t="shared" ref="AQ48:BB54" si="43">Y48 / Y$32</f>
        <v>1.5910747392781004</v>
      </c>
      <c r="AR48" s="1">
        <f t="shared" si="43"/>
        <v>1.3769086937934334</v>
      </c>
      <c r="AS48" s="1">
        <f t="shared" si="43"/>
        <v>1.1467032850310031</v>
      </c>
      <c r="AT48" s="1">
        <f t="shared" si="43"/>
        <v>1.1530001860096175</v>
      </c>
      <c r="AU48" s="1">
        <f t="shared" si="43"/>
        <v>1.6593869365129508</v>
      </c>
      <c r="AV48" s="1">
        <f t="shared" si="43"/>
        <v>1.1697642539081754</v>
      </c>
      <c r="AW48" s="1">
        <f t="shared" si="43"/>
        <v>1.0239987027439081</v>
      </c>
      <c r="AX48" s="1">
        <f t="shared" si="43"/>
        <v>1.3519225337627856</v>
      </c>
      <c r="AY48" s="1">
        <f t="shared" si="43"/>
        <v>2.0462778072968821</v>
      </c>
      <c r="AZ48" s="1">
        <f t="shared" si="43"/>
        <v>1.2782883617436733</v>
      </c>
      <c r="BA48" s="1">
        <f t="shared" si="43"/>
        <v>1.4136220552460241</v>
      </c>
      <c r="BB48" s="1">
        <f t="shared" si="43"/>
        <v>1.4769662996777813</v>
      </c>
      <c r="BC48" s="1"/>
      <c r="BD48" s="1"/>
      <c r="BE48" t="s">
        <v>46</v>
      </c>
    </row>
    <row r="49" spans="17:74" x14ac:dyDescent="0.4">
      <c r="Q49" t="s">
        <v>23</v>
      </c>
      <c r="R49" t="s">
        <v>20</v>
      </c>
      <c r="U49" t="s">
        <v>36</v>
      </c>
      <c r="V49" t="s">
        <v>36</v>
      </c>
      <c r="W49" t="str">
        <f t="shared" si="40"/>
        <v>OLS</v>
      </c>
      <c r="X49" s="1" cm="1">
        <f t="array" ref="X49">SUMPRODUCT((X$28 = $C$1:$O$1) * ($R49 = $B$2:$B$23) * ($Q49 = $A$2:$A$23) * ($C$2:$O$23))</f>
        <v>1.97636664360139</v>
      </c>
      <c r="Y49" s="1" cm="1">
        <f t="array" ref="Y49">SUMPRODUCT((Y$28 = $C$1:$O$1) * ($R49 = $B$2:$B$23) * ($Q49 = $A$2:$A$23) * ($C$2:$O$23))</f>
        <v>883.39589402230797</v>
      </c>
      <c r="Z49" s="1" cm="1">
        <f t="array" ref="Z49">SUMPRODUCT((Z$28 = $C$1:$O$1) * ($R49 = $B$2:$B$23) * ($Q49 = $A$2:$A$23) * ($C$2:$O$23))</f>
        <v>1679.66032594583</v>
      </c>
      <c r="AA49" s="1" cm="1">
        <f t="array" ref="AA49">SUMPRODUCT((AA$28 = $C$1:$O$1) * ($R49 = $B$2:$B$23) * ($Q49 = $A$2:$A$23) * ($C$2:$O$23))</f>
        <v>131.834080579177</v>
      </c>
      <c r="AB49" s="1" cm="1">
        <f t="array" ref="AB49">SUMPRODUCT((AB$28 = $C$1:$O$1) * ($R49 = $B$2:$B$23) * ($Q49 = $A$2:$A$23) * ($C$2:$O$23))</f>
        <v>256.27843627582303</v>
      </c>
      <c r="AC49" s="1" cm="1">
        <f t="array" ref="AC49">SUMPRODUCT((AC$28 = $C$1:$O$1) * ($R49 = $B$2:$B$23) * ($Q49 = $A$2:$A$23) * ($C$2:$O$23))</f>
        <v>519.94230644120898</v>
      </c>
      <c r="AD49" s="1" cm="1">
        <f t="array" ref="AD49">SUMPRODUCT((AD$28 = $C$1:$O$1) * ($R49 = $B$2:$B$23) * ($Q49 = $A$2:$A$23) * ($C$2:$O$23))</f>
        <v>7.4636264711343898</v>
      </c>
      <c r="AE49" s="1" cm="1">
        <f t="array" ref="AE49">SUMPRODUCT((AE$28 = $C$1:$O$1) * ($R49 = $B$2:$B$23) * ($Q49 = $A$2:$A$23) * ($C$2:$O$23))</f>
        <v>3.8733113440079299</v>
      </c>
      <c r="AF49" s="1" cm="1">
        <f t="array" ref="AF49">SUMPRODUCT((AF$28 = $C$1:$O$1) * ($R49 = $B$2:$B$23) * ($Q49 = $A$2:$A$23) * ($C$2:$O$23))</f>
        <v>365.13166883087098</v>
      </c>
      <c r="AG49" s="1" cm="1">
        <f t="array" ref="AG49">SUMPRODUCT((AG$28 = $C$1:$O$1) * ($R49 = $B$2:$B$23) * ($Q49 = $A$2:$A$23) * ($C$2:$O$23))</f>
        <v>731.91812088040001</v>
      </c>
      <c r="AH49" s="1" cm="1">
        <f t="array" ref="AH49">SUMPRODUCT((AH$28 = $C$1:$O$1) * ($R49 = $B$2:$B$23) * ($Q49 = $A$2:$A$23) * ($C$2:$O$23))</f>
        <v>1396.1277794785899</v>
      </c>
      <c r="AI49" s="1" cm="1">
        <f t="array" ref="AI49">SUMPRODUCT((AI$28 = $C$1:$O$1) * ($R49 = $B$2:$B$23) * ($Q49 = $A$2:$A$23) * ($C$2:$O$23))</f>
        <v>3078.8746700752699</v>
      </c>
      <c r="AJ49" s="1" cm="1">
        <f t="array" ref="AJ49">SUMPRODUCT((AJ$28 = $C$1:$O$1) * ($R49 = $B$2:$B$23) * ($Q49 = $A$2:$A$23) * ($C$2:$O$23))</f>
        <v>31.753365698667</v>
      </c>
      <c r="AK49" s="1"/>
      <c r="AM49" t="s">
        <v>36</v>
      </c>
      <c r="AN49" t="s">
        <v>36</v>
      </c>
      <c r="AO49" t="str">
        <f t="shared" si="41"/>
        <v>OLS</v>
      </c>
      <c r="AP49" s="1">
        <f t="shared" si="42"/>
        <v>1.0198613231962328</v>
      </c>
      <c r="AQ49" s="1">
        <f t="shared" si="43"/>
        <v>1.5546818512834775</v>
      </c>
      <c r="AR49" s="1">
        <f t="shared" si="43"/>
        <v>1.5049866549356463</v>
      </c>
      <c r="AS49" s="1">
        <f t="shared" si="43"/>
        <v>1.2918356945029597</v>
      </c>
      <c r="AT49" s="1">
        <f t="shared" si="43"/>
        <v>1.3014618423736282</v>
      </c>
      <c r="AU49" s="1">
        <f t="shared" si="43"/>
        <v>1.2677071822099952</v>
      </c>
      <c r="AV49" s="1">
        <f t="shared" si="43"/>
        <v>1.1194241734275312</v>
      </c>
      <c r="AW49" s="1">
        <f t="shared" si="43"/>
        <v>1.0542018308376184</v>
      </c>
      <c r="AX49" s="1">
        <f t="shared" si="43"/>
        <v>1.4262713216808789</v>
      </c>
      <c r="AY49" s="1">
        <f t="shared" si="43"/>
        <v>1.4445235956092821</v>
      </c>
      <c r="AZ49" s="1">
        <f t="shared" si="43"/>
        <v>1.3190687199436439</v>
      </c>
      <c r="BA49" s="1">
        <f t="shared" si="43"/>
        <v>1.310032751239135</v>
      </c>
      <c r="BB49" s="1">
        <f t="shared" si="43"/>
        <v>1.385033567095838</v>
      </c>
      <c r="BC49" s="1"/>
      <c r="BD49" s="1"/>
      <c r="BE49" t="str">
        <f>"\texttt{"&amp;AL39&amp;"}"</f>
        <v>\texttt{Global}</v>
      </c>
      <c r="BV49" s="3" t="s">
        <v>45</v>
      </c>
    </row>
    <row r="50" spans="17:74" x14ac:dyDescent="0.4">
      <c r="Q50" t="s">
        <v>23</v>
      </c>
      <c r="R50" t="s">
        <v>21</v>
      </c>
      <c r="U50" t="s">
        <v>36</v>
      </c>
      <c r="V50" t="s">
        <v>36</v>
      </c>
      <c r="W50" t="str">
        <f t="shared" si="40"/>
        <v>WLS-struct</v>
      </c>
      <c r="X50" s="1" cm="1">
        <f t="array" ref="X50">SUMPRODUCT((X$28 = $C$1:$O$1) * ($R50 = $B$2:$B$23) * ($Q50 = $A$2:$A$23) * ($C$2:$O$23))</f>
        <v>1.9604426348642401</v>
      </c>
      <c r="Y50" s="1" cm="1">
        <f t="array" ref="Y50">SUMPRODUCT((Y$28 = $C$1:$O$1) * ($R50 = $B$2:$B$23) * ($Q50 = $A$2:$A$23) * ($C$2:$O$23))</f>
        <v>789.90558836434695</v>
      </c>
      <c r="Z50" s="1" cm="1">
        <f t="array" ref="Z50">SUMPRODUCT((Z$28 = $C$1:$O$1) * ($R50 = $B$2:$B$23) * ($Q50 = $A$2:$A$23) * ($C$2:$O$23))</f>
        <v>1545.71722351367</v>
      </c>
      <c r="AA50" s="1" cm="1">
        <f t="array" ref="AA50">SUMPRODUCT((AA$28 = $C$1:$O$1) * ($R50 = $B$2:$B$23) * ($Q50 = $A$2:$A$23) * ($C$2:$O$23))</f>
        <v>117.108657178578</v>
      </c>
      <c r="AB50" s="1" cm="1">
        <f t="array" ref="AB50">SUMPRODUCT((AB$28 = $C$1:$O$1) * ($R50 = $B$2:$B$23) * ($Q50 = $A$2:$A$23) * ($C$2:$O$23))</f>
        <v>227.81036050130899</v>
      </c>
      <c r="AC50" s="1" cm="1">
        <f t="array" ref="AC50">SUMPRODUCT((AC$28 = $C$1:$O$1) * ($R50 = $B$2:$B$23) * ($Q50 = $A$2:$A$23) * ($C$2:$O$23))</f>
        <v>456.93135601667598</v>
      </c>
      <c r="AD50" s="1" cm="1">
        <f t="array" ref="AD50">SUMPRODUCT((AD$28 = $C$1:$O$1) * ($R50 = $B$2:$B$23) * ($Q50 = $A$2:$A$23) * ($C$2:$O$23))</f>
        <v>7.1348409532725796</v>
      </c>
      <c r="AE50" s="1" cm="1">
        <f t="array" ref="AE50">SUMPRODUCT((AE$28 = $C$1:$O$1) * ($R50 = $B$2:$B$23) * ($Q50 = $A$2:$A$23) * ($C$2:$O$23))</f>
        <v>3.7896359382413398</v>
      </c>
      <c r="AF50" s="1" cm="1">
        <f t="array" ref="AF50">SUMPRODUCT((AF$28 = $C$1:$O$1) * ($R50 = $B$2:$B$23) * ($Q50 = $A$2:$A$23) * ($C$2:$O$23))</f>
        <v>325.81129593805201</v>
      </c>
      <c r="AG50" s="1" cm="1">
        <f t="array" ref="AG50">SUMPRODUCT((AG$28 = $C$1:$O$1) * ($R50 = $B$2:$B$23) * ($Q50 = $A$2:$A$23) * ($C$2:$O$23))</f>
        <v>650.22545466369399</v>
      </c>
      <c r="AH50" s="1" cm="1">
        <f t="array" ref="AH50">SUMPRODUCT((AH$28 = $C$1:$O$1) * ($R50 = $B$2:$B$23) * ($Q50 = $A$2:$A$23) * ($C$2:$O$23))</f>
        <v>1307.6445699573601</v>
      </c>
      <c r="AI50" s="1" cm="1">
        <f t="array" ref="AI50">SUMPRODUCT((AI$28 = $C$1:$O$1) * ($R50 = $B$2:$B$23) * ($Q50 = $A$2:$A$23) * ($C$2:$O$23))</f>
        <v>2991.8144351623</v>
      </c>
      <c r="AJ50" s="1" cm="1">
        <f t="array" ref="AJ50">SUMPRODUCT((AJ$28 = $C$1:$O$1) * ($R50 = $B$2:$B$23) * ($Q50 = $A$2:$A$23) * ($C$2:$O$23))</f>
        <v>29.2528899154761</v>
      </c>
      <c r="AK50" s="1"/>
      <c r="AM50" t="s">
        <v>36</v>
      </c>
      <c r="AN50" t="s">
        <v>36</v>
      </c>
      <c r="AO50" t="str">
        <f t="shared" si="41"/>
        <v>WLS-struct</v>
      </c>
      <c r="AP50" s="1">
        <f t="shared" si="42"/>
        <v>1.0116440823953738</v>
      </c>
      <c r="AQ50" s="1">
        <f t="shared" si="43"/>
        <v>1.3901489589971265</v>
      </c>
      <c r="AR50" s="1">
        <f t="shared" si="43"/>
        <v>1.384972757740351</v>
      </c>
      <c r="AS50" s="1">
        <f t="shared" si="43"/>
        <v>1.1475419922827801</v>
      </c>
      <c r="AT50" s="1">
        <f t="shared" si="43"/>
        <v>1.1568920733180084</v>
      </c>
      <c r="AU50" s="1">
        <f t="shared" si="43"/>
        <v>1.1140758399985866</v>
      </c>
      <c r="AV50" s="1">
        <f t="shared" si="43"/>
        <v>1.0701116230217953</v>
      </c>
      <c r="AW50" s="1">
        <f t="shared" si="43"/>
        <v>1.0314278377033761</v>
      </c>
      <c r="AX50" s="1">
        <f t="shared" si="43"/>
        <v>1.2726787275506697</v>
      </c>
      <c r="AY50" s="1">
        <f t="shared" si="43"/>
        <v>1.2832938342852718</v>
      </c>
      <c r="AZ50" s="1">
        <f t="shared" si="43"/>
        <v>1.2354693276564541</v>
      </c>
      <c r="BA50" s="1">
        <f t="shared" si="43"/>
        <v>1.2729894249306384</v>
      </c>
      <c r="BB50" s="1">
        <f t="shared" si="43"/>
        <v>1.2759666125469842</v>
      </c>
      <c r="BC50" s="1"/>
      <c r="BD50" s="1"/>
      <c r="BE50" t="s">
        <v>44</v>
      </c>
      <c r="BF50" t="str">
        <f t="shared" ref="BF50:BF56" si="44">AM40</f>
        <v>SL</v>
      </c>
      <c r="BG50" t="str">
        <f t="shared" ref="BG50:BH56" si="45">"&amp;"&amp;AN40</f>
        <v>&amp;SL</v>
      </c>
      <c r="BH50" t="str">
        <f t="shared" si="45"/>
        <v>&amp;Base</v>
      </c>
      <c r="BI50" t="str">
        <f t="shared" ref="BI50:BM56" si="46">"&amp;"&amp;ROUND(AP40, 2)</f>
        <v>&amp;1.01</v>
      </c>
      <c r="BJ50" t="str">
        <f t="shared" si="46"/>
        <v>&amp;1.23</v>
      </c>
      <c r="BK50" t="str">
        <f t="shared" si="46"/>
        <v>&amp;1.32</v>
      </c>
      <c r="BL50" t="str">
        <f t="shared" si="46"/>
        <v>&amp;0.92</v>
      </c>
      <c r="BM50" t="str">
        <f t="shared" si="46"/>
        <v>&amp;0.93</v>
      </c>
      <c r="BN50" t="str">
        <f t="shared" ref="BN50:BN56" si="47">"&amp;"&amp;ROUND(AU40, 2)</f>
        <v>&amp;0.96</v>
      </c>
      <c r="BO50" t="str">
        <f t="shared" ref="BO50:BO56" si="48">"&amp;"&amp;ROUND(AV40, 2)</f>
        <v>&amp;1</v>
      </c>
      <c r="BP50" t="str">
        <f t="shared" ref="BP50:BP56" si="49">"&amp;"&amp;ROUND(AW40, 2)</f>
        <v>&amp;1.01</v>
      </c>
      <c r="BQ50" t="str">
        <f t="shared" ref="BQ50:BQ56" si="50">"&amp;"&amp;ROUND(AX40, 2)</f>
        <v>&amp;0.99</v>
      </c>
      <c r="BR50" t="str">
        <f t="shared" ref="BR50:BR56" si="51">"&amp;"&amp;ROUND(AY40, 2)</f>
        <v>&amp;1.05</v>
      </c>
      <c r="BS50" t="str">
        <f t="shared" ref="BS50:BS56" si="52">"&amp;"&amp;ROUND(AZ40, 2)</f>
        <v>&amp;1.19</v>
      </c>
      <c r="BT50" t="str">
        <f t="shared" ref="BT50:BT56" si="53">"&amp;"&amp;ROUND(BA40, 2)</f>
        <v>&amp;1.73</v>
      </c>
      <c r="BU50" t="str">
        <f t="shared" ref="BU50:BU56" si="54">"&amp;"&amp;ROUND(BB40, 2)</f>
        <v>&amp;1.31</v>
      </c>
      <c r="BV50" s="3" t="s">
        <v>45</v>
      </c>
    </row>
    <row r="51" spans="17:74" x14ac:dyDescent="0.4">
      <c r="Q51" t="s">
        <v>23</v>
      </c>
      <c r="R51" t="s">
        <v>22</v>
      </c>
      <c r="U51" t="s">
        <v>36</v>
      </c>
      <c r="V51" t="s">
        <v>36</v>
      </c>
      <c r="W51" t="str">
        <f t="shared" si="40"/>
        <v>WLS-var</v>
      </c>
      <c r="X51" s="1" cm="1">
        <f t="array" ref="X51">SUMPRODUCT((X$28 = $C$1:$O$1) * ($R51 = $B$2:$B$23) * ($Q51 = $A$2:$A$23) * ($C$2:$O$23))</f>
        <v>1.95937039867575</v>
      </c>
      <c r="Y51" s="1" cm="1">
        <f t="array" ref="Y51">SUMPRODUCT((Y$28 = $C$1:$O$1) * ($R51 = $B$2:$B$23) * ($Q51 = $A$2:$A$23) * ($C$2:$O$23))</f>
        <v>719.22971012194296</v>
      </c>
      <c r="Z51" s="1" cm="1">
        <f t="array" ref="Z51">SUMPRODUCT((Z$28 = $C$1:$O$1) * ($R51 = $B$2:$B$23) * ($Q51 = $A$2:$A$23) * ($C$2:$O$23))</f>
        <v>1404.3131192250801</v>
      </c>
      <c r="AA51" s="1" cm="1">
        <f t="array" ref="AA51">SUMPRODUCT((AA$28 = $C$1:$O$1) * ($R51 = $B$2:$B$23) * ($Q51 = $A$2:$A$23) * ($C$2:$O$23))</f>
        <v>111.499269687368</v>
      </c>
      <c r="AB51" s="1" cm="1">
        <f t="array" ref="AB51">SUMPRODUCT((AB$28 = $C$1:$O$1) * ($R51 = $B$2:$B$23) * ($Q51 = $A$2:$A$23) * ($C$2:$O$23))</f>
        <v>216.01852757733599</v>
      </c>
      <c r="AC51" s="1" cm="1">
        <f t="array" ref="AC51">SUMPRODUCT((AC$28 = $C$1:$O$1) * ($R51 = $B$2:$B$23) * ($Q51 = $A$2:$A$23) * ($C$2:$O$23))</f>
        <v>438.40007900313799</v>
      </c>
      <c r="AD51" s="1" cm="1">
        <f t="array" ref="AD51">SUMPRODUCT((AD$28 = $C$1:$O$1) * ($R51 = $B$2:$B$23) * ($Q51 = $A$2:$A$23) * ($C$2:$O$23))</f>
        <v>7.0751693076499</v>
      </c>
      <c r="AE51" s="1" cm="1">
        <f t="array" ref="AE51">SUMPRODUCT((AE$28 = $C$1:$O$1) * ($R51 = $B$2:$B$23) * ($Q51 = $A$2:$A$23) * ($C$2:$O$23))</f>
        <v>3.7791205958812202</v>
      </c>
      <c r="AF51" s="1" cm="1">
        <f t="array" ref="AF51">SUMPRODUCT((AF$28 = $C$1:$O$1) * ($R51 = $B$2:$B$23) * ($Q51 = $A$2:$A$23) * ($C$2:$O$23))</f>
        <v>298.540627288949</v>
      </c>
      <c r="AG51" s="1" cm="1">
        <f t="array" ref="AG51">SUMPRODUCT((AG$28 = $C$1:$O$1) * ($R51 = $B$2:$B$23) * ($Q51 = $A$2:$A$23) * ($C$2:$O$23))</f>
        <v>590.80275966903298</v>
      </c>
      <c r="AH51" s="1" cm="1">
        <f t="array" ref="AH51">SUMPRODUCT((AH$28 = $C$1:$O$1) * ($R51 = $B$2:$B$23) * ($Q51 = $A$2:$A$23) * ($C$2:$O$23))</f>
        <v>1205.7228640876299</v>
      </c>
      <c r="AI51" s="1" cm="1">
        <f t="array" ref="AI51">SUMPRODUCT((AI$28 = $C$1:$O$1) * ($R51 = $B$2:$B$23) * ($Q51 = $A$2:$A$23) * ($C$2:$O$23))</f>
        <v>2838.1123116966601</v>
      </c>
      <c r="AJ51" s="1" cm="1">
        <f t="array" ref="AJ51">SUMPRODUCT((AJ$28 = $C$1:$O$1) * ($R51 = $B$2:$B$23) * ($Q51 = $A$2:$A$23) * ($C$2:$O$23))</f>
        <v>27.1418164566842</v>
      </c>
      <c r="AK51" s="1"/>
      <c r="AM51" t="s">
        <v>36</v>
      </c>
      <c r="AN51" t="s">
        <v>36</v>
      </c>
      <c r="AO51" t="str">
        <f t="shared" si="41"/>
        <v>WLS-var</v>
      </c>
      <c r="AP51" s="1">
        <f t="shared" si="42"/>
        <v>1.0110907780671952</v>
      </c>
      <c r="AQ51" s="1">
        <f t="shared" si="43"/>
        <v>1.2657670075181766</v>
      </c>
      <c r="AR51" s="1">
        <f t="shared" si="43"/>
        <v>1.2582737540071882</v>
      </c>
      <c r="AS51" s="1">
        <f t="shared" si="43"/>
        <v>1.0925758791684139</v>
      </c>
      <c r="AT51" s="1">
        <f t="shared" si="43"/>
        <v>1.0970094674101165</v>
      </c>
      <c r="AU51" s="1">
        <f t="shared" si="43"/>
        <v>1.0688934559637506</v>
      </c>
      <c r="AV51" s="1">
        <f t="shared" si="43"/>
        <v>1.0611618339565774</v>
      </c>
      <c r="AW51" s="1">
        <f t="shared" si="43"/>
        <v>1.0285658696911553</v>
      </c>
      <c r="AX51" s="1">
        <f t="shared" si="43"/>
        <v>1.1661544900288519</v>
      </c>
      <c r="AY51" s="1">
        <f t="shared" si="43"/>
        <v>1.1660163921975826</v>
      </c>
      <c r="AZ51" s="1">
        <f t="shared" si="43"/>
        <v>1.1391731747740386</v>
      </c>
      <c r="BA51" s="1">
        <f t="shared" si="43"/>
        <v>1.2075905902096178</v>
      </c>
      <c r="BB51" s="1">
        <f t="shared" si="43"/>
        <v>1.1838847957474932</v>
      </c>
      <c r="BC51" s="1"/>
      <c r="BD51" s="1"/>
      <c r="BE51" t="s">
        <v>44</v>
      </c>
      <c r="BF51" t="str">
        <f t="shared" si="44"/>
        <v>SL</v>
      </c>
      <c r="BG51" t="str">
        <f t="shared" si="45"/>
        <v>&amp;SL</v>
      </c>
      <c r="BH51" t="str">
        <f t="shared" si="45"/>
        <v>&amp;OLS</v>
      </c>
      <c r="BI51" t="str">
        <f t="shared" si="46"/>
        <v>&amp;1.01</v>
      </c>
      <c r="BJ51" t="str">
        <f t="shared" si="46"/>
        <v>&amp;1.22</v>
      </c>
      <c r="BK51" t="str">
        <f t="shared" si="46"/>
        <v>&amp;1.25</v>
      </c>
      <c r="BL51" t="str">
        <f t="shared" si="46"/>
        <v>&amp;1.04</v>
      </c>
      <c r="BM51" t="str">
        <f t="shared" si="46"/>
        <v>&amp;1.03</v>
      </c>
      <c r="BN51" t="str">
        <f t="shared" si="47"/>
        <v>&amp;1.07</v>
      </c>
      <c r="BO51" t="str">
        <f t="shared" si="48"/>
        <v>&amp;1.01</v>
      </c>
      <c r="BP51" t="str">
        <f t="shared" si="49"/>
        <v>&amp;1.01</v>
      </c>
      <c r="BQ51" t="str">
        <f t="shared" si="50"/>
        <v>&amp;1.12</v>
      </c>
      <c r="BR51" t="str">
        <f t="shared" si="51"/>
        <v>&amp;1.13</v>
      </c>
      <c r="BS51" t="str">
        <f t="shared" si="52"/>
        <v>&amp;1.2</v>
      </c>
      <c r="BT51" t="str">
        <f t="shared" si="53"/>
        <v>&amp;1.34</v>
      </c>
      <c r="BU51" t="str">
        <f t="shared" si="54"/>
        <v>&amp;1.21</v>
      </c>
      <c r="BV51" s="3" t="s">
        <v>45</v>
      </c>
    </row>
    <row r="52" spans="17:74" x14ac:dyDescent="0.4">
      <c r="Q52" t="s">
        <v>23</v>
      </c>
      <c r="R52" t="s">
        <v>18</v>
      </c>
      <c r="U52" t="s">
        <v>36</v>
      </c>
      <c r="V52" t="s">
        <v>36</v>
      </c>
      <c r="W52" t="str">
        <f t="shared" si="40"/>
        <v>MinT-cov</v>
      </c>
      <c r="X52" s="1" cm="1">
        <f t="array" ref="X52">SUMPRODUCT((X$28 = $C$1:$O$1) * ($R52 = $B$2:$B$23) * ($Q52 = $A$2:$A$23) * ($C$2:$O$23))</f>
        <v>153.58991507893001</v>
      </c>
      <c r="Y52" s="1" cm="1">
        <f t="array" ref="Y52">SUMPRODUCT((Y$28 = $C$1:$O$1) * ($R52 = $B$2:$B$23) * ($Q52 = $A$2:$A$23) * ($C$2:$O$23))</f>
        <v>13051.3305401408</v>
      </c>
      <c r="Z52" s="1" cm="1">
        <f t="array" ref="Z52">SUMPRODUCT((Z$28 = $C$1:$O$1) * ($R52 = $B$2:$B$23) * ($Q52 = $A$2:$A$23) * ($C$2:$O$23))</f>
        <v>19799.118294589702</v>
      </c>
      <c r="AA52" s="1" cm="1">
        <f t="array" ref="AA52">SUMPRODUCT((AA$28 = $C$1:$O$1) * ($R52 = $B$2:$B$23) * ($Q52 = $A$2:$A$23) * ($C$2:$O$23))</f>
        <v>3481.9925782042301</v>
      </c>
      <c r="AB52" s="1" cm="1">
        <f t="array" ref="AB52">SUMPRODUCT((AB$28 = $C$1:$O$1) * ($R52 = $B$2:$B$23) * ($Q52 = $A$2:$A$23) * ($C$2:$O$23))</f>
        <v>5490.7207647976302</v>
      </c>
      <c r="AC52" s="1" cm="1">
        <f t="array" ref="AC52">SUMPRODUCT((AC$28 = $C$1:$O$1) * ($R52 = $B$2:$B$23) * ($Q52 = $A$2:$A$23) * ($C$2:$O$23))</f>
        <v>9467.0220163062204</v>
      </c>
      <c r="AD52" s="1" cm="1">
        <f t="array" ref="AD52">SUMPRODUCT((AD$28 = $C$1:$O$1) * ($R52 = $B$2:$B$23) * ($Q52 = $A$2:$A$23) * ($C$2:$O$23))</f>
        <v>501.27668540635898</v>
      </c>
      <c r="AE52" s="1" cm="1">
        <f t="array" ref="AE52">SUMPRODUCT((AE$28 = $C$1:$O$1) * ($R52 = $B$2:$B$23) * ($Q52 = $A$2:$A$23) * ($C$2:$O$23))</f>
        <v>284.99990236126399</v>
      </c>
      <c r="AF52" s="1" cm="1">
        <f t="array" ref="AF52">SUMPRODUCT((AF$28 = $C$1:$O$1) * ($R52 = $B$2:$B$23) * ($Q52 = $A$2:$A$23) * ($C$2:$O$23))</f>
        <v>7354.9219666626104</v>
      </c>
      <c r="AG52" s="1" cm="1">
        <f t="array" ref="AG52">SUMPRODUCT((AG$28 = $C$1:$O$1) * ($R52 = $B$2:$B$23) * ($Q52 = $A$2:$A$23) * ($C$2:$O$23))</f>
        <v>11822.646139693101</v>
      </c>
      <c r="AH52" s="1" cm="1">
        <f t="array" ref="AH52">SUMPRODUCT((AH$28 = $C$1:$O$1) * ($R52 = $B$2:$B$23) * ($Q52 = $A$2:$A$23) * ($C$2:$O$23))</f>
        <v>21458.641490133999</v>
      </c>
      <c r="AI52" s="1" cm="1">
        <f t="array" ref="AI52">SUMPRODUCT((AI$28 = $C$1:$O$1) * ($R52 = $B$2:$B$23) * ($Q52 = $A$2:$A$23) * ($C$2:$O$23))</f>
        <v>38047.249592418702</v>
      </c>
      <c r="AJ52" s="1" cm="1">
        <f t="array" ref="AJ52">SUMPRODUCT((AJ$28 = $C$1:$O$1) * ($R52 = $B$2:$B$23) * ($Q52 = $A$2:$A$23) * ($C$2:$O$23))</f>
        <v>548.87020766620799</v>
      </c>
      <c r="AK52" s="1"/>
      <c r="AM52" t="s">
        <v>36</v>
      </c>
      <c r="AN52" t="s">
        <v>36</v>
      </c>
      <c r="AO52" t="str">
        <f t="shared" si="41"/>
        <v>MinT-cov</v>
      </c>
      <c r="AP52" s="1">
        <f t="shared" si="42"/>
        <v>79.256758622762462</v>
      </c>
      <c r="AQ52" s="1">
        <f t="shared" si="43"/>
        <v>22.968939365872007</v>
      </c>
      <c r="AR52" s="1">
        <f t="shared" si="43"/>
        <v>17.740139689297333</v>
      </c>
      <c r="AS52" s="1">
        <f t="shared" si="43"/>
        <v>34.119874623899726</v>
      </c>
      <c r="AT52" s="1">
        <f t="shared" si="43"/>
        <v>27.883592807713729</v>
      </c>
      <c r="AU52" s="1">
        <f t="shared" si="43"/>
        <v>23.082199035420427</v>
      </c>
      <c r="AV52" s="1">
        <f t="shared" si="43"/>
        <v>75.183456914640942</v>
      </c>
      <c r="AW52" s="1">
        <f t="shared" si="43"/>
        <v>77.568620793312576</v>
      </c>
      <c r="AX52" s="1">
        <f t="shared" si="43"/>
        <v>28.729675264378759</v>
      </c>
      <c r="AY52" s="1">
        <f t="shared" si="43"/>
        <v>23.333335825574327</v>
      </c>
      <c r="AZ52" s="1">
        <f t="shared" si="43"/>
        <v>20.274235050814482</v>
      </c>
      <c r="BA52" s="1">
        <f t="shared" si="43"/>
        <v>16.188753490059991</v>
      </c>
      <c r="BB52" s="1">
        <f t="shared" si="43"/>
        <v>23.940884528926478</v>
      </c>
      <c r="BC52" s="1"/>
      <c r="BD52" s="1"/>
      <c r="BE52" t="s">
        <v>44</v>
      </c>
      <c r="BF52" t="str">
        <f t="shared" si="44"/>
        <v>SL</v>
      </c>
      <c r="BG52" t="str">
        <f t="shared" si="45"/>
        <v>&amp;SL</v>
      </c>
      <c r="BH52" t="str">
        <f t="shared" si="45"/>
        <v>&amp;WLS-struct</v>
      </c>
      <c r="BI52" t="str">
        <f t="shared" si="46"/>
        <v>&amp;1.01</v>
      </c>
      <c r="BJ52" t="str">
        <f t="shared" si="46"/>
        <v>&amp;1</v>
      </c>
      <c r="BK52" t="str">
        <f t="shared" si="46"/>
        <v>&amp;1.02</v>
      </c>
      <c r="BL52" t="str">
        <f t="shared" si="46"/>
        <v>&amp;0.95</v>
      </c>
      <c r="BM52" t="str">
        <f t="shared" si="46"/>
        <v>&amp;0.94</v>
      </c>
      <c r="BN52" t="str">
        <f t="shared" si="47"/>
        <v>&amp;0.93</v>
      </c>
      <c r="BO52" t="str">
        <f t="shared" si="48"/>
        <v>&amp;1.01</v>
      </c>
      <c r="BP52" t="str">
        <f t="shared" si="49"/>
        <v>&amp;1.01</v>
      </c>
      <c r="BQ52" t="str">
        <f t="shared" si="50"/>
        <v>&amp;0.97</v>
      </c>
      <c r="BR52" t="str">
        <f t="shared" si="51"/>
        <v>&amp;0.97</v>
      </c>
      <c r="BS52" t="str">
        <f t="shared" si="52"/>
        <v>&amp;0.99</v>
      </c>
      <c r="BT52" t="str">
        <f t="shared" si="53"/>
        <v>&amp;1.05</v>
      </c>
      <c r="BU52" t="str">
        <f t="shared" si="54"/>
        <v>&amp;1</v>
      </c>
      <c r="BV52" s="3" t="s">
        <v>45</v>
      </c>
    </row>
    <row r="53" spans="17:74" x14ac:dyDescent="0.4">
      <c r="Q53" t="s">
        <v>23</v>
      </c>
      <c r="R53" t="s">
        <v>19</v>
      </c>
      <c r="U53" t="s">
        <v>36</v>
      </c>
      <c r="V53" t="s">
        <v>36</v>
      </c>
      <c r="W53" t="str">
        <f t="shared" si="40"/>
        <v>MinT-shrink</v>
      </c>
      <c r="X53" s="1" cm="1">
        <f t="array" ref="X53">SUMPRODUCT((X$28 = $C$1:$O$1) * ($R53 = $B$2:$B$23) * ($Q53 = $A$2:$A$23) * ($C$2:$O$23))</f>
        <v>1.95853609197926</v>
      </c>
      <c r="Y53" s="1" cm="1">
        <f t="array" ref="Y53">SUMPRODUCT((Y$28 = $C$1:$O$1) * ($R53 = $B$2:$B$23) * ($Q53 = $A$2:$A$23) * ($C$2:$O$23))</f>
        <v>755.94205521890296</v>
      </c>
      <c r="Z53" s="1" cm="1">
        <f t="array" ref="Z53">SUMPRODUCT((Z$28 = $C$1:$O$1) * ($R53 = $B$2:$B$23) * ($Q53 = $A$2:$A$23) * ($C$2:$O$23))</f>
        <v>1462.2647169658801</v>
      </c>
      <c r="AA53" s="1" cm="1">
        <f t="array" ref="AA53">SUMPRODUCT((AA$28 = $C$1:$O$1) * ($R53 = $B$2:$B$23) * ($Q53 = $A$2:$A$23) * ($C$2:$O$23))</f>
        <v>110.759804349351</v>
      </c>
      <c r="AB53" s="1" cm="1">
        <f t="array" ref="AB53">SUMPRODUCT((AB$28 = $C$1:$O$1) * ($R53 = $B$2:$B$23) * ($Q53 = $A$2:$A$23) * ($C$2:$O$23))</f>
        <v>212.629182547433</v>
      </c>
      <c r="AC53" s="1" cm="1">
        <f t="array" ref="AC53">SUMPRODUCT((AC$28 = $C$1:$O$1) * ($R53 = $B$2:$B$23) * ($Q53 = $A$2:$A$23) * ($C$2:$O$23))</f>
        <v>422.14733634037498</v>
      </c>
      <c r="AD53" s="1" cm="1">
        <f t="array" ref="AD53">SUMPRODUCT((AD$28 = $C$1:$O$1) * ($R53 = $B$2:$B$23) * ($Q53 = $A$2:$A$23) * ($C$2:$O$23))</f>
        <v>7.0756179691554797</v>
      </c>
      <c r="AE53" s="1" cm="1">
        <f t="array" ref="AE53">SUMPRODUCT((AE$28 = $C$1:$O$1) * ($R53 = $B$2:$B$23) * ($Q53 = $A$2:$A$23) * ($C$2:$O$23))</f>
        <v>3.77753059157153</v>
      </c>
      <c r="AF53" s="1" cm="1">
        <f t="array" ref="AF53">SUMPRODUCT((AF$28 = $C$1:$O$1) * ($R53 = $B$2:$B$23) * ($Q53 = $A$2:$A$23) * ($C$2:$O$23))</f>
        <v>304.53247258757301</v>
      </c>
      <c r="AG53" s="1" cm="1">
        <f t="array" ref="AG53">SUMPRODUCT((AG$28 = $C$1:$O$1) * ($R53 = $B$2:$B$23) * ($Q53 = $A$2:$A$23) * ($C$2:$O$23))</f>
        <v>597.24790341968105</v>
      </c>
      <c r="AH53" s="1" cm="1">
        <f t="array" ref="AH53">SUMPRODUCT((AH$28 = $C$1:$O$1) * ($R53 = $B$2:$B$23) * ($Q53 = $A$2:$A$23) * ($C$2:$O$23))</f>
        <v>1193.4476055585601</v>
      </c>
      <c r="AI53" s="1" cm="1">
        <f t="array" ref="AI53">SUMPRODUCT((AI$28 = $C$1:$O$1) * ($R53 = $B$2:$B$23) * ($Q53 = $A$2:$A$23) * ($C$2:$O$23))</f>
        <v>2879.01932909162</v>
      </c>
      <c r="AJ53" s="1" cm="1">
        <f t="array" ref="AJ53">SUMPRODUCT((AJ$28 = $C$1:$O$1) * ($R53 = $B$2:$B$23) * ($Q53 = $A$2:$A$23) * ($C$2:$O$23))</f>
        <v>27.557060393860901</v>
      </c>
      <c r="AK53" s="1"/>
      <c r="AM53" t="s">
        <v>36</v>
      </c>
      <c r="AN53" t="s">
        <v>36</v>
      </c>
      <c r="AO53" t="str">
        <f t="shared" si="41"/>
        <v>MinT-shrink</v>
      </c>
      <c r="AP53" s="1">
        <f t="shared" si="42"/>
        <v>1.0106602521148429</v>
      </c>
      <c r="AQ53" s="1">
        <f t="shared" si="43"/>
        <v>1.3303767900930301</v>
      </c>
      <c r="AR53" s="1">
        <f t="shared" si="43"/>
        <v>1.3101987652043126</v>
      </c>
      <c r="AS53" s="1">
        <f t="shared" si="43"/>
        <v>1.0853298945618437</v>
      </c>
      <c r="AT53" s="1">
        <f t="shared" si="43"/>
        <v>1.0797973160829955</v>
      </c>
      <c r="AU53" s="1">
        <f t="shared" si="43"/>
        <v>1.0292665236119298</v>
      </c>
      <c r="AV53" s="1">
        <f t="shared" si="43"/>
        <v>1.0612291259810342</v>
      </c>
      <c r="AW53" s="1">
        <f t="shared" si="43"/>
        <v>1.0281331171170798</v>
      </c>
      <c r="AX53" s="1">
        <f t="shared" si="43"/>
        <v>1.189559737622794</v>
      </c>
      <c r="AY53" s="1">
        <f t="shared" si="43"/>
        <v>1.1787366158937878</v>
      </c>
      <c r="AZ53" s="1">
        <f t="shared" si="43"/>
        <v>1.1275754472644803</v>
      </c>
      <c r="BA53" s="1">
        <f t="shared" si="43"/>
        <v>1.2249961485013414</v>
      </c>
      <c r="BB53" s="1">
        <f t="shared" si="43"/>
        <v>1.2019971053835994</v>
      </c>
      <c r="BC53" s="1"/>
      <c r="BD53" s="1"/>
      <c r="BE53" t="s">
        <v>44</v>
      </c>
      <c r="BF53" t="str">
        <f t="shared" si="44"/>
        <v>SL</v>
      </c>
      <c r="BG53" t="str">
        <f t="shared" si="45"/>
        <v>&amp;SL</v>
      </c>
      <c r="BH53" t="str">
        <f t="shared" si="45"/>
        <v>&amp;WLS-var</v>
      </c>
      <c r="BI53" t="str">
        <f t="shared" si="46"/>
        <v>&amp;1.01</v>
      </c>
      <c r="BJ53" t="str">
        <f t="shared" si="46"/>
        <v>&amp;0.97</v>
      </c>
      <c r="BK53" t="str">
        <f t="shared" si="46"/>
        <v>&amp;0.97</v>
      </c>
      <c r="BL53" t="str">
        <f t="shared" si="46"/>
        <v>&amp;0.95</v>
      </c>
      <c r="BM53" t="str">
        <f t="shared" si="46"/>
        <v>&amp;0.94</v>
      </c>
      <c r="BN53" t="str">
        <f t="shared" si="47"/>
        <v>&amp;0.93</v>
      </c>
      <c r="BO53" t="str">
        <f t="shared" si="48"/>
        <v>&amp;1.02</v>
      </c>
      <c r="BP53" t="str">
        <f t="shared" si="49"/>
        <v>&amp;1.02</v>
      </c>
      <c r="BQ53" t="str">
        <f t="shared" si="50"/>
        <v>&amp;0.96</v>
      </c>
      <c r="BR53" t="str">
        <f t="shared" si="51"/>
        <v>&amp;0.95</v>
      </c>
      <c r="BS53" t="str">
        <f t="shared" si="52"/>
        <v>&amp;0.96</v>
      </c>
      <c r="BT53" t="str">
        <f t="shared" si="53"/>
        <v>&amp;0.98</v>
      </c>
      <c r="BU53" t="str">
        <f t="shared" si="54"/>
        <v>&amp;0.96</v>
      </c>
      <c r="BV53" s="3" t="s">
        <v>45</v>
      </c>
    </row>
    <row r="54" spans="17:74" x14ac:dyDescent="0.4">
      <c r="Q54" t="s">
        <v>23</v>
      </c>
      <c r="R54" t="s">
        <v>17</v>
      </c>
      <c r="U54" t="s">
        <v>36</v>
      </c>
      <c r="V54" t="s">
        <v>36</v>
      </c>
      <c r="W54" t="str">
        <f t="shared" si="40"/>
        <v>ERM</v>
      </c>
      <c r="X54" s="1" cm="1">
        <f t="array" ref="X54">SUMPRODUCT((X$28 = $C$1:$O$1) * ($R54 = $B$2:$B$23) * ($Q54 = $A$2:$A$23) * ($C$2:$O$23))</f>
        <v>3.36410331902086</v>
      </c>
      <c r="Y54" s="1" cm="1">
        <f t="array" ref="Y54">SUMPRODUCT((Y$28 = $C$1:$O$1) * ($R54 = $B$2:$B$23) * ($Q54 = $A$2:$A$23) * ($C$2:$O$23))</f>
        <v>883.37926622434395</v>
      </c>
      <c r="Z54" s="1" cm="1">
        <f t="array" ref="Z54">SUMPRODUCT((Z$28 = $C$1:$O$1) * ($R54 = $B$2:$B$23) * ($Q54 = $A$2:$A$23) * ($C$2:$O$23))</f>
        <v>1738.6358404630701</v>
      </c>
      <c r="AA54" s="1" cm="1">
        <f t="array" ref="AA54">SUMPRODUCT((AA$28 = $C$1:$O$1) * ($R54 = $B$2:$B$23) * ($Q54 = $A$2:$A$23) * ($C$2:$O$23))</f>
        <v>145.85240480418199</v>
      </c>
      <c r="AB54" s="1" cm="1">
        <f t="array" ref="AB54">SUMPRODUCT((AB$28 = $C$1:$O$1) * ($R54 = $B$2:$B$23) * ($Q54 = $A$2:$A$23) * ($C$2:$O$23))</f>
        <v>262.38172975123803</v>
      </c>
      <c r="AC54" s="1" cm="1">
        <f t="array" ref="AC54">SUMPRODUCT((AC$28 = $C$1:$O$1) * ($R54 = $B$2:$B$23) * ($Q54 = $A$2:$A$23) * ($C$2:$O$23))</f>
        <v>550.19262273590402</v>
      </c>
      <c r="AD54" s="1" cm="1">
        <f t="array" ref="AD54">SUMPRODUCT((AD$28 = $C$1:$O$1) * ($R54 = $B$2:$B$23) * ($Q54 = $A$2:$A$23) * ($C$2:$O$23))</f>
        <v>13.3332658542231</v>
      </c>
      <c r="AE54" s="1" cm="1">
        <f t="array" ref="AE54">SUMPRODUCT((AE$28 = $C$1:$O$1) * ($R54 = $B$2:$B$23) * ($Q54 = $A$2:$A$23) * ($C$2:$O$23))</f>
        <v>6.7866995231046401</v>
      </c>
      <c r="AF54" s="1" cm="1">
        <f t="array" ref="AF54">SUMPRODUCT((AF$28 = $C$1:$O$1) * ($R54 = $B$2:$B$23) * ($Q54 = $A$2:$A$23) * ($C$2:$O$23))</f>
        <v>367.10805840548898</v>
      </c>
      <c r="AG54" s="1" cm="1">
        <f t="array" ref="AG54">SUMPRODUCT((AG$28 = $C$1:$O$1) * ($R54 = $B$2:$B$23) * ($Q54 = $A$2:$A$23) * ($C$2:$O$23))</f>
        <v>708.03794124183696</v>
      </c>
      <c r="AH54" s="1" cm="1">
        <f t="array" ref="AH54">SUMPRODUCT((AH$28 = $C$1:$O$1) * ($R54 = $B$2:$B$23) * ($Q54 = $A$2:$A$23) * ($C$2:$O$23))</f>
        <v>1543.5969348528499</v>
      </c>
      <c r="AI54" s="1" cm="1">
        <f t="array" ref="AI54">SUMPRODUCT((AI$28 = $C$1:$O$1) * ($R54 = $B$2:$B$23) * ($Q54 = $A$2:$A$23) * ($C$2:$O$23))</f>
        <v>3942.0201094768599</v>
      </c>
      <c r="AJ54" s="1" cm="1">
        <f t="array" ref="AJ54">SUMPRODUCT((AJ$28 = $C$1:$O$1) * ($R54 = $B$2:$B$23) * ($Q54 = $A$2:$A$23) * ($C$2:$O$23))</f>
        <v>34.995099289412501</v>
      </c>
      <c r="AK54" s="1"/>
      <c r="AM54" t="s">
        <v>36</v>
      </c>
      <c r="AN54" t="s">
        <v>36</v>
      </c>
      <c r="AO54" t="str">
        <f t="shared" si="41"/>
        <v>ERM</v>
      </c>
      <c r="AP54" s="1">
        <f t="shared" si="42"/>
        <v>1.7359728638475385</v>
      </c>
      <c r="AQ54" s="1">
        <f t="shared" si="43"/>
        <v>1.5546525881457423</v>
      </c>
      <c r="AR54" s="1">
        <f t="shared" si="43"/>
        <v>1.5578291022717945</v>
      </c>
      <c r="AS54" s="1">
        <f t="shared" si="43"/>
        <v>1.42920056655591</v>
      </c>
      <c r="AT54" s="1">
        <f t="shared" si="43"/>
        <v>1.3324562704905205</v>
      </c>
      <c r="AU54" s="1">
        <f t="shared" si="43"/>
        <v>1.3414625638279847</v>
      </c>
      <c r="AV54" s="1">
        <f t="shared" si="43"/>
        <v>1.9997758684304432</v>
      </c>
      <c r="AW54" s="1">
        <f t="shared" si="43"/>
        <v>1.8471407091169938</v>
      </c>
      <c r="AX54" s="1">
        <f t="shared" si="43"/>
        <v>1.4339914621435579</v>
      </c>
      <c r="AY54" s="1">
        <f t="shared" si="43"/>
        <v>1.3973933470593498</v>
      </c>
      <c r="AZ54" s="1">
        <f t="shared" si="43"/>
        <v>1.4583983378123917</v>
      </c>
      <c r="BA54" s="1">
        <f t="shared" si="43"/>
        <v>1.6772931680690066</v>
      </c>
      <c r="BB54" s="1">
        <f t="shared" si="43"/>
        <v>1.5264330609754153</v>
      </c>
      <c r="BC54" s="1"/>
      <c r="BD54" s="1"/>
      <c r="BE54" t="s">
        <v>44</v>
      </c>
      <c r="BF54" t="str">
        <f t="shared" si="44"/>
        <v>SL</v>
      </c>
      <c r="BG54" t="str">
        <f t="shared" si="45"/>
        <v>&amp;SL</v>
      </c>
      <c r="BH54" t="str">
        <f t="shared" si="45"/>
        <v>&amp;MinT-cov</v>
      </c>
      <c r="BI54" t="str">
        <f t="shared" si="46"/>
        <v>&amp;156.89</v>
      </c>
      <c r="BJ54" t="str">
        <f t="shared" si="46"/>
        <v>&amp;34.67</v>
      </c>
      <c r="BK54" t="str">
        <f t="shared" si="46"/>
        <v>&amp;22.55</v>
      </c>
      <c r="BL54" t="str">
        <f t="shared" si="46"/>
        <v>&amp;77.96</v>
      </c>
      <c r="BM54" t="str">
        <f t="shared" si="46"/>
        <v>&amp;64.98</v>
      </c>
      <c r="BN54" t="str">
        <f t="shared" si="47"/>
        <v>&amp;58.13</v>
      </c>
      <c r="BO54" t="str">
        <f t="shared" si="48"/>
        <v>&amp;154.01</v>
      </c>
      <c r="BP54" t="str">
        <f t="shared" si="49"/>
        <v>&amp;152.97</v>
      </c>
      <c r="BQ54" t="str">
        <f t="shared" si="50"/>
        <v>&amp;64.26</v>
      </c>
      <c r="BR54" t="str">
        <f t="shared" si="51"/>
        <v>&amp;52.3</v>
      </c>
      <c r="BS54" t="str">
        <f t="shared" si="52"/>
        <v>&amp;44.79</v>
      </c>
      <c r="BT54" t="str">
        <f t="shared" si="53"/>
        <v>&amp;20.28</v>
      </c>
      <c r="BU54" t="str">
        <f t="shared" si="54"/>
        <v>&amp;47.68</v>
      </c>
      <c r="BV54" s="3" t="s">
        <v>45</v>
      </c>
    </row>
    <row r="55" spans="17:74" x14ac:dyDescent="0.4">
      <c r="BE55" t="s">
        <v>44</v>
      </c>
      <c r="BF55" t="str">
        <f t="shared" si="44"/>
        <v>SL</v>
      </c>
      <c r="BG55" t="str">
        <f t="shared" si="45"/>
        <v>&amp;SL</v>
      </c>
      <c r="BH55" t="str">
        <f t="shared" si="45"/>
        <v>&amp;MinT-shrink</v>
      </c>
      <c r="BI55" t="str">
        <f t="shared" si="46"/>
        <v>&amp;1.01</v>
      </c>
      <c r="BJ55" t="str">
        <f t="shared" si="46"/>
        <v>&amp;0.99</v>
      </c>
      <c r="BK55" t="str">
        <f t="shared" si="46"/>
        <v>&amp;1</v>
      </c>
      <c r="BL55" t="str">
        <f t="shared" si="46"/>
        <v>&amp;0.92</v>
      </c>
      <c r="BM55" t="str">
        <f t="shared" si="46"/>
        <v>&amp;0.9</v>
      </c>
      <c r="BN55" t="str">
        <f t="shared" si="47"/>
        <v>&amp;0.89</v>
      </c>
      <c r="BO55" t="str">
        <f t="shared" si="48"/>
        <v>&amp;1.01</v>
      </c>
      <c r="BP55" t="str">
        <f t="shared" si="49"/>
        <v>&amp;1.01</v>
      </c>
      <c r="BQ55" t="str">
        <f t="shared" si="50"/>
        <v>&amp;0.95</v>
      </c>
      <c r="BR55" t="str">
        <f t="shared" si="51"/>
        <v>&amp;0.95</v>
      </c>
      <c r="BS55" t="str">
        <f t="shared" si="52"/>
        <v>&amp;0.96</v>
      </c>
      <c r="BT55" t="str">
        <f t="shared" si="53"/>
        <v>&amp;1.01</v>
      </c>
      <c r="BU55" t="str">
        <f t="shared" si="54"/>
        <v>&amp;0.97</v>
      </c>
      <c r="BV55" s="3" t="s">
        <v>45</v>
      </c>
    </row>
    <row r="56" spans="17:74" x14ac:dyDescent="0.4">
      <c r="Q56" t="s">
        <v>7</v>
      </c>
      <c r="R56" t="s">
        <v>57</v>
      </c>
      <c r="U56" t="s">
        <v>37</v>
      </c>
      <c r="V56" t="s">
        <v>36</v>
      </c>
      <c r="W56" t="s">
        <v>27</v>
      </c>
      <c r="X56" s="1" cm="1">
        <f t="array" ref="X56">SUMPRODUCT((X$28 = $C$1:$O$1) * ($R56 = $B$2:$B$23) * ($Q56 = $A$2:$A$23) * ($C$2:$O$23))</f>
        <v>1.9399436506641801</v>
      </c>
      <c r="Y56" s="1" cm="1">
        <f t="array" ref="Y56">SUMPRODUCT((Y$28 = $C$1:$O$1) * ($R56 = $B$2:$B$23) * ($Q56 = $A$2:$A$23) * ($C$2:$O$23))</f>
        <v>560.42204032689995</v>
      </c>
      <c r="Z56" s="1" cm="1">
        <f t="array" ref="Z56">SUMPRODUCT((Z$28 = $C$1:$O$1) * ($R56 = $B$2:$B$23) * ($Q56 = $A$2:$A$23) * ($C$2:$O$23))</f>
        <v>1102.9317042908999</v>
      </c>
      <c r="AA56" s="1" cm="1">
        <f t="array" ref="AA56">SUMPRODUCT((AA$28 = $C$1:$O$1) * ($R56 = $B$2:$B$23) * ($Q56 = $A$2:$A$23) * ($C$2:$O$23))</f>
        <v>100.698270563432</v>
      </c>
      <c r="AB56" s="1" cm="1">
        <f t="array" ref="AB56">SUMPRODUCT((AB$28 = $C$1:$O$1) * ($R56 = $B$2:$B$23) * ($Q56 = $A$2:$A$23) * ($C$2:$O$23))</f>
        <v>194.157357953413</v>
      </c>
      <c r="AC56" s="1" cm="1">
        <f t="array" ref="AC56">SUMPRODUCT((AC$28 = $C$1:$O$1) * ($R56 = $B$2:$B$23) * ($Q56 = $A$2:$A$23) * ($C$2:$O$23))</f>
        <v>407.32603113440098</v>
      </c>
      <c r="AD56" s="1" cm="1">
        <f t="array" ref="AD56">SUMPRODUCT((AD$28 = $C$1:$O$1) * ($R56 = $B$2:$B$23) * ($Q56 = $A$2:$A$23) * ($C$2:$O$23))</f>
        <v>6.6935930104902397</v>
      </c>
      <c r="AE56" s="1" cm="1">
        <f t="array" ref="AE56">SUMPRODUCT((AE$28 = $C$1:$O$1) * ($R56 = $B$2:$B$23) * ($Q56 = $A$2:$A$23) * ($C$2:$O$23))</f>
        <v>3.6828640359192502</v>
      </c>
      <c r="AF56" s="1" cm="1">
        <f t="array" ref="AF56">SUMPRODUCT((AF$28 = $C$1:$O$1) * ($R56 = $B$2:$B$23) * ($Q56 = $A$2:$A$23) * ($C$2:$O$23))</f>
        <v>251.941490236562</v>
      </c>
      <c r="AG56" s="1" cm="1">
        <f t="array" ref="AG56">SUMPRODUCT((AG$28 = $C$1:$O$1) * ($R56 = $B$2:$B$23) * ($Q56 = $A$2:$A$23) * ($C$2:$O$23))</f>
        <v>499.410550955573</v>
      </c>
      <c r="AH56" s="1" cm="1">
        <f t="array" ref="AH56">SUMPRODUCT((AH$28 = $C$1:$O$1) * ($R56 = $B$2:$B$23) * ($Q56 = $A$2:$A$23) * ($C$2:$O$23))</f>
        <v>1052.94099136254</v>
      </c>
      <c r="AI56" s="1" cm="1">
        <f t="array" ref="AI56">SUMPRODUCT((AI$28 = $C$1:$O$1) * ($R56 = $B$2:$B$23) * ($Q56 = $A$2:$A$23) * ($C$2:$O$23))</f>
        <v>2352.35046999735</v>
      </c>
      <c r="AJ56" s="1" cm="1">
        <f t="array" ref="AJ56">SUMPRODUCT((AJ$28 = $C$1:$O$1) * ($R56 = $B$2:$B$23) * ($Q56 = $A$2:$A$23) * ($C$2:$O$23))</f>
        <v>22.7529561495884</v>
      </c>
      <c r="AM56" t="s">
        <v>58</v>
      </c>
      <c r="AN56" t="s">
        <v>37</v>
      </c>
      <c r="AO56" t="s">
        <v>27</v>
      </c>
      <c r="AP56" s="1">
        <f t="shared" ref="AP56" si="55">X56 / X$32</f>
        <v>1.0010660243118006</v>
      </c>
      <c r="AQ56" s="1">
        <f t="shared" ref="AQ56" si="56">Y56 / Y$32</f>
        <v>0.98628257279797416</v>
      </c>
      <c r="AR56" s="1">
        <f t="shared" ref="AR56" si="57">Z56 / Z$32</f>
        <v>0.98823403197818083</v>
      </c>
      <c r="AS56" s="1">
        <f t="shared" ref="AS56" si="58">AA56 / AA$32</f>
        <v>0.98673741810207583</v>
      </c>
      <c r="AT56" s="1">
        <f t="shared" ref="AT56" si="59">AB56 / AB$32</f>
        <v>0.98599162873182855</v>
      </c>
      <c r="AU56" s="1">
        <f t="shared" ref="AU56" si="60">AC56 / AC$32</f>
        <v>0.9931296776069507</v>
      </c>
      <c r="AV56" s="1">
        <f t="shared" ref="AV56" si="61">AD56 / AD$32</f>
        <v>1.0039315139908773</v>
      </c>
      <c r="AW56" s="1">
        <f t="shared" ref="AW56" si="62">AE56 / AE$32</f>
        <v>1.0023676551068768</v>
      </c>
      <c r="AX56" s="1">
        <f t="shared" ref="AX56" si="63">AF56 / AF$32</f>
        <v>0.98412970700823121</v>
      </c>
      <c r="AY56" s="1">
        <f t="shared" ref="AY56" si="64">AG56 / AG$32</f>
        <v>0.98564348138258473</v>
      </c>
      <c r="AZ56" s="1">
        <f t="shared" ref="AZ56" si="65">AH56 / AH$32</f>
        <v>0.9948240741771418</v>
      </c>
      <c r="BA56" s="1">
        <f t="shared" ref="BA56" si="66">AI56 / AI$32</f>
        <v>1.0009034106003292</v>
      </c>
      <c r="BB56" s="1">
        <f t="shared" ref="BB56" si="67">AJ56 / AJ$32</f>
        <v>0.99244937739505645</v>
      </c>
      <c r="BE56" t="s">
        <v>44</v>
      </c>
      <c r="BF56" t="str">
        <f t="shared" si="44"/>
        <v>SL</v>
      </c>
      <c r="BG56" t="str">
        <f t="shared" si="45"/>
        <v>&amp;SL</v>
      </c>
      <c r="BH56" t="str">
        <f t="shared" si="45"/>
        <v>&amp;ERM</v>
      </c>
      <c r="BI56" t="str">
        <f t="shared" si="46"/>
        <v>&amp;1.74</v>
      </c>
      <c r="BJ56" t="str">
        <f t="shared" si="46"/>
        <v>&amp;1.27</v>
      </c>
      <c r="BK56" t="str">
        <f t="shared" si="46"/>
        <v>&amp;1.3</v>
      </c>
      <c r="BL56" t="str">
        <f t="shared" si="46"/>
        <v>&amp;1.34</v>
      </c>
      <c r="BM56" t="str">
        <f t="shared" si="46"/>
        <v>&amp;1.26</v>
      </c>
      <c r="BN56" t="str">
        <f t="shared" si="47"/>
        <v>&amp;1.24</v>
      </c>
      <c r="BO56" t="str">
        <f t="shared" si="48"/>
        <v>&amp;2.03</v>
      </c>
      <c r="BP56" t="str">
        <f t="shared" si="49"/>
        <v>&amp;1.86</v>
      </c>
      <c r="BQ56" t="str">
        <f t="shared" si="50"/>
        <v>&amp;1.3</v>
      </c>
      <c r="BR56" t="str">
        <f t="shared" si="51"/>
        <v>&amp;1.26</v>
      </c>
      <c r="BS56" t="str">
        <f t="shared" si="52"/>
        <v>&amp;1.26</v>
      </c>
      <c r="BT56" t="str">
        <f t="shared" si="53"/>
        <v>&amp;1.31</v>
      </c>
      <c r="BU56" t="str">
        <f t="shared" si="54"/>
        <v>&amp;1.3</v>
      </c>
      <c r="BV56" s="3" t="s">
        <v>45</v>
      </c>
    </row>
    <row r="58" spans="17:74" x14ac:dyDescent="0.4">
      <c r="BE58" t="s">
        <v>44</v>
      </c>
      <c r="BF58" t="str">
        <f>AM56</f>
        <v>RHL</v>
      </c>
      <c r="BG58" t="str">
        <f>"&amp;"&amp;AN56</f>
        <v>&amp;HL</v>
      </c>
      <c r="BH58" t="str">
        <f>"&amp;"&amp;AO56</f>
        <v>&amp;None</v>
      </c>
      <c r="BI58" t="str">
        <f>"&amp;"&amp;ROUND(AP56, 2)</f>
        <v>&amp;1</v>
      </c>
      <c r="BJ58" t="str">
        <f t="shared" ref="BJ58:BU58" si="68">"&amp;"&amp;ROUND(AQ56, 2)</f>
        <v>&amp;0.99</v>
      </c>
      <c r="BK58" t="str">
        <f t="shared" si="68"/>
        <v>&amp;0.99</v>
      </c>
      <c r="BL58" t="str">
        <f t="shared" si="68"/>
        <v>&amp;0.99</v>
      </c>
      <c r="BM58" t="str">
        <f t="shared" si="68"/>
        <v>&amp;0.99</v>
      </c>
      <c r="BN58" t="str">
        <f t="shared" si="68"/>
        <v>&amp;0.99</v>
      </c>
      <c r="BO58" t="str">
        <f t="shared" si="68"/>
        <v>&amp;1</v>
      </c>
      <c r="BP58" t="str">
        <f t="shared" si="68"/>
        <v>&amp;1</v>
      </c>
      <c r="BQ58" t="str">
        <f t="shared" si="68"/>
        <v>&amp;0.98</v>
      </c>
      <c r="BR58" t="str">
        <f t="shared" si="68"/>
        <v>&amp;0.99</v>
      </c>
      <c r="BS58" t="str">
        <f t="shared" si="68"/>
        <v>&amp;0.99</v>
      </c>
      <c r="BT58" t="str">
        <f t="shared" si="68"/>
        <v>&amp;1</v>
      </c>
      <c r="BU58" t="str">
        <f t="shared" si="68"/>
        <v>&amp;0.99</v>
      </c>
      <c r="BV58" s="3" t="s">
        <v>45</v>
      </c>
    </row>
  </sheetData>
  <hyperlinks>
    <hyperlink ref="BV32" r:id="rId1" xr:uid="{00000000-0004-0000-0000-000000000000}"/>
    <hyperlink ref="BV33" r:id="rId2" xr:uid="{00000000-0004-0000-0000-000001000000}"/>
    <hyperlink ref="BV34" r:id="rId3" xr:uid="{00000000-0004-0000-0000-000002000000}"/>
    <hyperlink ref="BV35" r:id="rId4" xr:uid="{00000000-0004-0000-0000-000003000000}"/>
    <hyperlink ref="BV36" r:id="rId5" xr:uid="{00000000-0004-0000-0000-000004000000}"/>
    <hyperlink ref="BV37" r:id="rId6" xr:uid="{00000000-0004-0000-0000-000005000000}"/>
    <hyperlink ref="BV38" r:id="rId7" xr:uid="{00000000-0004-0000-0000-000006000000}"/>
    <hyperlink ref="BV50" r:id="rId8" xr:uid="{00000000-0004-0000-0000-000007000000}"/>
    <hyperlink ref="BV51" r:id="rId9" xr:uid="{00000000-0004-0000-0000-000008000000}"/>
    <hyperlink ref="BV52" r:id="rId10" xr:uid="{00000000-0004-0000-0000-000009000000}"/>
    <hyperlink ref="BV53" r:id="rId11" xr:uid="{00000000-0004-0000-0000-00000A000000}"/>
    <hyperlink ref="BV54" r:id="rId12" xr:uid="{00000000-0004-0000-0000-00000B000000}"/>
    <hyperlink ref="BV55" r:id="rId13" xr:uid="{00000000-0004-0000-0000-00000C000000}"/>
    <hyperlink ref="BV56" r:id="rId14" xr:uid="{00000000-0004-0000-0000-00000D000000}"/>
    <hyperlink ref="BV41" r:id="rId15" xr:uid="{00000000-0004-0000-0000-00000E000000}"/>
    <hyperlink ref="BV42" r:id="rId16" xr:uid="{00000000-0004-0000-0000-00000F000000}"/>
    <hyperlink ref="BV43" r:id="rId17" xr:uid="{00000000-0004-0000-0000-000010000000}"/>
    <hyperlink ref="BV44" r:id="rId18" xr:uid="{00000000-0004-0000-0000-000011000000}"/>
    <hyperlink ref="BV45" r:id="rId19" xr:uid="{00000000-0004-0000-0000-000012000000}"/>
    <hyperlink ref="BV46" r:id="rId20" xr:uid="{00000000-0004-0000-0000-000013000000}"/>
    <hyperlink ref="BV47" r:id="rId21" xr:uid="{00000000-0004-0000-0000-000014000000}"/>
    <hyperlink ref="BV31" r:id="rId22" xr:uid="{00000000-0004-0000-0000-000015000000}"/>
    <hyperlink ref="BV49" r:id="rId23" xr:uid="{00000000-0004-0000-0000-000016000000}"/>
    <hyperlink ref="BV40" r:id="rId24" xr:uid="{00000000-0004-0000-0000-000017000000}"/>
    <hyperlink ref="BV58" r:id="rId25" xr:uid="{D594A5B1-AB88-484F-B2B7-8D73AFF73F69}"/>
  </hyperlinks>
  <pageMargins left="0.7" right="0.7" top="0.75" bottom="0.75" header="0.3" footer="0.3"/>
  <pageSetup paperSize="9" orientation="portrait" r:id="rId2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961C1-6468-4C72-9AB1-C1440CB4B819}">
  <dimension ref="A1:BV58"/>
  <sheetViews>
    <sheetView zoomScale="70" zoomScaleNormal="70" workbookViewId="0">
      <selection activeCell="T66" sqref="T66"/>
    </sheetView>
  </sheetViews>
  <sheetFormatPr defaultRowHeight="14.6" x14ac:dyDescent="0.4"/>
  <cols>
    <col min="2" max="2" width="24.53515625" bestFit="1" customWidth="1"/>
    <col min="18" max="18" width="24.53515625" bestFit="1" customWidth="1"/>
    <col min="20" max="20" width="9.84375" bestFit="1" customWidth="1"/>
    <col min="23" max="23" width="12.3828125" bestFit="1" customWidth="1"/>
    <col min="61" max="61" width="8.4609375" bestFit="1" customWidth="1"/>
    <col min="62" max="62" width="13.07421875" bestFit="1" customWidth="1"/>
    <col min="63" max="63" width="15.07421875" bestFit="1" customWidth="1"/>
    <col min="64" max="66" width="13.07421875" bestFit="1" customWidth="1"/>
    <col min="67" max="68" width="11" bestFit="1" customWidth="1"/>
    <col min="69" max="70" width="13.07421875" bestFit="1" customWidth="1"/>
    <col min="71" max="72" width="15.07421875" bestFit="1" customWidth="1"/>
    <col min="73" max="73" width="12" bestFit="1" customWidth="1"/>
  </cols>
  <sheetData>
    <row r="1" spans="1:31" ht="58.3" x14ac:dyDescent="0.4">
      <c r="A1" t="s">
        <v>0</v>
      </c>
      <c r="B1" t="s">
        <v>1</v>
      </c>
      <c r="C1" t="s">
        <v>2</v>
      </c>
      <c r="D1" t="s">
        <v>3</v>
      </c>
      <c r="E1" s="5" t="s">
        <v>4</v>
      </c>
      <c r="F1" s="5" t="s">
        <v>5</v>
      </c>
      <c r="G1" s="4" t="s">
        <v>47</v>
      </c>
      <c r="H1" s="4" t="s">
        <v>48</v>
      </c>
      <c r="I1" s="5" t="s">
        <v>6</v>
      </c>
      <c r="J1" s="4" t="s">
        <v>49</v>
      </c>
      <c r="K1" s="4" t="s">
        <v>50</v>
      </c>
      <c r="L1" s="4" t="s">
        <v>51</v>
      </c>
      <c r="M1" s="4" t="s">
        <v>52</v>
      </c>
      <c r="N1" s="4" t="s">
        <v>53</v>
      </c>
      <c r="O1" s="4" t="s">
        <v>54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47</v>
      </c>
      <c r="X1" t="s">
        <v>48</v>
      </c>
      <c r="Y1" t="s">
        <v>6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</row>
    <row r="2" spans="1:31" x14ac:dyDescent="0.4">
      <c r="A2" t="s">
        <v>7</v>
      </c>
      <c r="B2" t="s">
        <v>8</v>
      </c>
      <c r="C2">
        <v>20.935506205981302</v>
      </c>
      <c r="D2">
        <v>2202.9319148934901</v>
      </c>
      <c r="E2">
        <v>985.46407368628297</v>
      </c>
      <c r="F2">
        <v>507.89237693385502</v>
      </c>
      <c r="G2">
        <v>6.5830083456776602</v>
      </c>
      <c r="H2">
        <v>3.65877986743669</v>
      </c>
      <c r="I2">
        <v>1.9418285284283201</v>
      </c>
      <c r="J2">
        <v>974.21556746618899</v>
      </c>
      <c r="K2">
        <v>447.27979895884403</v>
      </c>
      <c r="L2">
        <v>229.11718463416301</v>
      </c>
      <c r="M2">
        <v>385.33658949009498</v>
      </c>
      <c r="N2">
        <v>179.06414374846301</v>
      </c>
      <c r="O2">
        <v>94.298908712124998</v>
      </c>
      <c r="Q2" t="s">
        <v>7</v>
      </c>
      <c r="R2" t="s">
        <v>8</v>
      </c>
      <c r="S2">
        <v>1.2865364871798599</v>
      </c>
      <c r="T2">
        <v>225.726583373892</v>
      </c>
      <c r="U2">
        <v>73.244546947164395</v>
      </c>
      <c r="V2">
        <v>28.479660078854302</v>
      </c>
      <c r="W2">
        <v>1.69914461853603E-2</v>
      </c>
      <c r="X2">
        <v>2.8196065786206198E-3</v>
      </c>
      <c r="Y2">
        <v>1.12662205582069E-3</v>
      </c>
      <c r="Z2">
        <v>56.423969159471199</v>
      </c>
      <c r="AA2">
        <v>16.942107635764302</v>
      </c>
      <c r="AB2">
        <v>6.60302406955413</v>
      </c>
      <c r="AC2">
        <v>13.207075486448399</v>
      </c>
      <c r="AD2">
        <v>4.1571650192529201</v>
      </c>
      <c r="AE2">
        <v>1.64054505482141</v>
      </c>
    </row>
    <row r="3" spans="1:31" x14ac:dyDescent="0.4">
      <c r="A3" t="s">
        <v>7</v>
      </c>
      <c r="B3" t="s">
        <v>9</v>
      </c>
      <c r="C3">
        <v>21.417716388694899</v>
      </c>
      <c r="D3">
        <v>2215.4340327587402</v>
      </c>
      <c r="E3">
        <v>1007.5004835293799</v>
      </c>
      <c r="F3">
        <v>516.24508971387502</v>
      </c>
      <c r="G3">
        <v>6.6324661733736896</v>
      </c>
      <c r="H3">
        <v>3.6748319960657301</v>
      </c>
      <c r="I3">
        <v>1.9471786180388999</v>
      </c>
      <c r="J3">
        <v>1001.68164958612</v>
      </c>
      <c r="K3">
        <v>464.91254381106597</v>
      </c>
      <c r="L3">
        <v>236.280390627971</v>
      </c>
      <c r="M3">
        <v>399.95252438122498</v>
      </c>
      <c r="N3">
        <v>186.68185581853601</v>
      </c>
      <c r="O3">
        <v>97.464819610190105</v>
      </c>
      <c r="Q3" t="s">
        <v>7</v>
      </c>
      <c r="R3" t="s">
        <v>9</v>
      </c>
      <c r="S3">
        <v>1.3026180522033199</v>
      </c>
      <c r="T3">
        <v>243.46748503418701</v>
      </c>
      <c r="U3">
        <v>75.529244346354602</v>
      </c>
      <c r="V3">
        <v>30.744100770116201</v>
      </c>
      <c r="W3">
        <v>2.56687177443107E-2</v>
      </c>
      <c r="X3">
        <v>6.4556575627667499E-3</v>
      </c>
      <c r="Y3">
        <v>2.6461328031462598E-3</v>
      </c>
      <c r="Z3">
        <v>54.042022324485998</v>
      </c>
      <c r="AA3">
        <v>15.1921706016473</v>
      </c>
      <c r="AB3">
        <v>6.3436821032469597</v>
      </c>
      <c r="AC3">
        <v>11.836674725504199</v>
      </c>
      <c r="AD3">
        <v>3.3816458431872101</v>
      </c>
      <c r="AE3">
        <v>1.4281252239186699</v>
      </c>
    </row>
    <row r="4" spans="1:31" x14ac:dyDescent="0.4">
      <c r="A4" t="s">
        <v>7</v>
      </c>
      <c r="B4" t="s">
        <v>10</v>
      </c>
      <c r="C4">
        <v>22.165148615777699</v>
      </c>
      <c r="D4">
        <v>2277.5246549139301</v>
      </c>
      <c r="E4">
        <v>1075.6125297825299</v>
      </c>
      <c r="F4">
        <v>547.04461124028001</v>
      </c>
      <c r="G4">
        <v>6.6510294059601902</v>
      </c>
      <c r="H4">
        <v>3.6679025811899901</v>
      </c>
      <c r="I4">
        <v>1.93602800889987</v>
      </c>
      <c r="J4">
        <v>1024.25774722543</v>
      </c>
      <c r="K4">
        <v>488.85249463852199</v>
      </c>
      <c r="L4">
        <v>247.36711728709599</v>
      </c>
      <c r="M4">
        <v>396.38061430048703</v>
      </c>
      <c r="N4">
        <v>189.966280222455</v>
      </c>
      <c r="O4">
        <v>98.875471334818798</v>
      </c>
      <c r="Q4" t="s">
        <v>7</v>
      </c>
      <c r="R4" t="s">
        <v>10</v>
      </c>
      <c r="S4">
        <v>0.21646478543848599</v>
      </c>
      <c r="T4">
        <v>32.6084614045282</v>
      </c>
      <c r="U4">
        <v>14.7528970683918</v>
      </c>
      <c r="V4">
        <v>6.7039817765884004</v>
      </c>
      <c r="W4">
        <v>1.19184793730941E-2</v>
      </c>
      <c r="X4">
        <v>4.7370055024620302E-3</v>
      </c>
      <c r="Y4">
        <v>9.6766177154558304E-4</v>
      </c>
      <c r="Z4">
        <v>8.2916931879485603</v>
      </c>
      <c r="AA4">
        <v>4.9821405567063097</v>
      </c>
      <c r="AB4">
        <v>2.14427085678268</v>
      </c>
      <c r="AC4">
        <v>3.9602565952870101</v>
      </c>
      <c r="AD4">
        <v>2.1939809282509501</v>
      </c>
      <c r="AE4">
        <v>0.91357129913610102</v>
      </c>
    </row>
    <row r="5" spans="1:31" x14ac:dyDescent="0.4">
      <c r="A5" t="s">
        <v>7</v>
      </c>
      <c r="B5" t="s">
        <v>11</v>
      </c>
      <c r="C5">
        <v>22.926062193025398</v>
      </c>
      <c r="D5">
        <v>2350.2272497867102</v>
      </c>
      <c r="E5">
        <v>1116.06326902457</v>
      </c>
      <c r="F5">
        <v>568.21650892304103</v>
      </c>
      <c r="G5">
        <v>6.6673801122962502</v>
      </c>
      <c r="H5">
        <v>3.6741648806760101</v>
      </c>
      <c r="I5">
        <v>1.93787782578859</v>
      </c>
      <c r="J5">
        <v>1058.4192911027701</v>
      </c>
      <c r="K5">
        <v>506.68478043910801</v>
      </c>
      <c r="L5">
        <v>256.00435434722101</v>
      </c>
      <c r="M5">
        <v>410.14385162257503</v>
      </c>
      <c r="N5">
        <v>196.91582798034099</v>
      </c>
      <c r="O5">
        <v>102.05174012466099</v>
      </c>
      <c r="Q5" t="s">
        <v>7</v>
      </c>
      <c r="R5" t="s">
        <v>11</v>
      </c>
      <c r="S5">
        <v>0.24174090960824399</v>
      </c>
      <c r="T5">
        <v>38.812847625569603</v>
      </c>
      <c r="U5">
        <v>17.686806064673998</v>
      </c>
      <c r="V5">
        <v>6.4879239756751899</v>
      </c>
      <c r="W5">
        <v>2.1575261397790299E-2</v>
      </c>
      <c r="X5">
        <v>7.0245610272719897E-3</v>
      </c>
      <c r="Y5">
        <v>2.1645275959321199E-3</v>
      </c>
      <c r="Z5">
        <v>9.8820533179339307</v>
      </c>
      <c r="AA5">
        <v>4.2598484732523598</v>
      </c>
      <c r="AB5">
        <v>1.61537132422509</v>
      </c>
      <c r="AC5">
        <v>2.9284014620509602</v>
      </c>
      <c r="AD5">
        <v>1.3557537710136001</v>
      </c>
      <c r="AE5">
        <v>0.57822398967786404</v>
      </c>
    </row>
    <row r="6" spans="1:31" x14ac:dyDescent="0.4">
      <c r="A6" t="s">
        <v>7</v>
      </c>
      <c r="B6" t="s">
        <v>57</v>
      </c>
      <c r="C6">
        <v>22.7529561495884</v>
      </c>
      <c r="D6">
        <v>2352.35046999735</v>
      </c>
      <c r="E6">
        <v>1102.9317042908999</v>
      </c>
      <c r="F6">
        <v>560.42204032689995</v>
      </c>
      <c r="G6">
        <v>6.6935930104902397</v>
      </c>
      <c r="H6">
        <v>3.6828640359192502</v>
      </c>
      <c r="I6">
        <v>1.9399436506641801</v>
      </c>
      <c r="J6">
        <v>1052.94099136254</v>
      </c>
      <c r="K6">
        <v>499.410550955573</v>
      </c>
      <c r="L6">
        <v>251.941490236562</v>
      </c>
      <c r="M6">
        <v>407.32603113440098</v>
      </c>
      <c r="N6">
        <v>194.157357953413</v>
      </c>
      <c r="O6">
        <v>100.698270563432</v>
      </c>
      <c r="Q6" t="s">
        <v>7</v>
      </c>
      <c r="R6" t="s">
        <v>57</v>
      </c>
      <c r="S6">
        <v>1.17423817819615</v>
      </c>
      <c r="T6">
        <v>226.06759755043399</v>
      </c>
      <c r="U6">
        <v>62.419894012324598</v>
      </c>
      <c r="V6">
        <v>23.053278596986502</v>
      </c>
      <c r="W6">
        <v>1.9071256419880799E-2</v>
      </c>
      <c r="X6">
        <v>5.0228611325963202E-3</v>
      </c>
      <c r="Y6">
        <v>1.8277634824952801E-3</v>
      </c>
      <c r="Z6">
        <v>52.763042825410899</v>
      </c>
      <c r="AA6">
        <v>13.508203899767199</v>
      </c>
      <c r="AB6">
        <v>5.0762854337011598</v>
      </c>
      <c r="AC6">
        <v>11.58121697855</v>
      </c>
      <c r="AD6">
        <v>2.9292928839130599</v>
      </c>
      <c r="AE6">
        <v>1.09755677372561</v>
      </c>
    </row>
    <row r="7" spans="1:31" x14ac:dyDescent="0.4">
      <c r="A7" t="s">
        <v>7</v>
      </c>
      <c r="B7" t="s">
        <v>12</v>
      </c>
      <c r="C7">
        <v>22.9444377601952</v>
      </c>
      <c r="D7">
        <v>2406.89952994036</v>
      </c>
      <c r="E7">
        <v>1101.6399340161499</v>
      </c>
      <c r="F7">
        <v>552.68624478727497</v>
      </c>
      <c r="G7">
        <v>6.6780292149604001</v>
      </c>
      <c r="H7">
        <v>3.6801816871985298</v>
      </c>
      <c r="I7">
        <v>1.9422663657203401</v>
      </c>
      <c r="J7">
        <v>1067.49581034681</v>
      </c>
      <c r="K7">
        <v>502.61758892465201</v>
      </c>
      <c r="L7">
        <v>251.964212984478</v>
      </c>
      <c r="M7">
        <v>412.032335447435</v>
      </c>
      <c r="N7">
        <v>196.605587466244</v>
      </c>
      <c r="O7">
        <v>101.57117719836999</v>
      </c>
      <c r="Q7" t="s">
        <v>7</v>
      </c>
      <c r="R7" t="s">
        <v>12</v>
      </c>
      <c r="S7">
        <v>0.32776376710715499</v>
      </c>
      <c r="T7">
        <v>52.749382073926299</v>
      </c>
      <c r="U7">
        <v>20.367164340793</v>
      </c>
      <c r="V7">
        <v>8.5200607846438299</v>
      </c>
      <c r="W7">
        <v>1.9294963921562502E-2</v>
      </c>
      <c r="X7">
        <v>4.0561459505988199E-3</v>
      </c>
      <c r="Y7">
        <v>1.60843189027192E-3</v>
      </c>
      <c r="Z7">
        <v>13.5138292318588</v>
      </c>
      <c r="AA7">
        <v>5.1967824579644804</v>
      </c>
      <c r="AB7">
        <v>2.1416324823983701</v>
      </c>
      <c r="AC7">
        <v>3.4587875519333</v>
      </c>
      <c r="AD7">
        <v>1.4992482955809701</v>
      </c>
      <c r="AE7">
        <v>0.64025098710391104</v>
      </c>
    </row>
    <row r="8" spans="1:31" x14ac:dyDescent="0.4">
      <c r="A8" t="s">
        <v>7</v>
      </c>
      <c r="B8" t="s">
        <v>13</v>
      </c>
      <c r="C8">
        <v>22.558256111812302</v>
      </c>
      <c r="D8">
        <v>2270.5822827850002</v>
      </c>
      <c r="E8">
        <v>1067.1743064526199</v>
      </c>
      <c r="F8">
        <v>549.87857547793101</v>
      </c>
      <c r="G8">
        <v>6.7184472564137998</v>
      </c>
      <c r="H8">
        <v>3.6959969602053002</v>
      </c>
      <c r="I8">
        <v>1.9466580888959699</v>
      </c>
      <c r="J8">
        <v>1056.1481121652801</v>
      </c>
      <c r="K8">
        <v>505.57342832772702</v>
      </c>
      <c r="L8">
        <v>255.63667509903101</v>
      </c>
      <c r="M8">
        <v>416.63274343186401</v>
      </c>
      <c r="N8">
        <v>200.91668196535801</v>
      </c>
      <c r="O8">
        <v>103.908306098804</v>
      </c>
      <c r="Q8" t="s">
        <v>7</v>
      </c>
      <c r="R8" t="s">
        <v>13</v>
      </c>
      <c r="S8">
        <v>1.25688097200473</v>
      </c>
      <c r="T8">
        <v>197.34554475045601</v>
      </c>
      <c r="U8">
        <v>81.2940613111614</v>
      </c>
      <c r="V8">
        <v>31.988463049571202</v>
      </c>
      <c r="W8">
        <v>3.4060250567990003E-2</v>
      </c>
      <c r="X8">
        <v>9.1983159576726498E-3</v>
      </c>
      <c r="Y8">
        <v>1.83632085104461E-3</v>
      </c>
      <c r="Z8">
        <v>49.075178254186802</v>
      </c>
      <c r="AA8">
        <v>19.927880211471201</v>
      </c>
      <c r="AB8">
        <v>7.9252526177642304</v>
      </c>
      <c r="AC8">
        <v>12.073104998662</v>
      </c>
      <c r="AD8">
        <v>5.1319375011144999</v>
      </c>
      <c r="AE8">
        <v>1.9859498854800599</v>
      </c>
    </row>
    <row r="9" spans="1:31" x14ac:dyDescent="0.4">
      <c r="A9" t="s">
        <v>7</v>
      </c>
      <c r="B9" t="s">
        <v>14</v>
      </c>
      <c r="C9">
        <v>35.967548045389997</v>
      </c>
      <c r="D9">
        <v>3939.8645945888702</v>
      </c>
      <c r="E9">
        <v>1908.3340195788101</v>
      </c>
      <c r="F9">
        <v>979.39764302777201</v>
      </c>
      <c r="G9">
        <v>8.4361472806542501</v>
      </c>
      <c r="H9">
        <v>4.1396330170481503</v>
      </c>
      <c r="I9">
        <v>2.0450839411266801</v>
      </c>
      <c r="J9">
        <v>1546.0030052782599</v>
      </c>
      <c r="K9">
        <v>747.82433894518999</v>
      </c>
      <c r="L9">
        <v>379.37256378802499</v>
      </c>
      <c r="M9">
        <v>552.12685044921705</v>
      </c>
      <c r="N9">
        <v>268.55787466267702</v>
      </c>
      <c r="O9">
        <v>137.25112732898799</v>
      </c>
      <c r="Q9" t="s">
        <v>7</v>
      </c>
      <c r="R9" t="s">
        <v>14</v>
      </c>
      <c r="S9">
        <v>0.29483865528819497</v>
      </c>
      <c r="T9">
        <v>43.2016209251465</v>
      </c>
      <c r="U9">
        <v>15.805985473708599</v>
      </c>
      <c r="V9">
        <v>6.9183821513630601</v>
      </c>
      <c r="W9">
        <v>1.8783196172566501E-2</v>
      </c>
      <c r="X9">
        <v>6.1274183190174599E-3</v>
      </c>
      <c r="Y9">
        <v>1.7774651448945701E-3</v>
      </c>
      <c r="Z9">
        <v>13.7155264554459</v>
      </c>
      <c r="AA9">
        <v>5.0727773795667002</v>
      </c>
      <c r="AB9">
        <v>2.2328845683757099</v>
      </c>
      <c r="AC9">
        <v>3.4965152902491301</v>
      </c>
      <c r="AD9">
        <v>1.4391098709736101</v>
      </c>
      <c r="AE9">
        <v>0.61300704392855898</v>
      </c>
    </row>
    <row r="10" spans="1:31" x14ac:dyDescent="0.4">
      <c r="A10" t="s">
        <v>15</v>
      </c>
      <c r="B10" t="s">
        <v>16</v>
      </c>
      <c r="C10">
        <v>30.040171595696201</v>
      </c>
      <c r="D10">
        <v>4056.5132444481801</v>
      </c>
      <c r="E10">
        <v>1467.85961909203</v>
      </c>
      <c r="F10">
        <v>698.64053137081396</v>
      </c>
      <c r="G10">
        <v>6.6833615646884699</v>
      </c>
      <c r="H10">
        <v>3.7245360241843501</v>
      </c>
      <c r="I10">
        <v>1.9622035424192199</v>
      </c>
      <c r="J10">
        <v>1257.96726159677</v>
      </c>
      <c r="K10">
        <v>533.89878544860403</v>
      </c>
      <c r="L10">
        <v>253.69363376814599</v>
      </c>
      <c r="M10">
        <v>392.97321488316697</v>
      </c>
      <c r="N10">
        <v>182.62567755514999</v>
      </c>
      <c r="O10">
        <v>94.1318353547356</v>
      </c>
      <c r="Q10" t="s">
        <v>15</v>
      </c>
      <c r="R10" t="s">
        <v>16</v>
      </c>
      <c r="S10">
        <v>0.80137304741565296</v>
      </c>
      <c r="T10">
        <v>220.20806366119399</v>
      </c>
      <c r="U10">
        <v>104.96276399605</v>
      </c>
      <c r="V10">
        <v>78.828783224705205</v>
      </c>
      <c r="W10">
        <v>1.40697541359701E-2</v>
      </c>
      <c r="X10">
        <v>3.2710041280083401E-3</v>
      </c>
      <c r="Y10">
        <v>1.3482030165685799E-3</v>
      </c>
      <c r="Z10">
        <v>90.542824724243999</v>
      </c>
      <c r="AA10">
        <v>13.9729364612098</v>
      </c>
      <c r="AB10">
        <v>4.01296276819693</v>
      </c>
      <c r="AC10">
        <v>11.0012466939832</v>
      </c>
      <c r="AD10">
        <v>4.4582758207360804</v>
      </c>
      <c r="AE10">
        <v>0.964733697438655</v>
      </c>
    </row>
    <row r="11" spans="1:31" x14ac:dyDescent="0.4">
      <c r="A11" t="s">
        <v>15</v>
      </c>
      <c r="B11" t="s">
        <v>17</v>
      </c>
      <c r="C11">
        <v>29.7393102942914</v>
      </c>
      <c r="D11">
        <v>3087.38096778213</v>
      </c>
      <c r="E11">
        <v>1452.5494683899401</v>
      </c>
      <c r="F11">
        <v>722.00438149750505</v>
      </c>
      <c r="G11">
        <v>13.5602036315974</v>
      </c>
      <c r="H11">
        <v>6.8490422579055998</v>
      </c>
      <c r="I11">
        <v>3.3662560925735798</v>
      </c>
      <c r="J11">
        <v>1328.90678565082</v>
      </c>
      <c r="K11">
        <v>637.73122178081906</v>
      </c>
      <c r="L11">
        <v>331.66622440200302</v>
      </c>
      <c r="M11">
        <v>507.99890269115201</v>
      </c>
      <c r="N11">
        <v>248.69297963599001</v>
      </c>
      <c r="O11">
        <v>137.025174703971</v>
      </c>
      <c r="Q11" t="s">
        <v>15</v>
      </c>
      <c r="R11" t="s">
        <v>17</v>
      </c>
      <c r="S11">
        <v>1.1161847302908099</v>
      </c>
      <c r="T11">
        <v>154.86984320876999</v>
      </c>
      <c r="U11">
        <v>79.671796302992703</v>
      </c>
      <c r="V11">
        <v>40.440316557041598</v>
      </c>
      <c r="W11">
        <v>0.376434144377783</v>
      </c>
      <c r="X11">
        <v>7.79370193454582E-2</v>
      </c>
      <c r="Y11">
        <v>2.1930712116667798E-2</v>
      </c>
      <c r="Z11">
        <v>56.905226211694099</v>
      </c>
      <c r="AA11">
        <v>22.857699757213201</v>
      </c>
      <c r="AB11">
        <v>12.4626720808314</v>
      </c>
      <c r="AC11">
        <v>21.609169242617298</v>
      </c>
      <c r="AD11">
        <v>8.0414088394208498</v>
      </c>
      <c r="AE11">
        <v>3.8164883046722</v>
      </c>
    </row>
    <row r="12" spans="1:31" x14ac:dyDescent="0.4">
      <c r="A12" t="s">
        <v>15</v>
      </c>
      <c r="B12" t="s">
        <v>18</v>
      </c>
      <c r="C12">
        <v>1093.0928197662199</v>
      </c>
      <c r="D12">
        <v>47669.875047540801</v>
      </c>
      <c r="E12">
        <v>25166.8211858143</v>
      </c>
      <c r="F12">
        <v>19700.737980675702</v>
      </c>
      <c r="G12">
        <v>1026.8369746020801</v>
      </c>
      <c r="H12">
        <v>562.05414344409598</v>
      </c>
      <c r="I12">
        <v>304.04195987688701</v>
      </c>
      <c r="J12">
        <v>47405.526888908003</v>
      </c>
      <c r="K12">
        <v>26498.102121217598</v>
      </c>
      <c r="L12">
        <v>16450.3685699095</v>
      </c>
      <c r="M12">
        <v>23840.4058644902</v>
      </c>
      <c r="N12">
        <v>12796.2598054179</v>
      </c>
      <c r="O12">
        <v>7955.5026837455198</v>
      </c>
      <c r="Q12" t="s">
        <v>15</v>
      </c>
      <c r="R12" t="s">
        <v>18</v>
      </c>
      <c r="S12">
        <v>1094.5972636250899</v>
      </c>
      <c r="T12">
        <v>58710.0589602033</v>
      </c>
      <c r="U12">
        <v>25391.987158688898</v>
      </c>
      <c r="V12">
        <v>21468.691460891401</v>
      </c>
      <c r="W12">
        <v>938.72711797854402</v>
      </c>
      <c r="X12">
        <v>513.87601997528395</v>
      </c>
      <c r="Y12">
        <v>279.285028794342</v>
      </c>
      <c r="Z12">
        <v>49602.944903230098</v>
      </c>
      <c r="AA12">
        <v>29347.315598139499</v>
      </c>
      <c r="AB12">
        <v>17059.6681071206</v>
      </c>
      <c r="AC12">
        <v>25952.5117584459</v>
      </c>
      <c r="AD12">
        <v>12983.2404216576</v>
      </c>
      <c r="AE12">
        <v>7546.89385912736</v>
      </c>
    </row>
    <row r="13" spans="1:31" x14ac:dyDescent="0.4">
      <c r="A13" t="s">
        <v>15</v>
      </c>
      <c r="B13" t="s">
        <v>19</v>
      </c>
      <c r="C13">
        <v>22.293366935968098</v>
      </c>
      <c r="D13">
        <v>2384.0311367713898</v>
      </c>
      <c r="E13">
        <v>1113.1216860678001</v>
      </c>
      <c r="F13">
        <v>561.81966541348402</v>
      </c>
      <c r="G13">
        <v>6.73463772952043</v>
      </c>
      <c r="H13">
        <v>3.7089611244833498</v>
      </c>
      <c r="I13">
        <v>1.95404606502422</v>
      </c>
      <c r="J13">
        <v>1014.06882971319</v>
      </c>
      <c r="K13">
        <v>479.45164560275202</v>
      </c>
      <c r="L13">
        <v>242.917794181234</v>
      </c>
      <c r="M13">
        <v>366.74976786442602</v>
      </c>
      <c r="N13">
        <v>177.81074457286601</v>
      </c>
      <c r="O13">
        <v>93.572082237638099</v>
      </c>
      <c r="Q13" t="s">
        <v>15</v>
      </c>
      <c r="R13" t="s">
        <v>19</v>
      </c>
      <c r="S13">
        <v>0.45016637913558799</v>
      </c>
      <c r="T13">
        <v>61.0562342147648</v>
      </c>
      <c r="U13">
        <v>27.796820894214001</v>
      </c>
      <c r="V13">
        <v>11.0598762421507</v>
      </c>
      <c r="W13">
        <v>2.2307823678895299E-2</v>
      </c>
      <c r="X13">
        <v>6.7040303081714698E-3</v>
      </c>
      <c r="Y13">
        <v>1.8060512656858101E-3</v>
      </c>
      <c r="Z13">
        <v>18.7891519480558</v>
      </c>
      <c r="AA13">
        <v>9.31995683543194</v>
      </c>
      <c r="AB13">
        <v>3.7431560422655399</v>
      </c>
      <c r="AC13">
        <v>5.9405489044935997</v>
      </c>
      <c r="AD13">
        <v>2.97423781031637</v>
      </c>
      <c r="AE13">
        <v>1.1617616802605799</v>
      </c>
    </row>
    <row r="14" spans="1:31" x14ac:dyDescent="0.4">
      <c r="A14" t="s">
        <v>15</v>
      </c>
      <c r="B14" t="s">
        <v>20</v>
      </c>
      <c r="C14">
        <v>27.731849271571299</v>
      </c>
      <c r="D14">
        <v>3149.3167030037998</v>
      </c>
      <c r="E14">
        <v>1394.3278112871801</v>
      </c>
      <c r="F14">
        <v>694.267001265217</v>
      </c>
      <c r="G14">
        <v>6.7276275302691904</v>
      </c>
      <c r="H14">
        <v>3.7145533270648299</v>
      </c>
      <c r="I14">
        <v>1.9558359615966401</v>
      </c>
      <c r="J14">
        <v>1266.4846553888699</v>
      </c>
      <c r="K14">
        <v>571.83015558955503</v>
      </c>
      <c r="L14">
        <v>286.17179863778802</v>
      </c>
      <c r="M14">
        <v>438.23194117120698</v>
      </c>
      <c r="N14">
        <v>203.46965651891</v>
      </c>
      <c r="O14">
        <v>106.201486254874</v>
      </c>
      <c r="Q14" t="s">
        <v>15</v>
      </c>
      <c r="R14" t="s">
        <v>20</v>
      </c>
      <c r="S14">
        <v>0.75042298278441499</v>
      </c>
      <c r="T14">
        <v>128.546123808918</v>
      </c>
      <c r="U14">
        <v>49.435771868451098</v>
      </c>
      <c r="V14">
        <v>29.285112805825001</v>
      </c>
      <c r="W14">
        <v>1.45665969871344E-2</v>
      </c>
      <c r="X14">
        <v>3.5355668461456301E-3</v>
      </c>
      <c r="Y14">
        <v>1.41864483421064E-3</v>
      </c>
      <c r="Z14">
        <v>39.063815219337599</v>
      </c>
      <c r="AA14">
        <v>15.0690424059623</v>
      </c>
      <c r="AB14">
        <v>8.9410300130855003</v>
      </c>
      <c r="AC14">
        <v>9.8453735188655997</v>
      </c>
      <c r="AD14">
        <v>3.9290000358583299</v>
      </c>
      <c r="AE14">
        <v>2.0263293366724602</v>
      </c>
    </row>
    <row r="15" spans="1:31" x14ac:dyDescent="0.4">
      <c r="A15" t="s">
        <v>15</v>
      </c>
      <c r="B15" t="s">
        <v>21</v>
      </c>
      <c r="C15">
        <v>22.888690317794499</v>
      </c>
      <c r="D15">
        <v>2459.2906027456702</v>
      </c>
      <c r="E15">
        <v>1133.1971268074201</v>
      </c>
      <c r="F15">
        <v>569.10673109502898</v>
      </c>
      <c r="G15">
        <v>6.7048010925423398</v>
      </c>
      <c r="H15">
        <v>3.7036102022744299</v>
      </c>
      <c r="I15">
        <v>1.9541253541716901</v>
      </c>
      <c r="J15">
        <v>1046.6142044442799</v>
      </c>
      <c r="K15">
        <v>492.235508595456</v>
      </c>
      <c r="L15">
        <v>248.01955989276101</v>
      </c>
      <c r="M15">
        <v>382.81195563236798</v>
      </c>
      <c r="N15">
        <v>184.19932325635199</v>
      </c>
      <c r="O15">
        <v>96.656488356330797</v>
      </c>
      <c r="Q15" t="s">
        <v>15</v>
      </c>
      <c r="R15" t="s">
        <v>21</v>
      </c>
      <c r="S15">
        <v>0.29099083777437601</v>
      </c>
      <c r="T15">
        <v>44.757202887138703</v>
      </c>
      <c r="U15">
        <v>18.356681617714401</v>
      </c>
      <c r="V15">
        <v>8.08431007084919</v>
      </c>
      <c r="W15">
        <v>8.8921084176058103E-3</v>
      </c>
      <c r="X15">
        <v>1.89364128428313E-3</v>
      </c>
      <c r="Y15">
        <v>1.1622640091608499E-3</v>
      </c>
      <c r="Z15">
        <v>13.239717711154601</v>
      </c>
      <c r="AA15">
        <v>5.8206732001661301</v>
      </c>
      <c r="AB15">
        <v>2.3870396713081399</v>
      </c>
      <c r="AC15">
        <v>3.4973670127288301</v>
      </c>
      <c r="AD15">
        <v>1.6875161579854201</v>
      </c>
      <c r="AE15">
        <v>0.58430434541614495</v>
      </c>
    </row>
    <row r="16" spans="1:31" x14ac:dyDescent="0.4">
      <c r="A16" t="s">
        <v>15</v>
      </c>
      <c r="B16" t="s">
        <v>22</v>
      </c>
      <c r="C16">
        <v>22.121977774824199</v>
      </c>
      <c r="D16">
        <v>2309.2022724574099</v>
      </c>
      <c r="E16">
        <v>1083.7399811008399</v>
      </c>
      <c r="F16">
        <v>552.27031833957801</v>
      </c>
      <c r="G16">
        <v>6.7777555244316403</v>
      </c>
      <c r="H16">
        <v>3.7307363460840599</v>
      </c>
      <c r="I16">
        <v>1.96121808324789</v>
      </c>
      <c r="J16">
        <v>1014.3019808892</v>
      </c>
      <c r="K16">
        <v>483.58188522964502</v>
      </c>
      <c r="L16">
        <v>245.01569763428299</v>
      </c>
      <c r="M16">
        <v>381.76073820541399</v>
      </c>
      <c r="N16">
        <v>184.72929628525699</v>
      </c>
      <c r="O16">
        <v>96.821420449063496</v>
      </c>
      <c r="Q16" t="s">
        <v>15</v>
      </c>
      <c r="R16" t="s">
        <v>22</v>
      </c>
      <c r="S16">
        <v>0.23262795539452599</v>
      </c>
      <c r="T16">
        <v>34.703409721168804</v>
      </c>
      <c r="U16">
        <v>13.091212320291801</v>
      </c>
      <c r="V16">
        <v>5.3405757896027701</v>
      </c>
      <c r="W16">
        <v>1.6259023920277799E-2</v>
      </c>
      <c r="X16">
        <v>5.7855623523772898E-3</v>
      </c>
      <c r="Y16">
        <v>1.6813827913518501E-3</v>
      </c>
      <c r="Z16">
        <v>10.705404801043199</v>
      </c>
      <c r="AA16">
        <v>4.7086949320378002</v>
      </c>
      <c r="AB16">
        <v>1.9499437920065901</v>
      </c>
      <c r="AC16">
        <v>3.4690711322224099</v>
      </c>
      <c r="AD16">
        <v>1.7093235966303599</v>
      </c>
      <c r="AE16">
        <v>0.65901271605747302</v>
      </c>
    </row>
    <row r="17" spans="1:74" x14ac:dyDescent="0.4">
      <c r="A17" t="s">
        <v>23</v>
      </c>
      <c r="B17" t="s">
        <v>16</v>
      </c>
      <c r="C17">
        <v>33.861021243415401</v>
      </c>
      <c r="D17">
        <v>3322.3330751387002</v>
      </c>
      <c r="E17">
        <v>1536.7172179434499</v>
      </c>
      <c r="F17">
        <v>904.07493378823995</v>
      </c>
      <c r="G17">
        <v>7.7992629225824297</v>
      </c>
      <c r="H17">
        <v>3.7623400714794601</v>
      </c>
      <c r="I17">
        <v>1.9624657518334201</v>
      </c>
      <c r="J17">
        <v>1352.96506166166</v>
      </c>
      <c r="K17">
        <v>1036.81782150764</v>
      </c>
      <c r="L17">
        <v>346.098055383401</v>
      </c>
      <c r="M17">
        <v>680.58734947360699</v>
      </c>
      <c r="N17">
        <v>227.043986289571</v>
      </c>
      <c r="O17">
        <v>117.023065644079</v>
      </c>
      <c r="Q17" t="s">
        <v>23</v>
      </c>
      <c r="R17" t="s">
        <v>16</v>
      </c>
      <c r="S17">
        <v>0.42048772471103701</v>
      </c>
      <c r="T17">
        <v>125.607763010778</v>
      </c>
      <c r="U17">
        <v>54.499055464528197</v>
      </c>
      <c r="V17">
        <v>23.272038106031001</v>
      </c>
      <c r="W17">
        <v>3.4986472904387902E-2</v>
      </c>
      <c r="X17">
        <v>6.8657759791704099E-3</v>
      </c>
      <c r="Y17">
        <v>1.2994907165108599E-3</v>
      </c>
      <c r="Z17">
        <v>35.641246950342797</v>
      </c>
      <c r="AA17">
        <v>8.9002500544178407</v>
      </c>
      <c r="AB17">
        <v>6.9183810943273096</v>
      </c>
      <c r="AC17">
        <v>2.5340997338957401</v>
      </c>
      <c r="AD17">
        <v>3.8109869135785099</v>
      </c>
      <c r="AE17">
        <v>1.87711631588355</v>
      </c>
    </row>
    <row r="18" spans="1:74" x14ac:dyDescent="0.4">
      <c r="A18" t="s">
        <v>23</v>
      </c>
      <c r="B18" t="s">
        <v>17</v>
      </c>
      <c r="C18">
        <v>34.995099289412501</v>
      </c>
      <c r="D18">
        <v>3942.0201094768599</v>
      </c>
      <c r="E18">
        <v>1738.6358404630701</v>
      </c>
      <c r="F18">
        <v>883.37926622434395</v>
      </c>
      <c r="G18">
        <v>13.3332658542231</v>
      </c>
      <c r="H18">
        <v>6.7866995231046401</v>
      </c>
      <c r="I18">
        <v>3.36410331902086</v>
      </c>
      <c r="J18">
        <v>1543.5969348528499</v>
      </c>
      <c r="K18">
        <v>708.03794124183696</v>
      </c>
      <c r="L18">
        <v>367.10805840548898</v>
      </c>
      <c r="M18">
        <v>550.19262273590402</v>
      </c>
      <c r="N18">
        <v>262.38172975123803</v>
      </c>
      <c r="O18">
        <v>145.85240480418199</v>
      </c>
      <c r="Q18" t="s">
        <v>23</v>
      </c>
      <c r="R18" t="s">
        <v>17</v>
      </c>
      <c r="S18">
        <v>0.95402073121021502</v>
      </c>
      <c r="T18">
        <v>132.90827393793501</v>
      </c>
      <c r="U18">
        <v>71.054334966090394</v>
      </c>
      <c r="V18">
        <v>34.460932256571802</v>
      </c>
      <c r="W18">
        <v>0.29051796194306001</v>
      </c>
      <c r="X18">
        <v>0.101254736167448</v>
      </c>
      <c r="Y18">
        <v>3.2965376203013597E-2</v>
      </c>
      <c r="Z18">
        <v>41.543221893689697</v>
      </c>
      <c r="AA18">
        <v>22.597262669596301</v>
      </c>
      <c r="AB18">
        <v>9.7025034607041505</v>
      </c>
      <c r="AC18">
        <v>8.4337325051377903</v>
      </c>
      <c r="AD18">
        <v>3.789349283405</v>
      </c>
      <c r="AE18">
        <v>1.81002772309548</v>
      </c>
    </row>
    <row r="19" spans="1:74" x14ac:dyDescent="0.4">
      <c r="A19" t="s">
        <v>23</v>
      </c>
      <c r="B19" t="s">
        <v>18</v>
      </c>
      <c r="C19">
        <v>548.87020766620799</v>
      </c>
      <c r="D19">
        <v>38047.249592418702</v>
      </c>
      <c r="E19">
        <v>19799.118294589702</v>
      </c>
      <c r="F19">
        <v>13051.3305401408</v>
      </c>
      <c r="G19">
        <v>501.27668540635898</v>
      </c>
      <c r="H19">
        <v>284.99990236126399</v>
      </c>
      <c r="I19">
        <v>153.58991507893001</v>
      </c>
      <c r="J19">
        <v>21458.641490133999</v>
      </c>
      <c r="K19">
        <v>11822.646139693101</v>
      </c>
      <c r="L19">
        <v>7354.9219666626104</v>
      </c>
      <c r="M19">
        <v>9467.0220163062204</v>
      </c>
      <c r="N19">
        <v>5490.7207647976302</v>
      </c>
      <c r="O19">
        <v>3481.9925782042301</v>
      </c>
      <c r="Q19" t="s">
        <v>23</v>
      </c>
      <c r="R19" t="s">
        <v>18</v>
      </c>
      <c r="S19">
        <v>325.567064784867</v>
      </c>
      <c r="T19">
        <v>21239.102128035702</v>
      </c>
      <c r="U19">
        <v>13285.614521167799</v>
      </c>
      <c r="V19">
        <v>8529.6672229336</v>
      </c>
      <c r="W19">
        <v>350.231442001581</v>
      </c>
      <c r="X19">
        <v>201.80551117827699</v>
      </c>
      <c r="Y19">
        <v>108.429574321639</v>
      </c>
      <c r="Z19">
        <v>14778.721723992299</v>
      </c>
      <c r="AA19">
        <v>6209.6256564219202</v>
      </c>
      <c r="AB19">
        <v>4888.4413107091304</v>
      </c>
      <c r="AC19">
        <v>5924.9514646505804</v>
      </c>
      <c r="AD19">
        <v>3116.5969860238401</v>
      </c>
      <c r="AE19">
        <v>2065.18416721929</v>
      </c>
    </row>
    <row r="20" spans="1:74" x14ac:dyDescent="0.4">
      <c r="A20" t="s">
        <v>23</v>
      </c>
      <c r="B20" t="s">
        <v>19</v>
      </c>
      <c r="C20">
        <v>27.557060393860901</v>
      </c>
      <c r="D20">
        <v>2879.01932909162</v>
      </c>
      <c r="E20">
        <v>1462.2647169658801</v>
      </c>
      <c r="F20">
        <v>755.94205521890296</v>
      </c>
      <c r="G20">
        <v>7.0756179691554797</v>
      </c>
      <c r="H20">
        <v>3.77753059157153</v>
      </c>
      <c r="I20">
        <v>1.95853609197926</v>
      </c>
      <c r="J20">
        <v>1193.4476055585601</v>
      </c>
      <c r="K20">
        <v>597.24790341968105</v>
      </c>
      <c r="L20">
        <v>304.53247258757301</v>
      </c>
      <c r="M20">
        <v>422.14733634037498</v>
      </c>
      <c r="N20">
        <v>212.629182547433</v>
      </c>
      <c r="O20">
        <v>110.759804349351</v>
      </c>
      <c r="Q20" t="s">
        <v>23</v>
      </c>
      <c r="R20" t="s">
        <v>19</v>
      </c>
      <c r="S20">
        <v>0.489441570149375</v>
      </c>
      <c r="T20">
        <v>63.171435028195603</v>
      </c>
      <c r="U20">
        <v>29.923288565600899</v>
      </c>
      <c r="V20">
        <v>14.996573582499</v>
      </c>
      <c r="W20">
        <v>3.5490708823998102E-2</v>
      </c>
      <c r="X20">
        <v>1.0203672982804699E-2</v>
      </c>
      <c r="Y20">
        <v>2.0185658020427E-3</v>
      </c>
      <c r="Z20">
        <v>18.936604921521099</v>
      </c>
      <c r="AA20">
        <v>8.8146368913788997</v>
      </c>
      <c r="AB20">
        <v>4.5054730696827603</v>
      </c>
      <c r="AC20">
        <v>5.2618003211680699</v>
      </c>
      <c r="AD20">
        <v>2.49211798156515</v>
      </c>
      <c r="AE20">
        <v>1.20605791436759</v>
      </c>
    </row>
    <row r="21" spans="1:74" x14ac:dyDescent="0.4">
      <c r="A21" t="s">
        <v>23</v>
      </c>
      <c r="B21" t="s">
        <v>20</v>
      </c>
      <c r="C21">
        <v>31.753365698667</v>
      </c>
      <c r="D21">
        <v>3078.8746700752699</v>
      </c>
      <c r="E21">
        <v>1679.66032594583</v>
      </c>
      <c r="F21">
        <v>883.39589402230797</v>
      </c>
      <c r="G21">
        <v>7.4636264711343898</v>
      </c>
      <c r="H21">
        <v>3.8733113440079299</v>
      </c>
      <c r="I21">
        <v>1.97636664360139</v>
      </c>
      <c r="J21">
        <v>1396.1277794785899</v>
      </c>
      <c r="K21">
        <v>731.91812088040001</v>
      </c>
      <c r="L21">
        <v>365.13166883087098</v>
      </c>
      <c r="M21">
        <v>519.94230644120898</v>
      </c>
      <c r="N21">
        <v>256.27843627582303</v>
      </c>
      <c r="O21">
        <v>131.834080579177</v>
      </c>
      <c r="Q21" t="s">
        <v>23</v>
      </c>
      <c r="R21" t="s">
        <v>20</v>
      </c>
      <c r="S21">
        <v>0.45935086147096599</v>
      </c>
      <c r="T21">
        <v>68.200344658490906</v>
      </c>
      <c r="U21">
        <v>36.1439598260705</v>
      </c>
      <c r="V21">
        <v>14.8167610754906</v>
      </c>
      <c r="W21">
        <v>2.2760797409546799E-2</v>
      </c>
      <c r="X21">
        <v>6.0780602051502403E-3</v>
      </c>
      <c r="Y21">
        <v>1.67236426750144E-3</v>
      </c>
      <c r="Z21">
        <v>21.5936920303172</v>
      </c>
      <c r="AA21">
        <v>8.4140504689631204</v>
      </c>
      <c r="AB21">
        <v>3.9705244415308898</v>
      </c>
      <c r="AC21">
        <v>5.3677966928457597</v>
      </c>
      <c r="AD21">
        <v>2.2204708180997899</v>
      </c>
      <c r="AE21">
        <v>0.96663672629919195</v>
      </c>
    </row>
    <row r="22" spans="1:74" x14ac:dyDescent="0.4">
      <c r="A22" t="s">
        <v>23</v>
      </c>
      <c r="B22" t="s">
        <v>21</v>
      </c>
      <c r="C22">
        <v>29.2528899154761</v>
      </c>
      <c r="D22">
        <v>2991.8144351623</v>
      </c>
      <c r="E22">
        <v>1545.71722351367</v>
      </c>
      <c r="F22">
        <v>789.90558836434695</v>
      </c>
      <c r="G22">
        <v>7.1348409532725796</v>
      </c>
      <c r="H22">
        <v>3.7896359382413398</v>
      </c>
      <c r="I22">
        <v>1.9604426348642401</v>
      </c>
      <c r="J22">
        <v>1307.6445699573601</v>
      </c>
      <c r="K22">
        <v>650.22545466369399</v>
      </c>
      <c r="L22">
        <v>325.81129593805201</v>
      </c>
      <c r="M22">
        <v>456.93135601667598</v>
      </c>
      <c r="N22">
        <v>227.81036050130899</v>
      </c>
      <c r="O22">
        <v>117.108657178578</v>
      </c>
      <c r="Q22" t="s">
        <v>23</v>
      </c>
      <c r="R22" t="s">
        <v>21</v>
      </c>
      <c r="S22">
        <v>0.25981557242322401</v>
      </c>
      <c r="T22">
        <v>34.0432920127271</v>
      </c>
      <c r="U22">
        <v>17.329798453178501</v>
      </c>
      <c r="V22">
        <v>8.4520555782804294</v>
      </c>
      <c r="W22">
        <v>1.47768067925574E-2</v>
      </c>
      <c r="X22">
        <v>4.9048761203408899E-3</v>
      </c>
      <c r="Y22">
        <v>1.5289340920864199E-3</v>
      </c>
      <c r="Z22">
        <v>11.3004100951286</v>
      </c>
      <c r="AA22">
        <v>5.1127909113804302</v>
      </c>
      <c r="AB22">
        <v>2.7130038530004001</v>
      </c>
      <c r="AC22">
        <v>2.3685156415372899</v>
      </c>
      <c r="AD22">
        <v>1.1230517518331999</v>
      </c>
      <c r="AE22">
        <v>0.62206508219002299</v>
      </c>
    </row>
    <row r="23" spans="1:74" x14ac:dyDescent="0.4">
      <c r="A23" t="s">
        <v>23</v>
      </c>
      <c r="B23" t="s">
        <v>22</v>
      </c>
      <c r="C23">
        <v>27.1418164566842</v>
      </c>
      <c r="D23">
        <v>2838.1123116966601</v>
      </c>
      <c r="E23">
        <v>1404.3131192250801</v>
      </c>
      <c r="F23">
        <v>719.22971012194296</v>
      </c>
      <c r="G23">
        <v>7.0751693076499</v>
      </c>
      <c r="H23">
        <v>3.7791205958812202</v>
      </c>
      <c r="I23">
        <v>1.95937039867575</v>
      </c>
      <c r="J23">
        <v>1205.7228640876299</v>
      </c>
      <c r="K23">
        <v>590.80275966903298</v>
      </c>
      <c r="L23">
        <v>298.540627288949</v>
      </c>
      <c r="M23">
        <v>438.40007900313799</v>
      </c>
      <c r="N23">
        <v>216.01852757733599</v>
      </c>
      <c r="O23">
        <v>111.499269687368</v>
      </c>
      <c r="Q23" t="s">
        <v>23</v>
      </c>
      <c r="R23" t="s">
        <v>22</v>
      </c>
      <c r="S23">
        <v>0.17318297991682199</v>
      </c>
      <c r="T23">
        <v>26.783029559048501</v>
      </c>
      <c r="U23">
        <v>11.4300416226155</v>
      </c>
      <c r="V23">
        <v>5.4263423160147299</v>
      </c>
      <c r="W23">
        <v>1.8103286206976599E-2</v>
      </c>
      <c r="X23">
        <v>6.2315334864162198E-3</v>
      </c>
      <c r="Y23">
        <v>1.4907946798802499E-3</v>
      </c>
      <c r="Z23">
        <v>6.4101662276308904</v>
      </c>
      <c r="AA23">
        <v>2.6474510029162102</v>
      </c>
      <c r="AB23">
        <v>1.3824682991244801</v>
      </c>
      <c r="AC23">
        <v>1.4830079863230501</v>
      </c>
      <c r="AD23">
        <v>0.71906397399217203</v>
      </c>
      <c r="AE23">
        <v>0.35383140875518199</v>
      </c>
    </row>
    <row r="28" spans="1:74" ht="58.3" x14ac:dyDescent="0.4">
      <c r="X28" t="s">
        <v>6</v>
      </c>
      <c r="Y28" t="s">
        <v>5</v>
      </c>
      <c r="Z28" t="s">
        <v>4</v>
      </c>
      <c r="AA28" s="4" t="s">
        <v>54</v>
      </c>
      <c r="AB28" s="4" t="s">
        <v>53</v>
      </c>
      <c r="AC28" s="4" t="s">
        <v>52</v>
      </c>
      <c r="AD28" s="4" t="s">
        <v>47</v>
      </c>
      <c r="AE28" s="4" t="s">
        <v>48</v>
      </c>
      <c r="AF28" s="4" t="s">
        <v>51</v>
      </c>
      <c r="AG28" s="4" t="s">
        <v>50</v>
      </c>
      <c r="AH28" s="4" t="s">
        <v>49</v>
      </c>
      <c r="AI28" t="s">
        <v>3</v>
      </c>
      <c r="AJ28" t="s">
        <v>2</v>
      </c>
      <c r="AP28" t="s">
        <v>6</v>
      </c>
      <c r="AQ28" t="s">
        <v>5</v>
      </c>
      <c r="AR28" t="s">
        <v>4</v>
      </c>
      <c r="AS28" s="4" t="s">
        <v>54</v>
      </c>
      <c r="AT28" s="4" t="s">
        <v>53</v>
      </c>
      <c r="AU28" s="4" t="s">
        <v>52</v>
      </c>
      <c r="AV28" s="4" t="s">
        <v>47</v>
      </c>
      <c r="AW28" s="4" t="s">
        <v>48</v>
      </c>
      <c r="AX28" s="4" t="s">
        <v>51</v>
      </c>
      <c r="AY28" s="4" t="s">
        <v>50</v>
      </c>
      <c r="AZ28" s="4" t="s">
        <v>49</v>
      </c>
      <c r="BA28" t="s">
        <v>3</v>
      </c>
      <c r="BB28" t="s">
        <v>2</v>
      </c>
    </row>
    <row r="29" spans="1:74" x14ac:dyDescent="0.4">
      <c r="AA29" t="s">
        <v>55</v>
      </c>
      <c r="AB29" t="s">
        <v>55</v>
      </c>
      <c r="AC29" t="s">
        <v>55</v>
      </c>
      <c r="AD29" t="s">
        <v>39</v>
      </c>
      <c r="AE29" t="s">
        <v>39</v>
      </c>
      <c r="AF29" t="s">
        <v>56</v>
      </c>
      <c r="AG29" t="s">
        <v>56</v>
      </c>
      <c r="AH29" t="s">
        <v>56</v>
      </c>
      <c r="AS29" t="s">
        <v>55</v>
      </c>
      <c r="AT29" t="s">
        <v>55</v>
      </c>
      <c r="AU29" t="s">
        <v>55</v>
      </c>
      <c r="AV29" t="s">
        <v>39</v>
      </c>
      <c r="AW29" t="s">
        <v>39</v>
      </c>
      <c r="AX29" t="s">
        <v>56</v>
      </c>
      <c r="AY29" t="s">
        <v>56</v>
      </c>
      <c r="AZ29" t="s">
        <v>56</v>
      </c>
    </row>
    <row r="30" spans="1:74" x14ac:dyDescent="0.4">
      <c r="T30" t="s">
        <v>0</v>
      </c>
      <c r="U30" t="s">
        <v>24</v>
      </c>
      <c r="V30" t="s">
        <v>25</v>
      </c>
      <c r="W30" t="s">
        <v>26</v>
      </c>
      <c r="X30" t="s">
        <v>39</v>
      </c>
      <c r="Y30" t="s">
        <v>40</v>
      </c>
      <c r="Z30" t="s">
        <v>41</v>
      </c>
      <c r="AA30" t="s">
        <v>40</v>
      </c>
      <c r="AB30" t="s">
        <v>41</v>
      </c>
      <c r="AC30" t="s">
        <v>3</v>
      </c>
      <c r="AD30" t="s">
        <v>55</v>
      </c>
      <c r="AE30" t="s">
        <v>56</v>
      </c>
      <c r="AF30" t="s">
        <v>40</v>
      </c>
      <c r="AG30" t="s">
        <v>41</v>
      </c>
      <c r="AH30" t="s">
        <v>3</v>
      </c>
      <c r="AI30" t="s">
        <v>3</v>
      </c>
      <c r="AJ30" t="s">
        <v>2</v>
      </c>
      <c r="AP30" t="s">
        <v>39</v>
      </c>
      <c r="AQ30" t="s">
        <v>40</v>
      </c>
      <c r="AR30" t="s">
        <v>41</v>
      </c>
      <c r="AS30" t="s">
        <v>40</v>
      </c>
      <c r="AT30" t="s">
        <v>41</v>
      </c>
      <c r="AU30" t="s">
        <v>3</v>
      </c>
      <c r="AV30" t="s">
        <v>55</v>
      </c>
      <c r="AW30" t="s">
        <v>56</v>
      </c>
      <c r="AX30" t="s">
        <v>40</v>
      </c>
      <c r="AY30" t="s">
        <v>41</v>
      </c>
      <c r="AZ30" t="s">
        <v>3</v>
      </c>
      <c r="BA30" t="s">
        <v>3</v>
      </c>
      <c r="BB30" t="s">
        <v>2</v>
      </c>
      <c r="BE30" t="s">
        <v>46</v>
      </c>
    </row>
    <row r="31" spans="1:74" x14ac:dyDescent="0.4">
      <c r="T31" t="s">
        <v>35</v>
      </c>
      <c r="AL31" t="s">
        <v>35</v>
      </c>
      <c r="BE31" t="str">
        <f>"\texttt{"&amp;AL31&amp;"}"</f>
        <v>\texttt{Bottom-up}</v>
      </c>
      <c r="BV31" s="3" t="s">
        <v>45</v>
      </c>
    </row>
    <row r="32" spans="1:74" x14ac:dyDescent="0.4">
      <c r="Q32" t="s">
        <v>7</v>
      </c>
      <c r="R32" t="s">
        <v>11</v>
      </c>
      <c r="U32" t="s">
        <v>36</v>
      </c>
      <c r="V32" t="s">
        <v>36</v>
      </c>
      <c r="W32" t="s">
        <v>27</v>
      </c>
      <c r="X32" s="1" cm="1">
        <f t="array" ref="X32">SUMPRODUCT((X$28 = $C$1:$O$1) * ($R32 = $B$2:$B$23) * ($Q32 = $A$2:$A$23) * ($C$2:$O$23))</f>
        <v>1.93787782578859</v>
      </c>
      <c r="Y32" s="1" cm="1">
        <f t="array" ref="Y32">SUMPRODUCT((Y$28 = $C$1:$O$1) * ($R32 = $B$2:$B$23) * ($Q32 = $A$2:$A$23) * ($C$2:$O$23))</f>
        <v>568.21650892304103</v>
      </c>
      <c r="Z32" s="1" cm="1">
        <f t="array" ref="Z32">SUMPRODUCT((Z$28 = $C$1:$O$1) * ($R32 = $B$2:$B$23) * ($Q32 = $A$2:$A$23) * ($C$2:$O$23))</f>
        <v>1116.06326902457</v>
      </c>
      <c r="AA32" s="1" cm="1">
        <f t="array" ref="AA32">SUMPRODUCT((AA$28 = $C$1:$O$1) * ($R32 = $B$2:$B$23) * ($Q32 = $A$2:$A$23) * ($C$2:$O$23))</f>
        <v>102.05174012466099</v>
      </c>
      <c r="AB32" s="1" cm="1">
        <f t="array" ref="AB32">SUMPRODUCT((AB$28 = $C$1:$O$1) * ($R32 = $B$2:$B$23) * ($Q32 = $A$2:$A$23) * ($C$2:$O$23))</f>
        <v>196.91582798034099</v>
      </c>
      <c r="AC32" s="1" cm="1">
        <f t="array" ref="AC32">SUMPRODUCT((AC$28 = $C$1:$O$1) * ($R32 = $B$2:$B$23) * ($Q32 = $A$2:$A$23) * ($C$2:$O$23))</f>
        <v>410.14385162257503</v>
      </c>
      <c r="AD32" s="1" cm="1">
        <f t="array" ref="AD32">SUMPRODUCT((AD$28 = $C$1:$O$1) * ($R32 = $B$2:$B$23) * ($Q32 = $A$2:$A$23) * ($C$2:$O$23))</f>
        <v>6.6673801122962502</v>
      </c>
      <c r="AE32" s="1" cm="1">
        <f t="array" ref="AE32">SUMPRODUCT((AE$28 = $C$1:$O$1) * ($R32 = $B$2:$B$23) * ($Q32 = $A$2:$A$23) * ($C$2:$O$23))</f>
        <v>3.6741648806760101</v>
      </c>
      <c r="AF32" s="1" cm="1">
        <f t="array" ref="AF32">SUMPRODUCT((AF$28 = $C$1:$O$1) * ($R32 = $B$2:$B$23) * ($Q32 = $A$2:$A$23) * ($C$2:$O$23))</f>
        <v>256.00435434722101</v>
      </c>
      <c r="AG32" s="1" cm="1">
        <f t="array" ref="AG32">SUMPRODUCT((AG$28 = $C$1:$O$1) * ($R32 = $B$2:$B$23) * ($Q32 = $A$2:$A$23) * ($C$2:$O$23))</f>
        <v>506.68478043910801</v>
      </c>
      <c r="AH32" s="1" cm="1">
        <f t="array" ref="AH32">SUMPRODUCT((AH$28 = $C$1:$O$1) * ($R32 = $B$2:$B$23) * ($Q32 = $A$2:$A$23) * ($C$2:$O$23))</f>
        <v>1058.4192911027701</v>
      </c>
      <c r="AI32" s="1" cm="1">
        <f t="array" ref="AI32">SUMPRODUCT((AI$28 = $C$1:$O$1) * ($R32 = $B$2:$B$23) * ($Q32 = $A$2:$A$23) * ($C$2:$O$23))</f>
        <v>2350.2272497867102</v>
      </c>
      <c r="AJ32" s="1" cm="1">
        <f t="array" ref="AJ32">SUMPRODUCT((AJ$28 = $C$1:$O$1) * ($R32 = $B$2:$B$23) * ($Q32 = $A$2:$A$23) * ($C$2:$O$23))</f>
        <v>22.926062193025398</v>
      </c>
      <c r="AK32" s="1"/>
      <c r="AM32" t="s">
        <v>36</v>
      </c>
      <c r="AN32" t="s">
        <v>36</v>
      </c>
      <c r="AO32" t="s">
        <v>27</v>
      </c>
      <c r="AP32" s="1" cm="1">
        <f t="array" ref="AP32">SUMPRODUCT((AP$28 = $S$1:$AE$1) * ($R32 = $R$2:$R$23) * ($Q32 = $Q$2:$Q$23) * ($S$2:$AE$23))</f>
        <v>2.1645275959321199E-3</v>
      </c>
      <c r="AQ32" s="1" cm="1">
        <f t="array" ref="AQ32">SUMPRODUCT((AQ$28 = $S$1:$AE$1) * ($R32 = $R$2:$R$23) * ($Q32 = $Q$2:$Q$23) * ($S$2:$AE$23))</f>
        <v>6.4879239756751899</v>
      </c>
      <c r="AR32" s="1" cm="1">
        <f t="array" ref="AR32">SUMPRODUCT((AR$28 = $S$1:$AE$1) * ($R32 = $R$2:$R$23) * ($Q32 = $Q$2:$Q$23) * ($S$2:$AE$23))</f>
        <v>17.686806064673998</v>
      </c>
      <c r="AS32" s="1" cm="1">
        <f t="array" ref="AS32">SUMPRODUCT((AS$28 = $S$1:$AE$1) * ($R32 = $R$2:$R$23) * ($Q32 = $Q$2:$Q$23) * ($S$2:$AE$23))</f>
        <v>0.57822398967786404</v>
      </c>
      <c r="AT32" s="1" cm="1">
        <f t="array" ref="AT32">SUMPRODUCT((AT$28 = $S$1:$AE$1) * ($R32 = $R$2:$R$23) * ($Q32 = $Q$2:$Q$23) * ($S$2:$AE$23))</f>
        <v>1.3557537710136001</v>
      </c>
      <c r="AU32" s="1" cm="1">
        <f t="array" ref="AU32">SUMPRODUCT((AU$28 = $S$1:$AE$1) * ($R32 = $R$2:$R$23) * ($Q32 = $Q$2:$Q$23) * ($S$2:$AE$23))</f>
        <v>2.9284014620509602</v>
      </c>
      <c r="AV32" s="1" cm="1">
        <f t="array" ref="AV32">SUMPRODUCT((AV$28 = $S$1:$AE$1) * ($R32 = $R$2:$R$23) * ($Q32 = $Q$2:$Q$23) * ($S$2:$AE$23))</f>
        <v>2.1575261397790299E-2</v>
      </c>
      <c r="AW32" s="1" cm="1">
        <f t="array" ref="AW32">SUMPRODUCT((AW$28 = $S$1:$AE$1) * ($R32 = $R$2:$R$23) * ($Q32 = $Q$2:$Q$23) * ($S$2:$AE$23))</f>
        <v>7.0245610272719897E-3</v>
      </c>
      <c r="AX32" s="1" cm="1">
        <f t="array" ref="AX32">SUMPRODUCT((AX$28 = $S$1:$AE$1) * ($R32 = $R$2:$R$23) * ($Q32 = $Q$2:$Q$23) * ($S$2:$AE$23))</f>
        <v>1.61537132422509</v>
      </c>
      <c r="AY32" s="1" cm="1">
        <f t="array" ref="AY32">SUMPRODUCT((AY$28 = $S$1:$AE$1) * ($R32 = $R$2:$R$23) * ($Q32 = $Q$2:$Q$23) * ($S$2:$AE$23))</f>
        <v>4.2598484732523598</v>
      </c>
      <c r="AZ32" s="1" cm="1">
        <f t="array" ref="AZ32">SUMPRODUCT((AZ$28 = $S$1:$AE$1) * ($R32 = $R$2:$R$23) * ($Q32 = $Q$2:$Q$23) * ($S$2:$AE$23))</f>
        <v>9.8820533179339307</v>
      </c>
      <c r="BA32" s="1" cm="1">
        <f t="array" ref="BA32">SUMPRODUCT((BA$28 = $S$1:$AE$1) * ($R32 = $R$2:$R$23) * ($Q32 = $Q$2:$Q$23) * ($S$2:$AE$23))</f>
        <v>38.812847625569603</v>
      </c>
      <c r="BB32" s="1" cm="1">
        <f t="array" ref="BB32">SUMPRODUCT((BB$28 = $S$1:$AE$1) * ($R32 = $R$2:$R$23) * ($Q32 = $Q$2:$Q$23) * ($S$2:$AE$23))</f>
        <v>0.24174090960824399</v>
      </c>
      <c r="BC32" s="1"/>
      <c r="BD32" s="1"/>
      <c r="BE32" t="s">
        <v>44</v>
      </c>
      <c r="BF32" t="str">
        <f t="shared" ref="BF32:BF38" si="0">AM32</f>
        <v>SL</v>
      </c>
      <c r="BG32" t="str">
        <f t="shared" ref="BG32" si="1">"&amp;"&amp;AN32</f>
        <v>&amp;SL</v>
      </c>
      <c r="BH32" t="str">
        <f t="shared" ref="BH32" si="2">"&amp;"&amp;AO32</f>
        <v>&amp;None</v>
      </c>
      <c r="BI32" t="str">
        <f>"&amp;"&amp;ROUND(X32, 2)&amp;" ("&amp;ROUND(AP32, 2)&amp;")"</f>
        <v>&amp;1.94 (0)</v>
      </c>
      <c r="BJ32" t="str">
        <f>"&amp;"&amp;ROUND(Y32, 0)&amp;" ("&amp;ROUND(AQ32, 2)&amp;")"</f>
        <v>&amp;568 (6.49)</v>
      </c>
      <c r="BK32" t="str">
        <f t="shared" ref="BK32:BN38" si="3">"&amp;"&amp;ROUND(Z32, 0)&amp;" ("&amp;ROUND(AR32, 2)&amp;")"</f>
        <v>&amp;1116 (17.69)</v>
      </c>
      <c r="BL32" t="str">
        <f t="shared" si="3"/>
        <v>&amp;102 (0.58)</v>
      </c>
      <c r="BM32" t="str">
        <f t="shared" si="3"/>
        <v>&amp;197 (1.36)</v>
      </c>
      <c r="BN32" t="str">
        <f t="shared" si="3"/>
        <v>&amp;410 (2.93)</v>
      </c>
      <c r="BO32" t="str">
        <f t="shared" ref="BO32:BP32" si="4">"&amp;"&amp;ROUND(AD32, 2)&amp;" ("&amp;ROUND(AV32, 2)&amp;")"</f>
        <v>&amp;6.67 (0.02)</v>
      </c>
      <c r="BP32" t="str">
        <f t="shared" si="4"/>
        <v>&amp;3.67 (0.01)</v>
      </c>
      <c r="BQ32" t="str">
        <f t="shared" ref="BQ32:BQ38" si="5">"&amp;"&amp;ROUND(AF32, 0)&amp;" ("&amp;ROUND(AX32, 2)&amp;")"</f>
        <v>&amp;256 (1.62)</v>
      </c>
      <c r="BR32" t="str">
        <f t="shared" ref="BR32:BR38" si="6">"&amp;"&amp;ROUND(AG32, 0)&amp;" ("&amp;ROUND(AY32, 2)&amp;")"</f>
        <v>&amp;507 (4.26)</v>
      </c>
      <c r="BS32" t="str">
        <f t="shared" ref="BS32:BS38" si="7">"&amp;"&amp;ROUND(AH32, 0)&amp;" ("&amp;ROUND(AZ32, 2)&amp;")"</f>
        <v>&amp;1058 (9.88)</v>
      </c>
      <c r="BT32" t="str">
        <f t="shared" ref="BT32:BT38" si="8">"&amp;"&amp;ROUND(AI32, 0)&amp;" ("&amp;ROUND(BA32, 2)&amp;")"</f>
        <v>&amp;2350 (38.81)</v>
      </c>
      <c r="BU32" t="str">
        <f>"&amp;"&amp;ROUND(AJ32, 1)&amp;" ("&amp;ROUND(BB32, 2)&amp;")"</f>
        <v>&amp;22.9 (0.24)</v>
      </c>
      <c r="BV32" s="3" t="s">
        <v>45</v>
      </c>
    </row>
    <row r="33" spans="17:74" x14ac:dyDescent="0.4">
      <c r="Q33" t="s">
        <v>7</v>
      </c>
      <c r="R33" t="s">
        <v>10</v>
      </c>
      <c r="U33" t="s">
        <v>36</v>
      </c>
      <c r="V33" t="s">
        <v>37</v>
      </c>
      <c r="W33" t="s">
        <v>27</v>
      </c>
      <c r="X33" s="1" cm="1">
        <f t="array" ref="X33">SUMPRODUCT((X$28 = $C$1:$O$1) * ($R33 = $B$2:$B$23) * ($Q33 = $A$2:$A$23) * ($C$2:$O$23))</f>
        <v>1.93602800889987</v>
      </c>
      <c r="Y33" s="1" cm="1">
        <f t="array" ref="Y33">SUMPRODUCT((Y$28 = $C$1:$O$1) * ($R33 = $B$2:$B$23) * ($Q33 = $A$2:$A$23) * ($C$2:$O$23))</f>
        <v>547.04461124028001</v>
      </c>
      <c r="Z33" s="1" cm="1">
        <f t="array" ref="Z33">SUMPRODUCT((Z$28 = $C$1:$O$1) * ($R33 = $B$2:$B$23) * ($Q33 = $A$2:$A$23) * ($C$2:$O$23))</f>
        <v>1075.6125297825299</v>
      </c>
      <c r="AA33" s="1" cm="1">
        <f t="array" ref="AA33">SUMPRODUCT((AA$28 = $C$1:$O$1) * ($R33 = $B$2:$B$23) * ($Q33 = $A$2:$A$23) * ($C$2:$O$23))</f>
        <v>98.875471334818798</v>
      </c>
      <c r="AB33" s="1" cm="1">
        <f t="array" ref="AB33">SUMPRODUCT((AB$28 = $C$1:$O$1) * ($R33 = $B$2:$B$23) * ($Q33 = $A$2:$A$23) * ($C$2:$O$23))</f>
        <v>189.966280222455</v>
      </c>
      <c r="AC33" s="1" cm="1">
        <f t="array" ref="AC33">SUMPRODUCT((AC$28 = $C$1:$O$1) * ($R33 = $B$2:$B$23) * ($Q33 = $A$2:$A$23) * ($C$2:$O$23))</f>
        <v>396.38061430048703</v>
      </c>
      <c r="AD33" s="1" cm="1">
        <f t="array" ref="AD33">SUMPRODUCT((AD$28 = $C$1:$O$1) * ($R33 = $B$2:$B$23) * ($Q33 = $A$2:$A$23) * ($C$2:$O$23))</f>
        <v>6.6510294059601902</v>
      </c>
      <c r="AE33" s="1" cm="1">
        <f t="array" ref="AE33">SUMPRODUCT((AE$28 = $C$1:$O$1) * ($R33 = $B$2:$B$23) * ($Q33 = $A$2:$A$23) * ($C$2:$O$23))</f>
        <v>3.6679025811899901</v>
      </c>
      <c r="AF33" s="1" cm="1">
        <f t="array" ref="AF33">SUMPRODUCT((AF$28 = $C$1:$O$1) * ($R33 = $B$2:$B$23) * ($Q33 = $A$2:$A$23) * ($C$2:$O$23))</f>
        <v>247.36711728709599</v>
      </c>
      <c r="AG33" s="1" cm="1">
        <f t="array" ref="AG33">SUMPRODUCT((AG$28 = $C$1:$O$1) * ($R33 = $B$2:$B$23) * ($Q33 = $A$2:$A$23) * ($C$2:$O$23))</f>
        <v>488.85249463852199</v>
      </c>
      <c r="AH33" s="1" cm="1">
        <f t="array" ref="AH33">SUMPRODUCT((AH$28 = $C$1:$O$1) * ($R33 = $B$2:$B$23) * ($Q33 = $A$2:$A$23) * ($C$2:$O$23))</f>
        <v>1024.25774722543</v>
      </c>
      <c r="AI33" s="1" cm="1">
        <f t="array" ref="AI33">SUMPRODUCT((AI$28 = $C$1:$O$1) * ($R33 = $B$2:$B$23) * ($Q33 = $A$2:$A$23) * ($C$2:$O$23))</f>
        <v>2277.5246549139301</v>
      </c>
      <c r="AJ33" s="1" cm="1">
        <f t="array" ref="AJ33">SUMPRODUCT((AJ$28 = $C$1:$O$1) * ($R33 = $B$2:$B$23) * ($Q33 = $A$2:$A$23) * ($C$2:$O$23))</f>
        <v>22.165148615777699</v>
      </c>
      <c r="AK33" s="1"/>
      <c r="AM33" t="s">
        <v>36</v>
      </c>
      <c r="AN33" t="s">
        <v>37</v>
      </c>
      <c r="AO33" t="s">
        <v>27</v>
      </c>
      <c r="AP33" s="1" cm="1">
        <f t="array" ref="AP33">SUMPRODUCT((AP$28 = $S$1:$AE$1) * ($R33 = $R$2:$R$23) * ($Q33 = $Q$2:$Q$23) * ($S$2:$AE$23))</f>
        <v>9.6766177154558304E-4</v>
      </c>
      <c r="AQ33" s="1" cm="1">
        <f t="array" ref="AQ33">SUMPRODUCT((AQ$28 = $S$1:$AE$1) * ($R33 = $R$2:$R$23) * ($Q33 = $Q$2:$Q$23) * ($S$2:$AE$23))</f>
        <v>6.7039817765884004</v>
      </c>
      <c r="AR33" s="1" cm="1">
        <f t="array" ref="AR33">SUMPRODUCT((AR$28 = $S$1:$AE$1) * ($R33 = $R$2:$R$23) * ($Q33 = $Q$2:$Q$23) * ($S$2:$AE$23))</f>
        <v>14.7528970683918</v>
      </c>
      <c r="AS33" s="1" cm="1">
        <f t="array" ref="AS33">SUMPRODUCT((AS$28 = $S$1:$AE$1) * ($R33 = $R$2:$R$23) * ($Q33 = $Q$2:$Q$23) * ($S$2:$AE$23))</f>
        <v>0.91357129913610102</v>
      </c>
      <c r="AT33" s="1" cm="1">
        <f t="array" ref="AT33">SUMPRODUCT((AT$28 = $S$1:$AE$1) * ($R33 = $R$2:$R$23) * ($Q33 = $Q$2:$Q$23) * ($S$2:$AE$23))</f>
        <v>2.1939809282509501</v>
      </c>
      <c r="AU33" s="1" cm="1">
        <f t="array" ref="AU33">SUMPRODUCT((AU$28 = $S$1:$AE$1) * ($R33 = $R$2:$R$23) * ($Q33 = $Q$2:$Q$23) * ($S$2:$AE$23))</f>
        <v>3.9602565952870101</v>
      </c>
      <c r="AV33" s="1" cm="1">
        <f t="array" ref="AV33">SUMPRODUCT((AV$28 = $S$1:$AE$1) * ($R33 = $R$2:$R$23) * ($Q33 = $Q$2:$Q$23) * ($S$2:$AE$23))</f>
        <v>1.19184793730941E-2</v>
      </c>
      <c r="AW33" s="1" cm="1">
        <f t="array" ref="AW33">SUMPRODUCT((AW$28 = $S$1:$AE$1) * ($R33 = $R$2:$R$23) * ($Q33 = $Q$2:$Q$23) * ($S$2:$AE$23))</f>
        <v>4.7370055024620302E-3</v>
      </c>
      <c r="AX33" s="1" cm="1">
        <f t="array" ref="AX33">SUMPRODUCT((AX$28 = $S$1:$AE$1) * ($R33 = $R$2:$R$23) * ($Q33 = $Q$2:$Q$23) * ($S$2:$AE$23))</f>
        <v>2.14427085678268</v>
      </c>
      <c r="AY33" s="1" cm="1">
        <f t="array" ref="AY33">SUMPRODUCT((AY$28 = $S$1:$AE$1) * ($R33 = $R$2:$R$23) * ($Q33 = $Q$2:$Q$23) * ($S$2:$AE$23))</f>
        <v>4.9821405567063097</v>
      </c>
      <c r="AZ33" s="1" cm="1">
        <f t="array" ref="AZ33">SUMPRODUCT((AZ$28 = $S$1:$AE$1) * ($R33 = $R$2:$R$23) * ($Q33 = $Q$2:$Q$23) * ($S$2:$AE$23))</f>
        <v>8.2916931879485603</v>
      </c>
      <c r="BA33" s="1" cm="1">
        <f t="array" ref="BA33">SUMPRODUCT((BA$28 = $S$1:$AE$1) * ($R33 = $R$2:$R$23) * ($Q33 = $Q$2:$Q$23) * ($S$2:$AE$23))</f>
        <v>32.6084614045282</v>
      </c>
      <c r="BB33" s="1" cm="1">
        <f t="array" ref="BB33">SUMPRODUCT((BB$28 = $S$1:$AE$1) * ($R33 = $R$2:$R$23) * ($Q33 = $Q$2:$Q$23) * ($S$2:$AE$23))</f>
        <v>0.21646478543848599</v>
      </c>
      <c r="BC33" s="1"/>
      <c r="BD33" s="1"/>
      <c r="BE33" t="s">
        <v>44</v>
      </c>
      <c r="BF33" t="str">
        <f t="shared" si="0"/>
        <v>SL</v>
      </c>
      <c r="BG33" t="str">
        <f t="shared" ref="BG33:BH38" si="9">"&amp;"&amp;AN33</f>
        <v>&amp;HL</v>
      </c>
      <c r="BH33" t="str">
        <f t="shared" si="9"/>
        <v>&amp;None</v>
      </c>
      <c r="BI33" t="str">
        <f t="shared" ref="BI33:BI38" si="10">"&amp;"&amp;ROUND(X33, 2)&amp;" ("&amp;ROUND(AP33, 2)&amp;")"</f>
        <v>&amp;1.94 (0)</v>
      </c>
      <c r="BJ33" t="str">
        <f t="shared" ref="BJ33:BJ38" si="11">"&amp;"&amp;ROUND(Y33, 0)&amp;" ("&amp;ROUND(AQ33, 2)&amp;")"</f>
        <v>&amp;547 (6.7)</v>
      </c>
      <c r="BK33" t="str">
        <f t="shared" si="3"/>
        <v>&amp;1076 (14.75)</v>
      </c>
      <c r="BL33" t="str">
        <f t="shared" si="3"/>
        <v>&amp;99 (0.91)</v>
      </c>
      <c r="BM33" t="str">
        <f t="shared" si="3"/>
        <v>&amp;190 (2.19)</v>
      </c>
      <c r="BN33" t="str">
        <f t="shared" si="3"/>
        <v>&amp;396 (3.96)</v>
      </c>
      <c r="BO33" t="str">
        <f t="shared" ref="BO33:BO38" si="12">"&amp;"&amp;ROUND(AD33, 2)&amp;" ("&amp;ROUND(AV33, 2)&amp;")"</f>
        <v>&amp;6.65 (0.01)</v>
      </c>
      <c r="BP33" t="str">
        <f t="shared" ref="BP33:BP38" si="13">"&amp;"&amp;ROUND(AE33, 2)&amp;" ("&amp;ROUND(AW33, 2)&amp;")"</f>
        <v>&amp;3.67 (0)</v>
      </c>
      <c r="BQ33" t="str">
        <f t="shared" si="5"/>
        <v>&amp;247 (2.14)</v>
      </c>
      <c r="BR33" t="str">
        <f t="shared" si="6"/>
        <v>&amp;489 (4.98)</v>
      </c>
      <c r="BS33" t="str">
        <f t="shared" si="7"/>
        <v>&amp;1024 (8.29)</v>
      </c>
      <c r="BT33" t="str">
        <f t="shared" si="8"/>
        <v>&amp;2278 (32.61)</v>
      </c>
      <c r="BU33" t="str">
        <f t="shared" ref="BU33:BU38" si="14">"&amp;"&amp;ROUND(AJ33, 1)&amp;" ("&amp;ROUND(BB33, 2)&amp;")"</f>
        <v>&amp;22.2 (0.22)</v>
      </c>
      <c r="BV33" s="3" t="s">
        <v>45</v>
      </c>
    </row>
    <row r="34" spans="17:74" x14ac:dyDescent="0.4">
      <c r="Q34" t="s">
        <v>7</v>
      </c>
      <c r="R34" t="s">
        <v>8</v>
      </c>
      <c r="U34" t="s">
        <v>37</v>
      </c>
      <c r="V34" t="s">
        <v>37</v>
      </c>
      <c r="W34" t="s">
        <v>27</v>
      </c>
      <c r="X34" s="1" cm="1">
        <f t="array" ref="X34">SUMPRODUCT((X$28 = $C$1:$O$1) * ($R34 = $B$2:$B$23) * ($Q34 = $A$2:$A$23) * ($C$2:$O$23))</f>
        <v>1.9418285284283201</v>
      </c>
      <c r="Y34" s="1" cm="1">
        <f t="array" ref="Y34">SUMPRODUCT((Y$28 = $C$1:$O$1) * ($R34 = $B$2:$B$23) * ($Q34 = $A$2:$A$23) * ($C$2:$O$23))</f>
        <v>507.89237693385502</v>
      </c>
      <c r="Z34" s="1" cm="1">
        <f t="array" ref="Z34">SUMPRODUCT((Z$28 = $C$1:$O$1) * ($R34 = $B$2:$B$23) * ($Q34 = $A$2:$A$23) * ($C$2:$O$23))</f>
        <v>985.46407368628297</v>
      </c>
      <c r="AA34" s="1" cm="1">
        <f t="array" ref="AA34">SUMPRODUCT((AA$28 = $C$1:$O$1) * ($R34 = $B$2:$B$23) * ($Q34 = $A$2:$A$23) * ($C$2:$O$23))</f>
        <v>94.298908712124998</v>
      </c>
      <c r="AB34" s="1" cm="1">
        <f t="array" ref="AB34">SUMPRODUCT((AB$28 = $C$1:$O$1) * ($R34 = $B$2:$B$23) * ($Q34 = $A$2:$A$23) * ($C$2:$O$23))</f>
        <v>179.06414374846301</v>
      </c>
      <c r="AC34" s="1" cm="1">
        <f t="array" ref="AC34">SUMPRODUCT((AC$28 = $C$1:$O$1) * ($R34 = $B$2:$B$23) * ($Q34 = $A$2:$A$23) * ($C$2:$O$23))</f>
        <v>385.33658949009498</v>
      </c>
      <c r="AD34" s="1" cm="1">
        <f t="array" ref="AD34">SUMPRODUCT((AD$28 = $C$1:$O$1) * ($R34 = $B$2:$B$23) * ($Q34 = $A$2:$A$23) * ($C$2:$O$23))</f>
        <v>6.5830083456776602</v>
      </c>
      <c r="AE34" s="1" cm="1">
        <f t="array" ref="AE34">SUMPRODUCT((AE$28 = $C$1:$O$1) * ($R34 = $B$2:$B$23) * ($Q34 = $A$2:$A$23) * ($C$2:$O$23))</f>
        <v>3.65877986743669</v>
      </c>
      <c r="AF34" s="1" cm="1">
        <f t="array" ref="AF34">SUMPRODUCT((AF$28 = $C$1:$O$1) * ($R34 = $B$2:$B$23) * ($Q34 = $A$2:$A$23) * ($C$2:$O$23))</f>
        <v>229.11718463416301</v>
      </c>
      <c r="AG34" s="1" cm="1">
        <f t="array" ref="AG34">SUMPRODUCT((AG$28 = $C$1:$O$1) * ($R34 = $B$2:$B$23) * ($Q34 = $A$2:$A$23) * ($C$2:$O$23))</f>
        <v>447.27979895884403</v>
      </c>
      <c r="AH34" s="1" cm="1">
        <f t="array" ref="AH34">SUMPRODUCT((AH$28 = $C$1:$O$1) * ($R34 = $B$2:$B$23) * ($Q34 = $A$2:$A$23) * ($C$2:$O$23))</f>
        <v>974.21556746618899</v>
      </c>
      <c r="AI34" s="1" cm="1">
        <f t="array" ref="AI34">SUMPRODUCT((AI$28 = $C$1:$O$1) * ($R34 = $B$2:$B$23) * ($Q34 = $A$2:$A$23) * ($C$2:$O$23))</f>
        <v>2202.9319148934901</v>
      </c>
      <c r="AJ34" s="1" cm="1">
        <f t="array" ref="AJ34">SUMPRODUCT((AJ$28 = $C$1:$O$1) * ($R34 = $B$2:$B$23) * ($Q34 = $A$2:$A$23) * ($C$2:$O$23))</f>
        <v>20.935506205981302</v>
      </c>
      <c r="AK34" s="1"/>
      <c r="AM34" t="s">
        <v>37</v>
      </c>
      <c r="AN34" t="s">
        <v>37</v>
      </c>
      <c r="AO34" t="s">
        <v>27</v>
      </c>
      <c r="AP34" s="1" cm="1">
        <f t="array" ref="AP34">SUMPRODUCT((AP$28 = $S$1:$AE$1) * ($R34 = $R$2:$R$23) * ($Q34 = $Q$2:$Q$23) * ($S$2:$AE$23))</f>
        <v>1.12662205582069E-3</v>
      </c>
      <c r="AQ34" s="1" cm="1">
        <f t="array" ref="AQ34">SUMPRODUCT((AQ$28 = $S$1:$AE$1) * ($R34 = $R$2:$R$23) * ($Q34 = $Q$2:$Q$23) * ($S$2:$AE$23))</f>
        <v>28.479660078854302</v>
      </c>
      <c r="AR34" s="1" cm="1">
        <f t="array" ref="AR34">SUMPRODUCT((AR$28 = $S$1:$AE$1) * ($R34 = $R$2:$R$23) * ($Q34 = $Q$2:$Q$23) * ($S$2:$AE$23))</f>
        <v>73.244546947164395</v>
      </c>
      <c r="AS34" s="1" cm="1">
        <f t="array" ref="AS34">SUMPRODUCT((AS$28 = $S$1:$AE$1) * ($R34 = $R$2:$R$23) * ($Q34 = $Q$2:$Q$23) * ($S$2:$AE$23))</f>
        <v>1.64054505482141</v>
      </c>
      <c r="AT34" s="1" cm="1">
        <f t="array" ref="AT34">SUMPRODUCT((AT$28 = $S$1:$AE$1) * ($R34 = $R$2:$R$23) * ($Q34 = $Q$2:$Q$23) * ($S$2:$AE$23))</f>
        <v>4.1571650192529201</v>
      </c>
      <c r="AU34" s="1" cm="1">
        <f t="array" ref="AU34">SUMPRODUCT((AU$28 = $S$1:$AE$1) * ($R34 = $R$2:$R$23) * ($Q34 = $Q$2:$Q$23) * ($S$2:$AE$23))</f>
        <v>13.207075486448399</v>
      </c>
      <c r="AV34" s="1" cm="1">
        <f t="array" ref="AV34">SUMPRODUCT((AV$28 = $S$1:$AE$1) * ($R34 = $R$2:$R$23) * ($Q34 = $Q$2:$Q$23) * ($S$2:$AE$23))</f>
        <v>1.69914461853603E-2</v>
      </c>
      <c r="AW34" s="1" cm="1">
        <f t="array" ref="AW34">SUMPRODUCT((AW$28 = $S$1:$AE$1) * ($R34 = $R$2:$R$23) * ($Q34 = $Q$2:$Q$23) * ($S$2:$AE$23))</f>
        <v>2.8196065786206198E-3</v>
      </c>
      <c r="AX34" s="1" cm="1">
        <f t="array" ref="AX34">SUMPRODUCT((AX$28 = $S$1:$AE$1) * ($R34 = $R$2:$R$23) * ($Q34 = $Q$2:$Q$23) * ($S$2:$AE$23))</f>
        <v>6.60302406955413</v>
      </c>
      <c r="AY34" s="1" cm="1">
        <f t="array" ref="AY34">SUMPRODUCT((AY$28 = $S$1:$AE$1) * ($R34 = $R$2:$R$23) * ($Q34 = $Q$2:$Q$23) * ($S$2:$AE$23))</f>
        <v>16.942107635764302</v>
      </c>
      <c r="AZ34" s="1" cm="1">
        <f t="array" ref="AZ34">SUMPRODUCT((AZ$28 = $S$1:$AE$1) * ($R34 = $R$2:$R$23) * ($Q34 = $Q$2:$Q$23) * ($S$2:$AE$23))</f>
        <v>56.423969159471199</v>
      </c>
      <c r="BA34" s="1" cm="1">
        <f t="array" ref="BA34">SUMPRODUCT((BA$28 = $S$1:$AE$1) * ($R34 = $R$2:$R$23) * ($Q34 = $Q$2:$Q$23) * ($S$2:$AE$23))</f>
        <v>225.726583373892</v>
      </c>
      <c r="BB34" s="1" cm="1">
        <f t="array" ref="BB34">SUMPRODUCT((BB$28 = $S$1:$AE$1) * ($R34 = $R$2:$R$23) * ($Q34 = $Q$2:$Q$23) * ($S$2:$AE$23))</f>
        <v>1.2865364871798599</v>
      </c>
      <c r="BC34" s="1"/>
      <c r="BD34" s="1"/>
      <c r="BE34" t="s">
        <v>44</v>
      </c>
      <c r="BF34" t="str">
        <f t="shared" si="0"/>
        <v>HL</v>
      </c>
      <c r="BG34" t="str">
        <f t="shared" si="9"/>
        <v>&amp;HL</v>
      </c>
      <c r="BH34" t="str">
        <f t="shared" si="9"/>
        <v>&amp;None</v>
      </c>
      <c r="BI34" s="7" t="str">
        <f t="shared" si="10"/>
        <v>&amp;1.94 (0)</v>
      </c>
      <c r="BJ34" s="7" t="str">
        <f t="shared" si="11"/>
        <v>&amp;508 (28.48)</v>
      </c>
      <c r="BK34" s="7" t="str">
        <f t="shared" si="3"/>
        <v>&amp;985 (73.24)</v>
      </c>
      <c r="BL34" s="7" t="str">
        <f t="shared" si="3"/>
        <v>&amp;94 (1.64)</v>
      </c>
      <c r="BM34" s="7" t="str">
        <f t="shared" si="3"/>
        <v>&amp;179 (4.16)</v>
      </c>
      <c r="BN34" s="7" t="str">
        <f t="shared" si="3"/>
        <v>&amp;385 (13.21)</v>
      </c>
      <c r="BO34" s="7" t="str">
        <f t="shared" si="12"/>
        <v>&amp;6.58 (0.02)</v>
      </c>
      <c r="BP34" s="7" t="str">
        <f t="shared" si="13"/>
        <v>&amp;3.66 (0)</v>
      </c>
      <c r="BQ34" s="7" t="str">
        <f t="shared" si="5"/>
        <v>&amp;229 (6.6)</v>
      </c>
      <c r="BR34" s="7" t="str">
        <f t="shared" si="6"/>
        <v>&amp;447 (16.94)</v>
      </c>
      <c r="BS34" s="7" t="str">
        <f t="shared" si="7"/>
        <v>&amp;974 (56.42)</v>
      </c>
      <c r="BT34" s="7" t="str">
        <f t="shared" si="8"/>
        <v>&amp;2203 (225.73)</v>
      </c>
      <c r="BU34" s="7" t="str">
        <f t="shared" si="14"/>
        <v>&amp;20.9 (1.29)</v>
      </c>
      <c r="BV34" s="3" t="s">
        <v>45</v>
      </c>
    </row>
    <row r="35" spans="17:74" x14ac:dyDescent="0.4">
      <c r="Q35" t="s">
        <v>7</v>
      </c>
      <c r="R35" t="s">
        <v>9</v>
      </c>
      <c r="U35" t="s">
        <v>37</v>
      </c>
      <c r="V35" t="s">
        <v>36</v>
      </c>
      <c r="W35" t="s">
        <v>27</v>
      </c>
      <c r="X35" s="1" cm="1">
        <f t="array" ref="X35">SUMPRODUCT((X$28 = $C$1:$O$1) * ($R35 = $B$2:$B$23) * ($Q35 = $A$2:$A$23) * ($C$2:$O$23))</f>
        <v>1.9471786180388999</v>
      </c>
      <c r="Y35" s="1" cm="1">
        <f t="array" ref="Y35">SUMPRODUCT((Y$28 = $C$1:$O$1) * ($R35 = $B$2:$B$23) * ($Q35 = $A$2:$A$23) * ($C$2:$O$23))</f>
        <v>516.24508971387502</v>
      </c>
      <c r="Z35" s="1" cm="1">
        <f t="array" ref="Z35">SUMPRODUCT((Z$28 = $C$1:$O$1) * ($R35 = $B$2:$B$23) * ($Q35 = $A$2:$A$23) * ($C$2:$O$23))</f>
        <v>1007.5004835293799</v>
      </c>
      <c r="AA35" s="1" cm="1">
        <f t="array" ref="AA35">SUMPRODUCT((AA$28 = $C$1:$O$1) * ($R35 = $B$2:$B$23) * ($Q35 = $A$2:$A$23) * ($C$2:$O$23))</f>
        <v>97.464819610190105</v>
      </c>
      <c r="AB35" s="1" cm="1">
        <f t="array" ref="AB35">SUMPRODUCT((AB$28 = $C$1:$O$1) * ($R35 = $B$2:$B$23) * ($Q35 = $A$2:$A$23) * ($C$2:$O$23))</f>
        <v>186.68185581853601</v>
      </c>
      <c r="AC35" s="1" cm="1">
        <f t="array" ref="AC35">SUMPRODUCT((AC$28 = $C$1:$O$1) * ($R35 = $B$2:$B$23) * ($Q35 = $A$2:$A$23) * ($C$2:$O$23))</f>
        <v>399.95252438122498</v>
      </c>
      <c r="AD35" s="1" cm="1">
        <f t="array" ref="AD35">SUMPRODUCT((AD$28 = $C$1:$O$1) * ($R35 = $B$2:$B$23) * ($Q35 = $A$2:$A$23) * ($C$2:$O$23))</f>
        <v>6.6324661733736896</v>
      </c>
      <c r="AE35" s="1" cm="1">
        <f t="array" ref="AE35">SUMPRODUCT((AE$28 = $C$1:$O$1) * ($R35 = $B$2:$B$23) * ($Q35 = $A$2:$A$23) * ($C$2:$O$23))</f>
        <v>3.6748319960657301</v>
      </c>
      <c r="AF35" s="1" cm="1">
        <f t="array" ref="AF35">SUMPRODUCT((AF$28 = $C$1:$O$1) * ($R35 = $B$2:$B$23) * ($Q35 = $A$2:$A$23) * ($C$2:$O$23))</f>
        <v>236.280390627971</v>
      </c>
      <c r="AG35" s="1" cm="1">
        <f t="array" ref="AG35">SUMPRODUCT((AG$28 = $C$1:$O$1) * ($R35 = $B$2:$B$23) * ($Q35 = $A$2:$A$23) * ($C$2:$O$23))</f>
        <v>464.91254381106597</v>
      </c>
      <c r="AH35" s="1" cm="1">
        <f t="array" ref="AH35">SUMPRODUCT((AH$28 = $C$1:$O$1) * ($R35 = $B$2:$B$23) * ($Q35 = $A$2:$A$23) * ($C$2:$O$23))</f>
        <v>1001.68164958612</v>
      </c>
      <c r="AI35" s="1" cm="1">
        <f t="array" ref="AI35">SUMPRODUCT((AI$28 = $C$1:$O$1) * ($R35 = $B$2:$B$23) * ($Q35 = $A$2:$A$23) * ($C$2:$O$23))</f>
        <v>2215.4340327587402</v>
      </c>
      <c r="AJ35" s="1" cm="1">
        <f t="array" ref="AJ35">SUMPRODUCT((AJ$28 = $C$1:$O$1) * ($R35 = $B$2:$B$23) * ($Q35 = $A$2:$A$23) * ($C$2:$O$23))</f>
        <v>21.417716388694899</v>
      </c>
      <c r="AK35" s="1"/>
      <c r="AM35" t="s">
        <v>37</v>
      </c>
      <c r="AN35" t="s">
        <v>36</v>
      </c>
      <c r="AO35" t="s">
        <v>27</v>
      </c>
      <c r="AP35" s="1" cm="1">
        <f t="array" ref="AP35">SUMPRODUCT((AP$28 = $S$1:$AE$1) * ($R35 = $R$2:$R$23) * ($Q35 = $Q$2:$Q$23) * ($S$2:$AE$23))</f>
        <v>2.6461328031462598E-3</v>
      </c>
      <c r="AQ35" s="1" cm="1">
        <f t="array" ref="AQ35">SUMPRODUCT((AQ$28 = $S$1:$AE$1) * ($R35 = $R$2:$R$23) * ($Q35 = $Q$2:$Q$23) * ($S$2:$AE$23))</f>
        <v>30.744100770116201</v>
      </c>
      <c r="AR35" s="1" cm="1">
        <f t="array" ref="AR35">SUMPRODUCT((AR$28 = $S$1:$AE$1) * ($R35 = $R$2:$R$23) * ($Q35 = $Q$2:$Q$23) * ($S$2:$AE$23))</f>
        <v>75.529244346354602</v>
      </c>
      <c r="AS35" s="1" cm="1">
        <f t="array" ref="AS35">SUMPRODUCT((AS$28 = $S$1:$AE$1) * ($R35 = $R$2:$R$23) * ($Q35 = $Q$2:$Q$23) * ($S$2:$AE$23))</f>
        <v>1.4281252239186699</v>
      </c>
      <c r="AT35" s="1" cm="1">
        <f t="array" ref="AT35">SUMPRODUCT((AT$28 = $S$1:$AE$1) * ($R35 = $R$2:$R$23) * ($Q35 = $Q$2:$Q$23) * ($S$2:$AE$23))</f>
        <v>3.3816458431872101</v>
      </c>
      <c r="AU35" s="1" cm="1">
        <f t="array" ref="AU35">SUMPRODUCT((AU$28 = $S$1:$AE$1) * ($R35 = $R$2:$R$23) * ($Q35 = $Q$2:$Q$23) * ($S$2:$AE$23))</f>
        <v>11.836674725504199</v>
      </c>
      <c r="AV35" s="1" cm="1">
        <f t="array" ref="AV35">SUMPRODUCT((AV$28 = $S$1:$AE$1) * ($R35 = $R$2:$R$23) * ($Q35 = $Q$2:$Q$23) * ($S$2:$AE$23))</f>
        <v>2.56687177443107E-2</v>
      </c>
      <c r="AW35" s="1" cm="1">
        <f t="array" ref="AW35">SUMPRODUCT((AW$28 = $S$1:$AE$1) * ($R35 = $R$2:$R$23) * ($Q35 = $Q$2:$Q$23) * ($S$2:$AE$23))</f>
        <v>6.4556575627667499E-3</v>
      </c>
      <c r="AX35" s="1" cm="1">
        <f t="array" ref="AX35">SUMPRODUCT((AX$28 = $S$1:$AE$1) * ($R35 = $R$2:$R$23) * ($Q35 = $Q$2:$Q$23) * ($S$2:$AE$23))</f>
        <v>6.3436821032469597</v>
      </c>
      <c r="AY35" s="1" cm="1">
        <f t="array" ref="AY35">SUMPRODUCT((AY$28 = $S$1:$AE$1) * ($R35 = $R$2:$R$23) * ($Q35 = $Q$2:$Q$23) * ($S$2:$AE$23))</f>
        <v>15.1921706016473</v>
      </c>
      <c r="AZ35" s="1" cm="1">
        <f t="array" ref="AZ35">SUMPRODUCT((AZ$28 = $S$1:$AE$1) * ($R35 = $R$2:$R$23) * ($Q35 = $Q$2:$Q$23) * ($S$2:$AE$23))</f>
        <v>54.042022324485998</v>
      </c>
      <c r="BA35" s="1" cm="1">
        <f t="array" ref="BA35">SUMPRODUCT((BA$28 = $S$1:$AE$1) * ($R35 = $R$2:$R$23) * ($Q35 = $Q$2:$Q$23) * ($S$2:$AE$23))</f>
        <v>243.46748503418701</v>
      </c>
      <c r="BB35" s="1" cm="1">
        <f t="array" ref="BB35">SUMPRODUCT((BB$28 = $S$1:$AE$1) * ($R35 = $R$2:$R$23) * ($Q35 = $Q$2:$Q$23) * ($S$2:$AE$23))</f>
        <v>1.3026180522033199</v>
      </c>
      <c r="BC35" s="1"/>
      <c r="BD35" s="1"/>
      <c r="BE35" t="s">
        <v>44</v>
      </c>
      <c r="BF35" t="str">
        <f t="shared" si="0"/>
        <v>HL</v>
      </c>
      <c r="BG35" t="str">
        <f t="shared" si="9"/>
        <v>&amp;SL</v>
      </c>
      <c r="BH35" t="str">
        <f t="shared" si="9"/>
        <v>&amp;None</v>
      </c>
      <c r="BI35" s="8" t="str">
        <f t="shared" si="10"/>
        <v>&amp;1.95 (0)</v>
      </c>
      <c r="BJ35" s="8" t="str">
        <f t="shared" si="11"/>
        <v>&amp;516 (30.74)</v>
      </c>
      <c r="BK35" s="8" t="str">
        <f t="shared" si="3"/>
        <v>&amp;1008 (75.53)</v>
      </c>
      <c r="BL35" s="8" t="str">
        <f t="shared" si="3"/>
        <v>&amp;97 (1.43)</v>
      </c>
      <c r="BM35" s="8" t="str">
        <f t="shared" si="3"/>
        <v>&amp;187 (3.38)</v>
      </c>
      <c r="BN35" s="8" t="str">
        <f t="shared" si="3"/>
        <v>&amp;400 (11.84)</v>
      </c>
      <c r="BO35" s="8" t="str">
        <f t="shared" si="12"/>
        <v>&amp;6.63 (0.03)</v>
      </c>
      <c r="BP35" s="8" t="str">
        <f t="shared" si="13"/>
        <v>&amp;3.67 (0.01)</v>
      </c>
      <c r="BQ35" s="8" t="str">
        <f t="shared" si="5"/>
        <v>&amp;236 (6.34)</v>
      </c>
      <c r="BR35" s="8" t="str">
        <f t="shared" si="6"/>
        <v>&amp;465 (15.19)</v>
      </c>
      <c r="BS35" s="8" t="str">
        <f t="shared" si="7"/>
        <v>&amp;1002 (54.04)</v>
      </c>
      <c r="BT35" s="8" t="str">
        <f t="shared" si="8"/>
        <v>&amp;2215 (243.47)</v>
      </c>
      <c r="BU35" s="8" t="str">
        <f t="shared" si="14"/>
        <v>&amp;21.4 (1.3)</v>
      </c>
      <c r="BV35" s="3" t="s">
        <v>45</v>
      </c>
    </row>
    <row r="36" spans="17:74" x14ac:dyDescent="0.4">
      <c r="Q36" t="s">
        <v>7</v>
      </c>
      <c r="R36" t="s">
        <v>12</v>
      </c>
      <c r="U36" t="s">
        <v>38</v>
      </c>
      <c r="V36" t="s">
        <v>37</v>
      </c>
      <c r="W36" t="s">
        <v>27</v>
      </c>
      <c r="X36" s="1" cm="1">
        <f t="array" ref="X36">SUMPRODUCT((X$28 = $C$1:$O$1) * ($R36 = $B$2:$B$23) * ($Q36 = $A$2:$A$23) * ($C$2:$O$23))</f>
        <v>1.9422663657203401</v>
      </c>
      <c r="Y36" s="1" cm="1">
        <f t="array" ref="Y36">SUMPRODUCT((Y$28 = $C$1:$O$1) * ($R36 = $B$2:$B$23) * ($Q36 = $A$2:$A$23) * ($C$2:$O$23))</f>
        <v>552.68624478727497</v>
      </c>
      <c r="Z36" s="1" cm="1">
        <f t="array" ref="Z36">SUMPRODUCT((Z$28 = $C$1:$O$1) * ($R36 = $B$2:$B$23) * ($Q36 = $A$2:$A$23) * ($C$2:$O$23))</f>
        <v>1101.6399340161499</v>
      </c>
      <c r="AA36" s="1" cm="1">
        <f t="array" ref="AA36">SUMPRODUCT((AA$28 = $C$1:$O$1) * ($R36 = $B$2:$B$23) * ($Q36 = $A$2:$A$23) * ($C$2:$O$23))</f>
        <v>101.57117719836999</v>
      </c>
      <c r="AB36" s="1" cm="1">
        <f t="array" ref="AB36">SUMPRODUCT((AB$28 = $C$1:$O$1) * ($R36 = $B$2:$B$23) * ($Q36 = $A$2:$A$23) * ($C$2:$O$23))</f>
        <v>196.605587466244</v>
      </c>
      <c r="AC36" s="1" cm="1">
        <f t="array" ref="AC36">SUMPRODUCT((AC$28 = $C$1:$O$1) * ($R36 = $B$2:$B$23) * ($Q36 = $A$2:$A$23) * ($C$2:$O$23))</f>
        <v>412.032335447435</v>
      </c>
      <c r="AD36" s="1" cm="1">
        <f t="array" ref="AD36">SUMPRODUCT((AD$28 = $C$1:$O$1) * ($R36 = $B$2:$B$23) * ($Q36 = $A$2:$A$23) * ($C$2:$O$23))</f>
        <v>6.6780292149604001</v>
      </c>
      <c r="AE36" s="1" cm="1">
        <f t="array" ref="AE36">SUMPRODUCT((AE$28 = $C$1:$O$1) * ($R36 = $B$2:$B$23) * ($Q36 = $A$2:$A$23) * ($C$2:$O$23))</f>
        <v>3.6801816871985298</v>
      </c>
      <c r="AF36" s="1" cm="1">
        <f t="array" ref="AF36">SUMPRODUCT((AF$28 = $C$1:$O$1) * ($R36 = $B$2:$B$23) * ($Q36 = $A$2:$A$23) * ($C$2:$O$23))</f>
        <v>251.964212984478</v>
      </c>
      <c r="AG36" s="1" cm="1">
        <f t="array" ref="AG36">SUMPRODUCT((AG$28 = $C$1:$O$1) * ($R36 = $B$2:$B$23) * ($Q36 = $A$2:$A$23) * ($C$2:$O$23))</f>
        <v>502.61758892465201</v>
      </c>
      <c r="AH36" s="1" cm="1">
        <f t="array" ref="AH36">SUMPRODUCT((AH$28 = $C$1:$O$1) * ($R36 = $B$2:$B$23) * ($Q36 = $A$2:$A$23) * ($C$2:$O$23))</f>
        <v>1067.49581034681</v>
      </c>
      <c r="AI36" s="1" cm="1">
        <f t="array" ref="AI36">SUMPRODUCT((AI$28 = $C$1:$O$1) * ($R36 = $B$2:$B$23) * ($Q36 = $A$2:$A$23) * ($C$2:$O$23))</f>
        <v>2406.89952994036</v>
      </c>
      <c r="AJ36" s="1" cm="1">
        <f t="array" ref="AJ36">SUMPRODUCT((AJ$28 = $C$1:$O$1) * ($R36 = $B$2:$B$23) * ($Q36 = $A$2:$A$23) * ($C$2:$O$23))</f>
        <v>22.9444377601952</v>
      </c>
      <c r="AK36" s="1"/>
      <c r="AM36" t="s">
        <v>38</v>
      </c>
      <c r="AN36" t="s">
        <v>37</v>
      </c>
      <c r="AO36" t="s">
        <v>27</v>
      </c>
      <c r="AP36" s="1" cm="1">
        <f t="array" ref="AP36">SUMPRODUCT((AP$28 = $S$1:$AE$1) * ($R36 = $R$2:$R$23) * ($Q36 = $Q$2:$Q$23) * ($S$2:$AE$23))</f>
        <v>1.60843189027192E-3</v>
      </c>
      <c r="AQ36" s="1" cm="1">
        <f t="array" ref="AQ36">SUMPRODUCT((AQ$28 = $S$1:$AE$1) * ($R36 = $R$2:$R$23) * ($Q36 = $Q$2:$Q$23) * ($S$2:$AE$23))</f>
        <v>8.5200607846438299</v>
      </c>
      <c r="AR36" s="1" cm="1">
        <f t="array" ref="AR36">SUMPRODUCT((AR$28 = $S$1:$AE$1) * ($R36 = $R$2:$R$23) * ($Q36 = $Q$2:$Q$23) * ($S$2:$AE$23))</f>
        <v>20.367164340793</v>
      </c>
      <c r="AS36" s="1" cm="1">
        <f t="array" ref="AS36">SUMPRODUCT((AS$28 = $S$1:$AE$1) * ($R36 = $R$2:$R$23) * ($Q36 = $Q$2:$Q$23) * ($S$2:$AE$23))</f>
        <v>0.64025098710391104</v>
      </c>
      <c r="AT36" s="1" cm="1">
        <f t="array" ref="AT36">SUMPRODUCT((AT$28 = $S$1:$AE$1) * ($R36 = $R$2:$R$23) * ($Q36 = $Q$2:$Q$23) * ($S$2:$AE$23))</f>
        <v>1.4992482955809701</v>
      </c>
      <c r="AU36" s="1" cm="1">
        <f t="array" ref="AU36">SUMPRODUCT((AU$28 = $S$1:$AE$1) * ($R36 = $R$2:$R$23) * ($Q36 = $Q$2:$Q$23) * ($S$2:$AE$23))</f>
        <v>3.4587875519333</v>
      </c>
      <c r="AV36" s="1" cm="1">
        <f t="array" ref="AV36">SUMPRODUCT((AV$28 = $S$1:$AE$1) * ($R36 = $R$2:$R$23) * ($Q36 = $Q$2:$Q$23) * ($S$2:$AE$23))</f>
        <v>1.9294963921562502E-2</v>
      </c>
      <c r="AW36" s="1" cm="1">
        <f t="array" ref="AW36">SUMPRODUCT((AW$28 = $S$1:$AE$1) * ($R36 = $R$2:$R$23) * ($Q36 = $Q$2:$Q$23) * ($S$2:$AE$23))</f>
        <v>4.0561459505988199E-3</v>
      </c>
      <c r="AX36" s="1" cm="1">
        <f t="array" ref="AX36">SUMPRODUCT((AX$28 = $S$1:$AE$1) * ($R36 = $R$2:$R$23) * ($Q36 = $Q$2:$Q$23) * ($S$2:$AE$23))</f>
        <v>2.1416324823983701</v>
      </c>
      <c r="AY36" s="1" cm="1">
        <f t="array" ref="AY36">SUMPRODUCT((AY$28 = $S$1:$AE$1) * ($R36 = $R$2:$R$23) * ($Q36 = $Q$2:$Q$23) * ($S$2:$AE$23))</f>
        <v>5.1967824579644804</v>
      </c>
      <c r="AZ36" s="1" cm="1">
        <f t="array" ref="AZ36">SUMPRODUCT((AZ$28 = $S$1:$AE$1) * ($R36 = $R$2:$R$23) * ($Q36 = $Q$2:$Q$23) * ($S$2:$AE$23))</f>
        <v>13.5138292318588</v>
      </c>
      <c r="BA36" s="1" cm="1">
        <f t="array" ref="BA36">SUMPRODUCT((BA$28 = $S$1:$AE$1) * ($R36 = $R$2:$R$23) * ($Q36 = $Q$2:$Q$23) * ($S$2:$AE$23))</f>
        <v>52.749382073926299</v>
      </c>
      <c r="BB36" s="1" cm="1">
        <f t="array" ref="BB36">SUMPRODUCT((BB$28 = $S$1:$AE$1) * ($R36 = $R$2:$R$23) * ($Q36 = $Q$2:$Q$23) * ($S$2:$AE$23))</f>
        <v>0.32776376710715499</v>
      </c>
      <c r="BC36" s="2"/>
      <c r="BD36" s="2"/>
      <c r="BE36" t="s">
        <v>44</v>
      </c>
      <c r="BF36" t="str">
        <f t="shared" si="0"/>
        <v>TL</v>
      </c>
      <c r="BG36" t="str">
        <f t="shared" si="9"/>
        <v>&amp;HL</v>
      </c>
      <c r="BH36" t="str">
        <f t="shared" si="9"/>
        <v>&amp;None</v>
      </c>
      <c r="BI36" t="str">
        <f t="shared" si="10"/>
        <v>&amp;1.94 (0)</v>
      </c>
      <c r="BJ36" t="str">
        <f t="shared" si="11"/>
        <v>&amp;553 (8.52)</v>
      </c>
      <c r="BK36" t="str">
        <f t="shared" si="3"/>
        <v>&amp;1102 (20.37)</v>
      </c>
      <c r="BL36" t="str">
        <f t="shared" si="3"/>
        <v>&amp;102 (0.64)</v>
      </c>
      <c r="BM36" t="str">
        <f t="shared" si="3"/>
        <v>&amp;197 (1.5)</v>
      </c>
      <c r="BN36" t="str">
        <f t="shared" si="3"/>
        <v>&amp;412 (3.46)</v>
      </c>
      <c r="BO36" t="str">
        <f t="shared" si="12"/>
        <v>&amp;6.68 (0.02)</v>
      </c>
      <c r="BP36" t="str">
        <f t="shared" si="13"/>
        <v>&amp;3.68 (0)</v>
      </c>
      <c r="BQ36" t="str">
        <f t="shared" si="5"/>
        <v>&amp;252 (2.14)</v>
      </c>
      <c r="BR36" t="str">
        <f t="shared" si="6"/>
        <v>&amp;503 (5.2)</v>
      </c>
      <c r="BS36" t="str">
        <f t="shared" si="7"/>
        <v>&amp;1067 (13.51)</v>
      </c>
      <c r="BT36" t="str">
        <f t="shared" si="8"/>
        <v>&amp;2407 (52.75)</v>
      </c>
      <c r="BU36" t="str">
        <f t="shared" si="14"/>
        <v>&amp;22.9 (0.33)</v>
      </c>
      <c r="BV36" s="3" t="s">
        <v>45</v>
      </c>
    </row>
    <row r="37" spans="17:74" x14ac:dyDescent="0.4">
      <c r="Q37" t="s">
        <v>7</v>
      </c>
      <c r="R37" t="s">
        <v>13</v>
      </c>
      <c r="U37" t="s">
        <v>38</v>
      </c>
      <c r="V37" t="s">
        <v>36</v>
      </c>
      <c r="W37" t="s">
        <v>27</v>
      </c>
      <c r="X37" s="1" cm="1">
        <f t="array" ref="X37">SUMPRODUCT((X$28 = $C$1:$O$1) * ($R37 = $B$2:$B$23) * ($Q37 = $A$2:$A$23) * ($C$2:$O$23))</f>
        <v>1.9466580888959699</v>
      </c>
      <c r="Y37" s="1" cm="1">
        <f t="array" ref="Y37">SUMPRODUCT((Y$28 = $C$1:$O$1) * ($R37 = $B$2:$B$23) * ($Q37 = $A$2:$A$23) * ($C$2:$O$23))</f>
        <v>549.87857547793101</v>
      </c>
      <c r="Z37" s="1" cm="1">
        <f t="array" ref="Z37">SUMPRODUCT((Z$28 = $C$1:$O$1) * ($R37 = $B$2:$B$23) * ($Q37 = $A$2:$A$23) * ($C$2:$O$23))</f>
        <v>1067.1743064526199</v>
      </c>
      <c r="AA37" s="1" cm="1">
        <f t="array" ref="AA37">SUMPRODUCT((AA$28 = $C$1:$O$1) * ($R37 = $B$2:$B$23) * ($Q37 = $A$2:$A$23) * ($C$2:$O$23))</f>
        <v>103.908306098804</v>
      </c>
      <c r="AB37" s="1" cm="1">
        <f t="array" ref="AB37">SUMPRODUCT((AB$28 = $C$1:$O$1) * ($R37 = $B$2:$B$23) * ($Q37 = $A$2:$A$23) * ($C$2:$O$23))</f>
        <v>200.91668196535801</v>
      </c>
      <c r="AC37" s="1" cm="1">
        <f t="array" ref="AC37">SUMPRODUCT((AC$28 = $C$1:$O$1) * ($R37 = $B$2:$B$23) * ($Q37 = $A$2:$A$23) * ($C$2:$O$23))</f>
        <v>416.63274343186401</v>
      </c>
      <c r="AD37" s="1" cm="1">
        <f t="array" ref="AD37">SUMPRODUCT((AD$28 = $C$1:$O$1) * ($R37 = $B$2:$B$23) * ($Q37 = $A$2:$A$23) * ($C$2:$O$23))</f>
        <v>6.7184472564137998</v>
      </c>
      <c r="AE37" s="1" cm="1">
        <f t="array" ref="AE37">SUMPRODUCT((AE$28 = $C$1:$O$1) * ($R37 = $B$2:$B$23) * ($Q37 = $A$2:$A$23) * ($C$2:$O$23))</f>
        <v>3.6959969602053002</v>
      </c>
      <c r="AF37" s="1" cm="1">
        <f t="array" ref="AF37">SUMPRODUCT((AF$28 = $C$1:$O$1) * ($R37 = $B$2:$B$23) * ($Q37 = $A$2:$A$23) * ($C$2:$O$23))</f>
        <v>255.63667509903101</v>
      </c>
      <c r="AG37" s="1" cm="1">
        <f t="array" ref="AG37">SUMPRODUCT((AG$28 = $C$1:$O$1) * ($R37 = $B$2:$B$23) * ($Q37 = $A$2:$A$23) * ($C$2:$O$23))</f>
        <v>505.57342832772702</v>
      </c>
      <c r="AH37" s="1" cm="1">
        <f t="array" ref="AH37">SUMPRODUCT((AH$28 = $C$1:$O$1) * ($R37 = $B$2:$B$23) * ($Q37 = $A$2:$A$23) * ($C$2:$O$23))</f>
        <v>1056.1481121652801</v>
      </c>
      <c r="AI37" s="1" cm="1">
        <f t="array" ref="AI37">SUMPRODUCT((AI$28 = $C$1:$O$1) * ($R37 = $B$2:$B$23) * ($Q37 = $A$2:$A$23) * ($C$2:$O$23))</f>
        <v>2270.5822827850002</v>
      </c>
      <c r="AJ37" s="1" cm="1">
        <f t="array" ref="AJ37">SUMPRODUCT((AJ$28 = $C$1:$O$1) * ($R37 = $B$2:$B$23) * ($Q37 = $A$2:$A$23) * ($C$2:$O$23))</f>
        <v>22.558256111812302</v>
      </c>
      <c r="AK37" s="1"/>
      <c r="AM37" t="s">
        <v>38</v>
      </c>
      <c r="AN37" t="s">
        <v>36</v>
      </c>
      <c r="AO37" t="s">
        <v>27</v>
      </c>
      <c r="AP37" s="1" cm="1">
        <f t="array" ref="AP37">SUMPRODUCT((AP$28 = $S$1:$AE$1) * ($R37 = $R$2:$R$23) * ($Q37 = $Q$2:$Q$23) * ($S$2:$AE$23))</f>
        <v>1.83632085104461E-3</v>
      </c>
      <c r="AQ37" s="1" cm="1">
        <f t="array" ref="AQ37">SUMPRODUCT((AQ$28 = $S$1:$AE$1) * ($R37 = $R$2:$R$23) * ($Q37 = $Q$2:$Q$23) * ($S$2:$AE$23))</f>
        <v>31.988463049571202</v>
      </c>
      <c r="AR37" s="1" cm="1">
        <f t="array" ref="AR37">SUMPRODUCT((AR$28 = $S$1:$AE$1) * ($R37 = $R$2:$R$23) * ($Q37 = $Q$2:$Q$23) * ($S$2:$AE$23))</f>
        <v>81.2940613111614</v>
      </c>
      <c r="AS37" s="1" cm="1">
        <f t="array" ref="AS37">SUMPRODUCT((AS$28 = $S$1:$AE$1) * ($R37 = $R$2:$R$23) * ($Q37 = $Q$2:$Q$23) * ($S$2:$AE$23))</f>
        <v>1.9859498854800599</v>
      </c>
      <c r="AT37" s="1" cm="1">
        <f t="array" ref="AT37">SUMPRODUCT((AT$28 = $S$1:$AE$1) * ($R37 = $R$2:$R$23) * ($Q37 = $Q$2:$Q$23) * ($S$2:$AE$23))</f>
        <v>5.1319375011144999</v>
      </c>
      <c r="AU37" s="1" cm="1">
        <f t="array" ref="AU37">SUMPRODUCT((AU$28 = $S$1:$AE$1) * ($R37 = $R$2:$R$23) * ($Q37 = $Q$2:$Q$23) * ($S$2:$AE$23))</f>
        <v>12.073104998662</v>
      </c>
      <c r="AV37" s="1" cm="1">
        <f t="array" ref="AV37">SUMPRODUCT((AV$28 = $S$1:$AE$1) * ($R37 = $R$2:$R$23) * ($Q37 = $Q$2:$Q$23) * ($S$2:$AE$23))</f>
        <v>3.4060250567990003E-2</v>
      </c>
      <c r="AW37" s="1" cm="1">
        <f t="array" ref="AW37">SUMPRODUCT((AW$28 = $S$1:$AE$1) * ($R37 = $R$2:$R$23) * ($Q37 = $Q$2:$Q$23) * ($S$2:$AE$23))</f>
        <v>9.1983159576726498E-3</v>
      </c>
      <c r="AX37" s="1" cm="1">
        <f t="array" ref="AX37">SUMPRODUCT((AX$28 = $S$1:$AE$1) * ($R37 = $R$2:$R$23) * ($Q37 = $Q$2:$Q$23) * ($S$2:$AE$23))</f>
        <v>7.9252526177642304</v>
      </c>
      <c r="AY37" s="1" cm="1">
        <f t="array" ref="AY37">SUMPRODUCT((AY$28 = $S$1:$AE$1) * ($R37 = $R$2:$R$23) * ($Q37 = $Q$2:$Q$23) * ($S$2:$AE$23))</f>
        <v>19.927880211471201</v>
      </c>
      <c r="AZ37" s="1" cm="1">
        <f t="array" ref="AZ37">SUMPRODUCT((AZ$28 = $S$1:$AE$1) * ($R37 = $R$2:$R$23) * ($Q37 = $Q$2:$Q$23) * ($S$2:$AE$23))</f>
        <v>49.075178254186802</v>
      </c>
      <c r="BA37" s="1" cm="1">
        <f t="array" ref="BA37">SUMPRODUCT((BA$28 = $S$1:$AE$1) * ($R37 = $R$2:$R$23) * ($Q37 = $Q$2:$Q$23) * ($S$2:$AE$23))</f>
        <v>197.34554475045601</v>
      </c>
      <c r="BB37" s="1" cm="1">
        <f t="array" ref="BB37">SUMPRODUCT((BB$28 = $S$1:$AE$1) * ($R37 = $R$2:$R$23) * ($Q37 = $Q$2:$Q$23) * ($S$2:$AE$23))</f>
        <v>1.25688097200473</v>
      </c>
      <c r="BC37" s="1"/>
      <c r="BD37" s="1"/>
      <c r="BE37" t="s">
        <v>44</v>
      </c>
      <c r="BF37" t="str">
        <f t="shared" si="0"/>
        <v>TL</v>
      </c>
      <c r="BG37" t="str">
        <f t="shared" si="9"/>
        <v>&amp;SL</v>
      </c>
      <c r="BH37" t="str">
        <f t="shared" si="9"/>
        <v>&amp;None</v>
      </c>
      <c r="BI37" t="str">
        <f t="shared" si="10"/>
        <v>&amp;1.95 (0)</v>
      </c>
      <c r="BJ37" t="str">
        <f t="shared" si="11"/>
        <v>&amp;550 (31.99)</v>
      </c>
      <c r="BK37" t="str">
        <f t="shared" si="3"/>
        <v>&amp;1067 (81.29)</v>
      </c>
      <c r="BL37" t="str">
        <f t="shared" si="3"/>
        <v>&amp;104 (1.99)</v>
      </c>
      <c r="BM37" t="str">
        <f t="shared" si="3"/>
        <v>&amp;201 (5.13)</v>
      </c>
      <c r="BN37" t="str">
        <f t="shared" si="3"/>
        <v>&amp;417 (12.07)</v>
      </c>
      <c r="BO37" t="str">
        <f t="shared" si="12"/>
        <v>&amp;6.72 (0.03)</v>
      </c>
      <c r="BP37" t="str">
        <f t="shared" si="13"/>
        <v>&amp;3.7 (0.01)</v>
      </c>
      <c r="BQ37" t="str">
        <f t="shared" si="5"/>
        <v>&amp;256 (7.93)</v>
      </c>
      <c r="BR37" t="str">
        <f t="shared" si="6"/>
        <v>&amp;506 (19.93)</v>
      </c>
      <c r="BS37" t="str">
        <f t="shared" si="7"/>
        <v>&amp;1056 (49.08)</v>
      </c>
      <c r="BT37" t="str">
        <f t="shared" si="8"/>
        <v>&amp;2271 (197.35)</v>
      </c>
      <c r="BU37" t="str">
        <f t="shared" si="14"/>
        <v>&amp;22.6 (1.26)</v>
      </c>
      <c r="BV37" s="3" t="s">
        <v>45</v>
      </c>
    </row>
    <row r="38" spans="17:74" x14ac:dyDescent="0.4">
      <c r="Q38" t="s">
        <v>7</v>
      </c>
      <c r="R38" t="s">
        <v>14</v>
      </c>
      <c r="U38" t="s">
        <v>38</v>
      </c>
      <c r="V38" t="s">
        <v>38</v>
      </c>
      <c r="W38" t="s">
        <v>27</v>
      </c>
      <c r="X38" s="1" cm="1">
        <f t="array" ref="X38">SUMPRODUCT((X$28 = $C$1:$O$1) * ($R38 = $B$2:$B$23) * ($Q38 = $A$2:$A$23) * ($C$2:$O$23))</f>
        <v>2.0450839411266801</v>
      </c>
      <c r="Y38" s="1" cm="1">
        <f t="array" ref="Y38">SUMPRODUCT((Y$28 = $C$1:$O$1) * ($R38 = $B$2:$B$23) * ($Q38 = $A$2:$A$23) * ($C$2:$O$23))</f>
        <v>979.39764302777201</v>
      </c>
      <c r="Z38" s="1" cm="1">
        <f t="array" ref="Z38">SUMPRODUCT((Z$28 = $C$1:$O$1) * ($R38 = $B$2:$B$23) * ($Q38 = $A$2:$A$23) * ($C$2:$O$23))</f>
        <v>1908.3340195788101</v>
      </c>
      <c r="AA38" s="1" cm="1">
        <f t="array" ref="AA38">SUMPRODUCT((AA$28 = $C$1:$O$1) * ($R38 = $B$2:$B$23) * ($Q38 = $A$2:$A$23) * ($C$2:$O$23))</f>
        <v>137.25112732898799</v>
      </c>
      <c r="AB38" s="1" cm="1">
        <f t="array" ref="AB38">SUMPRODUCT((AB$28 = $C$1:$O$1) * ($R38 = $B$2:$B$23) * ($Q38 = $A$2:$A$23) * ($C$2:$O$23))</f>
        <v>268.55787466267702</v>
      </c>
      <c r="AC38" s="1" cm="1">
        <f t="array" ref="AC38">SUMPRODUCT((AC$28 = $C$1:$O$1) * ($R38 = $B$2:$B$23) * ($Q38 = $A$2:$A$23) * ($C$2:$O$23))</f>
        <v>552.12685044921705</v>
      </c>
      <c r="AD38" s="1" cm="1">
        <f t="array" ref="AD38">SUMPRODUCT((AD$28 = $C$1:$O$1) * ($R38 = $B$2:$B$23) * ($Q38 = $A$2:$A$23) * ($C$2:$O$23))</f>
        <v>8.4361472806542501</v>
      </c>
      <c r="AE38" s="1" cm="1">
        <f t="array" ref="AE38">SUMPRODUCT((AE$28 = $C$1:$O$1) * ($R38 = $B$2:$B$23) * ($Q38 = $A$2:$A$23) * ($C$2:$O$23))</f>
        <v>4.1396330170481503</v>
      </c>
      <c r="AF38" s="1" cm="1">
        <f t="array" ref="AF38">SUMPRODUCT((AF$28 = $C$1:$O$1) * ($R38 = $B$2:$B$23) * ($Q38 = $A$2:$A$23) * ($C$2:$O$23))</f>
        <v>379.37256378802499</v>
      </c>
      <c r="AG38" s="1" cm="1">
        <f t="array" ref="AG38">SUMPRODUCT((AG$28 = $C$1:$O$1) * ($R38 = $B$2:$B$23) * ($Q38 = $A$2:$A$23) * ($C$2:$O$23))</f>
        <v>747.82433894518999</v>
      </c>
      <c r="AH38" s="1" cm="1">
        <f t="array" ref="AH38">SUMPRODUCT((AH$28 = $C$1:$O$1) * ($R38 = $B$2:$B$23) * ($Q38 = $A$2:$A$23) * ($C$2:$O$23))</f>
        <v>1546.0030052782599</v>
      </c>
      <c r="AI38" s="1" cm="1">
        <f t="array" ref="AI38">SUMPRODUCT((AI$28 = $C$1:$O$1) * ($R38 = $B$2:$B$23) * ($Q38 = $A$2:$A$23) * ($C$2:$O$23))</f>
        <v>3939.8645945888702</v>
      </c>
      <c r="AJ38" s="1" cm="1">
        <f t="array" ref="AJ38">SUMPRODUCT((AJ$28 = $C$1:$O$1) * ($R38 = $B$2:$B$23) * ($Q38 = $A$2:$A$23) * ($C$2:$O$23))</f>
        <v>35.967548045389997</v>
      </c>
      <c r="AK38" s="1"/>
      <c r="AM38" t="s">
        <v>38</v>
      </c>
      <c r="AN38" t="s">
        <v>38</v>
      </c>
      <c r="AO38" t="s">
        <v>27</v>
      </c>
      <c r="AP38" s="1" cm="1">
        <f t="array" ref="AP38">SUMPRODUCT((AP$28 = $S$1:$AE$1) * ($R38 = $R$2:$R$23) * ($Q38 = $Q$2:$Q$23) * ($S$2:$AE$23))</f>
        <v>1.7774651448945701E-3</v>
      </c>
      <c r="AQ38" s="1" cm="1">
        <f t="array" ref="AQ38">SUMPRODUCT((AQ$28 = $S$1:$AE$1) * ($R38 = $R$2:$R$23) * ($Q38 = $Q$2:$Q$23) * ($S$2:$AE$23))</f>
        <v>6.9183821513630601</v>
      </c>
      <c r="AR38" s="1" cm="1">
        <f t="array" ref="AR38">SUMPRODUCT((AR$28 = $S$1:$AE$1) * ($R38 = $R$2:$R$23) * ($Q38 = $Q$2:$Q$23) * ($S$2:$AE$23))</f>
        <v>15.805985473708599</v>
      </c>
      <c r="AS38" s="1" cm="1">
        <f t="array" ref="AS38">SUMPRODUCT((AS$28 = $S$1:$AE$1) * ($R38 = $R$2:$R$23) * ($Q38 = $Q$2:$Q$23) * ($S$2:$AE$23))</f>
        <v>0.61300704392855898</v>
      </c>
      <c r="AT38" s="1" cm="1">
        <f t="array" ref="AT38">SUMPRODUCT((AT$28 = $S$1:$AE$1) * ($R38 = $R$2:$R$23) * ($Q38 = $Q$2:$Q$23) * ($S$2:$AE$23))</f>
        <v>1.4391098709736101</v>
      </c>
      <c r="AU38" s="1" cm="1">
        <f t="array" ref="AU38">SUMPRODUCT((AU$28 = $S$1:$AE$1) * ($R38 = $R$2:$R$23) * ($Q38 = $Q$2:$Q$23) * ($S$2:$AE$23))</f>
        <v>3.4965152902491301</v>
      </c>
      <c r="AV38" s="1" cm="1">
        <f t="array" ref="AV38">SUMPRODUCT((AV$28 = $S$1:$AE$1) * ($R38 = $R$2:$R$23) * ($Q38 = $Q$2:$Q$23) * ($S$2:$AE$23))</f>
        <v>1.8783196172566501E-2</v>
      </c>
      <c r="AW38" s="1" cm="1">
        <f t="array" ref="AW38">SUMPRODUCT((AW$28 = $S$1:$AE$1) * ($R38 = $R$2:$R$23) * ($Q38 = $Q$2:$Q$23) * ($S$2:$AE$23))</f>
        <v>6.1274183190174599E-3</v>
      </c>
      <c r="AX38" s="1" cm="1">
        <f t="array" ref="AX38">SUMPRODUCT((AX$28 = $S$1:$AE$1) * ($R38 = $R$2:$R$23) * ($Q38 = $Q$2:$Q$23) * ($S$2:$AE$23))</f>
        <v>2.2328845683757099</v>
      </c>
      <c r="AY38" s="1" cm="1">
        <f t="array" ref="AY38">SUMPRODUCT((AY$28 = $S$1:$AE$1) * ($R38 = $R$2:$R$23) * ($Q38 = $Q$2:$Q$23) * ($S$2:$AE$23))</f>
        <v>5.0727773795667002</v>
      </c>
      <c r="AZ38" s="1" cm="1">
        <f t="array" ref="AZ38">SUMPRODUCT((AZ$28 = $S$1:$AE$1) * ($R38 = $R$2:$R$23) * ($Q38 = $Q$2:$Q$23) * ($S$2:$AE$23))</f>
        <v>13.7155264554459</v>
      </c>
      <c r="BA38" s="1" cm="1">
        <f t="array" ref="BA38">SUMPRODUCT((BA$28 = $S$1:$AE$1) * ($R38 = $R$2:$R$23) * ($Q38 = $Q$2:$Q$23) * ($S$2:$AE$23))</f>
        <v>43.2016209251465</v>
      </c>
      <c r="BB38" s="1" cm="1">
        <f t="array" ref="BB38">SUMPRODUCT((BB$28 = $S$1:$AE$1) * ($R38 = $R$2:$R$23) * ($Q38 = $Q$2:$Q$23) * ($S$2:$AE$23))</f>
        <v>0.29483865528819497</v>
      </c>
      <c r="BC38" s="1"/>
      <c r="BD38" s="1"/>
      <c r="BE38" t="s">
        <v>44</v>
      </c>
      <c r="BF38" t="str">
        <f t="shared" si="0"/>
        <v>TL</v>
      </c>
      <c r="BG38" t="str">
        <f t="shared" si="9"/>
        <v>&amp;TL</v>
      </c>
      <c r="BH38" t="str">
        <f t="shared" si="9"/>
        <v>&amp;None</v>
      </c>
      <c r="BI38" t="str">
        <f t="shared" si="10"/>
        <v>&amp;2.05 (0)</v>
      </c>
      <c r="BJ38" t="str">
        <f t="shared" si="11"/>
        <v>&amp;979 (6.92)</v>
      </c>
      <c r="BK38" t="str">
        <f t="shared" si="3"/>
        <v>&amp;1908 (15.81)</v>
      </c>
      <c r="BL38" t="str">
        <f t="shared" si="3"/>
        <v>&amp;137 (0.61)</v>
      </c>
      <c r="BM38" t="str">
        <f t="shared" si="3"/>
        <v>&amp;269 (1.44)</v>
      </c>
      <c r="BN38" t="str">
        <f t="shared" si="3"/>
        <v>&amp;552 (3.5)</v>
      </c>
      <c r="BO38" t="str">
        <f t="shared" si="12"/>
        <v>&amp;8.44 (0.02)</v>
      </c>
      <c r="BP38" t="str">
        <f t="shared" si="13"/>
        <v>&amp;4.14 (0.01)</v>
      </c>
      <c r="BQ38" t="str">
        <f t="shared" si="5"/>
        <v>&amp;379 (2.23)</v>
      </c>
      <c r="BR38" t="str">
        <f t="shared" si="6"/>
        <v>&amp;748 (5.07)</v>
      </c>
      <c r="BS38" t="str">
        <f t="shared" si="7"/>
        <v>&amp;1546 (13.72)</v>
      </c>
      <c r="BT38" t="str">
        <f t="shared" si="8"/>
        <v>&amp;3940 (43.2)</v>
      </c>
      <c r="BU38" t="str">
        <f t="shared" si="14"/>
        <v>&amp;36 (0.29)</v>
      </c>
      <c r="BV38" s="3" t="s">
        <v>45</v>
      </c>
    </row>
    <row r="39" spans="17:74" x14ac:dyDescent="0.4">
      <c r="T39" t="s">
        <v>42</v>
      </c>
      <c r="AL39" t="s">
        <v>42</v>
      </c>
      <c r="BE39" t="s">
        <v>46</v>
      </c>
    </row>
    <row r="40" spans="17:74" x14ac:dyDescent="0.4">
      <c r="Q40" t="s">
        <v>15</v>
      </c>
      <c r="R40" t="s">
        <v>16</v>
      </c>
      <c r="U40" t="s">
        <v>36</v>
      </c>
      <c r="V40" t="s">
        <v>36</v>
      </c>
      <c r="W40" t="s">
        <v>28</v>
      </c>
      <c r="X40" s="1" cm="1">
        <f t="array" ref="X40">SUMPRODUCT((X$28 = $C$1:$O$1) * ($R40 = $B$2:$B$23) * ($Q40 = $A$2:$A$23) * ($C$2:$O$23))</f>
        <v>1.9622035424192199</v>
      </c>
      <c r="Y40" s="1" cm="1">
        <f t="array" ref="Y40">SUMPRODUCT((Y$28 = $C$1:$O$1) * ($R40 = $B$2:$B$23) * ($Q40 = $A$2:$A$23) * ($C$2:$O$23))</f>
        <v>698.64053137081396</v>
      </c>
      <c r="Z40" s="1" cm="1">
        <f t="array" ref="Z40">SUMPRODUCT((Z$28 = $C$1:$O$1) * ($R40 = $B$2:$B$23) * ($Q40 = $A$2:$A$23) * ($C$2:$O$23))</f>
        <v>1467.85961909203</v>
      </c>
      <c r="AA40" s="1" cm="1">
        <f t="array" ref="AA40">SUMPRODUCT((AA$28 = $C$1:$O$1) * ($R40 = $B$2:$B$23) * ($Q40 = $A$2:$A$23) * ($C$2:$O$23))</f>
        <v>94.1318353547356</v>
      </c>
      <c r="AB40" s="1" cm="1">
        <f t="array" ref="AB40">SUMPRODUCT((AB$28 = $C$1:$O$1) * ($R40 = $B$2:$B$23) * ($Q40 = $A$2:$A$23) * ($C$2:$O$23))</f>
        <v>182.62567755514999</v>
      </c>
      <c r="AC40" s="1" cm="1">
        <f t="array" ref="AC40">SUMPRODUCT((AC$28 = $C$1:$O$1) * ($R40 = $B$2:$B$23) * ($Q40 = $A$2:$A$23) * ($C$2:$O$23))</f>
        <v>392.97321488316697</v>
      </c>
      <c r="AD40" s="1" cm="1">
        <f t="array" ref="AD40">SUMPRODUCT((AD$28 = $C$1:$O$1) * ($R40 = $B$2:$B$23) * ($Q40 = $A$2:$A$23) * ($C$2:$O$23))</f>
        <v>6.6833615646884699</v>
      </c>
      <c r="AE40" s="1" cm="1">
        <f t="array" ref="AE40">SUMPRODUCT((AE$28 = $C$1:$O$1) * ($R40 = $B$2:$B$23) * ($Q40 = $A$2:$A$23) * ($C$2:$O$23))</f>
        <v>3.7245360241843501</v>
      </c>
      <c r="AF40" s="1" cm="1">
        <f t="array" ref="AF40">SUMPRODUCT((AF$28 = $C$1:$O$1) * ($R40 = $B$2:$B$23) * ($Q40 = $A$2:$A$23) * ($C$2:$O$23))</f>
        <v>253.69363376814599</v>
      </c>
      <c r="AG40" s="1" cm="1">
        <f t="array" ref="AG40">SUMPRODUCT((AG$28 = $C$1:$O$1) * ($R40 = $B$2:$B$23) * ($Q40 = $A$2:$A$23) * ($C$2:$O$23))</f>
        <v>533.89878544860403</v>
      </c>
      <c r="AH40" s="1" cm="1">
        <f t="array" ref="AH40">SUMPRODUCT((AH$28 = $C$1:$O$1) * ($R40 = $B$2:$B$23) * ($Q40 = $A$2:$A$23) * ($C$2:$O$23))</f>
        <v>1257.96726159677</v>
      </c>
      <c r="AI40" s="1" cm="1">
        <f t="array" ref="AI40">SUMPRODUCT((AI$28 = $C$1:$O$1) * ($R40 = $B$2:$B$23) * ($Q40 = $A$2:$A$23) * ($C$2:$O$23))</f>
        <v>4056.5132444481801</v>
      </c>
      <c r="AJ40" s="1" cm="1">
        <f t="array" ref="AJ40">SUMPRODUCT((AJ$28 = $C$1:$O$1) * ($R40 = $B$2:$B$23) * ($Q40 = $A$2:$A$23) * ($C$2:$O$23))</f>
        <v>30.040171595696201</v>
      </c>
      <c r="AK40" s="1"/>
      <c r="AM40" t="s">
        <v>36</v>
      </c>
      <c r="AN40" t="s">
        <v>36</v>
      </c>
      <c r="AO40" t="s">
        <v>28</v>
      </c>
      <c r="AP40" s="1" cm="1">
        <f t="array" ref="AP40">SUMPRODUCT((AP$28 = $S$1:$AE$1) * ($R40 = $R$2:$R$23) * ($Q40 = $Q$2:$Q$23) * ($S$2:$AE$23))</f>
        <v>1.3482030165685799E-3</v>
      </c>
      <c r="AQ40" s="1" cm="1">
        <f t="array" ref="AQ40">SUMPRODUCT((AQ$28 = $S$1:$AE$1) * ($R40 = $R$2:$R$23) * ($Q40 = $Q$2:$Q$23) * ($S$2:$AE$23))</f>
        <v>78.828783224705205</v>
      </c>
      <c r="AR40" s="1" cm="1">
        <f t="array" ref="AR40">SUMPRODUCT((AR$28 = $S$1:$AE$1) * ($R40 = $R$2:$R$23) * ($Q40 = $Q$2:$Q$23) * ($S$2:$AE$23))</f>
        <v>104.96276399605</v>
      </c>
      <c r="AS40" s="1" cm="1">
        <f t="array" ref="AS40">SUMPRODUCT((AS$28 = $S$1:$AE$1) * ($R40 = $R$2:$R$23) * ($Q40 = $Q$2:$Q$23) * ($S$2:$AE$23))</f>
        <v>0.964733697438655</v>
      </c>
      <c r="AT40" s="1" cm="1">
        <f t="array" ref="AT40">SUMPRODUCT((AT$28 = $S$1:$AE$1) * ($R40 = $R$2:$R$23) * ($Q40 = $Q$2:$Q$23) * ($S$2:$AE$23))</f>
        <v>4.4582758207360804</v>
      </c>
      <c r="AU40" s="1" cm="1">
        <f t="array" ref="AU40">SUMPRODUCT((AU$28 = $S$1:$AE$1) * ($R40 = $R$2:$R$23) * ($Q40 = $Q$2:$Q$23) * ($S$2:$AE$23))</f>
        <v>11.0012466939832</v>
      </c>
      <c r="AV40" s="1" cm="1">
        <f t="array" ref="AV40">SUMPRODUCT((AV$28 = $S$1:$AE$1) * ($R40 = $R$2:$R$23) * ($Q40 = $Q$2:$Q$23) * ($S$2:$AE$23))</f>
        <v>1.40697541359701E-2</v>
      </c>
      <c r="AW40" s="1" cm="1">
        <f t="array" ref="AW40">SUMPRODUCT((AW$28 = $S$1:$AE$1) * ($R40 = $R$2:$R$23) * ($Q40 = $Q$2:$Q$23) * ($S$2:$AE$23))</f>
        <v>3.2710041280083401E-3</v>
      </c>
      <c r="AX40" s="1" cm="1">
        <f t="array" ref="AX40">SUMPRODUCT((AX$28 = $S$1:$AE$1) * ($R40 = $R$2:$R$23) * ($Q40 = $Q$2:$Q$23) * ($S$2:$AE$23))</f>
        <v>4.01296276819693</v>
      </c>
      <c r="AY40" s="1" cm="1">
        <f t="array" ref="AY40">SUMPRODUCT((AY$28 = $S$1:$AE$1) * ($R40 = $R$2:$R$23) * ($Q40 = $Q$2:$Q$23) * ($S$2:$AE$23))</f>
        <v>13.9729364612098</v>
      </c>
      <c r="AZ40" s="1" cm="1">
        <f t="array" ref="AZ40">SUMPRODUCT((AZ$28 = $S$1:$AE$1) * ($R40 = $R$2:$R$23) * ($Q40 = $Q$2:$Q$23) * ($S$2:$AE$23))</f>
        <v>90.542824724243999</v>
      </c>
      <c r="BA40" s="1" cm="1">
        <f t="array" ref="BA40">SUMPRODUCT((BA$28 = $S$1:$AE$1) * ($R40 = $R$2:$R$23) * ($Q40 = $Q$2:$Q$23) * ($S$2:$AE$23))</f>
        <v>220.20806366119399</v>
      </c>
      <c r="BB40" s="1" cm="1">
        <f t="array" ref="BB40">SUMPRODUCT((BB$28 = $S$1:$AE$1) * ($R40 = $R$2:$R$23) * ($Q40 = $Q$2:$Q$23) * ($S$2:$AE$23))</f>
        <v>0.80137304741565296</v>
      </c>
      <c r="BC40" s="1"/>
      <c r="BD40" s="1"/>
      <c r="BE40" t="str">
        <f>"\texttt{"&amp;AL47&amp;"}"</f>
        <v>\texttt{Separate aggregations}</v>
      </c>
      <c r="BV40" s="3" t="s">
        <v>45</v>
      </c>
    </row>
    <row r="41" spans="17:74" x14ac:dyDescent="0.4">
      <c r="Q41" t="s">
        <v>15</v>
      </c>
      <c r="R41" t="s">
        <v>20</v>
      </c>
      <c r="U41" t="s">
        <v>36</v>
      </c>
      <c r="V41" t="s">
        <v>36</v>
      </c>
      <c r="W41" t="s">
        <v>32</v>
      </c>
      <c r="X41" s="1" cm="1">
        <f t="array" ref="X41">SUMPRODUCT((X$28 = $C$1:$O$1) * ($R41 = $B$2:$B$23) * ($Q41 = $A$2:$A$23) * ($C$2:$O$23))</f>
        <v>1.9558359615966401</v>
      </c>
      <c r="Y41" s="1" cm="1">
        <f t="array" ref="Y41">SUMPRODUCT((Y$28 = $C$1:$O$1) * ($R41 = $B$2:$B$23) * ($Q41 = $A$2:$A$23) * ($C$2:$O$23))</f>
        <v>694.267001265217</v>
      </c>
      <c r="Z41" s="1" cm="1">
        <f t="array" ref="Z41">SUMPRODUCT((Z$28 = $C$1:$O$1) * ($R41 = $B$2:$B$23) * ($Q41 = $A$2:$A$23) * ($C$2:$O$23))</f>
        <v>1394.3278112871801</v>
      </c>
      <c r="AA41" s="1" cm="1">
        <f t="array" ref="AA41">SUMPRODUCT((AA$28 = $C$1:$O$1) * ($R41 = $B$2:$B$23) * ($Q41 = $A$2:$A$23) * ($C$2:$O$23))</f>
        <v>106.201486254874</v>
      </c>
      <c r="AB41" s="1" cm="1">
        <f t="array" ref="AB41">SUMPRODUCT((AB$28 = $C$1:$O$1) * ($R41 = $B$2:$B$23) * ($Q41 = $A$2:$A$23) * ($C$2:$O$23))</f>
        <v>203.46965651891</v>
      </c>
      <c r="AC41" s="1" cm="1">
        <f t="array" ref="AC41">SUMPRODUCT((AC$28 = $C$1:$O$1) * ($R41 = $B$2:$B$23) * ($Q41 = $A$2:$A$23) * ($C$2:$O$23))</f>
        <v>438.23194117120698</v>
      </c>
      <c r="AD41" s="1" cm="1">
        <f t="array" ref="AD41">SUMPRODUCT((AD$28 = $C$1:$O$1) * ($R41 = $B$2:$B$23) * ($Q41 = $A$2:$A$23) * ($C$2:$O$23))</f>
        <v>6.7276275302691904</v>
      </c>
      <c r="AE41" s="1" cm="1">
        <f t="array" ref="AE41">SUMPRODUCT((AE$28 = $C$1:$O$1) * ($R41 = $B$2:$B$23) * ($Q41 = $A$2:$A$23) * ($C$2:$O$23))</f>
        <v>3.7145533270648299</v>
      </c>
      <c r="AF41" s="1" cm="1">
        <f t="array" ref="AF41">SUMPRODUCT((AF$28 = $C$1:$O$1) * ($R41 = $B$2:$B$23) * ($Q41 = $A$2:$A$23) * ($C$2:$O$23))</f>
        <v>286.17179863778802</v>
      </c>
      <c r="AG41" s="1" cm="1">
        <f t="array" ref="AG41">SUMPRODUCT((AG$28 = $C$1:$O$1) * ($R41 = $B$2:$B$23) * ($Q41 = $A$2:$A$23) * ($C$2:$O$23))</f>
        <v>571.83015558955503</v>
      </c>
      <c r="AH41" s="1" cm="1">
        <f t="array" ref="AH41">SUMPRODUCT((AH$28 = $C$1:$O$1) * ($R41 = $B$2:$B$23) * ($Q41 = $A$2:$A$23) * ($C$2:$O$23))</f>
        <v>1266.4846553888699</v>
      </c>
      <c r="AI41" s="1" cm="1">
        <f t="array" ref="AI41">SUMPRODUCT((AI$28 = $C$1:$O$1) * ($R41 = $B$2:$B$23) * ($Q41 = $A$2:$A$23) * ($C$2:$O$23))</f>
        <v>3149.3167030037998</v>
      </c>
      <c r="AJ41" s="1" cm="1">
        <f t="array" ref="AJ41">SUMPRODUCT((AJ$28 = $C$1:$O$1) * ($R41 = $B$2:$B$23) * ($Q41 = $A$2:$A$23) * ($C$2:$O$23))</f>
        <v>27.731849271571299</v>
      </c>
      <c r="AK41" s="1"/>
      <c r="AM41" t="s">
        <v>36</v>
      </c>
      <c r="AN41" t="s">
        <v>36</v>
      </c>
      <c r="AO41" t="s">
        <v>32</v>
      </c>
      <c r="AP41" s="1" cm="1">
        <f t="array" ref="AP41">SUMPRODUCT((AP$28 = $S$1:$AE$1) * ($R41 = $R$2:$R$23) * ($Q41 = $Q$2:$Q$23) * ($S$2:$AE$23))</f>
        <v>1.41864483421064E-3</v>
      </c>
      <c r="AQ41" s="1" cm="1">
        <f t="array" ref="AQ41">SUMPRODUCT((AQ$28 = $S$1:$AE$1) * ($R41 = $R$2:$R$23) * ($Q41 = $Q$2:$Q$23) * ($S$2:$AE$23))</f>
        <v>29.285112805825001</v>
      </c>
      <c r="AR41" s="1" cm="1">
        <f t="array" ref="AR41">SUMPRODUCT((AR$28 = $S$1:$AE$1) * ($R41 = $R$2:$R$23) * ($Q41 = $Q$2:$Q$23) * ($S$2:$AE$23))</f>
        <v>49.435771868451098</v>
      </c>
      <c r="AS41" s="1" cm="1">
        <f t="array" ref="AS41">SUMPRODUCT((AS$28 = $S$1:$AE$1) * ($R41 = $R$2:$R$23) * ($Q41 = $Q$2:$Q$23) * ($S$2:$AE$23))</f>
        <v>2.0263293366724602</v>
      </c>
      <c r="AT41" s="1" cm="1">
        <f t="array" ref="AT41">SUMPRODUCT((AT$28 = $S$1:$AE$1) * ($R41 = $R$2:$R$23) * ($Q41 = $Q$2:$Q$23) * ($S$2:$AE$23))</f>
        <v>3.9290000358583299</v>
      </c>
      <c r="AU41" s="1" cm="1">
        <f t="array" ref="AU41">SUMPRODUCT((AU$28 = $S$1:$AE$1) * ($R41 = $R$2:$R$23) * ($Q41 = $Q$2:$Q$23) * ($S$2:$AE$23))</f>
        <v>9.8453735188655997</v>
      </c>
      <c r="AV41" s="1" cm="1">
        <f t="array" ref="AV41">SUMPRODUCT((AV$28 = $S$1:$AE$1) * ($R41 = $R$2:$R$23) * ($Q41 = $Q$2:$Q$23) * ($S$2:$AE$23))</f>
        <v>1.45665969871344E-2</v>
      </c>
      <c r="AW41" s="1" cm="1">
        <f t="array" ref="AW41">SUMPRODUCT((AW$28 = $S$1:$AE$1) * ($R41 = $R$2:$R$23) * ($Q41 = $Q$2:$Q$23) * ($S$2:$AE$23))</f>
        <v>3.5355668461456301E-3</v>
      </c>
      <c r="AX41" s="1" cm="1">
        <f t="array" ref="AX41">SUMPRODUCT((AX$28 = $S$1:$AE$1) * ($R41 = $R$2:$R$23) * ($Q41 = $Q$2:$Q$23) * ($S$2:$AE$23))</f>
        <v>8.9410300130855003</v>
      </c>
      <c r="AY41" s="1" cm="1">
        <f t="array" ref="AY41">SUMPRODUCT((AY$28 = $S$1:$AE$1) * ($R41 = $R$2:$R$23) * ($Q41 = $Q$2:$Q$23) * ($S$2:$AE$23))</f>
        <v>15.0690424059623</v>
      </c>
      <c r="AZ41" s="1" cm="1">
        <f t="array" ref="AZ41">SUMPRODUCT((AZ$28 = $S$1:$AE$1) * ($R41 = $R$2:$R$23) * ($Q41 = $Q$2:$Q$23) * ($S$2:$AE$23))</f>
        <v>39.063815219337599</v>
      </c>
      <c r="BA41" s="1" cm="1">
        <f t="array" ref="BA41">SUMPRODUCT((BA$28 = $S$1:$AE$1) * ($R41 = $R$2:$R$23) * ($Q41 = $Q$2:$Q$23) * ($S$2:$AE$23))</f>
        <v>128.546123808918</v>
      </c>
      <c r="BB41" s="1" cm="1">
        <f t="array" ref="BB41">SUMPRODUCT((BB$28 = $S$1:$AE$1) * ($R41 = $R$2:$R$23) * ($Q41 = $Q$2:$Q$23) * ($S$2:$AE$23))</f>
        <v>0.75042298278441499</v>
      </c>
      <c r="BC41" s="1"/>
      <c r="BD41" s="1"/>
      <c r="BE41" t="s">
        <v>44</v>
      </c>
      <c r="BF41" t="str">
        <f t="shared" ref="BF41:BF47" si="15">AM48</f>
        <v>SL</v>
      </c>
      <c r="BG41" t="str">
        <f t="shared" ref="BG41:BH47" si="16">"&amp;"&amp;AN48</f>
        <v>&amp;SL</v>
      </c>
      <c r="BH41" t="str">
        <f t="shared" si="16"/>
        <v>&amp;Base</v>
      </c>
      <c r="BI41" t="str">
        <f>"&amp;"&amp;ROUND(X48, 2)&amp;" ("&amp;ROUND(AP48, 2)&amp;")"</f>
        <v>&amp;1.96 (0)</v>
      </c>
      <c r="BJ41" t="str">
        <f>"&amp;"&amp;ROUND(Y48, 0)&amp;" ("&amp;ROUND(AQ48, 2)&amp;")"</f>
        <v>&amp;904 (23.27)</v>
      </c>
      <c r="BK41" t="str">
        <f t="shared" ref="BK41:BN47" si="17">"&amp;"&amp;ROUND(Z48, 0)&amp;" ("&amp;ROUND(AR48, 2)&amp;")"</f>
        <v>&amp;1537 (54.5)</v>
      </c>
      <c r="BL41" t="str">
        <f t="shared" si="17"/>
        <v>&amp;117 (1.88)</v>
      </c>
      <c r="BM41" t="str">
        <f t="shared" si="17"/>
        <v>&amp;227 (3.81)</v>
      </c>
      <c r="BN41" t="str">
        <f t="shared" si="17"/>
        <v>&amp;681 (2.53)</v>
      </c>
      <c r="BO41" t="str">
        <f t="shared" ref="BO41:BP41" si="18">"&amp;"&amp;ROUND(AD48, 2)&amp;" ("&amp;ROUND(AV48, 2)&amp;")"</f>
        <v>&amp;7.8 (0.03)</v>
      </c>
      <c r="BP41" t="str">
        <f t="shared" si="18"/>
        <v>&amp;3.76 (0.01)</v>
      </c>
      <c r="BQ41" t="str">
        <f>"&amp;"&amp;ROUND(AF48, 0)&amp;" ("&amp;ROUND(AX48, 2)&amp;")"</f>
        <v>&amp;346 (6.92)</v>
      </c>
      <c r="BR41" t="str">
        <f t="shared" ref="BR41:BT47" si="19">"&amp;"&amp;ROUND(AG48, 0)&amp;" ("&amp;ROUND(AY48, 2)&amp;")"</f>
        <v>&amp;1037 (8.9)</v>
      </c>
      <c r="BS41" t="str">
        <f t="shared" si="19"/>
        <v>&amp;1353 (35.64)</v>
      </c>
      <c r="BT41" t="str">
        <f t="shared" si="19"/>
        <v>&amp;3322 (125.61)</v>
      </c>
      <c r="BU41" t="str">
        <f>"&amp;"&amp;ROUND(AJ48, 1)&amp;" ("&amp;ROUND(BB48, 2)&amp;")"</f>
        <v>&amp;33.9 (0.42)</v>
      </c>
      <c r="BV41" s="3" t="s">
        <v>45</v>
      </c>
    </row>
    <row r="42" spans="17:74" x14ac:dyDescent="0.4">
      <c r="Q42" t="s">
        <v>15</v>
      </c>
      <c r="R42" t="s">
        <v>21</v>
      </c>
      <c r="U42" t="s">
        <v>36</v>
      </c>
      <c r="V42" t="s">
        <v>36</v>
      </c>
      <c r="W42" t="s">
        <v>33</v>
      </c>
      <c r="X42" s="1" cm="1">
        <f t="array" ref="X42">SUMPRODUCT((X$28 = $C$1:$O$1) * ($R42 = $B$2:$B$23) * ($Q42 = $A$2:$A$23) * ($C$2:$O$23))</f>
        <v>1.9541253541716901</v>
      </c>
      <c r="Y42" s="1" cm="1">
        <f t="array" ref="Y42">SUMPRODUCT((Y$28 = $C$1:$O$1) * ($R42 = $B$2:$B$23) * ($Q42 = $A$2:$A$23) * ($C$2:$O$23))</f>
        <v>569.10673109502898</v>
      </c>
      <c r="Z42" s="1" cm="1">
        <f t="array" ref="Z42">SUMPRODUCT((Z$28 = $C$1:$O$1) * ($R42 = $B$2:$B$23) * ($Q42 = $A$2:$A$23) * ($C$2:$O$23))</f>
        <v>1133.1971268074201</v>
      </c>
      <c r="AA42" s="1" cm="1">
        <f t="array" ref="AA42">SUMPRODUCT((AA$28 = $C$1:$O$1) * ($R42 = $B$2:$B$23) * ($Q42 = $A$2:$A$23) * ($C$2:$O$23))</f>
        <v>96.656488356330797</v>
      </c>
      <c r="AB42" s="1" cm="1">
        <f t="array" ref="AB42">SUMPRODUCT((AB$28 = $C$1:$O$1) * ($R42 = $B$2:$B$23) * ($Q42 = $A$2:$A$23) * ($C$2:$O$23))</f>
        <v>184.19932325635199</v>
      </c>
      <c r="AC42" s="1" cm="1">
        <f t="array" ref="AC42">SUMPRODUCT((AC$28 = $C$1:$O$1) * ($R42 = $B$2:$B$23) * ($Q42 = $A$2:$A$23) * ($C$2:$O$23))</f>
        <v>382.81195563236798</v>
      </c>
      <c r="AD42" s="1" cm="1">
        <f t="array" ref="AD42">SUMPRODUCT((AD$28 = $C$1:$O$1) * ($R42 = $B$2:$B$23) * ($Q42 = $A$2:$A$23) * ($C$2:$O$23))</f>
        <v>6.7048010925423398</v>
      </c>
      <c r="AE42" s="1" cm="1">
        <f t="array" ref="AE42">SUMPRODUCT((AE$28 = $C$1:$O$1) * ($R42 = $B$2:$B$23) * ($Q42 = $A$2:$A$23) * ($C$2:$O$23))</f>
        <v>3.7036102022744299</v>
      </c>
      <c r="AF42" s="1" cm="1">
        <f t="array" ref="AF42">SUMPRODUCT((AF$28 = $C$1:$O$1) * ($R42 = $B$2:$B$23) * ($Q42 = $A$2:$A$23) * ($C$2:$O$23))</f>
        <v>248.01955989276101</v>
      </c>
      <c r="AG42" s="1" cm="1">
        <f t="array" ref="AG42">SUMPRODUCT((AG$28 = $C$1:$O$1) * ($R42 = $B$2:$B$23) * ($Q42 = $A$2:$A$23) * ($C$2:$O$23))</f>
        <v>492.235508595456</v>
      </c>
      <c r="AH42" s="1" cm="1">
        <f t="array" ref="AH42">SUMPRODUCT((AH$28 = $C$1:$O$1) * ($R42 = $B$2:$B$23) * ($Q42 = $A$2:$A$23) * ($C$2:$O$23))</f>
        <v>1046.6142044442799</v>
      </c>
      <c r="AI42" s="1" cm="1">
        <f t="array" ref="AI42">SUMPRODUCT((AI$28 = $C$1:$O$1) * ($R42 = $B$2:$B$23) * ($Q42 = $A$2:$A$23) * ($C$2:$O$23))</f>
        <v>2459.2906027456702</v>
      </c>
      <c r="AJ42" s="1" cm="1">
        <f t="array" ref="AJ42">SUMPRODUCT((AJ$28 = $C$1:$O$1) * ($R42 = $B$2:$B$23) * ($Q42 = $A$2:$A$23) * ($C$2:$O$23))</f>
        <v>22.888690317794499</v>
      </c>
      <c r="AK42" s="1"/>
      <c r="AM42" t="s">
        <v>36</v>
      </c>
      <c r="AN42" t="s">
        <v>36</v>
      </c>
      <c r="AO42" t="s">
        <v>33</v>
      </c>
      <c r="AP42" s="1" cm="1">
        <f t="array" ref="AP42">SUMPRODUCT((AP$28 = $S$1:$AE$1) * ($R42 = $R$2:$R$23) * ($Q42 = $Q$2:$Q$23) * ($S$2:$AE$23))</f>
        <v>1.1622640091608499E-3</v>
      </c>
      <c r="AQ42" s="1" cm="1">
        <f t="array" ref="AQ42">SUMPRODUCT((AQ$28 = $S$1:$AE$1) * ($R42 = $R$2:$R$23) * ($Q42 = $Q$2:$Q$23) * ($S$2:$AE$23))</f>
        <v>8.08431007084919</v>
      </c>
      <c r="AR42" s="1" cm="1">
        <f t="array" ref="AR42">SUMPRODUCT((AR$28 = $S$1:$AE$1) * ($R42 = $R$2:$R$23) * ($Q42 = $Q$2:$Q$23) * ($S$2:$AE$23))</f>
        <v>18.356681617714401</v>
      </c>
      <c r="AS42" s="1" cm="1">
        <f t="array" ref="AS42">SUMPRODUCT((AS$28 = $S$1:$AE$1) * ($R42 = $R$2:$R$23) * ($Q42 = $Q$2:$Q$23) * ($S$2:$AE$23))</f>
        <v>0.58430434541614495</v>
      </c>
      <c r="AT42" s="1" cm="1">
        <f t="array" ref="AT42">SUMPRODUCT((AT$28 = $S$1:$AE$1) * ($R42 = $R$2:$R$23) * ($Q42 = $Q$2:$Q$23) * ($S$2:$AE$23))</f>
        <v>1.6875161579854201</v>
      </c>
      <c r="AU42" s="1" cm="1">
        <f t="array" ref="AU42">SUMPRODUCT((AU$28 = $S$1:$AE$1) * ($R42 = $R$2:$R$23) * ($Q42 = $Q$2:$Q$23) * ($S$2:$AE$23))</f>
        <v>3.4973670127288301</v>
      </c>
      <c r="AV42" s="1" cm="1">
        <f t="array" ref="AV42">SUMPRODUCT((AV$28 = $S$1:$AE$1) * ($R42 = $R$2:$R$23) * ($Q42 = $Q$2:$Q$23) * ($S$2:$AE$23))</f>
        <v>8.8921084176058103E-3</v>
      </c>
      <c r="AW42" s="1" cm="1">
        <f t="array" ref="AW42">SUMPRODUCT((AW$28 = $S$1:$AE$1) * ($R42 = $R$2:$R$23) * ($Q42 = $Q$2:$Q$23) * ($S$2:$AE$23))</f>
        <v>1.89364128428313E-3</v>
      </c>
      <c r="AX42" s="1" cm="1">
        <f t="array" ref="AX42">SUMPRODUCT((AX$28 = $S$1:$AE$1) * ($R42 = $R$2:$R$23) * ($Q42 = $Q$2:$Q$23) * ($S$2:$AE$23))</f>
        <v>2.3870396713081399</v>
      </c>
      <c r="AY42" s="1" cm="1">
        <f t="array" ref="AY42">SUMPRODUCT((AY$28 = $S$1:$AE$1) * ($R42 = $R$2:$R$23) * ($Q42 = $Q$2:$Q$23) * ($S$2:$AE$23))</f>
        <v>5.8206732001661301</v>
      </c>
      <c r="AZ42" s="1" cm="1">
        <f t="array" ref="AZ42">SUMPRODUCT((AZ$28 = $S$1:$AE$1) * ($R42 = $R$2:$R$23) * ($Q42 = $Q$2:$Q$23) * ($S$2:$AE$23))</f>
        <v>13.239717711154601</v>
      </c>
      <c r="BA42" s="1" cm="1">
        <f t="array" ref="BA42">SUMPRODUCT((BA$28 = $S$1:$AE$1) * ($R42 = $R$2:$R$23) * ($Q42 = $Q$2:$Q$23) * ($S$2:$AE$23))</f>
        <v>44.757202887138703</v>
      </c>
      <c r="BB42" s="1" cm="1">
        <f t="array" ref="BB42">SUMPRODUCT((BB$28 = $S$1:$AE$1) * ($R42 = $R$2:$R$23) * ($Q42 = $Q$2:$Q$23) * ($S$2:$AE$23))</f>
        <v>0.29099083777437601</v>
      </c>
      <c r="BC42" s="1"/>
      <c r="BD42" s="1"/>
      <c r="BE42" t="s">
        <v>44</v>
      </c>
      <c r="BF42" t="str">
        <f t="shared" si="15"/>
        <v>SL</v>
      </c>
      <c r="BG42" t="str">
        <f t="shared" si="16"/>
        <v>&amp;SL</v>
      </c>
      <c r="BH42" t="str">
        <f t="shared" si="16"/>
        <v>&amp;OLS</v>
      </c>
      <c r="BI42" t="str">
        <f t="shared" ref="BI42:BI47" si="20">"&amp;"&amp;ROUND(X49, 2)&amp;" ("&amp;ROUND(AP49, 2)&amp;")"</f>
        <v>&amp;1.98 (0)</v>
      </c>
      <c r="BJ42" t="str">
        <f t="shared" ref="BJ42:BJ47" si="21">"&amp;"&amp;ROUND(Y49, 0)&amp;" ("&amp;ROUND(AQ49, 2)&amp;")"</f>
        <v>&amp;883 (14.82)</v>
      </c>
      <c r="BK42" t="str">
        <f t="shared" si="17"/>
        <v>&amp;1680 (36.14)</v>
      </c>
      <c r="BL42" t="str">
        <f t="shared" si="17"/>
        <v>&amp;132 (0.97)</v>
      </c>
      <c r="BM42" t="str">
        <f t="shared" si="17"/>
        <v>&amp;256 (2.22)</v>
      </c>
      <c r="BN42" t="str">
        <f t="shared" si="17"/>
        <v>&amp;520 (5.37)</v>
      </c>
      <c r="BO42" t="str">
        <f t="shared" ref="BO42:BO47" si="22">"&amp;"&amp;ROUND(AD49, 2)&amp;" ("&amp;ROUND(AV49, 2)&amp;")"</f>
        <v>&amp;7.46 (0.02)</v>
      </c>
      <c r="BP42" t="str">
        <f t="shared" ref="BP42:BP47" si="23">"&amp;"&amp;ROUND(AE49, 2)&amp;" ("&amp;ROUND(AW49, 2)&amp;")"</f>
        <v>&amp;3.87 (0.01)</v>
      </c>
      <c r="BQ42" t="str">
        <f t="shared" ref="BQ42:BQ47" si="24">"&amp;"&amp;ROUND(AF49, 0)&amp;" ("&amp;ROUND(AX49, 2)&amp;")"</f>
        <v>&amp;365 (3.97)</v>
      </c>
      <c r="BR42" t="str">
        <f t="shared" si="19"/>
        <v>&amp;732 (8.41)</v>
      </c>
      <c r="BS42" t="str">
        <f t="shared" si="19"/>
        <v>&amp;1396 (21.59)</v>
      </c>
      <c r="BT42" t="str">
        <f t="shared" si="19"/>
        <v>&amp;3079 (68.2)</v>
      </c>
      <c r="BU42" t="str">
        <f t="shared" ref="BU42:BU47" si="25">"&amp;"&amp;ROUND(AJ49, 1)&amp;" ("&amp;ROUND(BB49, 2)&amp;")"</f>
        <v>&amp;31.8 (0.46)</v>
      </c>
      <c r="BV42" s="3" t="s">
        <v>45</v>
      </c>
    </row>
    <row r="43" spans="17:74" x14ac:dyDescent="0.4">
      <c r="Q43" t="s">
        <v>15</v>
      </c>
      <c r="R43" t="s">
        <v>22</v>
      </c>
      <c r="U43" t="s">
        <v>36</v>
      </c>
      <c r="V43" t="s">
        <v>36</v>
      </c>
      <c r="W43" t="s">
        <v>34</v>
      </c>
      <c r="X43" s="1" cm="1">
        <f t="array" ref="X43">SUMPRODUCT((X$28 = $C$1:$O$1) * ($R43 = $B$2:$B$23) * ($Q43 = $A$2:$A$23) * ($C$2:$O$23))</f>
        <v>1.96121808324789</v>
      </c>
      <c r="Y43" s="1" cm="1">
        <f t="array" ref="Y43">SUMPRODUCT((Y$28 = $C$1:$O$1) * ($R43 = $B$2:$B$23) * ($Q43 = $A$2:$A$23) * ($C$2:$O$23))</f>
        <v>552.27031833957801</v>
      </c>
      <c r="Z43" s="1" cm="1">
        <f t="array" ref="Z43">SUMPRODUCT((Z$28 = $C$1:$O$1) * ($R43 = $B$2:$B$23) * ($Q43 = $A$2:$A$23) * ($C$2:$O$23))</f>
        <v>1083.7399811008399</v>
      </c>
      <c r="AA43" s="1" cm="1">
        <f t="array" ref="AA43">SUMPRODUCT((AA$28 = $C$1:$O$1) * ($R43 = $B$2:$B$23) * ($Q43 = $A$2:$A$23) * ($C$2:$O$23))</f>
        <v>96.821420449063496</v>
      </c>
      <c r="AB43" s="1" cm="1">
        <f t="array" ref="AB43">SUMPRODUCT((AB$28 = $C$1:$O$1) * ($R43 = $B$2:$B$23) * ($Q43 = $A$2:$A$23) * ($C$2:$O$23))</f>
        <v>184.72929628525699</v>
      </c>
      <c r="AC43" s="1" cm="1">
        <f t="array" ref="AC43">SUMPRODUCT((AC$28 = $C$1:$O$1) * ($R43 = $B$2:$B$23) * ($Q43 = $A$2:$A$23) * ($C$2:$O$23))</f>
        <v>381.76073820541399</v>
      </c>
      <c r="AD43" s="1" cm="1">
        <f t="array" ref="AD43">SUMPRODUCT((AD$28 = $C$1:$O$1) * ($R43 = $B$2:$B$23) * ($Q43 = $A$2:$A$23) * ($C$2:$O$23))</f>
        <v>6.7777555244316403</v>
      </c>
      <c r="AE43" s="1" cm="1">
        <f t="array" ref="AE43">SUMPRODUCT((AE$28 = $C$1:$O$1) * ($R43 = $B$2:$B$23) * ($Q43 = $A$2:$A$23) * ($C$2:$O$23))</f>
        <v>3.7307363460840599</v>
      </c>
      <c r="AF43" s="1" cm="1">
        <f t="array" ref="AF43">SUMPRODUCT((AF$28 = $C$1:$O$1) * ($R43 = $B$2:$B$23) * ($Q43 = $A$2:$A$23) * ($C$2:$O$23))</f>
        <v>245.01569763428299</v>
      </c>
      <c r="AG43" s="1" cm="1">
        <f t="array" ref="AG43">SUMPRODUCT((AG$28 = $C$1:$O$1) * ($R43 = $B$2:$B$23) * ($Q43 = $A$2:$A$23) * ($C$2:$O$23))</f>
        <v>483.58188522964502</v>
      </c>
      <c r="AH43" s="1" cm="1">
        <f t="array" ref="AH43">SUMPRODUCT((AH$28 = $C$1:$O$1) * ($R43 = $B$2:$B$23) * ($Q43 = $A$2:$A$23) * ($C$2:$O$23))</f>
        <v>1014.3019808892</v>
      </c>
      <c r="AI43" s="1" cm="1">
        <f t="array" ref="AI43">SUMPRODUCT((AI$28 = $C$1:$O$1) * ($R43 = $B$2:$B$23) * ($Q43 = $A$2:$A$23) * ($C$2:$O$23))</f>
        <v>2309.2022724574099</v>
      </c>
      <c r="AJ43" s="1" cm="1">
        <f t="array" ref="AJ43">SUMPRODUCT((AJ$28 = $C$1:$O$1) * ($R43 = $B$2:$B$23) * ($Q43 = $A$2:$A$23) * ($C$2:$O$23))</f>
        <v>22.121977774824199</v>
      </c>
      <c r="AK43" s="1"/>
      <c r="AM43" t="s">
        <v>36</v>
      </c>
      <c r="AN43" t="s">
        <v>36</v>
      </c>
      <c r="AO43" t="s">
        <v>34</v>
      </c>
      <c r="AP43" s="1" cm="1">
        <f t="array" ref="AP43">SUMPRODUCT((AP$28 = $S$1:$AE$1) * ($R43 = $R$2:$R$23) * ($Q43 = $Q$2:$Q$23) * ($S$2:$AE$23))</f>
        <v>1.6813827913518501E-3</v>
      </c>
      <c r="AQ43" s="1" cm="1">
        <f t="array" ref="AQ43">SUMPRODUCT((AQ$28 = $S$1:$AE$1) * ($R43 = $R$2:$R$23) * ($Q43 = $Q$2:$Q$23) * ($S$2:$AE$23))</f>
        <v>5.3405757896027701</v>
      </c>
      <c r="AR43" s="1" cm="1">
        <f t="array" ref="AR43">SUMPRODUCT((AR$28 = $S$1:$AE$1) * ($R43 = $R$2:$R$23) * ($Q43 = $Q$2:$Q$23) * ($S$2:$AE$23))</f>
        <v>13.091212320291801</v>
      </c>
      <c r="AS43" s="1" cm="1">
        <f t="array" ref="AS43">SUMPRODUCT((AS$28 = $S$1:$AE$1) * ($R43 = $R$2:$R$23) * ($Q43 = $Q$2:$Q$23) * ($S$2:$AE$23))</f>
        <v>0.65901271605747302</v>
      </c>
      <c r="AT43" s="1" cm="1">
        <f t="array" ref="AT43">SUMPRODUCT((AT$28 = $S$1:$AE$1) * ($R43 = $R$2:$R$23) * ($Q43 = $Q$2:$Q$23) * ($S$2:$AE$23))</f>
        <v>1.7093235966303599</v>
      </c>
      <c r="AU43" s="1" cm="1">
        <f t="array" ref="AU43">SUMPRODUCT((AU$28 = $S$1:$AE$1) * ($R43 = $R$2:$R$23) * ($Q43 = $Q$2:$Q$23) * ($S$2:$AE$23))</f>
        <v>3.4690711322224099</v>
      </c>
      <c r="AV43" s="1" cm="1">
        <f t="array" ref="AV43">SUMPRODUCT((AV$28 = $S$1:$AE$1) * ($R43 = $R$2:$R$23) * ($Q43 = $Q$2:$Q$23) * ($S$2:$AE$23))</f>
        <v>1.6259023920277799E-2</v>
      </c>
      <c r="AW43" s="1" cm="1">
        <f t="array" ref="AW43">SUMPRODUCT((AW$28 = $S$1:$AE$1) * ($R43 = $R$2:$R$23) * ($Q43 = $Q$2:$Q$23) * ($S$2:$AE$23))</f>
        <v>5.7855623523772898E-3</v>
      </c>
      <c r="AX43" s="1" cm="1">
        <f t="array" ref="AX43">SUMPRODUCT((AX$28 = $S$1:$AE$1) * ($R43 = $R$2:$R$23) * ($Q43 = $Q$2:$Q$23) * ($S$2:$AE$23))</f>
        <v>1.9499437920065901</v>
      </c>
      <c r="AY43" s="1" cm="1">
        <f t="array" ref="AY43">SUMPRODUCT((AY$28 = $S$1:$AE$1) * ($R43 = $R$2:$R$23) * ($Q43 = $Q$2:$Q$23) * ($S$2:$AE$23))</f>
        <v>4.7086949320378002</v>
      </c>
      <c r="AZ43" s="1" cm="1">
        <f t="array" ref="AZ43">SUMPRODUCT((AZ$28 = $S$1:$AE$1) * ($R43 = $R$2:$R$23) * ($Q43 = $Q$2:$Q$23) * ($S$2:$AE$23))</f>
        <v>10.705404801043199</v>
      </c>
      <c r="BA43" s="1" cm="1">
        <f t="array" ref="BA43">SUMPRODUCT((BA$28 = $S$1:$AE$1) * ($R43 = $R$2:$R$23) * ($Q43 = $Q$2:$Q$23) * ($S$2:$AE$23))</f>
        <v>34.703409721168804</v>
      </c>
      <c r="BB43" s="1" cm="1">
        <f t="array" ref="BB43">SUMPRODUCT((BB$28 = $S$1:$AE$1) * ($R43 = $R$2:$R$23) * ($Q43 = $Q$2:$Q$23) * ($S$2:$AE$23))</f>
        <v>0.23262795539452599</v>
      </c>
      <c r="BC43" s="1"/>
      <c r="BD43" s="1"/>
      <c r="BE43" t="s">
        <v>44</v>
      </c>
      <c r="BF43" t="str">
        <f t="shared" si="15"/>
        <v>SL</v>
      </c>
      <c r="BG43" t="str">
        <f t="shared" si="16"/>
        <v>&amp;SL</v>
      </c>
      <c r="BH43" t="str">
        <f t="shared" si="16"/>
        <v>&amp;WLS-struct</v>
      </c>
      <c r="BI43" t="str">
        <f t="shared" si="20"/>
        <v>&amp;1.96 (0)</v>
      </c>
      <c r="BJ43" t="str">
        <f t="shared" si="21"/>
        <v>&amp;790 (8.45)</v>
      </c>
      <c r="BK43" t="str">
        <f t="shared" si="17"/>
        <v>&amp;1546 (17.33)</v>
      </c>
      <c r="BL43" t="str">
        <f t="shared" si="17"/>
        <v>&amp;117 (0.62)</v>
      </c>
      <c r="BM43" t="str">
        <f t="shared" si="17"/>
        <v>&amp;228 (1.12)</v>
      </c>
      <c r="BN43" t="str">
        <f t="shared" si="17"/>
        <v>&amp;457 (2.37)</v>
      </c>
      <c r="BO43" t="str">
        <f t="shared" si="22"/>
        <v>&amp;7.13 (0.01)</v>
      </c>
      <c r="BP43" t="str">
        <f t="shared" si="23"/>
        <v>&amp;3.79 (0)</v>
      </c>
      <c r="BQ43" t="str">
        <f t="shared" si="24"/>
        <v>&amp;326 (2.71)</v>
      </c>
      <c r="BR43" t="str">
        <f t="shared" si="19"/>
        <v>&amp;650 (5.11)</v>
      </c>
      <c r="BS43" t="str">
        <f t="shared" si="19"/>
        <v>&amp;1308 (11.3)</v>
      </c>
      <c r="BT43" t="str">
        <f t="shared" si="19"/>
        <v>&amp;2992 (34.04)</v>
      </c>
      <c r="BU43" t="str">
        <f t="shared" si="25"/>
        <v>&amp;29.3 (0.26)</v>
      </c>
      <c r="BV43" s="3" t="s">
        <v>45</v>
      </c>
    </row>
    <row r="44" spans="17:74" x14ac:dyDescent="0.4">
      <c r="Q44" t="s">
        <v>15</v>
      </c>
      <c r="R44" t="s">
        <v>18</v>
      </c>
      <c r="U44" t="s">
        <v>36</v>
      </c>
      <c r="V44" t="s">
        <v>36</v>
      </c>
      <c r="W44" t="s">
        <v>30</v>
      </c>
      <c r="X44" s="1" cm="1">
        <f t="array" ref="X44">SUMPRODUCT((X$28 = $C$1:$O$1) * ($R44 = $B$2:$B$23) * ($Q44 = $A$2:$A$23) * ($C$2:$O$23))</f>
        <v>304.04195987688701</v>
      </c>
      <c r="Y44" s="1" cm="1">
        <f t="array" ref="Y44">SUMPRODUCT((Y$28 = $C$1:$O$1) * ($R44 = $B$2:$B$23) * ($Q44 = $A$2:$A$23) * ($C$2:$O$23))</f>
        <v>19700.737980675702</v>
      </c>
      <c r="Z44" s="1" cm="1">
        <f t="array" ref="Z44">SUMPRODUCT((Z$28 = $C$1:$O$1) * ($R44 = $B$2:$B$23) * ($Q44 = $A$2:$A$23) * ($C$2:$O$23))</f>
        <v>25166.8211858143</v>
      </c>
      <c r="AA44" s="1" cm="1">
        <f t="array" ref="AA44">SUMPRODUCT((AA$28 = $C$1:$O$1) * ($R44 = $B$2:$B$23) * ($Q44 = $A$2:$A$23) * ($C$2:$O$23))</f>
        <v>7955.5026837455198</v>
      </c>
      <c r="AB44" s="1" cm="1">
        <f t="array" ref="AB44">SUMPRODUCT((AB$28 = $C$1:$O$1) * ($R44 = $B$2:$B$23) * ($Q44 = $A$2:$A$23) * ($C$2:$O$23))</f>
        <v>12796.2598054179</v>
      </c>
      <c r="AC44" s="1" cm="1">
        <f t="array" ref="AC44">SUMPRODUCT((AC$28 = $C$1:$O$1) * ($R44 = $B$2:$B$23) * ($Q44 = $A$2:$A$23) * ($C$2:$O$23))</f>
        <v>23840.4058644902</v>
      </c>
      <c r="AD44" s="1" cm="1">
        <f t="array" ref="AD44">SUMPRODUCT((AD$28 = $C$1:$O$1) * ($R44 = $B$2:$B$23) * ($Q44 = $A$2:$A$23) * ($C$2:$O$23))</f>
        <v>1026.8369746020801</v>
      </c>
      <c r="AE44" s="1" cm="1">
        <f t="array" ref="AE44">SUMPRODUCT((AE$28 = $C$1:$O$1) * ($R44 = $B$2:$B$23) * ($Q44 = $A$2:$A$23) * ($C$2:$O$23))</f>
        <v>562.05414344409598</v>
      </c>
      <c r="AF44" s="1" cm="1">
        <f t="array" ref="AF44">SUMPRODUCT((AF$28 = $C$1:$O$1) * ($R44 = $B$2:$B$23) * ($Q44 = $A$2:$A$23) * ($C$2:$O$23))</f>
        <v>16450.3685699095</v>
      </c>
      <c r="AG44" s="1" cm="1">
        <f t="array" ref="AG44">SUMPRODUCT((AG$28 = $C$1:$O$1) * ($R44 = $B$2:$B$23) * ($Q44 = $A$2:$A$23) * ($C$2:$O$23))</f>
        <v>26498.102121217598</v>
      </c>
      <c r="AH44" s="1" cm="1">
        <f t="array" ref="AH44">SUMPRODUCT((AH$28 = $C$1:$O$1) * ($R44 = $B$2:$B$23) * ($Q44 = $A$2:$A$23) * ($C$2:$O$23))</f>
        <v>47405.526888908003</v>
      </c>
      <c r="AI44" s="1" cm="1">
        <f t="array" ref="AI44">SUMPRODUCT((AI$28 = $C$1:$O$1) * ($R44 = $B$2:$B$23) * ($Q44 = $A$2:$A$23) * ($C$2:$O$23))</f>
        <v>47669.875047540801</v>
      </c>
      <c r="AJ44" s="1" cm="1">
        <f t="array" ref="AJ44">SUMPRODUCT((AJ$28 = $C$1:$O$1) * ($R44 = $B$2:$B$23) * ($Q44 = $A$2:$A$23) * ($C$2:$O$23))</f>
        <v>1093.0928197662199</v>
      </c>
      <c r="AK44" s="1"/>
      <c r="AM44" t="s">
        <v>36</v>
      </c>
      <c r="AN44" t="s">
        <v>36</v>
      </c>
      <c r="AO44" t="s">
        <v>30</v>
      </c>
      <c r="AP44" s="1" cm="1">
        <f t="array" ref="AP44">SUMPRODUCT((AP$28 = $S$1:$AE$1) * ($R44 = $R$2:$R$23) * ($Q44 = $Q$2:$Q$23) * ($S$2:$AE$23))</f>
        <v>279.285028794342</v>
      </c>
      <c r="AQ44" s="1" cm="1">
        <f t="array" ref="AQ44">SUMPRODUCT((AQ$28 = $S$1:$AE$1) * ($R44 = $R$2:$R$23) * ($Q44 = $Q$2:$Q$23) * ($S$2:$AE$23))</f>
        <v>21468.691460891401</v>
      </c>
      <c r="AR44" s="1" cm="1">
        <f t="array" ref="AR44">SUMPRODUCT((AR$28 = $S$1:$AE$1) * ($R44 = $R$2:$R$23) * ($Q44 = $Q$2:$Q$23) * ($S$2:$AE$23))</f>
        <v>25391.987158688898</v>
      </c>
      <c r="AS44" s="1" cm="1">
        <f t="array" ref="AS44">SUMPRODUCT((AS$28 = $S$1:$AE$1) * ($R44 = $R$2:$R$23) * ($Q44 = $Q$2:$Q$23) * ($S$2:$AE$23))</f>
        <v>7546.89385912736</v>
      </c>
      <c r="AT44" s="1" cm="1">
        <f t="array" ref="AT44">SUMPRODUCT((AT$28 = $S$1:$AE$1) * ($R44 = $R$2:$R$23) * ($Q44 = $Q$2:$Q$23) * ($S$2:$AE$23))</f>
        <v>12983.2404216576</v>
      </c>
      <c r="AU44" s="1" cm="1">
        <f t="array" ref="AU44">SUMPRODUCT((AU$28 = $S$1:$AE$1) * ($R44 = $R$2:$R$23) * ($Q44 = $Q$2:$Q$23) * ($S$2:$AE$23))</f>
        <v>25952.5117584459</v>
      </c>
      <c r="AV44" s="1" cm="1">
        <f t="array" ref="AV44">SUMPRODUCT((AV$28 = $S$1:$AE$1) * ($R44 = $R$2:$R$23) * ($Q44 = $Q$2:$Q$23) * ($S$2:$AE$23))</f>
        <v>938.72711797854402</v>
      </c>
      <c r="AW44" s="1" cm="1">
        <f t="array" ref="AW44">SUMPRODUCT((AW$28 = $S$1:$AE$1) * ($R44 = $R$2:$R$23) * ($Q44 = $Q$2:$Q$23) * ($S$2:$AE$23))</f>
        <v>513.87601997528395</v>
      </c>
      <c r="AX44" s="1" cm="1">
        <f t="array" ref="AX44">SUMPRODUCT((AX$28 = $S$1:$AE$1) * ($R44 = $R$2:$R$23) * ($Q44 = $Q$2:$Q$23) * ($S$2:$AE$23))</f>
        <v>17059.6681071206</v>
      </c>
      <c r="AY44" s="1" cm="1">
        <f t="array" ref="AY44">SUMPRODUCT((AY$28 = $S$1:$AE$1) * ($R44 = $R$2:$R$23) * ($Q44 = $Q$2:$Q$23) * ($S$2:$AE$23))</f>
        <v>29347.315598139499</v>
      </c>
      <c r="AZ44" s="1" cm="1">
        <f t="array" ref="AZ44">SUMPRODUCT((AZ$28 = $S$1:$AE$1) * ($R44 = $R$2:$R$23) * ($Q44 = $Q$2:$Q$23) * ($S$2:$AE$23))</f>
        <v>49602.944903230098</v>
      </c>
      <c r="BA44" s="1" cm="1">
        <f t="array" ref="BA44">SUMPRODUCT((BA$28 = $S$1:$AE$1) * ($R44 = $R$2:$R$23) * ($Q44 = $Q$2:$Q$23) * ($S$2:$AE$23))</f>
        <v>58710.0589602033</v>
      </c>
      <c r="BB44" s="1" cm="1">
        <f t="array" ref="BB44">SUMPRODUCT((BB$28 = $S$1:$AE$1) * ($R44 = $R$2:$R$23) * ($Q44 = $Q$2:$Q$23) * ($S$2:$AE$23))</f>
        <v>1094.5972636250899</v>
      </c>
      <c r="BC44" s="1"/>
      <c r="BD44" s="1"/>
      <c r="BE44" t="s">
        <v>44</v>
      </c>
      <c r="BF44" t="str">
        <f t="shared" si="15"/>
        <v>SL</v>
      </c>
      <c r="BG44" t="str">
        <f t="shared" si="16"/>
        <v>&amp;SL</v>
      </c>
      <c r="BH44" t="str">
        <f t="shared" si="16"/>
        <v>&amp;WLS-var</v>
      </c>
      <c r="BI44" t="str">
        <f t="shared" si="20"/>
        <v>&amp;1.96 (0)</v>
      </c>
      <c r="BJ44" t="str">
        <f t="shared" si="21"/>
        <v>&amp;719 (5.43)</v>
      </c>
      <c r="BK44" t="str">
        <f t="shared" si="17"/>
        <v>&amp;1404 (11.43)</v>
      </c>
      <c r="BL44" t="str">
        <f t="shared" si="17"/>
        <v>&amp;111 (0.35)</v>
      </c>
      <c r="BM44" t="str">
        <f t="shared" si="17"/>
        <v>&amp;216 (0.72)</v>
      </c>
      <c r="BN44" t="str">
        <f t="shared" si="17"/>
        <v>&amp;438 (1.48)</v>
      </c>
      <c r="BO44" t="str">
        <f t="shared" si="22"/>
        <v>&amp;7.08 (0.02)</v>
      </c>
      <c r="BP44" t="str">
        <f t="shared" si="23"/>
        <v>&amp;3.78 (0.01)</v>
      </c>
      <c r="BQ44" t="str">
        <f t="shared" si="24"/>
        <v>&amp;299 (1.38)</v>
      </c>
      <c r="BR44" t="str">
        <f t="shared" si="19"/>
        <v>&amp;591 (2.65)</v>
      </c>
      <c r="BS44" t="str">
        <f t="shared" si="19"/>
        <v>&amp;1206 (6.41)</v>
      </c>
      <c r="BT44" t="str">
        <f t="shared" si="19"/>
        <v>&amp;2838 (26.78)</v>
      </c>
      <c r="BU44" t="str">
        <f t="shared" si="25"/>
        <v>&amp;27.1 (0.17)</v>
      </c>
      <c r="BV44" s="3" t="s">
        <v>45</v>
      </c>
    </row>
    <row r="45" spans="17:74" x14ac:dyDescent="0.4">
      <c r="Q45" t="s">
        <v>15</v>
      </c>
      <c r="R45" t="s">
        <v>19</v>
      </c>
      <c r="U45" t="s">
        <v>36</v>
      </c>
      <c r="V45" t="s">
        <v>36</v>
      </c>
      <c r="W45" t="s">
        <v>31</v>
      </c>
      <c r="X45" s="1" cm="1">
        <f t="array" ref="X45">SUMPRODUCT((X$28 = $C$1:$O$1) * ($R45 = $B$2:$B$23) * ($Q45 = $A$2:$A$23) * ($C$2:$O$23))</f>
        <v>1.95404606502422</v>
      </c>
      <c r="Y45" s="1" cm="1">
        <f t="array" ref="Y45">SUMPRODUCT((Y$28 = $C$1:$O$1) * ($R45 = $B$2:$B$23) * ($Q45 = $A$2:$A$23) * ($C$2:$O$23))</f>
        <v>561.81966541348402</v>
      </c>
      <c r="Z45" s="1" cm="1">
        <f t="array" ref="Z45">SUMPRODUCT((Z$28 = $C$1:$O$1) * ($R45 = $B$2:$B$23) * ($Q45 = $A$2:$A$23) * ($C$2:$O$23))</f>
        <v>1113.1216860678001</v>
      </c>
      <c r="AA45" s="1" cm="1">
        <f t="array" ref="AA45">SUMPRODUCT((AA$28 = $C$1:$O$1) * ($R45 = $B$2:$B$23) * ($Q45 = $A$2:$A$23) * ($C$2:$O$23))</f>
        <v>93.572082237638099</v>
      </c>
      <c r="AB45" s="1" cm="1">
        <f t="array" ref="AB45">SUMPRODUCT((AB$28 = $C$1:$O$1) * ($R45 = $B$2:$B$23) * ($Q45 = $A$2:$A$23) * ($C$2:$O$23))</f>
        <v>177.81074457286601</v>
      </c>
      <c r="AC45" s="1" cm="1">
        <f t="array" ref="AC45">SUMPRODUCT((AC$28 = $C$1:$O$1) * ($R45 = $B$2:$B$23) * ($Q45 = $A$2:$A$23) * ($C$2:$O$23))</f>
        <v>366.74976786442602</v>
      </c>
      <c r="AD45" s="1" cm="1">
        <f t="array" ref="AD45">SUMPRODUCT((AD$28 = $C$1:$O$1) * ($R45 = $B$2:$B$23) * ($Q45 = $A$2:$A$23) * ($C$2:$O$23))</f>
        <v>6.73463772952043</v>
      </c>
      <c r="AE45" s="1" cm="1">
        <f t="array" ref="AE45">SUMPRODUCT((AE$28 = $C$1:$O$1) * ($R45 = $B$2:$B$23) * ($Q45 = $A$2:$A$23) * ($C$2:$O$23))</f>
        <v>3.7089611244833498</v>
      </c>
      <c r="AF45" s="1" cm="1">
        <f t="array" ref="AF45">SUMPRODUCT((AF$28 = $C$1:$O$1) * ($R45 = $B$2:$B$23) * ($Q45 = $A$2:$A$23) * ($C$2:$O$23))</f>
        <v>242.917794181234</v>
      </c>
      <c r="AG45" s="1" cm="1">
        <f t="array" ref="AG45">SUMPRODUCT((AG$28 = $C$1:$O$1) * ($R45 = $B$2:$B$23) * ($Q45 = $A$2:$A$23) * ($C$2:$O$23))</f>
        <v>479.45164560275202</v>
      </c>
      <c r="AH45" s="1" cm="1">
        <f t="array" ref="AH45">SUMPRODUCT((AH$28 = $C$1:$O$1) * ($R45 = $B$2:$B$23) * ($Q45 = $A$2:$A$23) * ($C$2:$O$23))</f>
        <v>1014.06882971319</v>
      </c>
      <c r="AI45" s="1" cm="1">
        <f t="array" ref="AI45">SUMPRODUCT((AI$28 = $C$1:$O$1) * ($R45 = $B$2:$B$23) * ($Q45 = $A$2:$A$23) * ($C$2:$O$23))</f>
        <v>2384.0311367713898</v>
      </c>
      <c r="AJ45" s="1" cm="1">
        <f t="array" ref="AJ45">SUMPRODUCT((AJ$28 = $C$1:$O$1) * ($R45 = $B$2:$B$23) * ($Q45 = $A$2:$A$23) * ($C$2:$O$23))</f>
        <v>22.293366935968098</v>
      </c>
      <c r="AK45" s="1"/>
      <c r="AM45" t="s">
        <v>36</v>
      </c>
      <c r="AN45" t="s">
        <v>36</v>
      </c>
      <c r="AO45" t="s">
        <v>31</v>
      </c>
      <c r="AP45" s="1" cm="1">
        <f t="array" ref="AP45">SUMPRODUCT((AP$28 = $S$1:$AE$1) * ($R45 = $R$2:$R$23) * ($Q45 = $Q$2:$Q$23) * ($S$2:$AE$23))</f>
        <v>1.8060512656858101E-3</v>
      </c>
      <c r="AQ45" s="1" cm="1">
        <f t="array" ref="AQ45">SUMPRODUCT((AQ$28 = $S$1:$AE$1) * ($R45 = $R$2:$R$23) * ($Q45 = $Q$2:$Q$23) * ($S$2:$AE$23))</f>
        <v>11.0598762421507</v>
      </c>
      <c r="AR45" s="1" cm="1">
        <f t="array" ref="AR45">SUMPRODUCT((AR$28 = $S$1:$AE$1) * ($R45 = $R$2:$R$23) * ($Q45 = $Q$2:$Q$23) * ($S$2:$AE$23))</f>
        <v>27.796820894214001</v>
      </c>
      <c r="AS45" s="1" cm="1">
        <f t="array" ref="AS45">SUMPRODUCT((AS$28 = $S$1:$AE$1) * ($R45 = $R$2:$R$23) * ($Q45 = $Q$2:$Q$23) * ($S$2:$AE$23))</f>
        <v>1.1617616802605799</v>
      </c>
      <c r="AT45" s="1" cm="1">
        <f t="array" ref="AT45">SUMPRODUCT((AT$28 = $S$1:$AE$1) * ($R45 = $R$2:$R$23) * ($Q45 = $Q$2:$Q$23) * ($S$2:$AE$23))</f>
        <v>2.97423781031637</v>
      </c>
      <c r="AU45" s="1" cm="1">
        <f t="array" ref="AU45">SUMPRODUCT((AU$28 = $S$1:$AE$1) * ($R45 = $R$2:$R$23) * ($Q45 = $Q$2:$Q$23) * ($S$2:$AE$23))</f>
        <v>5.9405489044935997</v>
      </c>
      <c r="AV45" s="1" cm="1">
        <f t="array" ref="AV45">SUMPRODUCT((AV$28 = $S$1:$AE$1) * ($R45 = $R$2:$R$23) * ($Q45 = $Q$2:$Q$23) * ($S$2:$AE$23))</f>
        <v>2.2307823678895299E-2</v>
      </c>
      <c r="AW45" s="1" cm="1">
        <f t="array" ref="AW45">SUMPRODUCT((AW$28 = $S$1:$AE$1) * ($R45 = $R$2:$R$23) * ($Q45 = $Q$2:$Q$23) * ($S$2:$AE$23))</f>
        <v>6.7040303081714698E-3</v>
      </c>
      <c r="AX45" s="1" cm="1">
        <f t="array" ref="AX45">SUMPRODUCT((AX$28 = $S$1:$AE$1) * ($R45 = $R$2:$R$23) * ($Q45 = $Q$2:$Q$23) * ($S$2:$AE$23))</f>
        <v>3.7431560422655399</v>
      </c>
      <c r="AY45" s="1" cm="1">
        <f t="array" ref="AY45">SUMPRODUCT((AY$28 = $S$1:$AE$1) * ($R45 = $R$2:$R$23) * ($Q45 = $Q$2:$Q$23) * ($S$2:$AE$23))</f>
        <v>9.31995683543194</v>
      </c>
      <c r="AZ45" s="1" cm="1">
        <f t="array" ref="AZ45">SUMPRODUCT((AZ$28 = $S$1:$AE$1) * ($R45 = $R$2:$R$23) * ($Q45 = $Q$2:$Q$23) * ($S$2:$AE$23))</f>
        <v>18.7891519480558</v>
      </c>
      <c r="BA45" s="1" cm="1">
        <f t="array" ref="BA45">SUMPRODUCT((BA$28 = $S$1:$AE$1) * ($R45 = $R$2:$R$23) * ($Q45 = $Q$2:$Q$23) * ($S$2:$AE$23))</f>
        <v>61.0562342147648</v>
      </c>
      <c r="BB45" s="1" cm="1">
        <f t="array" ref="BB45">SUMPRODUCT((BB$28 = $S$1:$AE$1) * ($R45 = $R$2:$R$23) * ($Q45 = $Q$2:$Q$23) * ($S$2:$AE$23))</f>
        <v>0.45016637913558799</v>
      </c>
      <c r="BC45" s="1"/>
      <c r="BD45" s="1"/>
      <c r="BE45" t="s">
        <v>44</v>
      </c>
      <c r="BF45" t="str">
        <f t="shared" si="15"/>
        <v>SL</v>
      </c>
      <c r="BG45" t="str">
        <f t="shared" si="16"/>
        <v>&amp;SL</v>
      </c>
      <c r="BH45" t="str">
        <f t="shared" si="16"/>
        <v>&amp;MinT-cov</v>
      </c>
      <c r="BI45" t="str">
        <f t="shared" si="20"/>
        <v>&amp;153.59 (108.43)</v>
      </c>
      <c r="BJ45" t="str">
        <f t="shared" si="21"/>
        <v>&amp;13051 (8529.67)</v>
      </c>
      <c r="BK45" t="str">
        <f t="shared" si="17"/>
        <v>&amp;19799 (13285.61)</v>
      </c>
      <c r="BL45" t="str">
        <f t="shared" si="17"/>
        <v>&amp;3482 (2065.18)</v>
      </c>
      <c r="BM45" t="str">
        <f t="shared" si="17"/>
        <v>&amp;5491 (3116.6)</v>
      </c>
      <c r="BN45" t="str">
        <f t="shared" si="17"/>
        <v>&amp;9467 (5924.95)</v>
      </c>
      <c r="BO45" t="str">
        <f t="shared" si="22"/>
        <v>&amp;501.28 (350.23)</v>
      </c>
      <c r="BP45" t="str">
        <f t="shared" si="23"/>
        <v>&amp;285 (201.81)</v>
      </c>
      <c r="BQ45" t="str">
        <f t="shared" si="24"/>
        <v>&amp;7355 (4888.44)</v>
      </c>
      <c r="BR45" t="str">
        <f t="shared" si="19"/>
        <v>&amp;11823 (6209.63)</v>
      </c>
      <c r="BS45" t="str">
        <f t="shared" si="19"/>
        <v>&amp;21459 (14778.72)</v>
      </c>
      <c r="BT45" t="str">
        <f t="shared" si="19"/>
        <v>&amp;38047 (21239.1)</v>
      </c>
      <c r="BU45" t="str">
        <f t="shared" si="25"/>
        <v>&amp;548.9 (325.57)</v>
      </c>
      <c r="BV45" s="3" t="s">
        <v>45</v>
      </c>
    </row>
    <row r="46" spans="17:74" x14ac:dyDescent="0.4">
      <c r="Q46" t="s">
        <v>15</v>
      </c>
      <c r="R46" t="s">
        <v>17</v>
      </c>
      <c r="U46" t="s">
        <v>36</v>
      </c>
      <c r="V46" t="s">
        <v>36</v>
      </c>
      <c r="W46" t="s">
        <v>29</v>
      </c>
      <c r="X46" s="1" cm="1">
        <f t="array" ref="X46">SUMPRODUCT((X$28 = $C$1:$O$1) * ($R46 = $B$2:$B$23) * ($Q46 = $A$2:$A$23) * ($C$2:$O$23))</f>
        <v>3.3662560925735798</v>
      </c>
      <c r="Y46" s="1" cm="1">
        <f t="array" ref="Y46">SUMPRODUCT((Y$28 = $C$1:$O$1) * ($R46 = $B$2:$B$23) * ($Q46 = $A$2:$A$23) * ($C$2:$O$23))</f>
        <v>722.00438149750505</v>
      </c>
      <c r="Z46" s="1" cm="1">
        <f t="array" ref="Z46">SUMPRODUCT((Z$28 = $C$1:$O$1) * ($R46 = $B$2:$B$23) * ($Q46 = $A$2:$A$23) * ($C$2:$O$23))</f>
        <v>1452.5494683899401</v>
      </c>
      <c r="AA46" s="1" cm="1">
        <f t="array" ref="AA46">SUMPRODUCT((AA$28 = $C$1:$O$1) * ($R46 = $B$2:$B$23) * ($Q46 = $A$2:$A$23) * ($C$2:$O$23))</f>
        <v>137.025174703971</v>
      </c>
      <c r="AB46" s="1" cm="1">
        <f t="array" ref="AB46">SUMPRODUCT((AB$28 = $C$1:$O$1) * ($R46 = $B$2:$B$23) * ($Q46 = $A$2:$A$23) * ($C$2:$O$23))</f>
        <v>248.69297963599001</v>
      </c>
      <c r="AC46" s="1" cm="1">
        <f t="array" ref="AC46">SUMPRODUCT((AC$28 = $C$1:$O$1) * ($R46 = $B$2:$B$23) * ($Q46 = $A$2:$A$23) * ($C$2:$O$23))</f>
        <v>507.99890269115201</v>
      </c>
      <c r="AD46" s="1" cm="1">
        <f t="array" ref="AD46">SUMPRODUCT((AD$28 = $C$1:$O$1) * ($R46 = $B$2:$B$23) * ($Q46 = $A$2:$A$23) * ($C$2:$O$23))</f>
        <v>13.5602036315974</v>
      </c>
      <c r="AE46" s="1" cm="1">
        <f t="array" ref="AE46">SUMPRODUCT((AE$28 = $C$1:$O$1) * ($R46 = $B$2:$B$23) * ($Q46 = $A$2:$A$23) * ($C$2:$O$23))</f>
        <v>6.8490422579055998</v>
      </c>
      <c r="AF46" s="1" cm="1">
        <f t="array" ref="AF46">SUMPRODUCT((AF$28 = $C$1:$O$1) * ($R46 = $B$2:$B$23) * ($Q46 = $A$2:$A$23) * ($C$2:$O$23))</f>
        <v>331.66622440200302</v>
      </c>
      <c r="AG46" s="1" cm="1">
        <f t="array" ref="AG46">SUMPRODUCT((AG$28 = $C$1:$O$1) * ($R46 = $B$2:$B$23) * ($Q46 = $A$2:$A$23) * ($C$2:$O$23))</f>
        <v>637.73122178081906</v>
      </c>
      <c r="AH46" s="1" cm="1">
        <f t="array" ref="AH46">SUMPRODUCT((AH$28 = $C$1:$O$1) * ($R46 = $B$2:$B$23) * ($Q46 = $A$2:$A$23) * ($C$2:$O$23))</f>
        <v>1328.90678565082</v>
      </c>
      <c r="AI46" s="1" cm="1">
        <f t="array" ref="AI46">SUMPRODUCT((AI$28 = $C$1:$O$1) * ($R46 = $B$2:$B$23) * ($Q46 = $A$2:$A$23) * ($C$2:$O$23))</f>
        <v>3087.38096778213</v>
      </c>
      <c r="AJ46" s="1" cm="1">
        <f t="array" ref="AJ46">SUMPRODUCT((AJ$28 = $C$1:$O$1) * ($R46 = $B$2:$B$23) * ($Q46 = $A$2:$A$23) * ($C$2:$O$23))</f>
        <v>29.7393102942914</v>
      </c>
      <c r="AK46" s="1"/>
      <c r="AM46" t="s">
        <v>36</v>
      </c>
      <c r="AN46" t="s">
        <v>36</v>
      </c>
      <c r="AO46" t="s">
        <v>29</v>
      </c>
      <c r="AP46" s="1" cm="1">
        <f t="array" ref="AP46">SUMPRODUCT((AP$28 = $S$1:$AE$1) * ($R46 = $R$2:$R$23) * ($Q46 = $Q$2:$Q$23) * ($S$2:$AE$23))</f>
        <v>2.1930712116667798E-2</v>
      </c>
      <c r="AQ46" s="1" cm="1">
        <f t="array" ref="AQ46">SUMPRODUCT((AQ$28 = $S$1:$AE$1) * ($R46 = $R$2:$R$23) * ($Q46 = $Q$2:$Q$23) * ($S$2:$AE$23))</f>
        <v>40.440316557041598</v>
      </c>
      <c r="AR46" s="1" cm="1">
        <f t="array" ref="AR46">SUMPRODUCT((AR$28 = $S$1:$AE$1) * ($R46 = $R$2:$R$23) * ($Q46 = $Q$2:$Q$23) * ($S$2:$AE$23))</f>
        <v>79.671796302992703</v>
      </c>
      <c r="AS46" s="1" cm="1">
        <f t="array" ref="AS46">SUMPRODUCT((AS$28 = $S$1:$AE$1) * ($R46 = $R$2:$R$23) * ($Q46 = $Q$2:$Q$23) * ($S$2:$AE$23))</f>
        <v>3.8164883046722</v>
      </c>
      <c r="AT46" s="1" cm="1">
        <f t="array" ref="AT46">SUMPRODUCT((AT$28 = $S$1:$AE$1) * ($R46 = $R$2:$R$23) * ($Q46 = $Q$2:$Q$23) * ($S$2:$AE$23))</f>
        <v>8.0414088394208498</v>
      </c>
      <c r="AU46" s="1" cm="1">
        <f t="array" ref="AU46">SUMPRODUCT((AU$28 = $S$1:$AE$1) * ($R46 = $R$2:$R$23) * ($Q46 = $Q$2:$Q$23) * ($S$2:$AE$23))</f>
        <v>21.609169242617298</v>
      </c>
      <c r="AV46" s="1" cm="1">
        <f t="array" ref="AV46">SUMPRODUCT((AV$28 = $S$1:$AE$1) * ($R46 = $R$2:$R$23) * ($Q46 = $Q$2:$Q$23) * ($S$2:$AE$23))</f>
        <v>0.376434144377783</v>
      </c>
      <c r="AW46" s="1" cm="1">
        <f t="array" ref="AW46">SUMPRODUCT((AW$28 = $S$1:$AE$1) * ($R46 = $R$2:$R$23) * ($Q46 = $Q$2:$Q$23) * ($S$2:$AE$23))</f>
        <v>7.79370193454582E-2</v>
      </c>
      <c r="AX46" s="1" cm="1">
        <f t="array" ref="AX46">SUMPRODUCT((AX$28 = $S$1:$AE$1) * ($R46 = $R$2:$R$23) * ($Q46 = $Q$2:$Q$23) * ($S$2:$AE$23))</f>
        <v>12.4626720808314</v>
      </c>
      <c r="AY46" s="1" cm="1">
        <f t="array" ref="AY46">SUMPRODUCT((AY$28 = $S$1:$AE$1) * ($R46 = $R$2:$R$23) * ($Q46 = $Q$2:$Q$23) * ($S$2:$AE$23))</f>
        <v>22.857699757213201</v>
      </c>
      <c r="AZ46" s="1" cm="1">
        <f t="array" ref="AZ46">SUMPRODUCT((AZ$28 = $S$1:$AE$1) * ($R46 = $R$2:$R$23) * ($Q46 = $Q$2:$Q$23) * ($S$2:$AE$23))</f>
        <v>56.905226211694099</v>
      </c>
      <c r="BA46" s="1" cm="1">
        <f t="array" ref="BA46">SUMPRODUCT((BA$28 = $S$1:$AE$1) * ($R46 = $R$2:$R$23) * ($Q46 = $Q$2:$Q$23) * ($S$2:$AE$23))</f>
        <v>154.86984320876999</v>
      </c>
      <c r="BB46" s="1" cm="1">
        <f t="array" ref="BB46">SUMPRODUCT((BB$28 = $S$1:$AE$1) * ($R46 = $R$2:$R$23) * ($Q46 = $Q$2:$Q$23) * ($S$2:$AE$23))</f>
        <v>1.1161847302908099</v>
      </c>
      <c r="BC46" s="1"/>
      <c r="BD46" s="1"/>
      <c r="BE46" t="s">
        <v>44</v>
      </c>
      <c r="BF46" t="str">
        <f t="shared" si="15"/>
        <v>SL</v>
      </c>
      <c r="BG46" t="str">
        <f t="shared" si="16"/>
        <v>&amp;SL</v>
      </c>
      <c r="BH46" t="str">
        <f t="shared" si="16"/>
        <v>&amp;MinT-shrink</v>
      </c>
      <c r="BI46" t="str">
        <f t="shared" si="20"/>
        <v>&amp;1.96 (0)</v>
      </c>
      <c r="BJ46" t="str">
        <f t="shared" si="21"/>
        <v>&amp;756 (15)</v>
      </c>
      <c r="BK46" t="str">
        <f t="shared" si="17"/>
        <v>&amp;1462 (29.92)</v>
      </c>
      <c r="BL46" t="str">
        <f t="shared" si="17"/>
        <v>&amp;111 (1.21)</v>
      </c>
      <c r="BM46" t="str">
        <f t="shared" si="17"/>
        <v>&amp;213 (2.49)</v>
      </c>
      <c r="BN46" t="str">
        <f t="shared" si="17"/>
        <v>&amp;422 (5.26)</v>
      </c>
      <c r="BO46" t="str">
        <f t="shared" si="22"/>
        <v>&amp;7.08 (0.04)</v>
      </c>
      <c r="BP46" t="str">
        <f t="shared" si="23"/>
        <v>&amp;3.78 (0.01)</v>
      </c>
      <c r="BQ46" t="str">
        <f t="shared" si="24"/>
        <v>&amp;305 (4.51)</v>
      </c>
      <c r="BR46" t="str">
        <f t="shared" si="19"/>
        <v>&amp;597 (8.81)</v>
      </c>
      <c r="BS46" t="str">
        <f t="shared" si="19"/>
        <v>&amp;1193 (18.94)</v>
      </c>
      <c r="BT46" t="str">
        <f t="shared" si="19"/>
        <v>&amp;2879 (63.17)</v>
      </c>
      <c r="BU46" t="str">
        <f t="shared" si="25"/>
        <v>&amp;27.6 (0.49)</v>
      </c>
      <c r="BV46" s="3" t="s">
        <v>45</v>
      </c>
    </row>
    <row r="47" spans="17:74" x14ac:dyDescent="0.4">
      <c r="T47" t="s">
        <v>43</v>
      </c>
      <c r="AL47" t="s">
        <v>43</v>
      </c>
      <c r="BE47" t="s">
        <v>44</v>
      </c>
      <c r="BF47" t="str">
        <f t="shared" si="15"/>
        <v>SL</v>
      </c>
      <c r="BG47" t="str">
        <f t="shared" si="16"/>
        <v>&amp;SL</v>
      </c>
      <c r="BH47" t="str">
        <f t="shared" si="16"/>
        <v>&amp;ERM</v>
      </c>
      <c r="BI47" t="str">
        <f t="shared" si="20"/>
        <v>&amp;3.36 (0.03)</v>
      </c>
      <c r="BJ47" t="str">
        <f t="shared" si="21"/>
        <v>&amp;883 (34.46)</v>
      </c>
      <c r="BK47" t="str">
        <f t="shared" si="17"/>
        <v>&amp;1739 (71.05)</v>
      </c>
      <c r="BL47" t="str">
        <f t="shared" si="17"/>
        <v>&amp;146 (1.81)</v>
      </c>
      <c r="BM47" t="str">
        <f t="shared" si="17"/>
        <v>&amp;262 (3.79)</v>
      </c>
      <c r="BN47" t="str">
        <f t="shared" si="17"/>
        <v>&amp;550 (8.43)</v>
      </c>
      <c r="BO47" t="str">
        <f t="shared" si="22"/>
        <v>&amp;13.33 (0.29)</v>
      </c>
      <c r="BP47" t="str">
        <f t="shared" si="23"/>
        <v>&amp;6.79 (0.1)</v>
      </c>
      <c r="BQ47" t="str">
        <f t="shared" si="24"/>
        <v>&amp;367 (9.7)</v>
      </c>
      <c r="BR47" t="str">
        <f t="shared" si="19"/>
        <v>&amp;708 (22.6)</v>
      </c>
      <c r="BS47" t="str">
        <f t="shared" si="19"/>
        <v>&amp;1544 (41.54)</v>
      </c>
      <c r="BT47" t="str">
        <f t="shared" si="19"/>
        <v>&amp;3942 (132.91)</v>
      </c>
      <c r="BU47" t="str">
        <f t="shared" si="25"/>
        <v>&amp;35 (0.95)</v>
      </c>
      <c r="BV47" s="3" t="s">
        <v>45</v>
      </c>
    </row>
    <row r="48" spans="17:74" x14ac:dyDescent="0.4">
      <c r="Q48" t="s">
        <v>23</v>
      </c>
      <c r="R48" t="s">
        <v>16</v>
      </c>
      <c r="U48" t="s">
        <v>36</v>
      </c>
      <c r="V48" t="s">
        <v>36</v>
      </c>
      <c r="W48" t="str">
        <f t="shared" ref="W48:W54" si="26">W40</f>
        <v>Base</v>
      </c>
      <c r="X48" s="1" cm="1">
        <f t="array" ref="X48">SUMPRODUCT((X$28 = $C$1:$O$1) * ($R48 = $B$2:$B$23) * ($Q48 = $A$2:$A$23) * ($C$2:$O$23))</f>
        <v>1.9624657518334201</v>
      </c>
      <c r="Y48" s="1" cm="1">
        <f t="array" ref="Y48">SUMPRODUCT((Y$28 = $C$1:$O$1) * ($R48 = $B$2:$B$23) * ($Q48 = $A$2:$A$23) * ($C$2:$O$23))</f>
        <v>904.07493378823995</v>
      </c>
      <c r="Z48" s="1" cm="1">
        <f t="array" ref="Z48">SUMPRODUCT((Z$28 = $C$1:$O$1) * ($R48 = $B$2:$B$23) * ($Q48 = $A$2:$A$23) * ($C$2:$O$23))</f>
        <v>1536.7172179434499</v>
      </c>
      <c r="AA48" s="1" cm="1">
        <f t="array" ref="AA48">SUMPRODUCT((AA$28 = $C$1:$O$1) * ($R48 = $B$2:$B$23) * ($Q48 = $A$2:$A$23) * ($C$2:$O$23))</f>
        <v>117.023065644079</v>
      </c>
      <c r="AB48" s="1" cm="1">
        <f t="array" ref="AB48">SUMPRODUCT((AB$28 = $C$1:$O$1) * ($R48 = $B$2:$B$23) * ($Q48 = $A$2:$A$23) * ($C$2:$O$23))</f>
        <v>227.043986289571</v>
      </c>
      <c r="AC48" s="1" cm="1">
        <f t="array" ref="AC48">SUMPRODUCT((AC$28 = $C$1:$O$1) * ($R48 = $B$2:$B$23) * ($Q48 = $A$2:$A$23) * ($C$2:$O$23))</f>
        <v>680.58734947360699</v>
      </c>
      <c r="AD48" s="1" cm="1">
        <f t="array" ref="AD48">SUMPRODUCT((AD$28 = $C$1:$O$1) * ($R48 = $B$2:$B$23) * ($Q48 = $A$2:$A$23) * ($C$2:$O$23))</f>
        <v>7.7992629225824297</v>
      </c>
      <c r="AE48" s="1" cm="1">
        <f t="array" ref="AE48">SUMPRODUCT((AE$28 = $C$1:$O$1) * ($R48 = $B$2:$B$23) * ($Q48 = $A$2:$A$23) * ($C$2:$O$23))</f>
        <v>3.7623400714794601</v>
      </c>
      <c r="AF48" s="1" cm="1">
        <f t="array" ref="AF48">SUMPRODUCT((AF$28 = $C$1:$O$1) * ($R48 = $B$2:$B$23) * ($Q48 = $A$2:$A$23) * ($C$2:$O$23))</f>
        <v>346.098055383401</v>
      </c>
      <c r="AG48" s="1" cm="1">
        <f t="array" ref="AG48">SUMPRODUCT((AG$28 = $C$1:$O$1) * ($R48 = $B$2:$B$23) * ($Q48 = $A$2:$A$23) * ($C$2:$O$23))</f>
        <v>1036.81782150764</v>
      </c>
      <c r="AH48" s="1" cm="1">
        <f t="array" ref="AH48">SUMPRODUCT((AH$28 = $C$1:$O$1) * ($R48 = $B$2:$B$23) * ($Q48 = $A$2:$A$23) * ($C$2:$O$23))</f>
        <v>1352.96506166166</v>
      </c>
      <c r="AI48" s="1" cm="1">
        <f t="array" ref="AI48">SUMPRODUCT((AI$28 = $C$1:$O$1) * ($R48 = $B$2:$B$23) * ($Q48 = $A$2:$A$23) * ($C$2:$O$23))</f>
        <v>3322.3330751387002</v>
      </c>
      <c r="AJ48" s="1" cm="1">
        <f t="array" ref="AJ48">SUMPRODUCT((AJ$28 = $C$1:$O$1) * ($R48 = $B$2:$B$23) * ($Q48 = $A$2:$A$23) * ($C$2:$O$23))</f>
        <v>33.861021243415401</v>
      </c>
      <c r="AK48" s="1"/>
      <c r="AM48" t="s">
        <v>36</v>
      </c>
      <c r="AN48" t="s">
        <v>36</v>
      </c>
      <c r="AO48" t="str">
        <f t="shared" ref="AO48:AO54" si="27">AO40</f>
        <v>Base</v>
      </c>
      <c r="AP48" s="1" cm="1">
        <f t="array" ref="AP48">SUMPRODUCT((AP$28 = $S$1:$AE$1) * ($R48 = $R$2:$R$23) * ($Q48 = $Q$2:$Q$23) * ($S$2:$AE$23))</f>
        <v>1.2994907165108599E-3</v>
      </c>
      <c r="AQ48" s="1" cm="1">
        <f t="array" ref="AQ48">SUMPRODUCT((AQ$28 = $S$1:$AE$1) * ($R48 = $R$2:$R$23) * ($Q48 = $Q$2:$Q$23) * ($S$2:$AE$23))</f>
        <v>23.272038106031001</v>
      </c>
      <c r="AR48" s="1" cm="1">
        <f t="array" ref="AR48">SUMPRODUCT((AR$28 = $S$1:$AE$1) * ($R48 = $R$2:$R$23) * ($Q48 = $Q$2:$Q$23) * ($S$2:$AE$23))</f>
        <v>54.499055464528197</v>
      </c>
      <c r="AS48" s="1" cm="1">
        <f t="array" ref="AS48">SUMPRODUCT((AS$28 = $S$1:$AE$1) * ($R48 = $R$2:$R$23) * ($Q48 = $Q$2:$Q$23) * ($S$2:$AE$23))</f>
        <v>1.87711631588355</v>
      </c>
      <c r="AT48" s="1" cm="1">
        <f t="array" ref="AT48">SUMPRODUCT((AT$28 = $S$1:$AE$1) * ($R48 = $R$2:$R$23) * ($Q48 = $Q$2:$Q$23) * ($S$2:$AE$23))</f>
        <v>3.8109869135785099</v>
      </c>
      <c r="AU48" s="1" cm="1">
        <f t="array" ref="AU48">SUMPRODUCT((AU$28 = $S$1:$AE$1) * ($R48 = $R$2:$R$23) * ($Q48 = $Q$2:$Q$23) * ($S$2:$AE$23))</f>
        <v>2.5340997338957401</v>
      </c>
      <c r="AV48" s="1" cm="1">
        <f t="array" ref="AV48">SUMPRODUCT((AV$28 = $S$1:$AE$1) * ($R48 = $R$2:$R$23) * ($Q48 = $Q$2:$Q$23) * ($S$2:$AE$23))</f>
        <v>3.4986472904387902E-2</v>
      </c>
      <c r="AW48" s="1" cm="1">
        <f t="array" ref="AW48">SUMPRODUCT((AW$28 = $S$1:$AE$1) * ($R48 = $R$2:$R$23) * ($Q48 = $Q$2:$Q$23) * ($S$2:$AE$23))</f>
        <v>6.8657759791704099E-3</v>
      </c>
      <c r="AX48" s="1" cm="1">
        <f t="array" ref="AX48">SUMPRODUCT((AX$28 = $S$1:$AE$1) * ($R48 = $R$2:$R$23) * ($Q48 = $Q$2:$Q$23) * ($S$2:$AE$23))</f>
        <v>6.9183810943273096</v>
      </c>
      <c r="AY48" s="1" cm="1">
        <f t="array" ref="AY48">SUMPRODUCT((AY$28 = $S$1:$AE$1) * ($R48 = $R$2:$R$23) * ($Q48 = $Q$2:$Q$23) * ($S$2:$AE$23))</f>
        <v>8.9002500544178407</v>
      </c>
      <c r="AZ48" s="1" cm="1">
        <f t="array" ref="AZ48">SUMPRODUCT((AZ$28 = $S$1:$AE$1) * ($R48 = $R$2:$R$23) * ($Q48 = $Q$2:$Q$23) * ($S$2:$AE$23))</f>
        <v>35.641246950342797</v>
      </c>
      <c r="BA48" s="1" cm="1">
        <f t="array" ref="BA48">SUMPRODUCT((BA$28 = $S$1:$AE$1) * ($R48 = $R$2:$R$23) * ($Q48 = $Q$2:$Q$23) * ($S$2:$AE$23))</f>
        <v>125.607763010778</v>
      </c>
      <c r="BB48" s="1" cm="1">
        <f t="array" ref="BB48">SUMPRODUCT((BB$28 = $S$1:$AE$1) * ($R48 = $R$2:$R$23) * ($Q48 = $Q$2:$Q$23) * ($S$2:$AE$23))</f>
        <v>0.42048772471103701</v>
      </c>
      <c r="BC48" s="1"/>
      <c r="BD48" s="1"/>
      <c r="BE48" t="s">
        <v>46</v>
      </c>
      <c r="BV48" s="3"/>
    </row>
    <row r="49" spans="17:74" x14ac:dyDescent="0.4">
      <c r="Q49" t="s">
        <v>23</v>
      </c>
      <c r="R49" t="s">
        <v>20</v>
      </c>
      <c r="U49" t="s">
        <v>36</v>
      </c>
      <c r="V49" t="s">
        <v>36</v>
      </c>
      <c r="W49" t="str">
        <f t="shared" si="26"/>
        <v>OLS</v>
      </c>
      <c r="X49" s="1" cm="1">
        <f t="array" ref="X49">SUMPRODUCT((X$28 = $C$1:$O$1) * ($R49 = $B$2:$B$23) * ($Q49 = $A$2:$A$23) * ($C$2:$O$23))</f>
        <v>1.97636664360139</v>
      </c>
      <c r="Y49" s="1" cm="1">
        <f t="array" ref="Y49">SUMPRODUCT((Y$28 = $C$1:$O$1) * ($R49 = $B$2:$B$23) * ($Q49 = $A$2:$A$23) * ($C$2:$O$23))</f>
        <v>883.39589402230797</v>
      </c>
      <c r="Z49" s="1" cm="1">
        <f t="array" ref="Z49">SUMPRODUCT((Z$28 = $C$1:$O$1) * ($R49 = $B$2:$B$23) * ($Q49 = $A$2:$A$23) * ($C$2:$O$23))</f>
        <v>1679.66032594583</v>
      </c>
      <c r="AA49" s="1" cm="1">
        <f t="array" ref="AA49">SUMPRODUCT((AA$28 = $C$1:$O$1) * ($R49 = $B$2:$B$23) * ($Q49 = $A$2:$A$23) * ($C$2:$O$23))</f>
        <v>131.834080579177</v>
      </c>
      <c r="AB49" s="1" cm="1">
        <f t="array" ref="AB49">SUMPRODUCT((AB$28 = $C$1:$O$1) * ($R49 = $B$2:$B$23) * ($Q49 = $A$2:$A$23) * ($C$2:$O$23))</f>
        <v>256.27843627582303</v>
      </c>
      <c r="AC49" s="1" cm="1">
        <f t="array" ref="AC49">SUMPRODUCT((AC$28 = $C$1:$O$1) * ($R49 = $B$2:$B$23) * ($Q49 = $A$2:$A$23) * ($C$2:$O$23))</f>
        <v>519.94230644120898</v>
      </c>
      <c r="AD49" s="1" cm="1">
        <f t="array" ref="AD49">SUMPRODUCT((AD$28 = $C$1:$O$1) * ($R49 = $B$2:$B$23) * ($Q49 = $A$2:$A$23) * ($C$2:$O$23))</f>
        <v>7.4636264711343898</v>
      </c>
      <c r="AE49" s="1" cm="1">
        <f t="array" ref="AE49">SUMPRODUCT((AE$28 = $C$1:$O$1) * ($R49 = $B$2:$B$23) * ($Q49 = $A$2:$A$23) * ($C$2:$O$23))</f>
        <v>3.8733113440079299</v>
      </c>
      <c r="AF49" s="1" cm="1">
        <f t="array" ref="AF49">SUMPRODUCT((AF$28 = $C$1:$O$1) * ($R49 = $B$2:$B$23) * ($Q49 = $A$2:$A$23) * ($C$2:$O$23))</f>
        <v>365.13166883087098</v>
      </c>
      <c r="AG49" s="1" cm="1">
        <f t="array" ref="AG49">SUMPRODUCT((AG$28 = $C$1:$O$1) * ($R49 = $B$2:$B$23) * ($Q49 = $A$2:$A$23) * ($C$2:$O$23))</f>
        <v>731.91812088040001</v>
      </c>
      <c r="AH49" s="1" cm="1">
        <f t="array" ref="AH49">SUMPRODUCT((AH$28 = $C$1:$O$1) * ($R49 = $B$2:$B$23) * ($Q49 = $A$2:$A$23) * ($C$2:$O$23))</f>
        <v>1396.1277794785899</v>
      </c>
      <c r="AI49" s="1" cm="1">
        <f t="array" ref="AI49">SUMPRODUCT((AI$28 = $C$1:$O$1) * ($R49 = $B$2:$B$23) * ($Q49 = $A$2:$A$23) * ($C$2:$O$23))</f>
        <v>3078.8746700752699</v>
      </c>
      <c r="AJ49" s="1" cm="1">
        <f t="array" ref="AJ49">SUMPRODUCT((AJ$28 = $C$1:$O$1) * ($R49 = $B$2:$B$23) * ($Q49 = $A$2:$A$23) * ($C$2:$O$23))</f>
        <v>31.753365698667</v>
      </c>
      <c r="AK49" s="1"/>
      <c r="AM49" t="s">
        <v>36</v>
      </c>
      <c r="AN49" t="s">
        <v>36</v>
      </c>
      <c r="AO49" t="str">
        <f t="shared" si="27"/>
        <v>OLS</v>
      </c>
      <c r="AP49" s="1" cm="1">
        <f t="array" ref="AP49">SUMPRODUCT((AP$28 = $S$1:$AE$1) * ($R49 = $R$2:$R$23) * ($Q49 = $Q$2:$Q$23) * ($S$2:$AE$23))</f>
        <v>1.67236426750144E-3</v>
      </c>
      <c r="AQ49" s="1" cm="1">
        <f t="array" ref="AQ49">SUMPRODUCT((AQ$28 = $S$1:$AE$1) * ($R49 = $R$2:$R$23) * ($Q49 = $Q$2:$Q$23) * ($S$2:$AE$23))</f>
        <v>14.8167610754906</v>
      </c>
      <c r="AR49" s="1" cm="1">
        <f t="array" ref="AR49">SUMPRODUCT((AR$28 = $S$1:$AE$1) * ($R49 = $R$2:$R$23) * ($Q49 = $Q$2:$Q$23) * ($S$2:$AE$23))</f>
        <v>36.1439598260705</v>
      </c>
      <c r="AS49" s="1" cm="1">
        <f t="array" ref="AS49">SUMPRODUCT((AS$28 = $S$1:$AE$1) * ($R49 = $R$2:$R$23) * ($Q49 = $Q$2:$Q$23) * ($S$2:$AE$23))</f>
        <v>0.96663672629919195</v>
      </c>
      <c r="AT49" s="1" cm="1">
        <f t="array" ref="AT49">SUMPRODUCT((AT$28 = $S$1:$AE$1) * ($R49 = $R$2:$R$23) * ($Q49 = $Q$2:$Q$23) * ($S$2:$AE$23))</f>
        <v>2.2204708180997899</v>
      </c>
      <c r="AU49" s="1" cm="1">
        <f t="array" ref="AU49">SUMPRODUCT((AU$28 = $S$1:$AE$1) * ($R49 = $R$2:$R$23) * ($Q49 = $Q$2:$Q$23) * ($S$2:$AE$23))</f>
        <v>5.3677966928457597</v>
      </c>
      <c r="AV49" s="1" cm="1">
        <f t="array" ref="AV49">SUMPRODUCT((AV$28 = $S$1:$AE$1) * ($R49 = $R$2:$R$23) * ($Q49 = $Q$2:$Q$23) * ($S$2:$AE$23))</f>
        <v>2.2760797409546799E-2</v>
      </c>
      <c r="AW49" s="1" cm="1">
        <f t="array" ref="AW49">SUMPRODUCT((AW$28 = $S$1:$AE$1) * ($R49 = $R$2:$R$23) * ($Q49 = $Q$2:$Q$23) * ($S$2:$AE$23))</f>
        <v>6.0780602051502403E-3</v>
      </c>
      <c r="AX49" s="1" cm="1">
        <f t="array" ref="AX49">SUMPRODUCT((AX$28 = $S$1:$AE$1) * ($R49 = $R$2:$R$23) * ($Q49 = $Q$2:$Q$23) * ($S$2:$AE$23))</f>
        <v>3.9705244415308898</v>
      </c>
      <c r="AY49" s="1" cm="1">
        <f t="array" ref="AY49">SUMPRODUCT((AY$28 = $S$1:$AE$1) * ($R49 = $R$2:$R$23) * ($Q49 = $Q$2:$Q$23) * ($S$2:$AE$23))</f>
        <v>8.4140504689631204</v>
      </c>
      <c r="AZ49" s="1" cm="1">
        <f t="array" ref="AZ49">SUMPRODUCT((AZ$28 = $S$1:$AE$1) * ($R49 = $R$2:$R$23) * ($Q49 = $Q$2:$Q$23) * ($S$2:$AE$23))</f>
        <v>21.5936920303172</v>
      </c>
      <c r="BA49" s="1" cm="1">
        <f t="array" ref="BA49">SUMPRODUCT((BA$28 = $S$1:$AE$1) * ($R49 = $R$2:$R$23) * ($Q49 = $Q$2:$Q$23) * ($S$2:$AE$23))</f>
        <v>68.200344658490906</v>
      </c>
      <c r="BB49" s="1" cm="1">
        <f t="array" ref="BB49">SUMPRODUCT((BB$28 = $S$1:$AE$1) * ($R49 = $R$2:$R$23) * ($Q49 = $Q$2:$Q$23) * ($S$2:$AE$23))</f>
        <v>0.45935086147096599</v>
      </c>
      <c r="BC49" s="1"/>
      <c r="BD49" s="1"/>
      <c r="BE49" t="str">
        <f>"\texttt{"&amp;AL39&amp;"}"</f>
        <v>\texttt{Global}</v>
      </c>
      <c r="BV49" s="3" t="s">
        <v>45</v>
      </c>
    </row>
    <row r="50" spans="17:74" x14ac:dyDescent="0.4">
      <c r="Q50" t="s">
        <v>23</v>
      </c>
      <c r="R50" t="s">
        <v>21</v>
      </c>
      <c r="U50" t="s">
        <v>36</v>
      </c>
      <c r="V50" t="s">
        <v>36</v>
      </c>
      <c r="W50" t="str">
        <f t="shared" si="26"/>
        <v>WLS-struct</v>
      </c>
      <c r="X50" s="1" cm="1">
        <f t="array" ref="X50">SUMPRODUCT((X$28 = $C$1:$O$1) * ($R50 = $B$2:$B$23) * ($Q50 = $A$2:$A$23) * ($C$2:$O$23))</f>
        <v>1.9604426348642401</v>
      </c>
      <c r="Y50" s="1" cm="1">
        <f t="array" ref="Y50">SUMPRODUCT((Y$28 = $C$1:$O$1) * ($R50 = $B$2:$B$23) * ($Q50 = $A$2:$A$23) * ($C$2:$O$23))</f>
        <v>789.90558836434695</v>
      </c>
      <c r="Z50" s="1" cm="1">
        <f t="array" ref="Z50">SUMPRODUCT((Z$28 = $C$1:$O$1) * ($R50 = $B$2:$B$23) * ($Q50 = $A$2:$A$23) * ($C$2:$O$23))</f>
        <v>1545.71722351367</v>
      </c>
      <c r="AA50" s="1" cm="1">
        <f t="array" ref="AA50">SUMPRODUCT((AA$28 = $C$1:$O$1) * ($R50 = $B$2:$B$23) * ($Q50 = $A$2:$A$23) * ($C$2:$O$23))</f>
        <v>117.108657178578</v>
      </c>
      <c r="AB50" s="1" cm="1">
        <f t="array" ref="AB50">SUMPRODUCT((AB$28 = $C$1:$O$1) * ($R50 = $B$2:$B$23) * ($Q50 = $A$2:$A$23) * ($C$2:$O$23))</f>
        <v>227.81036050130899</v>
      </c>
      <c r="AC50" s="1" cm="1">
        <f t="array" ref="AC50">SUMPRODUCT((AC$28 = $C$1:$O$1) * ($R50 = $B$2:$B$23) * ($Q50 = $A$2:$A$23) * ($C$2:$O$23))</f>
        <v>456.93135601667598</v>
      </c>
      <c r="AD50" s="1" cm="1">
        <f t="array" ref="AD50">SUMPRODUCT((AD$28 = $C$1:$O$1) * ($R50 = $B$2:$B$23) * ($Q50 = $A$2:$A$23) * ($C$2:$O$23))</f>
        <v>7.1348409532725796</v>
      </c>
      <c r="AE50" s="1" cm="1">
        <f t="array" ref="AE50">SUMPRODUCT((AE$28 = $C$1:$O$1) * ($R50 = $B$2:$B$23) * ($Q50 = $A$2:$A$23) * ($C$2:$O$23))</f>
        <v>3.7896359382413398</v>
      </c>
      <c r="AF50" s="1" cm="1">
        <f t="array" ref="AF50">SUMPRODUCT((AF$28 = $C$1:$O$1) * ($R50 = $B$2:$B$23) * ($Q50 = $A$2:$A$23) * ($C$2:$O$23))</f>
        <v>325.81129593805201</v>
      </c>
      <c r="AG50" s="1" cm="1">
        <f t="array" ref="AG50">SUMPRODUCT((AG$28 = $C$1:$O$1) * ($R50 = $B$2:$B$23) * ($Q50 = $A$2:$A$23) * ($C$2:$O$23))</f>
        <v>650.22545466369399</v>
      </c>
      <c r="AH50" s="1" cm="1">
        <f t="array" ref="AH50">SUMPRODUCT((AH$28 = $C$1:$O$1) * ($R50 = $B$2:$B$23) * ($Q50 = $A$2:$A$23) * ($C$2:$O$23))</f>
        <v>1307.6445699573601</v>
      </c>
      <c r="AI50" s="1" cm="1">
        <f t="array" ref="AI50">SUMPRODUCT((AI$28 = $C$1:$O$1) * ($R50 = $B$2:$B$23) * ($Q50 = $A$2:$A$23) * ($C$2:$O$23))</f>
        <v>2991.8144351623</v>
      </c>
      <c r="AJ50" s="1" cm="1">
        <f t="array" ref="AJ50">SUMPRODUCT((AJ$28 = $C$1:$O$1) * ($R50 = $B$2:$B$23) * ($Q50 = $A$2:$A$23) * ($C$2:$O$23))</f>
        <v>29.2528899154761</v>
      </c>
      <c r="AK50" s="1"/>
      <c r="AM50" t="s">
        <v>36</v>
      </c>
      <c r="AN50" t="s">
        <v>36</v>
      </c>
      <c r="AO50" t="str">
        <f t="shared" si="27"/>
        <v>WLS-struct</v>
      </c>
      <c r="AP50" s="1" cm="1">
        <f t="array" ref="AP50">SUMPRODUCT((AP$28 = $S$1:$AE$1) * ($R50 = $R$2:$R$23) * ($Q50 = $Q$2:$Q$23) * ($S$2:$AE$23))</f>
        <v>1.5289340920864199E-3</v>
      </c>
      <c r="AQ50" s="1" cm="1">
        <f t="array" ref="AQ50">SUMPRODUCT((AQ$28 = $S$1:$AE$1) * ($R50 = $R$2:$R$23) * ($Q50 = $Q$2:$Q$23) * ($S$2:$AE$23))</f>
        <v>8.4520555782804294</v>
      </c>
      <c r="AR50" s="1" cm="1">
        <f t="array" ref="AR50">SUMPRODUCT((AR$28 = $S$1:$AE$1) * ($R50 = $R$2:$R$23) * ($Q50 = $Q$2:$Q$23) * ($S$2:$AE$23))</f>
        <v>17.329798453178501</v>
      </c>
      <c r="AS50" s="1" cm="1">
        <f t="array" ref="AS50">SUMPRODUCT((AS$28 = $S$1:$AE$1) * ($R50 = $R$2:$R$23) * ($Q50 = $Q$2:$Q$23) * ($S$2:$AE$23))</f>
        <v>0.62206508219002299</v>
      </c>
      <c r="AT50" s="1" cm="1">
        <f t="array" ref="AT50">SUMPRODUCT((AT$28 = $S$1:$AE$1) * ($R50 = $R$2:$R$23) * ($Q50 = $Q$2:$Q$23) * ($S$2:$AE$23))</f>
        <v>1.1230517518331999</v>
      </c>
      <c r="AU50" s="1" cm="1">
        <f t="array" ref="AU50">SUMPRODUCT((AU$28 = $S$1:$AE$1) * ($R50 = $R$2:$R$23) * ($Q50 = $Q$2:$Q$23) * ($S$2:$AE$23))</f>
        <v>2.3685156415372899</v>
      </c>
      <c r="AV50" s="1" cm="1">
        <f t="array" ref="AV50">SUMPRODUCT((AV$28 = $S$1:$AE$1) * ($R50 = $R$2:$R$23) * ($Q50 = $Q$2:$Q$23) * ($S$2:$AE$23))</f>
        <v>1.47768067925574E-2</v>
      </c>
      <c r="AW50" s="1" cm="1">
        <f t="array" ref="AW50">SUMPRODUCT((AW$28 = $S$1:$AE$1) * ($R50 = $R$2:$R$23) * ($Q50 = $Q$2:$Q$23) * ($S$2:$AE$23))</f>
        <v>4.9048761203408899E-3</v>
      </c>
      <c r="AX50" s="1" cm="1">
        <f t="array" ref="AX50">SUMPRODUCT((AX$28 = $S$1:$AE$1) * ($R50 = $R$2:$R$23) * ($Q50 = $Q$2:$Q$23) * ($S$2:$AE$23))</f>
        <v>2.7130038530004001</v>
      </c>
      <c r="AY50" s="1" cm="1">
        <f t="array" ref="AY50">SUMPRODUCT((AY$28 = $S$1:$AE$1) * ($R50 = $R$2:$R$23) * ($Q50 = $Q$2:$Q$23) * ($S$2:$AE$23))</f>
        <v>5.1127909113804302</v>
      </c>
      <c r="AZ50" s="1" cm="1">
        <f t="array" ref="AZ50">SUMPRODUCT((AZ$28 = $S$1:$AE$1) * ($R50 = $R$2:$R$23) * ($Q50 = $Q$2:$Q$23) * ($S$2:$AE$23))</f>
        <v>11.3004100951286</v>
      </c>
      <c r="BA50" s="1" cm="1">
        <f t="array" ref="BA50">SUMPRODUCT((BA$28 = $S$1:$AE$1) * ($R50 = $R$2:$R$23) * ($Q50 = $Q$2:$Q$23) * ($S$2:$AE$23))</f>
        <v>34.0432920127271</v>
      </c>
      <c r="BB50" s="1" cm="1">
        <f t="array" ref="BB50">SUMPRODUCT((BB$28 = $S$1:$AE$1) * ($R50 = $R$2:$R$23) * ($Q50 = $Q$2:$Q$23) * ($S$2:$AE$23))</f>
        <v>0.25981557242322401</v>
      </c>
      <c r="BC50" s="1"/>
      <c r="BD50" s="1"/>
      <c r="BE50" t="s">
        <v>44</v>
      </c>
      <c r="BF50" t="str">
        <f t="shared" ref="BF50:BF56" si="28">AM40</f>
        <v>SL</v>
      </c>
      <c r="BG50" t="str">
        <f t="shared" ref="BG50:BH56" si="29">"&amp;"&amp;AN40</f>
        <v>&amp;SL</v>
      </c>
      <c r="BH50" t="str">
        <f t="shared" si="29"/>
        <v>&amp;Base</v>
      </c>
      <c r="BI50" t="str">
        <f>"&amp;"&amp;ROUND(X40, 2)&amp;" ("&amp;ROUND(AP40, 2)&amp;")"</f>
        <v>&amp;1.96 (0)</v>
      </c>
      <c r="BJ50" t="str">
        <f>"&amp;"&amp;ROUND(Y40, 0)&amp;" ("&amp;ROUND(AQ40, 2)&amp;")"</f>
        <v>&amp;699 (78.83)</v>
      </c>
      <c r="BK50" t="str">
        <f t="shared" ref="BK50:BN56" si="30">"&amp;"&amp;ROUND(Z40, 0)&amp;" ("&amp;ROUND(AR40, 2)&amp;")"</f>
        <v>&amp;1468 (104.96)</v>
      </c>
      <c r="BL50" s="7" t="str">
        <f t="shared" si="30"/>
        <v>&amp;94 (0.96)</v>
      </c>
      <c r="BM50" t="str">
        <f t="shared" si="30"/>
        <v>&amp;183 (4.46)</v>
      </c>
      <c r="BN50" t="str">
        <f t="shared" si="30"/>
        <v>&amp;393 (11)</v>
      </c>
      <c r="BO50" t="str">
        <f t="shared" ref="BO50:BP50" si="31">"&amp;"&amp;ROUND(AD40, 2)&amp;" ("&amp;ROUND(AV40, 2)&amp;")"</f>
        <v>&amp;6.68 (0.01)</v>
      </c>
      <c r="BP50" t="str">
        <f t="shared" si="31"/>
        <v>&amp;3.72 (0)</v>
      </c>
      <c r="BQ50" t="str">
        <f>"&amp;"&amp;ROUND(AF40, 0)&amp;" ("&amp;ROUND(AX40, 2)&amp;")"</f>
        <v>&amp;254 (4.01)</v>
      </c>
      <c r="BR50" t="str">
        <f t="shared" ref="BR50:BT56" si="32">"&amp;"&amp;ROUND(AG40, 0)&amp;" ("&amp;ROUND(AY40, 2)&amp;")"</f>
        <v>&amp;534 (13.97)</v>
      </c>
      <c r="BS50" t="str">
        <f t="shared" si="32"/>
        <v>&amp;1258 (90.54)</v>
      </c>
      <c r="BT50" t="str">
        <f t="shared" si="32"/>
        <v>&amp;4057 (220.21)</v>
      </c>
      <c r="BU50" t="str">
        <f>"&amp;"&amp;ROUND(AJ40, 1)&amp;" ("&amp;ROUND(BB40, 2)&amp;")"</f>
        <v>&amp;30 (0.8)</v>
      </c>
      <c r="BV50" s="3" t="s">
        <v>45</v>
      </c>
    </row>
    <row r="51" spans="17:74" x14ac:dyDescent="0.4">
      <c r="Q51" t="s">
        <v>23</v>
      </c>
      <c r="R51" t="s">
        <v>22</v>
      </c>
      <c r="U51" t="s">
        <v>36</v>
      </c>
      <c r="V51" t="s">
        <v>36</v>
      </c>
      <c r="W51" t="str">
        <f t="shared" si="26"/>
        <v>WLS-var</v>
      </c>
      <c r="X51" s="1" cm="1">
        <f t="array" ref="X51">SUMPRODUCT((X$28 = $C$1:$O$1) * ($R51 = $B$2:$B$23) * ($Q51 = $A$2:$A$23) * ($C$2:$O$23))</f>
        <v>1.95937039867575</v>
      </c>
      <c r="Y51" s="1" cm="1">
        <f t="array" ref="Y51">SUMPRODUCT((Y$28 = $C$1:$O$1) * ($R51 = $B$2:$B$23) * ($Q51 = $A$2:$A$23) * ($C$2:$O$23))</f>
        <v>719.22971012194296</v>
      </c>
      <c r="Z51" s="1" cm="1">
        <f t="array" ref="Z51">SUMPRODUCT((Z$28 = $C$1:$O$1) * ($R51 = $B$2:$B$23) * ($Q51 = $A$2:$A$23) * ($C$2:$O$23))</f>
        <v>1404.3131192250801</v>
      </c>
      <c r="AA51" s="1" cm="1">
        <f t="array" ref="AA51">SUMPRODUCT((AA$28 = $C$1:$O$1) * ($R51 = $B$2:$B$23) * ($Q51 = $A$2:$A$23) * ($C$2:$O$23))</f>
        <v>111.499269687368</v>
      </c>
      <c r="AB51" s="1" cm="1">
        <f t="array" ref="AB51">SUMPRODUCT((AB$28 = $C$1:$O$1) * ($R51 = $B$2:$B$23) * ($Q51 = $A$2:$A$23) * ($C$2:$O$23))</f>
        <v>216.01852757733599</v>
      </c>
      <c r="AC51" s="1" cm="1">
        <f t="array" ref="AC51">SUMPRODUCT((AC$28 = $C$1:$O$1) * ($R51 = $B$2:$B$23) * ($Q51 = $A$2:$A$23) * ($C$2:$O$23))</f>
        <v>438.40007900313799</v>
      </c>
      <c r="AD51" s="1" cm="1">
        <f t="array" ref="AD51">SUMPRODUCT((AD$28 = $C$1:$O$1) * ($R51 = $B$2:$B$23) * ($Q51 = $A$2:$A$23) * ($C$2:$O$23))</f>
        <v>7.0751693076499</v>
      </c>
      <c r="AE51" s="1" cm="1">
        <f t="array" ref="AE51">SUMPRODUCT((AE$28 = $C$1:$O$1) * ($R51 = $B$2:$B$23) * ($Q51 = $A$2:$A$23) * ($C$2:$O$23))</f>
        <v>3.7791205958812202</v>
      </c>
      <c r="AF51" s="1" cm="1">
        <f t="array" ref="AF51">SUMPRODUCT((AF$28 = $C$1:$O$1) * ($R51 = $B$2:$B$23) * ($Q51 = $A$2:$A$23) * ($C$2:$O$23))</f>
        <v>298.540627288949</v>
      </c>
      <c r="AG51" s="1" cm="1">
        <f t="array" ref="AG51">SUMPRODUCT((AG$28 = $C$1:$O$1) * ($R51 = $B$2:$B$23) * ($Q51 = $A$2:$A$23) * ($C$2:$O$23))</f>
        <v>590.80275966903298</v>
      </c>
      <c r="AH51" s="1" cm="1">
        <f t="array" ref="AH51">SUMPRODUCT((AH$28 = $C$1:$O$1) * ($R51 = $B$2:$B$23) * ($Q51 = $A$2:$A$23) * ($C$2:$O$23))</f>
        <v>1205.7228640876299</v>
      </c>
      <c r="AI51" s="1" cm="1">
        <f t="array" ref="AI51">SUMPRODUCT((AI$28 = $C$1:$O$1) * ($R51 = $B$2:$B$23) * ($Q51 = $A$2:$A$23) * ($C$2:$O$23))</f>
        <v>2838.1123116966601</v>
      </c>
      <c r="AJ51" s="1" cm="1">
        <f t="array" ref="AJ51">SUMPRODUCT((AJ$28 = $C$1:$O$1) * ($R51 = $B$2:$B$23) * ($Q51 = $A$2:$A$23) * ($C$2:$O$23))</f>
        <v>27.1418164566842</v>
      </c>
      <c r="AK51" s="1"/>
      <c r="AM51" t="s">
        <v>36</v>
      </c>
      <c r="AN51" t="s">
        <v>36</v>
      </c>
      <c r="AO51" t="str">
        <f t="shared" si="27"/>
        <v>WLS-var</v>
      </c>
      <c r="AP51" s="1" cm="1">
        <f t="array" ref="AP51">SUMPRODUCT((AP$28 = $S$1:$AE$1) * ($R51 = $R$2:$R$23) * ($Q51 = $Q$2:$Q$23) * ($S$2:$AE$23))</f>
        <v>1.4907946798802499E-3</v>
      </c>
      <c r="AQ51" s="1" cm="1">
        <f t="array" ref="AQ51">SUMPRODUCT((AQ$28 = $S$1:$AE$1) * ($R51 = $R$2:$R$23) * ($Q51 = $Q$2:$Q$23) * ($S$2:$AE$23))</f>
        <v>5.4263423160147299</v>
      </c>
      <c r="AR51" s="1" cm="1">
        <f t="array" ref="AR51">SUMPRODUCT((AR$28 = $S$1:$AE$1) * ($R51 = $R$2:$R$23) * ($Q51 = $Q$2:$Q$23) * ($S$2:$AE$23))</f>
        <v>11.4300416226155</v>
      </c>
      <c r="AS51" s="1" cm="1">
        <f t="array" ref="AS51">SUMPRODUCT((AS$28 = $S$1:$AE$1) * ($R51 = $R$2:$R$23) * ($Q51 = $Q$2:$Q$23) * ($S$2:$AE$23))</f>
        <v>0.35383140875518199</v>
      </c>
      <c r="AT51" s="1" cm="1">
        <f t="array" ref="AT51">SUMPRODUCT((AT$28 = $S$1:$AE$1) * ($R51 = $R$2:$R$23) * ($Q51 = $Q$2:$Q$23) * ($S$2:$AE$23))</f>
        <v>0.71906397399217203</v>
      </c>
      <c r="AU51" s="1" cm="1">
        <f t="array" ref="AU51">SUMPRODUCT((AU$28 = $S$1:$AE$1) * ($R51 = $R$2:$R$23) * ($Q51 = $Q$2:$Q$23) * ($S$2:$AE$23))</f>
        <v>1.4830079863230501</v>
      </c>
      <c r="AV51" s="1" cm="1">
        <f t="array" ref="AV51">SUMPRODUCT((AV$28 = $S$1:$AE$1) * ($R51 = $R$2:$R$23) * ($Q51 = $Q$2:$Q$23) * ($S$2:$AE$23))</f>
        <v>1.8103286206976599E-2</v>
      </c>
      <c r="AW51" s="1" cm="1">
        <f t="array" ref="AW51">SUMPRODUCT((AW$28 = $S$1:$AE$1) * ($R51 = $R$2:$R$23) * ($Q51 = $Q$2:$Q$23) * ($S$2:$AE$23))</f>
        <v>6.2315334864162198E-3</v>
      </c>
      <c r="AX51" s="1" cm="1">
        <f t="array" ref="AX51">SUMPRODUCT((AX$28 = $S$1:$AE$1) * ($R51 = $R$2:$R$23) * ($Q51 = $Q$2:$Q$23) * ($S$2:$AE$23))</f>
        <v>1.3824682991244801</v>
      </c>
      <c r="AY51" s="1" cm="1">
        <f t="array" ref="AY51">SUMPRODUCT((AY$28 = $S$1:$AE$1) * ($R51 = $R$2:$R$23) * ($Q51 = $Q$2:$Q$23) * ($S$2:$AE$23))</f>
        <v>2.6474510029162102</v>
      </c>
      <c r="AZ51" s="1" cm="1">
        <f t="array" ref="AZ51">SUMPRODUCT((AZ$28 = $S$1:$AE$1) * ($R51 = $R$2:$R$23) * ($Q51 = $Q$2:$Q$23) * ($S$2:$AE$23))</f>
        <v>6.4101662276308904</v>
      </c>
      <c r="BA51" s="1" cm="1">
        <f t="array" ref="BA51">SUMPRODUCT((BA$28 = $S$1:$AE$1) * ($R51 = $R$2:$R$23) * ($Q51 = $Q$2:$Q$23) * ($S$2:$AE$23))</f>
        <v>26.783029559048501</v>
      </c>
      <c r="BB51" s="1" cm="1">
        <f t="array" ref="BB51">SUMPRODUCT((BB$28 = $S$1:$AE$1) * ($R51 = $R$2:$R$23) * ($Q51 = $Q$2:$Q$23) * ($S$2:$AE$23))</f>
        <v>0.17318297991682199</v>
      </c>
      <c r="BC51" s="1"/>
      <c r="BD51" s="1"/>
      <c r="BE51" t="s">
        <v>44</v>
      </c>
      <c r="BF51" t="str">
        <f t="shared" si="28"/>
        <v>SL</v>
      </c>
      <c r="BG51" t="str">
        <f t="shared" si="29"/>
        <v>&amp;SL</v>
      </c>
      <c r="BH51" t="str">
        <f t="shared" si="29"/>
        <v>&amp;OLS</v>
      </c>
      <c r="BI51" t="str">
        <f t="shared" ref="BI51:BI56" si="33">"&amp;"&amp;ROUND(X41, 2)&amp;" ("&amp;ROUND(AP41, 2)&amp;")"</f>
        <v>&amp;1.96 (0)</v>
      </c>
      <c r="BJ51" t="str">
        <f t="shared" ref="BJ51:BJ56" si="34">"&amp;"&amp;ROUND(Y41, 0)&amp;" ("&amp;ROUND(AQ41, 2)&amp;")"</f>
        <v>&amp;694 (29.29)</v>
      </c>
      <c r="BK51" t="str">
        <f t="shared" si="30"/>
        <v>&amp;1394 (49.44)</v>
      </c>
      <c r="BL51" t="str">
        <f t="shared" si="30"/>
        <v>&amp;106 (2.03)</v>
      </c>
      <c r="BM51" t="str">
        <f t="shared" si="30"/>
        <v>&amp;203 (3.93)</v>
      </c>
      <c r="BN51" t="str">
        <f t="shared" si="30"/>
        <v>&amp;438 (9.85)</v>
      </c>
      <c r="BO51" t="str">
        <f t="shared" ref="BO51:BO56" si="35">"&amp;"&amp;ROUND(AD41, 2)&amp;" ("&amp;ROUND(AV41, 2)&amp;")"</f>
        <v>&amp;6.73 (0.01)</v>
      </c>
      <c r="BP51" t="str">
        <f t="shared" ref="BP51:BP56" si="36">"&amp;"&amp;ROUND(AE41, 2)&amp;" ("&amp;ROUND(AW41, 2)&amp;")"</f>
        <v>&amp;3.71 (0)</v>
      </c>
      <c r="BQ51" t="str">
        <f t="shared" ref="BQ51:BQ56" si="37">"&amp;"&amp;ROUND(AF41, 0)&amp;" ("&amp;ROUND(AX41, 2)&amp;")"</f>
        <v>&amp;286 (8.94)</v>
      </c>
      <c r="BR51" t="str">
        <f t="shared" si="32"/>
        <v>&amp;572 (15.07)</v>
      </c>
      <c r="BS51" t="str">
        <f t="shared" si="32"/>
        <v>&amp;1266 (39.06)</v>
      </c>
      <c r="BT51" t="str">
        <f t="shared" si="32"/>
        <v>&amp;3149 (128.55)</v>
      </c>
      <c r="BU51" t="str">
        <f t="shared" ref="BU51:BU56" si="38">"&amp;"&amp;ROUND(AJ41, 1)&amp;" ("&amp;ROUND(BB41, 2)&amp;")"</f>
        <v>&amp;27.7 (0.75)</v>
      </c>
      <c r="BV51" s="3" t="s">
        <v>45</v>
      </c>
    </row>
    <row r="52" spans="17:74" x14ac:dyDescent="0.4">
      <c r="Q52" t="s">
        <v>23</v>
      </c>
      <c r="R52" t="s">
        <v>18</v>
      </c>
      <c r="U52" t="s">
        <v>36</v>
      </c>
      <c r="V52" t="s">
        <v>36</v>
      </c>
      <c r="W52" t="str">
        <f t="shared" si="26"/>
        <v>MinT-cov</v>
      </c>
      <c r="X52" s="1" cm="1">
        <f t="array" ref="X52">SUMPRODUCT((X$28 = $C$1:$O$1) * ($R52 = $B$2:$B$23) * ($Q52 = $A$2:$A$23) * ($C$2:$O$23))</f>
        <v>153.58991507893001</v>
      </c>
      <c r="Y52" s="1" cm="1">
        <f t="array" ref="Y52">SUMPRODUCT((Y$28 = $C$1:$O$1) * ($R52 = $B$2:$B$23) * ($Q52 = $A$2:$A$23) * ($C$2:$O$23))</f>
        <v>13051.3305401408</v>
      </c>
      <c r="Z52" s="1" cm="1">
        <f t="array" ref="Z52">SUMPRODUCT((Z$28 = $C$1:$O$1) * ($R52 = $B$2:$B$23) * ($Q52 = $A$2:$A$23) * ($C$2:$O$23))</f>
        <v>19799.118294589702</v>
      </c>
      <c r="AA52" s="1" cm="1">
        <f t="array" ref="AA52">SUMPRODUCT((AA$28 = $C$1:$O$1) * ($R52 = $B$2:$B$23) * ($Q52 = $A$2:$A$23) * ($C$2:$O$23))</f>
        <v>3481.9925782042301</v>
      </c>
      <c r="AB52" s="1" cm="1">
        <f t="array" ref="AB52">SUMPRODUCT((AB$28 = $C$1:$O$1) * ($R52 = $B$2:$B$23) * ($Q52 = $A$2:$A$23) * ($C$2:$O$23))</f>
        <v>5490.7207647976302</v>
      </c>
      <c r="AC52" s="1" cm="1">
        <f t="array" ref="AC52">SUMPRODUCT((AC$28 = $C$1:$O$1) * ($R52 = $B$2:$B$23) * ($Q52 = $A$2:$A$23) * ($C$2:$O$23))</f>
        <v>9467.0220163062204</v>
      </c>
      <c r="AD52" s="1" cm="1">
        <f t="array" ref="AD52">SUMPRODUCT((AD$28 = $C$1:$O$1) * ($R52 = $B$2:$B$23) * ($Q52 = $A$2:$A$23) * ($C$2:$O$23))</f>
        <v>501.27668540635898</v>
      </c>
      <c r="AE52" s="1" cm="1">
        <f t="array" ref="AE52">SUMPRODUCT((AE$28 = $C$1:$O$1) * ($R52 = $B$2:$B$23) * ($Q52 = $A$2:$A$23) * ($C$2:$O$23))</f>
        <v>284.99990236126399</v>
      </c>
      <c r="AF52" s="1" cm="1">
        <f t="array" ref="AF52">SUMPRODUCT((AF$28 = $C$1:$O$1) * ($R52 = $B$2:$B$23) * ($Q52 = $A$2:$A$23) * ($C$2:$O$23))</f>
        <v>7354.9219666626104</v>
      </c>
      <c r="AG52" s="1" cm="1">
        <f t="array" ref="AG52">SUMPRODUCT((AG$28 = $C$1:$O$1) * ($R52 = $B$2:$B$23) * ($Q52 = $A$2:$A$23) * ($C$2:$O$23))</f>
        <v>11822.646139693101</v>
      </c>
      <c r="AH52" s="1" cm="1">
        <f t="array" ref="AH52">SUMPRODUCT((AH$28 = $C$1:$O$1) * ($R52 = $B$2:$B$23) * ($Q52 = $A$2:$A$23) * ($C$2:$O$23))</f>
        <v>21458.641490133999</v>
      </c>
      <c r="AI52" s="1" cm="1">
        <f t="array" ref="AI52">SUMPRODUCT((AI$28 = $C$1:$O$1) * ($R52 = $B$2:$B$23) * ($Q52 = $A$2:$A$23) * ($C$2:$O$23))</f>
        <v>38047.249592418702</v>
      </c>
      <c r="AJ52" s="1" cm="1">
        <f t="array" ref="AJ52">SUMPRODUCT((AJ$28 = $C$1:$O$1) * ($R52 = $B$2:$B$23) * ($Q52 = $A$2:$A$23) * ($C$2:$O$23))</f>
        <v>548.87020766620799</v>
      </c>
      <c r="AK52" s="1"/>
      <c r="AM52" t="s">
        <v>36</v>
      </c>
      <c r="AN52" t="s">
        <v>36</v>
      </c>
      <c r="AO52" t="str">
        <f t="shared" si="27"/>
        <v>MinT-cov</v>
      </c>
      <c r="AP52" s="1" cm="1">
        <f t="array" ref="AP52">SUMPRODUCT((AP$28 = $S$1:$AE$1) * ($R52 = $R$2:$R$23) * ($Q52 = $Q$2:$Q$23) * ($S$2:$AE$23))</f>
        <v>108.429574321639</v>
      </c>
      <c r="AQ52" s="1" cm="1">
        <f t="array" ref="AQ52">SUMPRODUCT((AQ$28 = $S$1:$AE$1) * ($R52 = $R$2:$R$23) * ($Q52 = $Q$2:$Q$23) * ($S$2:$AE$23))</f>
        <v>8529.6672229336</v>
      </c>
      <c r="AR52" s="1" cm="1">
        <f t="array" ref="AR52">SUMPRODUCT((AR$28 = $S$1:$AE$1) * ($R52 = $R$2:$R$23) * ($Q52 = $Q$2:$Q$23) * ($S$2:$AE$23))</f>
        <v>13285.614521167799</v>
      </c>
      <c r="AS52" s="1" cm="1">
        <f t="array" ref="AS52">SUMPRODUCT((AS$28 = $S$1:$AE$1) * ($R52 = $R$2:$R$23) * ($Q52 = $Q$2:$Q$23) * ($S$2:$AE$23))</f>
        <v>2065.18416721929</v>
      </c>
      <c r="AT52" s="1" cm="1">
        <f t="array" ref="AT52">SUMPRODUCT((AT$28 = $S$1:$AE$1) * ($R52 = $R$2:$R$23) * ($Q52 = $Q$2:$Q$23) * ($S$2:$AE$23))</f>
        <v>3116.5969860238401</v>
      </c>
      <c r="AU52" s="1" cm="1">
        <f t="array" ref="AU52">SUMPRODUCT((AU$28 = $S$1:$AE$1) * ($R52 = $R$2:$R$23) * ($Q52 = $Q$2:$Q$23) * ($S$2:$AE$23))</f>
        <v>5924.9514646505804</v>
      </c>
      <c r="AV52" s="1" cm="1">
        <f t="array" ref="AV52">SUMPRODUCT((AV$28 = $S$1:$AE$1) * ($R52 = $R$2:$R$23) * ($Q52 = $Q$2:$Q$23) * ($S$2:$AE$23))</f>
        <v>350.231442001581</v>
      </c>
      <c r="AW52" s="1" cm="1">
        <f t="array" ref="AW52">SUMPRODUCT((AW$28 = $S$1:$AE$1) * ($R52 = $R$2:$R$23) * ($Q52 = $Q$2:$Q$23) * ($S$2:$AE$23))</f>
        <v>201.80551117827699</v>
      </c>
      <c r="AX52" s="1" cm="1">
        <f t="array" ref="AX52">SUMPRODUCT((AX$28 = $S$1:$AE$1) * ($R52 = $R$2:$R$23) * ($Q52 = $Q$2:$Q$23) * ($S$2:$AE$23))</f>
        <v>4888.4413107091304</v>
      </c>
      <c r="AY52" s="1" cm="1">
        <f t="array" ref="AY52">SUMPRODUCT((AY$28 = $S$1:$AE$1) * ($R52 = $R$2:$R$23) * ($Q52 = $Q$2:$Q$23) * ($S$2:$AE$23))</f>
        <v>6209.6256564219202</v>
      </c>
      <c r="AZ52" s="1" cm="1">
        <f t="array" ref="AZ52">SUMPRODUCT((AZ$28 = $S$1:$AE$1) * ($R52 = $R$2:$R$23) * ($Q52 = $Q$2:$Q$23) * ($S$2:$AE$23))</f>
        <v>14778.721723992299</v>
      </c>
      <c r="BA52" s="1" cm="1">
        <f t="array" ref="BA52">SUMPRODUCT((BA$28 = $S$1:$AE$1) * ($R52 = $R$2:$R$23) * ($Q52 = $Q$2:$Q$23) * ($S$2:$AE$23))</f>
        <v>21239.102128035702</v>
      </c>
      <c r="BB52" s="1" cm="1">
        <f t="array" ref="BB52">SUMPRODUCT((BB$28 = $S$1:$AE$1) * ($R52 = $R$2:$R$23) * ($Q52 = $Q$2:$Q$23) * ($S$2:$AE$23))</f>
        <v>325.567064784867</v>
      </c>
      <c r="BC52" s="1"/>
      <c r="BD52" s="1"/>
      <c r="BE52" t="s">
        <v>44</v>
      </c>
      <c r="BF52" t="str">
        <f t="shared" si="28"/>
        <v>SL</v>
      </c>
      <c r="BG52" t="str">
        <f t="shared" si="29"/>
        <v>&amp;SL</v>
      </c>
      <c r="BH52" t="str">
        <f t="shared" si="29"/>
        <v>&amp;WLS-struct</v>
      </c>
      <c r="BI52" t="str">
        <f t="shared" si="33"/>
        <v>&amp;1.95 (0)</v>
      </c>
      <c r="BJ52" t="str">
        <f t="shared" si="34"/>
        <v>&amp;569 (8.08)</v>
      </c>
      <c r="BK52" t="str">
        <f t="shared" si="30"/>
        <v>&amp;1133 (18.36)</v>
      </c>
      <c r="BL52" t="str">
        <f t="shared" si="30"/>
        <v>&amp;97 (0.58)</v>
      </c>
      <c r="BM52" t="str">
        <f t="shared" si="30"/>
        <v>&amp;184 (1.69)</v>
      </c>
      <c r="BN52" t="str">
        <f t="shared" si="30"/>
        <v>&amp;383 (3.5)</v>
      </c>
      <c r="BO52" t="str">
        <f t="shared" si="35"/>
        <v>&amp;6.7 (0.01)</v>
      </c>
      <c r="BP52" t="str">
        <f t="shared" si="36"/>
        <v>&amp;3.7 (0)</v>
      </c>
      <c r="BQ52" t="str">
        <f t="shared" si="37"/>
        <v>&amp;248 (2.39)</v>
      </c>
      <c r="BR52" t="str">
        <f t="shared" si="32"/>
        <v>&amp;492 (5.82)</v>
      </c>
      <c r="BS52" t="str">
        <f t="shared" si="32"/>
        <v>&amp;1047 (13.24)</v>
      </c>
      <c r="BT52" t="str">
        <f t="shared" si="32"/>
        <v>&amp;2459 (44.76)</v>
      </c>
      <c r="BU52" t="str">
        <f t="shared" si="38"/>
        <v>&amp;22.9 (0.29)</v>
      </c>
      <c r="BV52" s="3" t="s">
        <v>45</v>
      </c>
    </row>
    <row r="53" spans="17:74" x14ac:dyDescent="0.4">
      <c r="Q53" t="s">
        <v>23</v>
      </c>
      <c r="R53" t="s">
        <v>19</v>
      </c>
      <c r="U53" t="s">
        <v>36</v>
      </c>
      <c r="V53" t="s">
        <v>36</v>
      </c>
      <c r="W53" t="str">
        <f t="shared" si="26"/>
        <v>MinT-shrink</v>
      </c>
      <c r="X53" s="1" cm="1">
        <f t="array" ref="X53">SUMPRODUCT((X$28 = $C$1:$O$1) * ($R53 = $B$2:$B$23) * ($Q53 = $A$2:$A$23) * ($C$2:$O$23))</f>
        <v>1.95853609197926</v>
      </c>
      <c r="Y53" s="1" cm="1">
        <f t="array" ref="Y53">SUMPRODUCT((Y$28 = $C$1:$O$1) * ($R53 = $B$2:$B$23) * ($Q53 = $A$2:$A$23) * ($C$2:$O$23))</f>
        <v>755.94205521890296</v>
      </c>
      <c r="Z53" s="1" cm="1">
        <f t="array" ref="Z53">SUMPRODUCT((Z$28 = $C$1:$O$1) * ($R53 = $B$2:$B$23) * ($Q53 = $A$2:$A$23) * ($C$2:$O$23))</f>
        <v>1462.2647169658801</v>
      </c>
      <c r="AA53" s="1" cm="1">
        <f t="array" ref="AA53">SUMPRODUCT((AA$28 = $C$1:$O$1) * ($R53 = $B$2:$B$23) * ($Q53 = $A$2:$A$23) * ($C$2:$O$23))</f>
        <v>110.759804349351</v>
      </c>
      <c r="AB53" s="1" cm="1">
        <f t="array" ref="AB53">SUMPRODUCT((AB$28 = $C$1:$O$1) * ($R53 = $B$2:$B$23) * ($Q53 = $A$2:$A$23) * ($C$2:$O$23))</f>
        <v>212.629182547433</v>
      </c>
      <c r="AC53" s="1" cm="1">
        <f t="array" ref="AC53">SUMPRODUCT((AC$28 = $C$1:$O$1) * ($R53 = $B$2:$B$23) * ($Q53 = $A$2:$A$23) * ($C$2:$O$23))</f>
        <v>422.14733634037498</v>
      </c>
      <c r="AD53" s="1" cm="1">
        <f t="array" ref="AD53">SUMPRODUCT((AD$28 = $C$1:$O$1) * ($R53 = $B$2:$B$23) * ($Q53 = $A$2:$A$23) * ($C$2:$O$23))</f>
        <v>7.0756179691554797</v>
      </c>
      <c r="AE53" s="1" cm="1">
        <f t="array" ref="AE53">SUMPRODUCT((AE$28 = $C$1:$O$1) * ($R53 = $B$2:$B$23) * ($Q53 = $A$2:$A$23) * ($C$2:$O$23))</f>
        <v>3.77753059157153</v>
      </c>
      <c r="AF53" s="1" cm="1">
        <f t="array" ref="AF53">SUMPRODUCT((AF$28 = $C$1:$O$1) * ($R53 = $B$2:$B$23) * ($Q53 = $A$2:$A$23) * ($C$2:$O$23))</f>
        <v>304.53247258757301</v>
      </c>
      <c r="AG53" s="1" cm="1">
        <f t="array" ref="AG53">SUMPRODUCT((AG$28 = $C$1:$O$1) * ($R53 = $B$2:$B$23) * ($Q53 = $A$2:$A$23) * ($C$2:$O$23))</f>
        <v>597.24790341968105</v>
      </c>
      <c r="AH53" s="1" cm="1">
        <f t="array" ref="AH53">SUMPRODUCT((AH$28 = $C$1:$O$1) * ($R53 = $B$2:$B$23) * ($Q53 = $A$2:$A$23) * ($C$2:$O$23))</f>
        <v>1193.4476055585601</v>
      </c>
      <c r="AI53" s="1" cm="1">
        <f t="array" ref="AI53">SUMPRODUCT((AI$28 = $C$1:$O$1) * ($R53 = $B$2:$B$23) * ($Q53 = $A$2:$A$23) * ($C$2:$O$23))</f>
        <v>2879.01932909162</v>
      </c>
      <c r="AJ53" s="1" cm="1">
        <f t="array" ref="AJ53">SUMPRODUCT((AJ$28 = $C$1:$O$1) * ($R53 = $B$2:$B$23) * ($Q53 = $A$2:$A$23) * ($C$2:$O$23))</f>
        <v>27.557060393860901</v>
      </c>
      <c r="AK53" s="1"/>
      <c r="AM53" t="s">
        <v>36</v>
      </c>
      <c r="AN53" t="s">
        <v>36</v>
      </c>
      <c r="AO53" t="str">
        <f t="shared" si="27"/>
        <v>MinT-shrink</v>
      </c>
      <c r="AP53" s="1" cm="1">
        <f t="array" ref="AP53">SUMPRODUCT((AP$28 = $S$1:$AE$1) * ($R53 = $R$2:$R$23) * ($Q53 = $Q$2:$Q$23) * ($S$2:$AE$23))</f>
        <v>2.0185658020427E-3</v>
      </c>
      <c r="AQ53" s="1" cm="1">
        <f t="array" ref="AQ53">SUMPRODUCT((AQ$28 = $S$1:$AE$1) * ($R53 = $R$2:$R$23) * ($Q53 = $Q$2:$Q$23) * ($S$2:$AE$23))</f>
        <v>14.996573582499</v>
      </c>
      <c r="AR53" s="1" cm="1">
        <f t="array" ref="AR53">SUMPRODUCT((AR$28 = $S$1:$AE$1) * ($R53 = $R$2:$R$23) * ($Q53 = $Q$2:$Q$23) * ($S$2:$AE$23))</f>
        <v>29.923288565600899</v>
      </c>
      <c r="AS53" s="1" cm="1">
        <f t="array" ref="AS53">SUMPRODUCT((AS$28 = $S$1:$AE$1) * ($R53 = $R$2:$R$23) * ($Q53 = $Q$2:$Q$23) * ($S$2:$AE$23))</f>
        <v>1.20605791436759</v>
      </c>
      <c r="AT53" s="1" cm="1">
        <f t="array" ref="AT53">SUMPRODUCT((AT$28 = $S$1:$AE$1) * ($R53 = $R$2:$R$23) * ($Q53 = $Q$2:$Q$23) * ($S$2:$AE$23))</f>
        <v>2.49211798156515</v>
      </c>
      <c r="AU53" s="1" cm="1">
        <f t="array" ref="AU53">SUMPRODUCT((AU$28 = $S$1:$AE$1) * ($R53 = $R$2:$R$23) * ($Q53 = $Q$2:$Q$23) * ($S$2:$AE$23))</f>
        <v>5.2618003211680699</v>
      </c>
      <c r="AV53" s="1" cm="1">
        <f t="array" ref="AV53">SUMPRODUCT((AV$28 = $S$1:$AE$1) * ($R53 = $R$2:$R$23) * ($Q53 = $Q$2:$Q$23) * ($S$2:$AE$23))</f>
        <v>3.5490708823998102E-2</v>
      </c>
      <c r="AW53" s="1" cm="1">
        <f t="array" ref="AW53">SUMPRODUCT((AW$28 = $S$1:$AE$1) * ($R53 = $R$2:$R$23) * ($Q53 = $Q$2:$Q$23) * ($S$2:$AE$23))</f>
        <v>1.0203672982804699E-2</v>
      </c>
      <c r="AX53" s="1" cm="1">
        <f t="array" ref="AX53">SUMPRODUCT((AX$28 = $S$1:$AE$1) * ($R53 = $R$2:$R$23) * ($Q53 = $Q$2:$Q$23) * ($S$2:$AE$23))</f>
        <v>4.5054730696827603</v>
      </c>
      <c r="AY53" s="1" cm="1">
        <f t="array" ref="AY53">SUMPRODUCT((AY$28 = $S$1:$AE$1) * ($R53 = $R$2:$R$23) * ($Q53 = $Q$2:$Q$23) * ($S$2:$AE$23))</f>
        <v>8.8146368913788997</v>
      </c>
      <c r="AZ53" s="1" cm="1">
        <f t="array" ref="AZ53">SUMPRODUCT((AZ$28 = $S$1:$AE$1) * ($R53 = $R$2:$R$23) * ($Q53 = $Q$2:$Q$23) * ($S$2:$AE$23))</f>
        <v>18.936604921521099</v>
      </c>
      <c r="BA53" s="1" cm="1">
        <f t="array" ref="BA53">SUMPRODUCT((BA$28 = $S$1:$AE$1) * ($R53 = $R$2:$R$23) * ($Q53 = $Q$2:$Q$23) * ($S$2:$AE$23))</f>
        <v>63.171435028195603</v>
      </c>
      <c r="BB53" s="1" cm="1">
        <f t="array" ref="BB53">SUMPRODUCT((BB$28 = $S$1:$AE$1) * ($R53 = $R$2:$R$23) * ($Q53 = $Q$2:$Q$23) * ($S$2:$AE$23))</f>
        <v>0.489441570149375</v>
      </c>
      <c r="BC53" s="1"/>
      <c r="BD53" s="1"/>
      <c r="BE53" t="s">
        <v>44</v>
      </c>
      <c r="BF53" t="str">
        <f t="shared" si="28"/>
        <v>SL</v>
      </c>
      <c r="BG53" t="str">
        <f t="shared" si="29"/>
        <v>&amp;SL</v>
      </c>
      <c r="BH53" t="str">
        <f t="shared" si="29"/>
        <v>&amp;WLS-var</v>
      </c>
      <c r="BI53" t="str">
        <f t="shared" si="33"/>
        <v>&amp;1.96 (0)</v>
      </c>
      <c r="BJ53" t="str">
        <f t="shared" si="34"/>
        <v>&amp;552 (5.34)</v>
      </c>
      <c r="BK53" t="str">
        <f t="shared" si="30"/>
        <v>&amp;1084 (13.09)</v>
      </c>
      <c r="BL53" t="str">
        <f t="shared" si="30"/>
        <v>&amp;97 (0.66)</v>
      </c>
      <c r="BM53" t="str">
        <f t="shared" si="30"/>
        <v>&amp;185 (1.71)</v>
      </c>
      <c r="BN53" t="str">
        <f t="shared" si="30"/>
        <v>&amp;382 (3.47)</v>
      </c>
      <c r="BO53" t="str">
        <f t="shared" si="35"/>
        <v>&amp;6.78 (0.02)</v>
      </c>
      <c r="BP53" t="str">
        <f t="shared" si="36"/>
        <v>&amp;3.73 (0.01)</v>
      </c>
      <c r="BQ53" t="str">
        <f t="shared" si="37"/>
        <v>&amp;245 (1.95)</v>
      </c>
      <c r="BR53" t="str">
        <f t="shared" si="32"/>
        <v>&amp;484 (4.71)</v>
      </c>
      <c r="BS53" t="str">
        <f t="shared" si="32"/>
        <v>&amp;1014 (10.71)</v>
      </c>
      <c r="BT53" t="str">
        <f t="shared" si="32"/>
        <v>&amp;2309 (34.7)</v>
      </c>
      <c r="BU53" t="str">
        <f t="shared" si="38"/>
        <v>&amp;22.1 (0.23)</v>
      </c>
      <c r="BV53" s="3" t="s">
        <v>45</v>
      </c>
    </row>
    <row r="54" spans="17:74" x14ac:dyDescent="0.4">
      <c r="Q54" t="s">
        <v>23</v>
      </c>
      <c r="R54" t="s">
        <v>17</v>
      </c>
      <c r="U54" t="s">
        <v>36</v>
      </c>
      <c r="V54" t="s">
        <v>36</v>
      </c>
      <c r="W54" t="str">
        <f t="shared" si="26"/>
        <v>ERM</v>
      </c>
      <c r="X54" s="1" cm="1">
        <f t="array" ref="X54">SUMPRODUCT((X$28 = $C$1:$O$1) * ($R54 = $B$2:$B$23) * ($Q54 = $A$2:$A$23) * ($C$2:$O$23))</f>
        <v>3.36410331902086</v>
      </c>
      <c r="Y54" s="1" cm="1">
        <f t="array" ref="Y54">SUMPRODUCT((Y$28 = $C$1:$O$1) * ($R54 = $B$2:$B$23) * ($Q54 = $A$2:$A$23) * ($C$2:$O$23))</f>
        <v>883.37926622434395</v>
      </c>
      <c r="Z54" s="1" cm="1">
        <f t="array" ref="Z54">SUMPRODUCT((Z$28 = $C$1:$O$1) * ($R54 = $B$2:$B$23) * ($Q54 = $A$2:$A$23) * ($C$2:$O$23))</f>
        <v>1738.6358404630701</v>
      </c>
      <c r="AA54" s="1" cm="1">
        <f t="array" ref="AA54">SUMPRODUCT((AA$28 = $C$1:$O$1) * ($R54 = $B$2:$B$23) * ($Q54 = $A$2:$A$23) * ($C$2:$O$23))</f>
        <v>145.85240480418199</v>
      </c>
      <c r="AB54" s="1" cm="1">
        <f t="array" ref="AB54">SUMPRODUCT((AB$28 = $C$1:$O$1) * ($R54 = $B$2:$B$23) * ($Q54 = $A$2:$A$23) * ($C$2:$O$23))</f>
        <v>262.38172975123803</v>
      </c>
      <c r="AC54" s="1" cm="1">
        <f t="array" ref="AC54">SUMPRODUCT((AC$28 = $C$1:$O$1) * ($R54 = $B$2:$B$23) * ($Q54 = $A$2:$A$23) * ($C$2:$O$23))</f>
        <v>550.19262273590402</v>
      </c>
      <c r="AD54" s="1" cm="1">
        <f t="array" ref="AD54">SUMPRODUCT((AD$28 = $C$1:$O$1) * ($R54 = $B$2:$B$23) * ($Q54 = $A$2:$A$23) * ($C$2:$O$23))</f>
        <v>13.3332658542231</v>
      </c>
      <c r="AE54" s="1" cm="1">
        <f t="array" ref="AE54">SUMPRODUCT((AE$28 = $C$1:$O$1) * ($R54 = $B$2:$B$23) * ($Q54 = $A$2:$A$23) * ($C$2:$O$23))</f>
        <v>6.7866995231046401</v>
      </c>
      <c r="AF54" s="1" cm="1">
        <f t="array" ref="AF54">SUMPRODUCT((AF$28 = $C$1:$O$1) * ($R54 = $B$2:$B$23) * ($Q54 = $A$2:$A$23) * ($C$2:$O$23))</f>
        <v>367.10805840548898</v>
      </c>
      <c r="AG54" s="1" cm="1">
        <f t="array" ref="AG54">SUMPRODUCT((AG$28 = $C$1:$O$1) * ($R54 = $B$2:$B$23) * ($Q54 = $A$2:$A$23) * ($C$2:$O$23))</f>
        <v>708.03794124183696</v>
      </c>
      <c r="AH54" s="1" cm="1">
        <f t="array" ref="AH54">SUMPRODUCT((AH$28 = $C$1:$O$1) * ($R54 = $B$2:$B$23) * ($Q54 = $A$2:$A$23) * ($C$2:$O$23))</f>
        <v>1543.5969348528499</v>
      </c>
      <c r="AI54" s="1" cm="1">
        <f t="array" ref="AI54">SUMPRODUCT((AI$28 = $C$1:$O$1) * ($R54 = $B$2:$B$23) * ($Q54 = $A$2:$A$23) * ($C$2:$O$23))</f>
        <v>3942.0201094768599</v>
      </c>
      <c r="AJ54" s="1" cm="1">
        <f t="array" ref="AJ54">SUMPRODUCT((AJ$28 = $C$1:$O$1) * ($R54 = $B$2:$B$23) * ($Q54 = $A$2:$A$23) * ($C$2:$O$23))</f>
        <v>34.995099289412501</v>
      </c>
      <c r="AK54" s="1"/>
      <c r="AM54" t="s">
        <v>36</v>
      </c>
      <c r="AN54" t="s">
        <v>36</v>
      </c>
      <c r="AO54" t="str">
        <f t="shared" si="27"/>
        <v>ERM</v>
      </c>
      <c r="AP54" s="1" cm="1">
        <f t="array" ref="AP54">SUMPRODUCT((AP$28 = $S$1:$AE$1) * ($R54 = $R$2:$R$23) * ($Q54 = $Q$2:$Q$23) * ($S$2:$AE$23))</f>
        <v>3.2965376203013597E-2</v>
      </c>
      <c r="AQ54" s="1" cm="1">
        <f t="array" ref="AQ54">SUMPRODUCT((AQ$28 = $S$1:$AE$1) * ($R54 = $R$2:$R$23) * ($Q54 = $Q$2:$Q$23) * ($S$2:$AE$23))</f>
        <v>34.460932256571802</v>
      </c>
      <c r="AR54" s="1" cm="1">
        <f t="array" ref="AR54">SUMPRODUCT((AR$28 = $S$1:$AE$1) * ($R54 = $R$2:$R$23) * ($Q54 = $Q$2:$Q$23) * ($S$2:$AE$23))</f>
        <v>71.054334966090394</v>
      </c>
      <c r="AS54" s="1" cm="1">
        <f t="array" ref="AS54">SUMPRODUCT((AS$28 = $S$1:$AE$1) * ($R54 = $R$2:$R$23) * ($Q54 = $Q$2:$Q$23) * ($S$2:$AE$23))</f>
        <v>1.81002772309548</v>
      </c>
      <c r="AT54" s="1" cm="1">
        <f t="array" ref="AT54">SUMPRODUCT((AT$28 = $S$1:$AE$1) * ($R54 = $R$2:$R$23) * ($Q54 = $Q$2:$Q$23) * ($S$2:$AE$23))</f>
        <v>3.789349283405</v>
      </c>
      <c r="AU54" s="1" cm="1">
        <f t="array" ref="AU54">SUMPRODUCT((AU$28 = $S$1:$AE$1) * ($R54 = $R$2:$R$23) * ($Q54 = $Q$2:$Q$23) * ($S$2:$AE$23))</f>
        <v>8.4337325051377903</v>
      </c>
      <c r="AV54" s="1" cm="1">
        <f t="array" ref="AV54">SUMPRODUCT((AV$28 = $S$1:$AE$1) * ($R54 = $R$2:$R$23) * ($Q54 = $Q$2:$Q$23) * ($S$2:$AE$23))</f>
        <v>0.29051796194306001</v>
      </c>
      <c r="AW54" s="1" cm="1">
        <f t="array" ref="AW54">SUMPRODUCT((AW$28 = $S$1:$AE$1) * ($R54 = $R$2:$R$23) * ($Q54 = $Q$2:$Q$23) * ($S$2:$AE$23))</f>
        <v>0.101254736167448</v>
      </c>
      <c r="AX54" s="1" cm="1">
        <f t="array" ref="AX54">SUMPRODUCT((AX$28 = $S$1:$AE$1) * ($R54 = $R$2:$R$23) * ($Q54 = $Q$2:$Q$23) * ($S$2:$AE$23))</f>
        <v>9.7025034607041505</v>
      </c>
      <c r="AY54" s="1" cm="1">
        <f t="array" ref="AY54">SUMPRODUCT((AY$28 = $S$1:$AE$1) * ($R54 = $R$2:$R$23) * ($Q54 = $Q$2:$Q$23) * ($S$2:$AE$23))</f>
        <v>22.597262669596301</v>
      </c>
      <c r="AZ54" s="1" cm="1">
        <f t="array" ref="AZ54">SUMPRODUCT((AZ$28 = $S$1:$AE$1) * ($R54 = $R$2:$R$23) * ($Q54 = $Q$2:$Q$23) * ($S$2:$AE$23))</f>
        <v>41.543221893689697</v>
      </c>
      <c r="BA54" s="1" cm="1">
        <f t="array" ref="BA54">SUMPRODUCT((BA$28 = $S$1:$AE$1) * ($R54 = $R$2:$R$23) * ($Q54 = $Q$2:$Q$23) * ($S$2:$AE$23))</f>
        <v>132.90827393793501</v>
      </c>
      <c r="BB54" s="1" cm="1">
        <f t="array" ref="BB54">SUMPRODUCT((BB$28 = $S$1:$AE$1) * ($R54 = $R$2:$R$23) * ($Q54 = $Q$2:$Q$23) * ($S$2:$AE$23))</f>
        <v>0.95402073121021502</v>
      </c>
      <c r="BC54" s="1"/>
      <c r="BD54" s="1"/>
      <c r="BE54" t="s">
        <v>44</v>
      </c>
      <c r="BF54" t="str">
        <f t="shared" si="28"/>
        <v>SL</v>
      </c>
      <c r="BG54" t="str">
        <f t="shared" si="29"/>
        <v>&amp;SL</v>
      </c>
      <c r="BH54" t="str">
        <f t="shared" si="29"/>
        <v>&amp;MinT-cov</v>
      </c>
      <c r="BI54" t="str">
        <f t="shared" si="33"/>
        <v>&amp;304.04 (279.29)</v>
      </c>
      <c r="BJ54" t="str">
        <f t="shared" si="34"/>
        <v>&amp;19701 (21468.69)</v>
      </c>
      <c r="BK54" t="str">
        <f t="shared" si="30"/>
        <v>&amp;25167 (25391.99)</v>
      </c>
      <c r="BL54" t="str">
        <f t="shared" si="30"/>
        <v>&amp;7956 (7546.89)</v>
      </c>
      <c r="BM54" t="str">
        <f t="shared" si="30"/>
        <v>&amp;12796 (12983.24)</v>
      </c>
      <c r="BN54" t="str">
        <f t="shared" si="30"/>
        <v>&amp;23840 (25952.51)</v>
      </c>
      <c r="BO54" t="str">
        <f t="shared" si="35"/>
        <v>&amp;1026.84 (938.73)</v>
      </c>
      <c r="BP54" t="str">
        <f t="shared" si="36"/>
        <v>&amp;562.05 (513.88)</v>
      </c>
      <c r="BQ54" t="str">
        <f t="shared" si="37"/>
        <v>&amp;16450 (17059.67)</v>
      </c>
      <c r="BR54" t="str">
        <f t="shared" si="32"/>
        <v>&amp;26498 (29347.32)</v>
      </c>
      <c r="BS54" t="str">
        <f t="shared" si="32"/>
        <v>&amp;47406 (49602.94)</v>
      </c>
      <c r="BT54" t="str">
        <f t="shared" si="32"/>
        <v>&amp;47670 (58710.06)</v>
      </c>
      <c r="BU54" t="str">
        <f t="shared" si="38"/>
        <v>&amp;1093.1 (1094.6)</v>
      </c>
      <c r="BV54" s="3" t="s">
        <v>45</v>
      </c>
    </row>
    <row r="55" spans="17:74" x14ac:dyDescent="0.4">
      <c r="BE55" t="s">
        <v>44</v>
      </c>
      <c r="BF55" t="str">
        <f t="shared" si="28"/>
        <v>SL</v>
      </c>
      <c r="BG55" t="str">
        <f t="shared" si="29"/>
        <v>&amp;SL</v>
      </c>
      <c r="BH55" t="str">
        <f t="shared" si="29"/>
        <v>&amp;MinT-shrink</v>
      </c>
      <c r="BI55" t="str">
        <f t="shared" si="33"/>
        <v>&amp;1.95 (0)</v>
      </c>
      <c r="BJ55" t="str">
        <f t="shared" si="34"/>
        <v>&amp;562 (11.06)</v>
      </c>
      <c r="BK55" t="str">
        <f t="shared" si="30"/>
        <v>&amp;1113 (27.8)</v>
      </c>
      <c r="BL55" s="7" t="str">
        <f t="shared" si="30"/>
        <v>&amp;94 (1.16)</v>
      </c>
      <c r="BM55" s="7" t="str">
        <f t="shared" si="30"/>
        <v>&amp;178 (2.97)</v>
      </c>
      <c r="BN55" s="7" t="str">
        <f t="shared" si="30"/>
        <v>&amp;367 (5.94)</v>
      </c>
      <c r="BO55" t="str">
        <f t="shared" si="35"/>
        <v>&amp;6.73 (0.02)</v>
      </c>
      <c r="BP55" t="str">
        <f t="shared" si="36"/>
        <v>&amp;3.71 (0.01)</v>
      </c>
      <c r="BQ55" t="str">
        <f t="shared" si="37"/>
        <v>&amp;243 (3.74)</v>
      </c>
      <c r="BR55" t="str">
        <f t="shared" si="32"/>
        <v>&amp;479 (9.32)</v>
      </c>
      <c r="BS55" t="str">
        <f t="shared" si="32"/>
        <v>&amp;1014 (18.79)</v>
      </c>
      <c r="BT55" t="str">
        <f t="shared" si="32"/>
        <v>&amp;2384 (61.06)</v>
      </c>
      <c r="BU55" t="str">
        <f t="shared" si="38"/>
        <v>&amp;22.3 (0.45)</v>
      </c>
      <c r="BV55" s="3" t="s">
        <v>45</v>
      </c>
    </row>
    <row r="56" spans="17:74" x14ac:dyDescent="0.4">
      <c r="Q56" t="s">
        <v>7</v>
      </c>
      <c r="R56" t="s">
        <v>57</v>
      </c>
      <c r="U56" t="s">
        <v>37</v>
      </c>
      <c r="V56" t="s">
        <v>36</v>
      </c>
      <c r="W56" t="s">
        <v>27</v>
      </c>
      <c r="X56" s="1" cm="1">
        <f t="array" ref="X56">SUMPRODUCT((X$28 = $C$1:$O$1) * ($R56 = $B$2:$B$23) * ($Q56 = $A$2:$A$23) * ($C$2:$O$23))</f>
        <v>1.9399436506641801</v>
      </c>
      <c r="Y56" s="1" cm="1">
        <f t="array" ref="Y56">SUMPRODUCT((Y$28 = $C$1:$O$1) * ($R56 = $B$2:$B$23) * ($Q56 = $A$2:$A$23) * ($C$2:$O$23))</f>
        <v>560.42204032689995</v>
      </c>
      <c r="Z56" s="1" cm="1">
        <f t="array" ref="Z56">SUMPRODUCT((Z$28 = $C$1:$O$1) * ($R56 = $B$2:$B$23) * ($Q56 = $A$2:$A$23) * ($C$2:$O$23))</f>
        <v>1102.9317042908999</v>
      </c>
      <c r="AA56" s="1" cm="1">
        <f t="array" ref="AA56">SUMPRODUCT((AA$28 = $C$1:$O$1) * ($R56 = $B$2:$B$23) * ($Q56 = $A$2:$A$23) * ($C$2:$O$23))</f>
        <v>100.698270563432</v>
      </c>
      <c r="AB56" s="1" cm="1">
        <f t="array" ref="AB56">SUMPRODUCT((AB$28 = $C$1:$O$1) * ($R56 = $B$2:$B$23) * ($Q56 = $A$2:$A$23) * ($C$2:$O$23))</f>
        <v>194.157357953413</v>
      </c>
      <c r="AC56" s="1" cm="1">
        <f t="array" ref="AC56">SUMPRODUCT((AC$28 = $C$1:$O$1) * ($R56 = $B$2:$B$23) * ($Q56 = $A$2:$A$23) * ($C$2:$O$23))</f>
        <v>407.32603113440098</v>
      </c>
      <c r="AD56" s="1" cm="1">
        <f t="array" ref="AD56">SUMPRODUCT((AD$28 = $C$1:$O$1) * ($R56 = $B$2:$B$23) * ($Q56 = $A$2:$A$23) * ($C$2:$O$23))</f>
        <v>6.6935930104902397</v>
      </c>
      <c r="AE56" s="1" cm="1">
        <f t="array" ref="AE56">SUMPRODUCT((AE$28 = $C$1:$O$1) * ($R56 = $B$2:$B$23) * ($Q56 = $A$2:$A$23) * ($C$2:$O$23))</f>
        <v>3.6828640359192502</v>
      </c>
      <c r="AF56" s="1" cm="1">
        <f t="array" ref="AF56">SUMPRODUCT((AF$28 = $C$1:$O$1) * ($R56 = $B$2:$B$23) * ($Q56 = $A$2:$A$23) * ($C$2:$O$23))</f>
        <v>251.941490236562</v>
      </c>
      <c r="AG56" s="1" cm="1">
        <f t="array" ref="AG56">SUMPRODUCT((AG$28 = $C$1:$O$1) * ($R56 = $B$2:$B$23) * ($Q56 = $A$2:$A$23) * ($C$2:$O$23))</f>
        <v>499.410550955573</v>
      </c>
      <c r="AH56" s="1" cm="1">
        <f t="array" ref="AH56">SUMPRODUCT((AH$28 = $C$1:$O$1) * ($R56 = $B$2:$B$23) * ($Q56 = $A$2:$A$23) * ($C$2:$O$23))</f>
        <v>1052.94099136254</v>
      </c>
      <c r="AI56" s="1" cm="1">
        <f t="array" ref="AI56">SUMPRODUCT((AI$28 = $C$1:$O$1) * ($R56 = $B$2:$B$23) * ($Q56 = $A$2:$A$23) * ($C$2:$O$23))</f>
        <v>2352.35046999735</v>
      </c>
      <c r="AJ56" s="1" cm="1">
        <f t="array" ref="AJ56">SUMPRODUCT((AJ$28 = $C$1:$O$1) * ($R56 = $B$2:$B$23) * ($Q56 = $A$2:$A$23) * ($C$2:$O$23))</f>
        <v>22.7529561495884</v>
      </c>
      <c r="AM56" t="s">
        <v>58</v>
      </c>
      <c r="AN56" t="s">
        <v>37</v>
      </c>
      <c r="AO56" t="s">
        <v>27</v>
      </c>
      <c r="AP56" s="1" cm="1">
        <f t="array" ref="AP56">SUMPRODUCT((AP$28 = $S$1:$AE$1) * ($R56 = $R$2:$R$23) * ($Q56 = $Q$2:$Q$23) * ($S$2:$AE$23))</f>
        <v>1.8277634824952801E-3</v>
      </c>
      <c r="AQ56" s="1" cm="1">
        <f t="array" ref="AQ56">SUMPRODUCT((AQ$28 = $S$1:$AE$1) * ($R56 = $R$2:$R$23) * ($Q56 = $Q$2:$Q$23) * ($S$2:$AE$23))</f>
        <v>23.053278596986502</v>
      </c>
      <c r="AR56" s="1" cm="1">
        <f t="array" ref="AR56">SUMPRODUCT((AR$28 = $S$1:$AE$1) * ($R56 = $R$2:$R$23) * ($Q56 = $Q$2:$Q$23) * ($S$2:$AE$23))</f>
        <v>62.419894012324598</v>
      </c>
      <c r="AS56" s="1" cm="1">
        <f t="array" ref="AS56">SUMPRODUCT((AS$28 = $S$1:$AE$1) * ($R56 = $R$2:$R$23) * ($Q56 = $Q$2:$Q$23) * ($S$2:$AE$23))</f>
        <v>1.09755677372561</v>
      </c>
      <c r="AT56" s="1" cm="1">
        <f t="array" ref="AT56">SUMPRODUCT((AT$28 = $S$1:$AE$1) * ($R56 = $R$2:$R$23) * ($Q56 = $Q$2:$Q$23) * ($S$2:$AE$23))</f>
        <v>2.9292928839130599</v>
      </c>
      <c r="AU56" s="1" cm="1">
        <f t="array" ref="AU56">SUMPRODUCT((AU$28 = $S$1:$AE$1) * ($R56 = $R$2:$R$23) * ($Q56 = $Q$2:$Q$23) * ($S$2:$AE$23))</f>
        <v>11.58121697855</v>
      </c>
      <c r="AV56" s="1" cm="1">
        <f t="array" ref="AV56">SUMPRODUCT((AV$28 = $S$1:$AE$1) * ($R56 = $R$2:$R$23) * ($Q56 = $Q$2:$Q$23) * ($S$2:$AE$23))</f>
        <v>1.9071256419880799E-2</v>
      </c>
      <c r="AW56" s="1" cm="1">
        <f t="array" ref="AW56">SUMPRODUCT((AW$28 = $S$1:$AE$1) * ($R56 = $R$2:$R$23) * ($Q56 = $Q$2:$Q$23) * ($S$2:$AE$23))</f>
        <v>5.0228611325963202E-3</v>
      </c>
      <c r="AX56" s="1" cm="1">
        <f t="array" ref="AX56">SUMPRODUCT((AX$28 = $S$1:$AE$1) * ($R56 = $R$2:$R$23) * ($Q56 = $Q$2:$Q$23) * ($S$2:$AE$23))</f>
        <v>5.0762854337011598</v>
      </c>
      <c r="AY56" s="1" cm="1">
        <f t="array" ref="AY56">SUMPRODUCT((AY$28 = $S$1:$AE$1) * ($R56 = $R$2:$R$23) * ($Q56 = $Q$2:$Q$23) * ($S$2:$AE$23))</f>
        <v>13.508203899767199</v>
      </c>
      <c r="AZ56" s="1" cm="1">
        <f t="array" ref="AZ56">SUMPRODUCT((AZ$28 = $S$1:$AE$1) * ($R56 = $R$2:$R$23) * ($Q56 = $Q$2:$Q$23) * ($S$2:$AE$23))</f>
        <v>52.763042825410899</v>
      </c>
      <c r="BA56" s="1" cm="1">
        <f t="array" ref="BA56">SUMPRODUCT((BA$28 = $S$1:$AE$1) * ($R56 = $R$2:$R$23) * ($Q56 = $Q$2:$Q$23) * ($S$2:$AE$23))</f>
        <v>226.06759755043399</v>
      </c>
      <c r="BB56" s="1" cm="1">
        <f t="array" ref="BB56">SUMPRODUCT((BB$28 = $S$1:$AE$1) * ($R56 = $R$2:$R$23) * ($Q56 = $Q$2:$Q$23) * ($S$2:$AE$23))</f>
        <v>1.17423817819615</v>
      </c>
      <c r="BE56" t="s">
        <v>44</v>
      </c>
      <c r="BF56" t="str">
        <f t="shared" si="28"/>
        <v>SL</v>
      </c>
      <c r="BG56" t="str">
        <f t="shared" si="29"/>
        <v>&amp;SL</v>
      </c>
      <c r="BH56" t="str">
        <f t="shared" si="29"/>
        <v>&amp;ERM</v>
      </c>
      <c r="BI56" t="str">
        <f t="shared" si="33"/>
        <v>&amp;3.37 (0.02)</v>
      </c>
      <c r="BJ56" t="str">
        <f t="shared" si="34"/>
        <v>&amp;722 (40.44)</v>
      </c>
      <c r="BK56" t="str">
        <f t="shared" si="30"/>
        <v>&amp;1453 (79.67)</v>
      </c>
      <c r="BL56" t="str">
        <f t="shared" si="30"/>
        <v>&amp;137 (3.82)</v>
      </c>
      <c r="BM56" t="str">
        <f t="shared" si="30"/>
        <v>&amp;249 (8.04)</v>
      </c>
      <c r="BN56" t="str">
        <f t="shared" si="30"/>
        <v>&amp;508 (21.61)</v>
      </c>
      <c r="BO56" t="str">
        <f t="shared" si="35"/>
        <v>&amp;13.56 (0.38)</v>
      </c>
      <c r="BP56" t="str">
        <f t="shared" si="36"/>
        <v>&amp;6.85 (0.08)</v>
      </c>
      <c r="BQ56" t="str">
        <f t="shared" si="37"/>
        <v>&amp;332 (12.46)</v>
      </c>
      <c r="BR56" t="str">
        <f t="shared" si="32"/>
        <v>&amp;638 (22.86)</v>
      </c>
      <c r="BS56" t="str">
        <f t="shared" si="32"/>
        <v>&amp;1329 (56.91)</v>
      </c>
      <c r="BT56" t="str">
        <f t="shared" si="32"/>
        <v>&amp;3087 (154.87)</v>
      </c>
      <c r="BU56" t="str">
        <f t="shared" si="38"/>
        <v>&amp;29.7 (1.12)</v>
      </c>
      <c r="BV56" s="3" t="s">
        <v>45</v>
      </c>
    </row>
    <row r="58" spans="17:74" x14ac:dyDescent="0.4">
      <c r="BE58" t="s">
        <v>44</v>
      </c>
      <c r="BF58" t="str">
        <f>AM56</f>
        <v>RHL</v>
      </c>
      <c r="BG58" t="str">
        <f>"&amp;"&amp;AN56</f>
        <v>&amp;HL</v>
      </c>
      <c r="BH58" t="str">
        <f>"&amp;"&amp;AO56</f>
        <v>&amp;None</v>
      </c>
      <c r="BI58" t="str">
        <f>"&amp;"&amp;ROUND(X56, 2)&amp;" ("&amp;ROUND(AP56, 2)&amp;")"</f>
        <v>&amp;1.94 (0)</v>
      </c>
      <c r="BJ58" t="str">
        <f>"&amp;"&amp;ROUND(Y56, 0)&amp;" ("&amp;ROUND(AQ56, 2)&amp;")"</f>
        <v>&amp;560 (23.05)</v>
      </c>
      <c r="BK58" t="str">
        <f>"&amp;"&amp;ROUND(Z56, 0)&amp;" ("&amp;ROUND(AR56, 2)&amp;")"</f>
        <v>&amp;1103 (62.42)</v>
      </c>
      <c r="BL58" t="str">
        <f>"&amp;"&amp;ROUND(AA56, 0)&amp;" ("&amp;ROUND(AS56, 2)&amp;")"</f>
        <v>&amp;101 (1.1)</v>
      </c>
      <c r="BM58" t="str">
        <f>"&amp;"&amp;ROUND(AB56, 0)&amp;" ("&amp;ROUND(AT56, 2)&amp;")"</f>
        <v>&amp;194 (2.93)</v>
      </c>
      <c r="BN58" t="str">
        <f>"&amp;"&amp;ROUND(AC56, 0)&amp;" ("&amp;ROUND(AU56, 2)&amp;")"</f>
        <v>&amp;407 (11.58)</v>
      </c>
      <c r="BO58" t="str">
        <f>"&amp;"&amp;ROUND(AD56, 2)&amp;" ("&amp;ROUND(AV56, 2)&amp;")"</f>
        <v>&amp;6.69 (0.02)</v>
      </c>
      <c r="BP58" t="str">
        <f>"&amp;"&amp;ROUND(AE56, 2)&amp;" ("&amp;ROUND(AW56, 2)&amp;")"</f>
        <v>&amp;3.68 (0.01)</v>
      </c>
      <c r="BQ58" t="str">
        <f>"&amp;"&amp;ROUND(AF56, 0)&amp;" ("&amp;ROUND(AX56, 2)&amp;")"</f>
        <v>&amp;252 (5.08)</v>
      </c>
      <c r="BR58" t="str">
        <f>"&amp;"&amp;ROUND(AG56, 0)&amp;" ("&amp;ROUND(AY56, 2)&amp;")"</f>
        <v>&amp;499 (13.51)</v>
      </c>
      <c r="BS58" t="str">
        <f>"&amp;"&amp;ROUND(AH56, 0)&amp;" ("&amp;ROUND(AZ56, 2)&amp;")"</f>
        <v>&amp;1053 (52.76)</v>
      </c>
      <c r="BT58" t="str">
        <f>"&amp;"&amp;ROUND(AI56, 0)&amp;" ("&amp;ROUND(BA56, 2)&amp;")"</f>
        <v>&amp;2352 (226.07)</v>
      </c>
      <c r="BU58" t="str">
        <f>"&amp;"&amp;ROUND(AJ56, 1)&amp;" ("&amp;ROUND(BB56, 2)&amp;")"</f>
        <v>&amp;22.8 (1.17)</v>
      </c>
      <c r="BV58" s="3" t="s">
        <v>45</v>
      </c>
    </row>
  </sheetData>
  <hyperlinks>
    <hyperlink ref="BV32" r:id="rId1" xr:uid="{D432B6C8-6FDD-4EB6-B3E3-E1B509C33121}"/>
    <hyperlink ref="BV33" r:id="rId2" xr:uid="{B5FF5A35-7FBC-4585-B1C2-D30573A339C9}"/>
    <hyperlink ref="BV34" r:id="rId3" xr:uid="{9669EA79-9034-4D24-B4B5-C1BE43BCFF93}"/>
    <hyperlink ref="BV35" r:id="rId4" xr:uid="{3A32E916-F1B2-4565-871B-DE7955E15282}"/>
    <hyperlink ref="BV36" r:id="rId5" xr:uid="{543AD94B-C51A-4644-8E19-27921B040CA9}"/>
    <hyperlink ref="BV37" r:id="rId6" xr:uid="{67B13601-777C-4A89-84F0-93DA7FAEB94A}"/>
    <hyperlink ref="BV38" r:id="rId7" xr:uid="{CF2E9B5B-7985-4358-AEE0-34C9C146984D}"/>
    <hyperlink ref="BV50" r:id="rId8" xr:uid="{450DF113-C7DB-4BA3-BE45-0B343AA0BEEE}"/>
    <hyperlink ref="BV51" r:id="rId9" xr:uid="{022DF7C3-135F-4836-8291-EADEE17DAE23}"/>
    <hyperlink ref="BV52" r:id="rId10" xr:uid="{B38E1636-25AF-4561-BD27-CB2410DA1B60}"/>
    <hyperlink ref="BV53" r:id="rId11" xr:uid="{A451AC73-D3D1-41DC-BE47-7EA264350F58}"/>
    <hyperlink ref="BV54" r:id="rId12" xr:uid="{1E01AD43-7519-4112-AB8D-BDEC303591B4}"/>
    <hyperlink ref="BV55" r:id="rId13" xr:uid="{E3053348-E11B-4439-88F2-CC834D9B653D}"/>
    <hyperlink ref="BV56" r:id="rId14" xr:uid="{C5D3BAAC-0840-4B89-B81A-455053B55B6F}"/>
    <hyperlink ref="BV41" r:id="rId15" xr:uid="{E9576E67-0414-457D-B5A3-63BCD9453F7A}"/>
    <hyperlink ref="BV42" r:id="rId16" xr:uid="{394C575C-C196-448A-BB07-FB93088B1293}"/>
    <hyperlink ref="BV43" r:id="rId17" xr:uid="{0BF6339F-F9BD-4E60-B969-8B1612259D56}"/>
    <hyperlink ref="BV44" r:id="rId18" xr:uid="{ED7352BE-086C-4E2B-A02D-9357FA965909}"/>
    <hyperlink ref="BV45" r:id="rId19" xr:uid="{A24581AE-40B7-4B2D-BE5E-1429E9EA2E6D}"/>
    <hyperlink ref="BV46" r:id="rId20" xr:uid="{48873D4F-6FE0-422C-AFF6-B5BAECE94D47}"/>
    <hyperlink ref="BV47" r:id="rId21" xr:uid="{1B90F671-7B85-4BC0-B540-35367CB5037F}"/>
    <hyperlink ref="BV31" r:id="rId22" xr:uid="{D868FB71-03EB-470A-82D2-FB3E0D557E01}"/>
    <hyperlink ref="BV40" r:id="rId23" xr:uid="{C5D8CC3D-2733-4E57-933D-4DBCC7BBC1F4}"/>
    <hyperlink ref="BV58" r:id="rId24" xr:uid="{5D0F93BB-DD61-4F87-8478-A9E1F8C42AED}"/>
    <hyperlink ref="BV49" r:id="rId25" xr:uid="{09AAD49B-7056-4B1E-AE1F-A9C7D5B82551}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E3A62-F4EB-4EDE-B744-E90FB85DA2AD}">
  <dimension ref="D8:I12"/>
  <sheetViews>
    <sheetView tabSelected="1" workbookViewId="0">
      <selection activeCell="I9" sqref="I9"/>
    </sheetView>
  </sheetViews>
  <sheetFormatPr defaultRowHeight="14.6" x14ac:dyDescent="0.4"/>
  <cols>
    <col min="4" max="4" width="17.53515625" bestFit="1" customWidth="1"/>
    <col min="5" max="5" width="14.3046875" bestFit="1" customWidth="1"/>
    <col min="6" max="6" width="14.61328125" bestFit="1" customWidth="1"/>
    <col min="7" max="7" width="11.53515625" bestFit="1" customWidth="1"/>
  </cols>
  <sheetData>
    <row r="8" spans="4:9" x14ac:dyDescent="0.4">
      <c r="H8" t="s">
        <v>64</v>
      </c>
    </row>
    <row r="9" spans="4:9" x14ac:dyDescent="0.4">
      <c r="E9" t="s">
        <v>59</v>
      </c>
      <c r="F9" t="s">
        <v>60</v>
      </c>
      <c r="G9" t="s">
        <v>61</v>
      </c>
      <c r="H9" t="s">
        <v>66</v>
      </c>
      <c r="I9" t="s">
        <v>65</v>
      </c>
    </row>
    <row r="10" spans="4:9" x14ac:dyDescent="0.4">
      <c r="D10" t="s">
        <v>16</v>
      </c>
      <c r="E10">
        <v>0.47299999999999998</v>
      </c>
      <c r="F10">
        <v>0.99933569885087203</v>
      </c>
      <c r="G10">
        <v>4</v>
      </c>
    </row>
    <row r="11" spans="4:9" x14ac:dyDescent="0.4">
      <c r="D11" t="s">
        <v>62</v>
      </c>
      <c r="E11">
        <v>1</v>
      </c>
      <c r="F11">
        <v>0.99933569885087203</v>
      </c>
      <c r="G11">
        <v>4</v>
      </c>
    </row>
    <row r="12" spans="4:9" x14ac:dyDescent="0.4">
      <c r="D12" t="s">
        <v>63</v>
      </c>
      <c r="E12">
        <v>0.47299999999999998</v>
      </c>
      <c r="F12">
        <v>1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relative</vt:lpstr>
      <vt:lpstr>absolute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Sprangers</dc:creator>
  <cp:lastModifiedBy>Olivier Sprangers</cp:lastModifiedBy>
  <dcterms:created xsi:type="dcterms:W3CDTF">2023-06-08T17:39:30Z</dcterms:created>
  <dcterms:modified xsi:type="dcterms:W3CDTF">2023-06-13T07:06:07Z</dcterms:modified>
</cp:coreProperties>
</file>