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exp2_allstores/lr0.05/"/>
    </mc:Choice>
  </mc:AlternateContent>
  <xr:revisionPtr revIDLastSave="316" documentId="8_{B32B39B7-D845-4A2B-8C37-71E61356E4B6}" xr6:coauthVersionLast="47" xr6:coauthVersionMax="47" xr10:uidLastSave="{6A19B2B3-1236-4850-B27F-A178CF521646}"/>
  <bookViews>
    <workbookView xWindow="10" yWindow="0" windowWidth="38370" windowHeight="20880" xr2:uid="{00000000-000D-0000-FFFF-FFFF00000000}"/>
  </bookViews>
  <sheets>
    <sheet name="ablation" sheetId="13" r:id="rId1"/>
    <sheet name="vsbaselines" sheetId="12" r:id="rId2"/>
    <sheet name="relative_rmse" sheetId="1" r:id="rId3"/>
    <sheet name="absolute_rmse" sheetId="3" r:id="rId4"/>
    <sheet name="relative_mae" sheetId="11" r:id="rId5"/>
    <sheet name="absolute_mae" sheetId="10" r:id="rId6"/>
    <sheet name="RMSE_mean" sheetId="6" r:id="rId7"/>
    <sheet name="RMSE_std" sheetId="7" r:id="rId8"/>
    <sheet name="MAE_mean" sheetId="8" r:id="rId9"/>
    <sheet name="MAE_std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3" l="1"/>
  <c r="I5" i="13"/>
  <c r="I6" i="13"/>
  <c r="I7" i="13"/>
  <c r="I3" i="13"/>
  <c r="H4" i="13"/>
  <c r="H5" i="13"/>
  <c r="H6" i="13"/>
  <c r="H7" i="13"/>
  <c r="H3" i="13"/>
  <c r="M33" i="13"/>
  <c r="N33" i="13"/>
  <c r="O33" i="13"/>
  <c r="P33" i="13"/>
  <c r="M34" i="13"/>
  <c r="N34" i="13"/>
  <c r="O34" i="13"/>
  <c r="P34" i="13"/>
  <c r="M35" i="13"/>
  <c r="N35" i="13"/>
  <c r="O35" i="13"/>
  <c r="P35" i="13"/>
  <c r="N32" i="13"/>
  <c r="O32" i="13"/>
  <c r="P32" i="13"/>
  <c r="M32" i="13"/>
  <c r="N31" i="13"/>
  <c r="O31" i="13"/>
  <c r="P31" i="13"/>
  <c r="M31" i="13"/>
  <c r="L35" i="13"/>
  <c r="K35" i="13"/>
  <c r="L34" i="13"/>
  <c r="K34" i="13"/>
  <c r="L33" i="13"/>
  <c r="K33" i="13"/>
  <c r="L32" i="13"/>
  <c r="K32" i="13"/>
  <c r="L31" i="13"/>
  <c r="K31" i="13"/>
  <c r="L19" i="13"/>
  <c r="L20" i="13"/>
  <c r="L21" i="13"/>
  <c r="L22" i="13"/>
  <c r="L18" i="13"/>
  <c r="K22" i="13"/>
  <c r="M22" i="13"/>
  <c r="N22" i="13"/>
  <c r="O22" i="13"/>
  <c r="P22" i="13"/>
  <c r="C7" i="13"/>
  <c r="D7" i="13"/>
  <c r="E7" i="13"/>
  <c r="F7" i="13"/>
  <c r="K19" i="13"/>
  <c r="K20" i="13"/>
  <c r="K21" i="13"/>
  <c r="K18" i="13"/>
  <c r="C6" i="13"/>
  <c r="D6" i="13"/>
  <c r="N21" i="13" s="1"/>
  <c r="C5" i="13"/>
  <c r="M20" i="13" s="1"/>
  <c r="D5" i="13"/>
  <c r="N20" i="13" s="1"/>
  <c r="D4" i="13"/>
  <c r="N19" i="13" s="1"/>
  <c r="C4" i="13"/>
  <c r="M19" i="13" s="1"/>
  <c r="D3" i="13"/>
  <c r="F3" i="13" s="1"/>
  <c r="P18" i="13" s="1"/>
  <c r="C3" i="13"/>
  <c r="E3" i="13" s="1"/>
  <c r="O18" i="13" s="1"/>
  <c r="M20" i="12"/>
  <c r="M21" i="12"/>
  <c r="M22" i="12"/>
  <c r="M23" i="12"/>
  <c r="M24" i="12"/>
  <c r="M25" i="12"/>
  <c r="M26" i="12"/>
  <c r="M19" i="12"/>
  <c r="J19" i="12"/>
  <c r="J20" i="12"/>
  <c r="J21" i="12"/>
  <c r="J22" i="12"/>
  <c r="J23" i="12"/>
  <c r="J24" i="12"/>
  <c r="J25" i="12"/>
  <c r="J26" i="12"/>
  <c r="J18" i="12"/>
  <c r="K26" i="12"/>
  <c r="K25" i="12"/>
  <c r="K24" i="12"/>
  <c r="K23" i="12"/>
  <c r="K22" i="12"/>
  <c r="K21" i="12"/>
  <c r="K20" i="12"/>
  <c r="K19" i="12"/>
  <c r="K18" i="12"/>
  <c r="L19" i="12"/>
  <c r="L20" i="12"/>
  <c r="L21" i="12"/>
  <c r="L22" i="12"/>
  <c r="L23" i="12"/>
  <c r="L24" i="12"/>
  <c r="L25" i="12"/>
  <c r="L26" i="12"/>
  <c r="L18" i="12"/>
  <c r="O18" i="12"/>
  <c r="N23" i="12"/>
  <c r="D5" i="12"/>
  <c r="N20" i="12" s="1"/>
  <c r="D3" i="12"/>
  <c r="N18" i="12" s="1"/>
  <c r="D6" i="12"/>
  <c r="F6" i="12" s="1"/>
  <c r="P21" i="12" s="1"/>
  <c r="D7" i="12"/>
  <c r="N22" i="12" s="1"/>
  <c r="D8" i="12"/>
  <c r="D9" i="12"/>
  <c r="N24" i="12" s="1"/>
  <c r="D10" i="12"/>
  <c r="N25" i="12" s="1"/>
  <c r="D11" i="12"/>
  <c r="N26" i="12" s="1"/>
  <c r="D4" i="12"/>
  <c r="N19" i="12" s="1"/>
  <c r="C10" i="12"/>
  <c r="C11" i="12"/>
  <c r="C9" i="12"/>
  <c r="C8" i="12"/>
  <c r="C7" i="12"/>
  <c r="C6" i="12"/>
  <c r="C3" i="12"/>
  <c r="E3" i="12" s="1"/>
  <c r="C5" i="12"/>
  <c r="E5" i="12" s="1"/>
  <c r="O20" i="12" s="1"/>
  <c r="C4" i="12"/>
  <c r="C3" i="11"/>
  <c r="AC51" i="11" s="1" a="1"/>
  <c r="AC51" i="11" s="1"/>
  <c r="D3" i="11"/>
  <c r="E3" i="11"/>
  <c r="F3" i="11"/>
  <c r="G3" i="11"/>
  <c r="H3" i="11"/>
  <c r="I3" i="11"/>
  <c r="J3" i="11"/>
  <c r="K3" i="11"/>
  <c r="L3" i="11"/>
  <c r="M3" i="11"/>
  <c r="N3" i="11"/>
  <c r="O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D2" i="11"/>
  <c r="E2" i="11"/>
  <c r="F2" i="11"/>
  <c r="G2" i="11"/>
  <c r="H2" i="11"/>
  <c r="I2" i="11"/>
  <c r="J2" i="11"/>
  <c r="K2" i="11"/>
  <c r="L2" i="11"/>
  <c r="M2" i="11"/>
  <c r="N2" i="11"/>
  <c r="O2" i="11"/>
  <c r="C2" i="11"/>
  <c r="BH56" i="11"/>
  <c r="BG56" i="11"/>
  <c r="BF56" i="11"/>
  <c r="BH54" i="11"/>
  <c r="BG54" i="11"/>
  <c r="BF54" i="11"/>
  <c r="BH53" i="11"/>
  <c r="BG53" i="11"/>
  <c r="BF53" i="11"/>
  <c r="BH52" i="11"/>
  <c r="BG52" i="11"/>
  <c r="BF52" i="11"/>
  <c r="AO52" i="11"/>
  <c r="W52" i="11"/>
  <c r="BH51" i="11"/>
  <c r="BG51" i="11"/>
  <c r="BF51" i="11"/>
  <c r="AO51" i="11"/>
  <c r="W51" i="11"/>
  <c r="BH50" i="11"/>
  <c r="BG50" i="11"/>
  <c r="BF50" i="11"/>
  <c r="AO50" i="11"/>
  <c r="BH44" i="11" s="1"/>
  <c r="W50" i="11"/>
  <c r="BH49" i="11"/>
  <c r="BG49" i="11"/>
  <c r="BF49" i="11"/>
  <c r="AO49" i="11"/>
  <c r="BH43" i="11" s="1"/>
  <c r="W49" i="11"/>
  <c r="BE48" i="11"/>
  <c r="AO48" i="11"/>
  <c r="W48" i="11"/>
  <c r="AO47" i="11"/>
  <c r="W47" i="11"/>
  <c r="BH46" i="11"/>
  <c r="BG46" i="11"/>
  <c r="BF46" i="11"/>
  <c r="BH45" i="11"/>
  <c r="BG45" i="11"/>
  <c r="BF45" i="11"/>
  <c r="BG44" i="11"/>
  <c r="BF44" i="11"/>
  <c r="BG43" i="11"/>
  <c r="BF43" i="11"/>
  <c r="BH42" i="11"/>
  <c r="BG42" i="11"/>
  <c r="BF42" i="11"/>
  <c r="BH41" i="11"/>
  <c r="BG41" i="11"/>
  <c r="BF41" i="11"/>
  <c r="BE40" i="11"/>
  <c r="BH38" i="11"/>
  <c r="BG38" i="11"/>
  <c r="BF38" i="11"/>
  <c r="BH37" i="11"/>
  <c r="BG37" i="11"/>
  <c r="BF37" i="11"/>
  <c r="BH36" i="11"/>
  <c r="BG36" i="11"/>
  <c r="BF36" i="11"/>
  <c r="BH35" i="11"/>
  <c r="BG35" i="11"/>
  <c r="BF35" i="11"/>
  <c r="BH34" i="11"/>
  <c r="BG34" i="11"/>
  <c r="BF34" i="11"/>
  <c r="BH33" i="11"/>
  <c r="BG33" i="11"/>
  <c r="BF33" i="11"/>
  <c r="BH32" i="11"/>
  <c r="BG32" i="11"/>
  <c r="BF32" i="11"/>
  <c r="BE3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C3" i="10"/>
  <c r="D3" i="10"/>
  <c r="E3" i="10"/>
  <c r="AJ42" i="10" s="1" a="1"/>
  <c r="AJ42" i="10" s="1"/>
  <c r="F3" i="10"/>
  <c r="AI42" i="10" s="1" a="1"/>
  <c r="AI42" i="10" s="1"/>
  <c r="G3" i="10"/>
  <c r="AJ48" i="10" s="1" a="1"/>
  <c r="AJ48" i="10" s="1"/>
  <c r="H3" i="10"/>
  <c r="AB42" i="10" s="1" a="1"/>
  <c r="AB42" i="10" s="1"/>
  <c r="I3" i="10"/>
  <c r="J3" i="10"/>
  <c r="AG48" i="10" s="1" a="1"/>
  <c r="AG48" i="10" s="1"/>
  <c r="K3" i="10"/>
  <c r="X41" i="10" s="1" a="1"/>
  <c r="X41" i="10" s="1"/>
  <c r="L3" i="10"/>
  <c r="M3" i="10"/>
  <c r="AJ40" i="10" s="1" a="1"/>
  <c r="AJ40" i="10" s="1"/>
  <c r="N3" i="10"/>
  <c r="O3" i="10"/>
  <c r="C4" i="10"/>
  <c r="AG32" i="10" s="1" a="1"/>
  <c r="AG32" i="10" s="1"/>
  <c r="D4" i="10"/>
  <c r="AF32" i="10" s="1" a="1"/>
  <c r="AF32" i="10" s="1"/>
  <c r="E4" i="10"/>
  <c r="AC32" i="10" s="1" a="1"/>
  <c r="AC32" i="10" s="1"/>
  <c r="F4" i="10"/>
  <c r="G4" i="10"/>
  <c r="X37" i="10" s="1" a="1"/>
  <c r="X37" i="10" s="1"/>
  <c r="H4" i="10"/>
  <c r="I4" i="10"/>
  <c r="J4" i="10"/>
  <c r="K4" i="10"/>
  <c r="L4" i="10"/>
  <c r="M4" i="10"/>
  <c r="N4" i="10"/>
  <c r="O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D2" i="10"/>
  <c r="E2" i="10"/>
  <c r="F2" i="10"/>
  <c r="G2" i="10"/>
  <c r="H2" i="10"/>
  <c r="I2" i="10"/>
  <c r="J2" i="10"/>
  <c r="AE38" i="10" s="1" a="1"/>
  <c r="AE38" i="10" s="1"/>
  <c r="K2" i="10"/>
  <c r="L2" i="10"/>
  <c r="M2" i="10"/>
  <c r="N2" i="10"/>
  <c r="O2" i="10"/>
  <c r="C2" i="10"/>
  <c r="T2" i="10"/>
  <c r="U2" i="10"/>
  <c r="V2" i="10"/>
  <c r="W2" i="10"/>
  <c r="X2" i="10"/>
  <c r="Y2" i="10"/>
  <c r="Z2" i="10"/>
  <c r="AA2" i="10"/>
  <c r="AB2" i="10"/>
  <c r="AC2" i="10"/>
  <c r="AD2" i="10"/>
  <c r="AP34" i="10" s="1" a="1"/>
  <c r="AP34" i="10" s="1"/>
  <c r="AE2" i="10"/>
  <c r="T3" i="10"/>
  <c r="U3" i="10"/>
  <c r="V3" i="10"/>
  <c r="W3" i="10"/>
  <c r="AX44" i="10" s="1" a="1"/>
  <c r="AX44" i="10" s="1"/>
  <c r="X3" i="10"/>
  <c r="Y3" i="10"/>
  <c r="Z3" i="10"/>
  <c r="AA3" i="10"/>
  <c r="AB3" i="10"/>
  <c r="AC3" i="10"/>
  <c r="AD3" i="10"/>
  <c r="AE3" i="10"/>
  <c r="T4" i="10"/>
  <c r="U4" i="10"/>
  <c r="V4" i="10"/>
  <c r="W4" i="10"/>
  <c r="X4" i="10"/>
  <c r="Y4" i="10"/>
  <c r="Z4" i="10"/>
  <c r="AA4" i="10"/>
  <c r="AB4" i="10"/>
  <c r="AC4" i="10"/>
  <c r="AD4" i="10"/>
  <c r="AE4" i="10"/>
  <c r="T5" i="10"/>
  <c r="U5" i="10"/>
  <c r="V5" i="10"/>
  <c r="W5" i="10"/>
  <c r="X5" i="10"/>
  <c r="Y5" i="10"/>
  <c r="Z5" i="10"/>
  <c r="AA5" i="10"/>
  <c r="AB5" i="10"/>
  <c r="AC5" i="10"/>
  <c r="AD5" i="10"/>
  <c r="AE5" i="10"/>
  <c r="T6" i="10"/>
  <c r="U6" i="10"/>
  <c r="V6" i="10"/>
  <c r="W6" i="10"/>
  <c r="X6" i="10"/>
  <c r="Y6" i="10"/>
  <c r="Z6" i="10"/>
  <c r="AA6" i="10"/>
  <c r="AB6" i="10"/>
  <c r="AC6" i="10"/>
  <c r="AD6" i="10"/>
  <c r="AE6" i="10"/>
  <c r="T7" i="10"/>
  <c r="U7" i="10"/>
  <c r="V7" i="10"/>
  <c r="W7" i="10"/>
  <c r="X7" i="10"/>
  <c r="Y7" i="10"/>
  <c r="Z7" i="10"/>
  <c r="AA7" i="10"/>
  <c r="AB7" i="10"/>
  <c r="AC7" i="10"/>
  <c r="AD7" i="10"/>
  <c r="AE7" i="10"/>
  <c r="T8" i="10"/>
  <c r="U8" i="10"/>
  <c r="V8" i="10"/>
  <c r="W8" i="10"/>
  <c r="X8" i="10"/>
  <c r="Y8" i="10"/>
  <c r="Z8" i="10"/>
  <c r="AA8" i="10"/>
  <c r="AB8" i="10"/>
  <c r="AC8" i="10"/>
  <c r="AD8" i="10"/>
  <c r="AE8" i="10"/>
  <c r="T9" i="10"/>
  <c r="U9" i="10"/>
  <c r="V9" i="10"/>
  <c r="W9" i="10"/>
  <c r="X9" i="10"/>
  <c r="Y9" i="10"/>
  <c r="Z9" i="10"/>
  <c r="AA9" i="10"/>
  <c r="AB9" i="10"/>
  <c r="AC9" i="10"/>
  <c r="AD9" i="10"/>
  <c r="AE9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" i="10"/>
  <c r="BH56" i="10"/>
  <c r="BG56" i="10"/>
  <c r="BF56" i="10"/>
  <c r="BH54" i="10"/>
  <c r="BG54" i="10"/>
  <c r="BF54" i="10"/>
  <c r="BH53" i="10"/>
  <c r="BG53" i="10"/>
  <c r="BF53" i="10"/>
  <c r="BH52" i="10"/>
  <c r="BG52" i="10"/>
  <c r="BF52" i="10"/>
  <c r="AO52" i="10"/>
  <c r="BH46" i="10" s="1"/>
  <c r="W52" i="10"/>
  <c r="BH51" i="10"/>
  <c r="BG51" i="10"/>
  <c r="BF51" i="10"/>
  <c r="AO51" i="10"/>
  <c r="W51" i="10"/>
  <c r="BH50" i="10"/>
  <c r="BG50" i="10"/>
  <c r="BF50" i="10"/>
  <c r="AO50" i="10"/>
  <c r="BH44" i="10" s="1"/>
  <c r="W50" i="10"/>
  <c r="BH49" i="10"/>
  <c r="BG49" i="10"/>
  <c r="BF49" i="10"/>
  <c r="AO49" i="10"/>
  <c r="BH43" i="10" s="1"/>
  <c r="W49" i="10"/>
  <c r="BE48" i="10"/>
  <c r="AO48" i="10"/>
  <c r="BH42" i="10" s="1"/>
  <c r="W48" i="10"/>
  <c r="AO47" i="10"/>
  <c r="BH41" i="10" s="1"/>
  <c r="W47" i="10"/>
  <c r="BG46" i="10"/>
  <c r="BF46" i="10"/>
  <c r="BH45" i="10"/>
  <c r="BG45" i="10"/>
  <c r="BF45" i="10"/>
  <c r="BG44" i="10"/>
  <c r="BF44" i="10"/>
  <c r="BG43" i="10"/>
  <c r="BF43" i="10"/>
  <c r="BG42" i="10"/>
  <c r="BF42" i="10"/>
  <c r="BG41" i="10"/>
  <c r="BF41" i="10"/>
  <c r="BE40" i="10"/>
  <c r="BH38" i="10"/>
  <c r="BG38" i="10"/>
  <c r="BF38" i="10"/>
  <c r="BH37" i="10"/>
  <c r="BG37" i="10"/>
  <c r="BF37" i="10"/>
  <c r="BH36" i="10"/>
  <c r="BG36" i="10"/>
  <c r="BF36" i="10"/>
  <c r="BH35" i="10"/>
  <c r="BG35" i="10"/>
  <c r="BF35" i="10"/>
  <c r="BH34" i="10"/>
  <c r="BG34" i="10"/>
  <c r="BF34" i="10"/>
  <c r="BH33" i="10"/>
  <c r="BG33" i="10"/>
  <c r="BF33" i="10"/>
  <c r="BH32" i="10"/>
  <c r="BG32" i="10"/>
  <c r="BF32" i="10"/>
  <c r="BE3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T2" i="3"/>
  <c r="U2" i="3"/>
  <c r="V2" i="3"/>
  <c r="BB34" i="3" s="1" a="1"/>
  <c r="BB34" i="3" s="1"/>
  <c r="W2" i="3"/>
  <c r="X2" i="3"/>
  <c r="BA38" i="3" s="1" a="1"/>
  <c r="BA38" i="3" s="1"/>
  <c r="Y2" i="3"/>
  <c r="Z2" i="3"/>
  <c r="AA2" i="3"/>
  <c r="AB2" i="3"/>
  <c r="AC2" i="3"/>
  <c r="AD2" i="3"/>
  <c r="AE2" i="3"/>
  <c r="T3" i="3"/>
  <c r="U3" i="3"/>
  <c r="V3" i="3"/>
  <c r="W3" i="3"/>
  <c r="AW48" i="3" s="1" a="1"/>
  <c r="AW48" i="3" s="1"/>
  <c r="X3" i="3"/>
  <c r="AW50" i="3" s="1" a="1"/>
  <c r="AW50" i="3" s="1"/>
  <c r="Y3" i="3"/>
  <c r="AP52" i="3" s="1" a="1"/>
  <c r="AP52" i="3" s="1"/>
  <c r="Z3" i="3"/>
  <c r="AP41" i="3" s="1" a="1"/>
  <c r="AP41" i="3" s="1"/>
  <c r="AA3" i="3"/>
  <c r="AP43" i="3" s="1" a="1"/>
  <c r="AP43" i="3" s="1"/>
  <c r="AB3" i="3"/>
  <c r="AC3" i="3"/>
  <c r="AD3" i="3"/>
  <c r="AE3" i="3"/>
  <c r="T4" i="3"/>
  <c r="U4" i="3"/>
  <c r="V4" i="3"/>
  <c r="W4" i="3"/>
  <c r="X4" i="3"/>
  <c r="Y4" i="3"/>
  <c r="Z4" i="3"/>
  <c r="AA4" i="3"/>
  <c r="AB4" i="3"/>
  <c r="AC4" i="3"/>
  <c r="AD4" i="3"/>
  <c r="AE4" i="3"/>
  <c r="T5" i="3"/>
  <c r="U5" i="3"/>
  <c r="V5" i="3"/>
  <c r="W5" i="3"/>
  <c r="X5" i="3"/>
  <c r="Y5" i="3"/>
  <c r="Z5" i="3"/>
  <c r="AA5" i="3"/>
  <c r="AB5" i="3"/>
  <c r="AC5" i="3"/>
  <c r="AD5" i="3"/>
  <c r="AE5" i="3"/>
  <c r="T6" i="3"/>
  <c r="U6" i="3"/>
  <c r="V6" i="3"/>
  <c r="W6" i="3"/>
  <c r="X6" i="3"/>
  <c r="Y6" i="3"/>
  <c r="Z6" i="3"/>
  <c r="AA6" i="3"/>
  <c r="AB6" i="3"/>
  <c r="AC6" i="3"/>
  <c r="AD6" i="3"/>
  <c r="AE6" i="3"/>
  <c r="T7" i="3"/>
  <c r="U7" i="3"/>
  <c r="V7" i="3"/>
  <c r="W7" i="3"/>
  <c r="X7" i="3"/>
  <c r="Y7" i="3"/>
  <c r="Z7" i="3"/>
  <c r="AA7" i="3"/>
  <c r="AB7" i="3"/>
  <c r="AC7" i="3"/>
  <c r="AD7" i="3"/>
  <c r="AE7" i="3"/>
  <c r="T8" i="3"/>
  <c r="U8" i="3"/>
  <c r="V8" i="3"/>
  <c r="W8" i="3"/>
  <c r="X8" i="3"/>
  <c r="Y8" i="3"/>
  <c r="Z8" i="3"/>
  <c r="AA8" i="3"/>
  <c r="AV44" i="3" s="1" a="1"/>
  <c r="AV44" i="3" s="1"/>
  <c r="AB8" i="3"/>
  <c r="AC8" i="3"/>
  <c r="AD8" i="3"/>
  <c r="AE8" i="3"/>
  <c r="T9" i="3"/>
  <c r="U9" i="3"/>
  <c r="V9" i="3"/>
  <c r="W9" i="3"/>
  <c r="X9" i="3"/>
  <c r="Y9" i="3"/>
  <c r="Z9" i="3"/>
  <c r="AA9" i="3"/>
  <c r="AB9" i="3"/>
  <c r="AC9" i="3"/>
  <c r="AD9" i="3"/>
  <c r="AE9" i="3"/>
  <c r="T10" i="3"/>
  <c r="U10" i="3"/>
  <c r="V10" i="3"/>
  <c r="W10" i="3"/>
  <c r="X10" i="3"/>
  <c r="Y10" i="3"/>
  <c r="Z10" i="3"/>
  <c r="AA10" i="3"/>
  <c r="AB10" i="3"/>
  <c r="AC10" i="3"/>
  <c r="AD10" i="3"/>
  <c r="AE10" i="3"/>
  <c r="T11" i="3"/>
  <c r="U11" i="3"/>
  <c r="V11" i="3"/>
  <c r="W11" i="3"/>
  <c r="X11" i="3"/>
  <c r="Y11" i="3"/>
  <c r="Z11" i="3"/>
  <c r="AA11" i="3"/>
  <c r="AB11" i="3"/>
  <c r="AC11" i="3"/>
  <c r="AD11" i="3"/>
  <c r="AE11" i="3"/>
  <c r="T12" i="3"/>
  <c r="U12" i="3"/>
  <c r="V12" i="3"/>
  <c r="W12" i="3"/>
  <c r="X12" i="3"/>
  <c r="Y12" i="3"/>
  <c r="Z12" i="3"/>
  <c r="AA12" i="3"/>
  <c r="AB12" i="3"/>
  <c r="AC12" i="3"/>
  <c r="AD12" i="3"/>
  <c r="AE12" i="3"/>
  <c r="T13" i="3"/>
  <c r="U13" i="3"/>
  <c r="V13" i="3"/>
  <c r="W13" i="3"/>
  <c r="X13" i="3"/>
  <c r="Y13" i="3"/>
  <c r="Z13" i="3"/>
  <c r="AA13" i="3"/>
  <c r="AB13" i="3"/>
  <c r="AC13" i="3"/>
  <c r="AD13" i="3"/>
  <c r="AE13" i="3"/>
  <c r="T14" i="3"/>
  <c r="U14" i="3"/>
  <c r="V14" i="3"/>
  <c r="W14" i="3"/>
  <c r="X14" i="3"/>
  <c r="Y14" i="3"/>
  <c r="Z14" i="3"/>
  <c r="AA14" i="3"/>
  <c r="AB14" i="3"/>
  <c r="AC14" i="3"/>
  <c r="AD14" i="3"/>
  <c r="AE14" i="3"/>
  <c r="T15" i="3"/>
  <c r="U15" i="3"/>
  <c r="V15" i="3"/>
  <c r="W15" i="3"/>
  <c r="X15" i="3"/>
  <c r="Y15" i="3"/>
  <c r="Z15" i="3"/>
  <c r="AA15" i="3"/>
  <c r="AB15" i="3"/>
  <c r="AC15" i="3"/>
  <c r="AD15" i="3"/>
  <c r="AE15" i="3"/>
  <c r="T16" i="3"/>
  <c r="U16" i="3"/>
  <c r="V16" i="3"/>
  <c r="W16" i="3"/>
  <c r="X16" i="3"/>
  <c r="Y16" i="3"/>
  <c r="Z16" i="3"/>
  <c r="AA16" i="3"/>
  <c r="AB16" i="3"/>
  <c r="AC16" i="3"/>
  <c r="AD16" i="3"/>
  <c r="AE16" i="3"/>
  <c r="T17" i="3"/>
  <c r="U17" i="3"/>
  <c r="V17" i="3"/>
  <c r="W17" i="3"/>
  <c r="X17" i="3"/>
  <c r="Y17" i="3"/>
  <c r="Z17" i="3"/>
  <c r="AA17" i="3"/>
  <c r="AB17" i="3"/>
  <c r="AC17" i="3"/>
  <c r="AD17" i="3"/>
  <c r="AE17" i="3"/>
  <c r="T18" i="3"/>
  <c r="U18" i="3"/>
  <c r="V18" i="3"/>
  <c r="W18" i="3"/>
  <c r="X18" i="3"/>
  <c r="Y18" i="3"/>
  <c r="Z18" i="3"/>
  <c r="AA18" i="3"/>
  <c r="AB18" i="3"/>
  <c r="AC18" i="3"/>
  <c r="AD18" i="3"/>
  <c r="AE18" i="3"/>
  <c r="T19" i="3"/>
  <c r="U19" i="3"/>
  <c r="V19" i="3"/>
  <c r="W19" i="3"/>
  <c r="X19" i="3"/>
  <c r="Y19" i="3"/>
  <c r="Z19" i="3"/>
  <c r="AA19" i="3"/>
  <c r="AB19" i="3"/>
  <c r="AC19" i="3"/>
  <c r="AD19" i="3"/>
  <c r="AE19" i="3"/>
  <c r="T20" i="3"/>
  <c r="U20" i="3"/>
  <c r="V20" i="3"/>
  <c r="W20" i="3"/>
  <c r="X20" i="3"/>
  <c r="Y20" i="3"/>
  <c r="Z20" i="3"/>
  <c r="AA20" i="3"/>
  <c r="AB20" i="3"/>
  <c r="AC20" i="3"/>
  <c r="AD20" i="3"/>
  <c r="AE20" i="3"/>
  <c r="T21" i="3"/>
  <c r="U21" i="3"/>
  <c r="V21" i="3"/>
  <c r="W21" i="3"/>
  <c r="X21" i="3"/>
  <c r="Y21" i="3"/>
  <c r="Z21" i="3"/>
  <c r="AA21" i="3"/>
  <c r="AB21" i="3"/>
  <c r="AC21" i="3"/>
  <c r="AD21" i="3"/>
  <c r="AE21" i="3"/>
  <c r="T22" i="3"/>
  <c r="U22" i="3"/>
  <c r="V22" i="3"/>
  <c r="W22" i="3"/>
  <c r="X22" i="3"/>
  <c r="Y22" i="3"/>
  <c r="Z22" i="3"/>
  <c r="AA22" i="3"/>
  <c r="AB22" i="3"/>
  <c r="AC22" i="3"/>
  <c r="AD22" i="3"/>
  <c r="AE22" i="3"/>
  <c r="T23" i="3"/>
  <c r="U23" i="3"/>
  <c r="V23" i="3"/>
  <c r="W23" i="3"/>
  <c r="X23" i="3"/>
  <c r="Y23" i="3"/>
  <c r="Z23" i="3"/>
  <c r="AA23" i="3"/>
  <c r="AB23" i="3"/>
  <c r="AC23" i="3"/>
  <c r="AD23" i="3"/>
  <c r="AE23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" i="3"/>
  <c r="C2" i="3"/>
  <c r="F2" i="3"/>
  <c r="G2" i="3"/>
  <c r="H2" i="3"/>
  <c r="I2" i="3"/>
  <c r="J2" i="3"/>
  <c r="K2" i="3"/>
  <c r="L2" i="3"/>
  <c r="M2" i="3"/>
  <c r="N2" i="3"/>
  <c r="O2" i="3"/>
  <c r="C3" i="3"/>
  <c r="N3" i="3"/>
  <c r="O3" i="3"/>
  <c r="C4" i="3"/>
  <c r="D4" i="3"/>
  <c r="E4" i="3"/>
  <c r="F4" i="3"/>
  <c r="G4" i="3"/>
  <c r="H4" i="3"/>
  <c r="I4" i="3"/>
  <c r="J4" i="3"/>
  <c r="C5" i="3"/>
  <c r="J5" i="3"/>
  <c r="K5" i="3"/>
  <c r="L5" i="3"/>
  <c r="M5" i="3"/>
  <c r="N5" i="3"/>
  <c r="O5" i="3"/>
  <c r="C6" i="3"/>
  <c r="D6" i="3"/>
  <c r="C7" i="3"/>
  <c r="F7" i="3"/>
  <c r="G7" i="3"/>
  <c r="H7" i="3"/>
  <c r="I7" i="3"/>
  <c r="J7" i="3"/>
  <c r="K7" i="3"/>
  <c r="N8" i="3"/>
  <c r="O8" i="3"/>
  <c r="C9" i="3"/>
  <c r="D9" i="3"/>
  <c r="E9" i="3"/>
  <c r="C10" i="3"/>
  <c r="J10" i="3"/>
  <c r="K10" i="3"/>
  <c r="L10" i="3"/>
  <c r="O11" i="3"/>
  <c r="C12" i="3"/>
  <c r="D12" i="3"/>
  <c r="E12" i="3"/>
  <c r="F12" i="3"/>
  <c r="H12" i="3"/>
  <c r="I13" i="3"/>
  <c r="D14" i="3"/>
  <c r="E14" i="3"/>
  <c r="F14" i="3"/>
  <c r="G14" i="3"/>
  <c r="H14" i="3"/>
  <c r="I14" i="3"/>
  <c r="J14" i="3"/>
  <c r="K14" i="3"/>
  <c r="L14" i="3"/>
  <c r="M14" i="3"/>
  <c r="N14" i="3"/>
  <c r="O14" i="3"/>
  <c r="C15" i="3"/>
  <c r="D15" i="3"/>
  <c r="E15" i="3"/>
  <c r="F15" i="3"/>
  <c r="L15" i="3"/>
  <c r="M15" i="3"/>
  <c r="N15" i="3"/>
  <c r="O15" i="3"/>
  <c r="D16" i="3"/>
  <c r="E16" i="3"/>
  <c r="F16" i="3"/>
  <c r="G16" i="3"/>
  <c r="H16" i="3"/>
  <c r="I16" i="3"/>
  <c r="J16" i="3"/>
  <c r="K16" i="3"/>
  <c r="L16" i="3"/>
  <c r="M16" i="3"/>
  <c r="N16" i="3"/>
  <c r="F17" i="3"/>
  <c r="G17" i="3"/>
  <c r="H17" i="3"/>
  <c r="I17" i="3"/>
  <c r="J17" i="3"/>
  <c r="K17" i="3"/>
  <c r="L17" i="3"/>
  <c r="M17" i="3"/>
  <c r="N17" i="3"/>
  <c r="O17" i="3"/>
  <c r="D18" i="3"/>
  <c r="E18" i="3"/>
  <c r="F18" i="3"/>
  <c r="G18" i="3"/>
  <c r="H18" i="3"/>
  <c r="N18" i="3"/>
  <c r="O18" i="3"/>
  <c r="D19" i="3"/>
  <c r="E19" i="3"/>
  <c r="F19" i="3"/>
  <c r="G19" i="3"/>
  <c r="H19" i="3"/>
  <c r="I19" i="3"/>
  <c r="J19" i="3"/>
  <c r="K19" i="3"/>
  <c r="L19" i="3"/>
  <c r="M19" i="3"/>
  <c r="N19" i="3"/>
  <c r="O19" i="3"/>
  <c r="J20" i="3"/>
  <c r="K20" i="3"/>
  <c r="L20" i="3"/>
  <c r="M20" i="3"/>
  <c r="N20" i="3"/>
  <c r="O20" i="3"/>
  <c r="C21" i="3"/>
  <c r="D21" i="3"/>
  <c r="E21" i="3"/>
  <c r="F21" i="3"/>
  <c r="G21" i="3"/>
  <c r="H21" i="3"/>
  <c r="I21" i="3"/>
  <c r="C22" i="3"/>
  <c r="F22" i="3"/>
  <c r="G22" i="3"/>
  <c r="H22" i="3"/>
  <c r="I22" i="3"/>
  <c r="J22" i="3"/>
  <c r="K22" i="3"/>
  <c r="L22" i="3"/>
  <c r="M22" i="3"/>
  <c r="N22" i="3"/>
  <c r="O22" i="3"/>
  <c r="C23" i="3"/>
  <c r="N23" i="3"/>
  <c r="O23" i="3"/>
  <c r="D1" i="3"/>
  <c r="E1" i="3"/>
  <c r="F1" i="3"/>
  <c r="G1" i="3"/>
  <c r="H1" i="3"/>
  <c r="I1" i="3"/>
  <c r="J1" i="3"/>
  <c r="K1" i="3"/>
  <c r="D1" i="1"/>
  <c r="E1" i="1"/>
  <c r="F1" i="1"/>
  <c r="G1" i="1"/>
  <c r="H1" i="1"/>
  <c r="I1" i="1"/>
  <c r="J1" i="1"/>
  <c r="K1" i="1"/>
  <c r="L1" i="1"/>
  <c r="L1" i="3" s="1"/>
  <c r="M1" i="1"/>
  <c r="M1" i="3" s="1"/>
  <c r="N1" i="1"/>
  <c r="N1" i="3" s="1"/>
  <c r="O1" i="1"/>
  <c r="O1" i="3" s="1"/>
  <c r="C1" i="1"/>
  <c r="C1" i="3" s="1"/>
  <c r="D2" i="1"/>
  <c r="D2" i="3" s="1"/>
  <c r="E2" i="1"/>
  <c r="E2" i="3" s="1"/>
  <c r="F2" i="1"/>
  <c r="G2" i="1"/>
  <c r="H2" i="1"/>
  <c r="I2" i="1"/>
  <c r="J2" i="1"/>
  <c r="K2" i="1"/>
  <c r="L2" i="1"/>
  <c r="M2" i="1"/>
  <c r="N2" i="1"/>
  <c r="O2" i="1"/>
  <c r="D3" i="1"/>
  <c r="D3" i="3" s="1"/>
  <c r="E3" i="1"/>
  <c r="E3" i="3" s="1"/>
  <c r="F3" i="1"/>
  <c r="F3" i="3" s="1"/>
  <c r="G3" i="1"/>
  <c r="G3" i="3" s="1"/>
  <c r="H3" i="1"/>
  <c r="H3" i="3" s="1"/>
  <c r="I3" i="1"/>
  <c r="I3" i="3" s="1"/>
  <c r="J3" i="1"/>
  <c r="J3" i="3" s="1"/>
  <c r="K3" i="1"/>
  <c r="K3" i="3" s="1"/>
  <c r="L3" i="1"/>
  <c r="L3" i="3" s="1"/>
  <c r="M3" i="1"/>
  <c r="M3" i="3" s="1"/>
  <c r="N3" i="1"/>
  <c r="O3" i="1"/>
  <c r="D4" i="1"/>
  <c r="E4" i="1"/>
  <c r="F4" i="1"/>
  <c r="G4" i="1"/>
  <c r="H4" i="1"/>
  <c r="I4" i="1"/>
  <c r="J4" i="1"/>
  <c r="K4" i="1"/>
  <c r="K4" i="3" s="1"/>
  <c r="L4" i="1"/>
  <c r="L4" i="3" s="1"/>
  <c r="M4" i="1"/>
  <c r="M4" i="3" s="1"/>
  <c r="N4" i="1"/>
  <c r="N4" i="3" s="1"/>
  <c r="O4" i="1"/>
  <c r="O4" i="3" s="1"/>
  <c r="D5" i="1"/>
  <c r="D5" i="3" s="1"/>
  <c r="E5" i="1"/>
  <c r="E5" i="3" s="1"/>
  <c r="F5" i="1"/>
  <c r="F5" i="3" s="1"/>
  <c r="G5" i="1"/>
  <c r="G5" i="3" s="1"/>
  <c r="H5" i="1"/>
  <c r="H5" i="3" s="1"/>
  <c r="I5" i="1"/>
  <c r="I5" i="3" s="1"/>
  <c r="J5" i="1"/>
  <c r="K5" i="1"/>
  <c r="L5" i="1"/>
  <c r="M5" i="1"/>
  <c r="N5" i="1"/>
  <c r="O5" i="1"/>
  <c r="D6" i="1"/>
  <c r="E6" i="1"/>
  <c r="E6" i="3" s="1"/>
  <c r="F6" i="1"/>
  <c r="F6" i="3" s="1"/>
  <c r="G6" i="1"/>
  <c r="G6" i="3" s="1"/>
  <c r="H6" i="1"/>
  <c r="H6" i="3" s="1"/>
  <c r="I6" i="1"/>
  <c r="I6" i="3" s="1"/>
  <c r="J6" i="1"/>
  <c r="J6" i="3" s="1"/>
  <c r="K6" i="1"/>
  <c r="K6" i="3" s="1"/>
  <c r="L6" i="1"/>
  <c r="L6" i="3" s="1"/>
  <c r="M6" i="1"/>
  <c r="M6" i="3" s="1"/>
  <c r="N6" i="1"/>
  <c r="N6" i="3" s="1"/>
  <c r="O6" i="1"/>
  <c r="O6" i="3" s="1"/>
  <c r="D7" i="1"/>
  <c r="D7" i="3" s="1"/>
  <c r="E7" i="1"/>
  <c r="E7" i="3" s="1"/>
  <c r="F7" i="1"/>
  <c r="G7" i="1"/>
  <c r="H7" i="1"/>
  <c r="I7" i="1"/>
  <c r="J7" i="1"/>
  <c r="K7" i="1"/>
  <c r="L7" i="1"/>
  <c r="L7" i="3" s="1"/>
  <c r="M7" i="1"/>
  <c r="M7" i="3" s="1"/>
  <c r="N7" i="1"/>
  <c r="N7" i="3" s="1"/>
  <c r="O7" i="1"/>
  <c r="O7" i="3" s="1"/>
  <c r="D8" i="1"/>
  <c r="D8" i="3" s="1"/>
  <c r="E8" i="1"/>
  <c r="E8" i="3" s="1"/>
  <c r="F8" i="1"/>
  <c r="F8" i="3" s="1"/>
  <c r="G8" i="1"/>
  <c r="G8" i="3" s="1"/>
  <c r="H8" i="1"/>
  <c r="H8" i="3" s="1"/>
  <c r="I8" i="1"/>
  <c r="I8" i="3" s="1"/>
  <c r="J8" i="1"/>
  <c r="J8" i="3" s="1"/>
  <c r="K8" i="1"/>
  <c r="K8" i="3" s="1"/>
  <c r="L8" i="1"/>
  <c r="L8" i="3" s="1"/>
  <c r="M8" i="1"/>
  <c r="M8" i="3" s="1"/>
  <c r="N8" i="1"/>
  <c r="O8" i="1"/>
  <c r="D9" i="1"/>
  <c r="E9" i="1"/>
  <c r="F9" i="1"/>
  <c r="F9" i="3" s="1"/>
  <c r="G9" i="1"/>
  <c r="G9" i="3" s="1"/>
  <c r="H9" i="1"/>
  <c r="H9" i="3" s="1"/>
  <c r="I9" i="1"/>
  <c r="I9" i="3" s="1"/>
  <c r="J9" i="1"/>
  <c r="J9" i="3" s="1"/>
  <c r="K9" i="1"/>
  <c r="K9" i="3" s="1"/>
  <c r="L9" i="1"/>
  <c r="L9" i="3" s="1"/>
  <c r="M9" i="1"/>
  <c r="M9" i="3" s="1"/>
  <c r="N9" i="1"/>
  <c r="N9" i="3" s="1"/>
  <c r="O9" i="1"/>
  <c r="O9" i="3" s="1"/>
  <c r="D10" i="1"/>
  <c r="D10" i="3" s="1"/>
  <c r="E10" i="1"/>
  <c r="E10" i="3" s="1"/>
  <c r="F10" i="1"/>
  <c r="F10" i="3" s="1"/>
  <c r="G10" i="1"/>
  <c r="G10" i="3" s="1"/>
  <c r="H10" i="1"/>
  <c r="H10" i="3" s="1"/>
  <c r="I10" i="1"/>
  <c r="I10" i="3" s="1"/>
  <c r="J10" i="1"/>
  <c r="K10" i="1"/>
  <c r="L10" i="1"/>
  <c r="M10" i="1"/>
  <c r="M10" i="3" s="1"/>
  <c r="N10" i="1"/>
  <c r="N10" i="3" s="1"/>
  <c r="O10" i="1"/>
  <c r="O10" i="3" s="1"/>
  <c r="D11" i="1"/>
  <c r="D11" i="3" s="1"/>
  <c r="E11" i="1"/>
  <c r="E11" i="3" s="1"/>
  <c r="F11" i="1"/>
  <c r="F11" i="3" s="1"/>
  <c r="G11" i="1"/>
  <c r="G11" i="3" s="1"/>
  <c r="H11" i="1"/>
  <c r="H11" i="3" s="1"/>
  <c r="I11" i="1"/>
  <c r="I11" i="3" s="1"/>
  <c r="J11" i="1"/>
  <c r="J11" i="3" s="1"/>
  <c r="K11" i="1"/>
  <c r="K11" i="3" s="1"/>
  <c r="L11" i="1"/>
  <c r="L11" i="3" s="1"/>
  <c r="M11" i="1"/>
  <c r="M11" i="3" s="1"/>
  <c r="N11" i="1"/>
  <c r="N11" i="3" s="1"/>
  <c r="O11" i="1"/>
  <c r="D12" i="1"/>
  <c r="E12" i="1"/>
  <c r="F12" i="1"/>
  <c r="G12" i="1"/>
  <c r="G12" i="3" s="1"/>
  <c r="H12" i="1"/>
  <c r="I12" i="1"/>
  <c r="I12" i="3" s="1"/>
  <c r="J12" i="1"/>
  <c r="J12" i="3" s="1"/>
  <c r="K12" i="1"/>
  <c r="K12" i="3" s="1"/>
  <c r="L12" i="1"/>
  <c r="L12" i="3" s="1"/>
  <c r="M12" i="1"/>
  <c r="M12" i="3" s="1"/>
  <c r="N12" i="1"/>
  <c r="N12" i="3" s="1"/>
  <c r="O12" i="1"/>
  <c r="O12" i="3" s="1"/>
  <c r="D13" i="1"/>
  <c r="D13" i="3" s="1"/>
  <c r="E13" i="1"/>
  <c r="E13" i="3" s="1"/>
  <c r="F13" i="1"/>
  <c r="F13" i="3" s="1"/>
  <c r="G13" i="1"/>
  <c r="G13" i="3" s="1"/>
  <c r="H13" i="1"/>
  <c r="H13" i="3" s="1"/>
  <c r="I13" i="1"/>
  <c r="J13" i="1"/>
  <c r="J13" i="3" s="1"/>
  <c r="K13" i="1"/>
  <c r="K13" i="3" s="1"/>
  <c r="L13" i="1"/>
  <c r="L13" i="3" s="1"/>
  <c r="M13" i="1"/>
  <c r="M13" i="3" s="1"/>
  <c r="N13" i="1"/>
  <c r="N13" i="3" s="1"/>
  <c r="O13" i="1"/>
  <c r="O13" i="3" s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G15" i="3" s="1"/>
  <c r="H15" i="1"/>
  <c r="H15" i="3" s="1"/>
  <c r="I15" i="1"/>
  <c r="I15" i="3" s="1"/>
  <c r="J15" i="1"/>
  <c r="J15" i="3" s="1"/>
  <c r="K15" i="1"/>
  <c r="K15" i="3" s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O16" i="3" s="1"/>
  <c r="D17" i="1"/>
  <c r="D17" i="3" s="1"/>
  <c r="E17" i="1"/>
  <c r="E17" i="3" s="1"/>
  <c r="F17" i="1"/>
  <c r="G17" i="1"/>
  <c r="H17" i="1"/>
  <c r="I17" i="1"/>
  <c r="J17" i="1"/>
  <c r="K17" i="1"/>
  <c r="L17" i="1"/>
  <c r="M17" i="1"/>
  <c r="N17" i="1"/>
  <c r="O17" i="1"/>
  <c r="D18" i="1"/>
  <c r="E18" i="1"/>
  <c r="F18" i="1"/>
  <c r="G18" i="1"/>
  <c r="H18" i="1"/>
  <c r="I18" i="1"/>
  <c r="I18" i="3" s="1"/>
  <c r="J18" i="1"/>
  <c r="J18" i="3" s="1"/>
  <c r="K18" i="1"/>
  <c r="K18" i="3" s="1"/>
  <c r="L18" i="1"/>
  <c r="L18" i="3" s="1"/>
  <c r="M18" i="1"/>
  <c r="M18" i="3" s="1"/>
  <c r="N18" i="1"/>
  <c r="O18" i="1"/>
  <c r="D19" i="1"/>
  <c r="E19" i="1"/>
  <c r="F19" i="1"/>
  <c r="G19" i="1"/>
  <c r="H19" i="1"/>
  <c r="I19" i="1"/>
  <c r="J19" i="1"/>
  <c r="K19" i="1"/>
  <c r="L19" i="1"/>
  <c r="M19" i="1"/>
  <c r="N19" i="1"/>
  <c r="O19" i="1"/>
  <c r="D20" i="1"/>
  <c r="D20" i="3" s="1"/>
  <c r="E20" i="1"/>
  <c r="E20" i="3" s="1"/>
  <c r="F20" i="1"/>
  <c r="F20" i="3" s="1"/>
  <c r="G20" i="1"/>
  <c r="G20" i="3" s="1"/>
  <c r="H20" i="1"/>
  <c r="H20" i="3" s="1"/>
  <c r="I20" i="1"/>
  <c r="I20" i="3" s="1"/>
  <c r="J20" i="1"/>
  <c r="K20" i="1"/>
  <c r="L20" i="1"/>
  <c r="M20" i="1"/>
  <c r="N20" i="1"/>
  <c r="O20" i="1"/>
  <c r="D21" i="1"/>
  <c r="E21" i="1"/>
  <c r="F21" i="1"/>
  <c r="G21" i="1"/>
  <c r="H21" i="1"/>
  <c r="I21" i="1"/>
  <c r="J21" i="1"/>
  <c r="J21" i="3" s="1"/>
  <c r="K21" i="1"/>
  <c r="K21" i="3" s="1"/>
  <c r="L21" i="1"/>
  <c r="L21" i="3" s="1"/>
  <c r="M21" i="1"/>
  <c r="M21" i="3" s="1"/>
  <c r="N21" i="1"/>
  <c r="N21" i="3" s="1"/>
  <c r="O21" i="1"/>
  <c r="O21" i="3" s="1"/>
  <c r="D22" i="1"/>
  <c r="D22" i="3" s="1"/>
  <c r="E22" i="1"/>
  <c r="E22" i="3" s="1"/>
  <c r="F22" i="1"/>
  <c r="G22" i="1"/>
  <c r="H22" i="1"/>
  <c r="I22" i="1"/>
  <c r="J22" i="1"/>
  <c r="K22" i="1"/>
  <c r="L22" i="1"/>
  <c r="M22" i="1"/>
  <c r="N22" i="1"/>
  <c r="O22" i="1"/>
  <c r="D23" i="1"/>
  <c r="D23" i="3" s="1"/>
  <c r="E23" i="1"/>
  <c r="E23" i="3" s="1"/>
  <c r="F23" i="1"/>
  <c r="F23" i="3" s="1"/>
  <c r="G23" i="1"/>
  <c r="G23" i="3" s="1"/>
  <c r="H23" i="1"/>
  <c r="H23" i="3" s="1"/>
  <c r="I23" i="1"/>
  <c r="I23" i="3" s="1"/>
  <c r="J23" i="1"/>
  <c r="J23" i="3" s="1"/>
  <c r="K23" i="1"/>
  <c r="K23" i="3" s="1"/>
  <c r="L23" i="1"/>
  <c r="L23" i="3" s="1"/>
  <c r="M23" i="1"/>
  <c r="M23" i="3" s="1"/>
  <c r="N23" i="1"/>
  <c r="O23" i="1"/>
  <c r="C3" i="1"/>
  <c r="C4" i="1"/>
  <c r="C5" i="1"/>
  <c r="C6" i="1"/>
  <c r="C7" i="1"/>
  <c r="C8" i="1"/>
  <c r="C8" i="3" s="1"/>
  <c r="C9" i="1"/>
  <c r="C10" i="1"/>
  <c r="C11" i="1"/>
  <c r="C11" i="3" s="1"/>
  <c r="C12" i="1"/>
  <c r="C13" i="1"/>
  <c r="C13" i="3" s="1"/>
  <c r="C14" i="1"/>
  <c r="C14" i="3" s="1"/>
  <c r="C15" i="1"/>
  <c r="C16" i="1"/>
  <c r="C16" i="3" s="1"/>
  <c r="C17" i="1"/>
  <c r="C17" i="3" s="1"/>
  <c r="C18" i="1"/>
  <c r="C18" i="3" s="1"/>
  <c r="C19" i="1"/>
  <c r="C19" i="3" s="1"/>
  <c r="C20" i="1"/>
  <c r="C20" i="3" s="1"/>
  <c r="C21" i="1"/>
  <c r="C22" i="1"/>
  <c r="C23" i="1"/>
  <c r="C2" i="1"/>
  <c r="BF56" i="3"/>
  <c r="BG56" i="3"/>
  <c r="BH56" i="3"/>
  <c r="BH56" i="1"/>
  <c r="BG56" i="1"/>
  <c r="BF56" i="1"/>
  <c r="BH32" i="3"/>
  <c r="BG32" i="3"/>
  <c r="BF32" i="3"/>
  <c r="AV40" i="3" a="1"/>
  <c r="AV40" i="3" s="1"/>
  <c r="BH54" i="3"/>
  <c r="BG54" i="3"/>
  <c r="BF54" i="3"/>
  <c r="BH53" i="3"/>
  <c r="BG53" i="3"/>
  <c r="BF53" i="3"/>
  <c r="AO52" i="3"/>
  <c r="BH46" i="3" s="1"/>
  <c r="W52" i="3"/>
  <c r="BH52" i="3"/>
  <c r="BG52" i="3"/>
  <c r="BF52" i="3"/>
  <c r="AO51" i="3"/>
  <c r="W51" i="3"/>
  <c r="BH51" i="3"/>
  <c r="BG51" i="3"/>
  <c r="BF51" i="3"/>
  <c r="BH50" i="3"/>
  <c r="BG50" i="3"/>
  <c r="BF50" i="3"/>
  <c r="AO50" i="3"/>
  <c r="BH44" i="3" s="1"/>
  <c r="W50" i="3"/>
  <c r="BH49" i="3"/>
  <c r="BG49" i="3"/>
  <c r="BF49" i="3"/>
  <c r="AO49" i="3"/>
  <c r="BH43" i="3" s="1"/>
  <c r="W49" i="3"/>
  <c r="BE48" i="3"/>
  <c r="AO48" i="3"/>
  <c r="BH42" i="3" s="1"/>
  <c r="W48" i="3"/>
  <c r="AO47" i="3"/>
  <c r="BH41" i="3" s="1"/>
  <c r="W47" i="3"/>
  <c r="BG46" i="3"/>
  <c r="BF46" i="3"/>
  <c r="BH45" i="3"/>
  <c r="BG45" i="3"/>
  <c r="BF45" i="3"/>
  <c r="BG44" i="3"/>
  <c r="BF44" i="3"/>
  <c r="BG43" i="3"/>
  <c r="BF43" i="3"/>
  <c r="BG42" i="3"/>
  <c r="BF42" i="3"/>
  <c r="BG41" i="3"/>
  <c r="BF41" i="3"/>
  <c r="BE40" i="3"/>
  <c r="BH38" i="3"/>
  <c r="BG38" i="3"/>
  <c r="BF38" i="3"/>
  <c r="BH37" i="3"/>
  <c r="BG37" i="3"/>
  <c r="BF37" i="3"/>
  <c r="BH36" i="3"/>
  <c r="BG36" i="3"/>
  <c r="BF36" i="3"/>
  <c r="BH35" i="3"/>
  <c r="BG35" i="3"/>
  <c r="BF35" i="3"/>
  <c r="BH34" i="3"/>
  <c r="BG34" i="3"/>
  <c r="BF34" i="3"/>
  <c r="BH33" i="3"/>
  <c r="BG33" i="3"/>
  <c r="BF33" i="3"/>
  <c r="BE31" i="3"/>
  <c r="BF32" i="1"/>
  <c r="BH32" i="1"/>
  <c r="BG32" i="1"/>
  <c r="BF42" i="1"/>
  <c r="BF43" i="1"/>
  <c r="BF44" i="1"/>
  <c r="BF45" i="1"/>
  <c r="BF46" i="1"/>
  <c r="BF41" i="1"/>
  <c r="BF50" i="1"/>
  <c r="BF51" i="1"/>
  <c r="BF52" i="1"/>
  <c r="BF53" i="1"/>
  <c r="BF54" i="1"/>
  <c r="BF49" i="1"/>
  <c r="BF33" i="1"/>
  <c r="BF34" i="1"/>
  <c r="BF35" i="1"/>
  <c r="BF36" i="1"/>
  <c r="BF37" i="1"/>
  <c r="BF38" i="1"/>
  <c r="BE40" i="1"/>
  <c r="BE48" i="1"/>
  <c r="BG42" i="1"/>
  <c r="BG43" i="1"/>
  <c r="BG44" i="1"/>
  <c r="BG45" i="1"/>
  <c r="BG46" i="1"/>
  <c r="BG41" i="1"/>
  <c r="BG50" i="1"/>
  <c r="BH50" i="1"/>
  <c r="BG51" i="1"/>
  <c r="BH51" i="1"/>
  <c r="BG52" i="1"/>
  <c r="BH52" i="1"/>
  <c r="BG53" i="1"/>
  <c r="BH53" i="1"/>
  <c r="BG54" i="1"/>
  <c r="BH54" i="1"/>
  <c r="BH49" i="1"/>
  <c r="BG49" i="1"/>
  <c r="BG33" i="1"/>
  <c r="BH33" i="1"/>
  <c r="BG34" i="1"/>
  <c r="BH34" i="1"/>
  <c r="BG35" i="1"/>
  <c r="BH35" i="1"/>
  <c r="BG36" i="1"/>
  <c r="BH36" i="1"/>
  <c r="BG37" i="1"/>
  <c r="BH37" i="1"/>
  <c r="BG38" i="1"/>
  <c r="BH38" i="1"/>
  <c r="BE31" i="1"/>
  <c r="AO52" i="1"/>
  <c r="BH46" i="1" s="1"/>
  <c r="AO51" i="1"/>
  <c r="BH45" i="1" s="1"/>
  <c r="AO50" i="1"/>
  <c r="BH44" i="1" s="1"/>
  <c r="AO49" i="1"/>
  <c r="BH43" i="1" s="1"/>
  <c r="AO48" i="1"/>
  <c r="BH42" i="1" s="1"/>
  <c r="AO47" i="1"/>
  <c r="BH41" i="1" s="1"/>
  <c r="W52" i="1"/>
  <c r="W51" i="1"/>
  <c r="W48" i="1"/>
  <c r="W49" i="1"/>
  <c r="W50" i="1"/>
  <c r="W47" i="1"/>
  <c r="F5" i="13" l="1"/>
  <c r="E5" i="13"/>
  <c r="F6" i="13"/>
  <c r="P21" i="13" s="1"/>
  <c r="E6" i="13"/>
  <c r="O21" i="13" s="1"/>
  <c r="M21" i="13"/>
  <c r="M18" i="13"/>
  <c r="N18" i="13"/>
  <c r="F4" i="13"/>
  <c r="P19" i="13" s="1"/>
  <c r="E4" i="13"/>
  <c r="O19" i="13" s="1"/>
  <c r="O20" i="13"/>
  <c r="P20" i="13"/>
  <c r="M18" i="12"/>
  <c r="N21" i="12"/>
  <c r="E4" i="12"/>
  <c r="O19" i="12" s="1"/>
  <c r="E8" i="12"/>
  <c r="O23" i="12" s="1"/>
  <c r="E9" i="12"/>
  <c r="O24" i="12" s="1"/>
  <c r="E11" i="12"/>
  <c r="O26" i="12" s="1"/>
  <c r="E10" i="12"/>
  <c r="O25" i="12" s="1"/>
  <c r="E7" i="12"/>
  <c r="O22" i="12" s="1"/>
  <c r="F4" i="12"/>
  <c r="P19" i="12" s="1"/>
  <c r="F5" i="12"/>
  <c r="P20" i="12" s="1"/>
  <c r="F11" i="12"/>
  <c r="P26" i="12" s="1"/>
  <c r="F10" i="12"/>
  <c r="P25" i="12" s="1"/>
  <c r="F9" i="12"/>
  <c r="P24" i="12" s="1"/>
  <c r="F7" i="12"/>
  <c r="P22" i="12" s="1"/>
  <c r="E6" i="12"/>
  <c r="O21" i="12" s="1"/>
  <c r="F8" i="12"/>
  <c r="P23" i="12" s="1"/>
  <c r="F3" i="12"/>
  <c r="P18" i="12" s="1"/>
  <c r="AD51" i="11" a="1"/>
  <c r="AD51" i="11" s="1"/>
  <c r="AE43" i="11" a="1"/>
  <c r="AE43" i="11" s="1"/>
  <c r="AH50" i="11" a="1"/>
  <c r="AH50" i="11" s="1"/>
  <c r="AJ47" i="11" a="1"/>
  <c r="AJ47" i="11" s="1"/>
  <c r="AG35" i="11" a="1"/>
  <c r="AG35" i="11" s="1"/>
  <c r="AH33" i="11" a="1"/>
  <c r="AH33" i="11" s="1"/>
  <c r="AB36" i="11" a="1"/>
  <c r="AB36" i="11" s="1"/>
  <c r="AI42" i="11" a="1"/>
  <c r="AI42" i="11" s="1"/>
  <c r="AB45" i="11" a="1"/>
  <c r="AB45" i="11" s="1"/>
  <c r="Y52" i="11" a="1"/>
  <c r="Y52" i="11" s="1"/>
  <c r="AG54" i="11" a="1"/>
  <c r="AG54" i="11" s="1"/>
  <c r="AH35" i="11" a="1"/>
  <c r="AH35" i="11" s="1"/>
  <c r="AF38" i="11" a="1"/>
  <c r="AF38" i="11" s="1"/>
  <c r="AG43" i="11" a="1"/>
  <c r="AG43" i="11" s="1"/>
  <c r="AE44" i="11" a="1"/>
  <c r="AE44" i="11" s="1"/>
  <c r="AI50" i="11" a="1"/>
  <c r="AI50" i="11" s="1"/>
  <c r="AG51" i="11" a="1"/>
  <c r="AG51" i="11" s="1"/>
  <c r="AD49" i="11" a="1"/>
  <c r="AD49" i="11" s="1"/>
  <c r="AV49" i="11" s="1"/>
  <c r="BO43" i="11" s="1"/>
  <c r="AE48" i="11" a="1"/>
  <c r="AE48" i="11" s="1"/>
  <c r="AW48" i="11" s="1"/>
  <c r="BP42" i="11" s="1"/>
  <c r="AI44" i="11" a="1"/>
  <c r="AI44" i="11" s="1"/>
  <c r="BA44" i="11" s="1"/>
  <c r="BT53" i="11" s="1"/>
  <c r="Y44" i="11" a="1"/>
  <c r="Y44" i="11" s="1"/>
  <c r="AD42" i="11" a="1"/>
  <c r="AD42" i="11" s="1"/>
  <c r="AI38" i="11" a="1"/>
  <c r="AI38" i="11" s="1"/>
  <c r="Y38" i="11" a="1"/>
  <c r="Y38" i="11" s="1"/>
  <c r="AD36" i="11" a="1"/>
  <c r="AD36" i="11" s="1"/>
  <c r="AI34" i="11" a="1"/>
  <c r="AI34" i="11" s="1"/>
  <c r="Y34" i="11" a="1"/>
  <c r="Y34" i="11" s="1"/>
  <c r="AD32" i="11" a="1"/>
  <c r="AD32" i="11" s="1"/>
  <c r="AV32" i="11" s="1"/>
  <c r="BO32" i="11" s="1"/>
  <c r="AB54" i="11" a="1"/>
  <c r="AB54" i="11" s="1"/>
  <c r="AH52" i="11" a="1"/>
  <c r="AH52" i="11" s="1"/>
  <c r="X52" i="11" a="1"/>
  <c r="X52" i="11" s="1"/>
  <c r="AE50" i="11" a="1"/>
  <c r="AE50" i="11" s="1"/>
  <c r="AE47" i="11" a="1"/>
  <c r="AE47" i="11" s="1"/>
  <c r="AA45" i="11" a="1"/>
  <c r="AA45" i="11" s="1"/>
  <c r="AF43" i="11" a="1"/>
  <c r="AF43" i="11" s="1"/>
  <c r="AI51" i="11" a="1"/>
  <c r="AI51" i="11" s="1"/>
  <c r="X51" i="11" a="1"/>
  <c r="X51" i="11" s="1"/>
  <c r="AJ49" i="11" a="1"/>
  <c r="AJ49" i="11" s="1"/>
  <c r="BB49" i="11" s="1"/>
  <c r="BU43" i="11" s="1"/>
  <c r="Y49" i="11" a="1"/>
  <c r="Y49" i="11" s="1"/>
  <c r="AQ49" i="11" s="1"/>
  <c r="BJ43" i="11" s="1"/>
  <c r="AI48" i="11" a="1"/>
  <c r="AI48" i="11" s="1"/>
  <c r="BA48" i="11" s="1"/>
  <c r="BT42" i="11" s="1"/>
  <c r="X48" i="11" a="1"/>
  <c r="X48" i="11" s="1"/>
  <c r="AD44" i="11" a="1"/>
  <c r="AD44" i="11" s="1"/>
  <c r="AJ41" i="11" a="1"/>
  <c r="AJ41" i="11" s="1"/>
  <c r="AI40" i="11" a="1"/>
  <c r="AI40" i="11" s="1"/>
  <c r="AE38" i="11" a="1"/>
  <c r="AE38" i="11" s="1"/>
  <c r="AA37" i="11" a="1"/>
  <c r="AA37" i="11" s="1"/>
  <c r="AJ34" i="11" a="1"/>
  <c r="AJ34" i="11" s="1"/>
  <c r="AI54" i="11" a="1"/>
  <c r="AI54" i="11" s="1"/>
  <c r="X54" i="11" a="1"/>
  <c r="X54" i="11" s="1"/>
  <c r="AB52" i="11" a="1"/>
  <c r="AB52" i="11" s="1"/>
  <c r="AC50" i="11" a="1"/>
  <c r="AC50" i="11" s="1"/>
  <c r="AG47" i="11" a="1"/>
  <c r="AG47" i="11" s="1"/>
  <c r="AI45" i="11" a="1"/>
  <c r="AI45" i="11" s="1"/>
  <c r="X45" i="11" a="1"/>
  <c r="X45" i="11" s="1"/>
  <c r="AI43" i="11" a="1"/>
  <c r="AI43" i="11" s="1"/>
  <c r="X43" i="11" a="1"/>
  <c r="X43" i="11" s="1"/>
  <c r="AC42" i="11" a="1"/>
  <c r="AC42" i="11" s="1"/>
  <c r="Y41" i="11" a="1"/>
  <c r="Y41" i="11" s="1"/>
  <c r="AQ41" i="11" s="1"/>
  <c r="BJ50" i="11" s="1"/>
  <c r="X40" i="11" a="1"/>
  <c r="X40" i="11" s="1"/>
  <c r="AG36" i="11" a="1"/>
  <c r="AG36" i="11" s="1"/>
  <c r="AY36" i="11" s="1"/>
  <c r="BR36" i="11" s="1"/>
  <c r="AC35" i="11" a="1"/>
  <c r="AC35" i="11" s="1"/>
  <c r="AE33" i="11" a="1"/>
  <c r="AE33" i="11" s="1"/>
  <c r="AA32" i="11" a="1"/>
  <c r="AA32" i="11" s="1"/>
  <c r="AS32" i="11" s="1"/>
  <c r="BL32" i="11" s="1"/>
  <c r="AH51" i="11" a="1"/>
  <c r="AH51" i="11" s="1"/>
  <c r="AI49" i="11" a="1"/>
  <c r="AI49" i="11" s="1"/>
  <c r="X49" i="11" a="1"/>
  <c r="X49" i="11" s="1"/>
  <c r="AH48" i="11" a="1"/>
  <c r="AH48" i="11" s="1"/>
  <c r="AC44" i="11" a="1"/>
  <c r="AC44" i="11" s="1"/>
  <c r="AI41" i="11" a="1"/>
  <c r="AI41" i="11" s="1"/>
  <c r="AH40" i="11" a="1"/>
  <c r="AH40" i="11" s="1"/>
  <c r="AD38" i="11" a="1"/>
  <c r="AD38" i="11" s="1"/>
  <c r="Z37" i="11" a="1"/>
  <c r="Z37" i="11" s="1"/>
  <c r="X34" i="11" a="1"/>
  <c r="X34" i="11" s="1"/>
  <c r="AH54" i="11" a="1"/>
  <c r="AH54" i="11" s="1"/>
  <c r="AA52" i="11" a="1"/>
  <c r="AA52" i="11" s="1"/>
  <c r="AB50" i="11" a="1"/>
  <c r="AB50" i="11" s="1"/>
  <c r="AF47" i="11" a="1"/>
  <c r="AF47" i="11" s="1"/>
  <c r="AH45" i="11" a="1"/>
  <c r="AH45" i="11" s="1"/>
  <c r="AA51" i="11" a="1"/>
  <c r="AA51" i="11" s="1"/>
  <c r="AA50" i="11" a="1"/>
  <c r="AA50" i="11" s="1"/>
  <c r="AC47" i="11" a="1"/>
  <c r="AC47" i="11" s="1"/>
  <c r="Y45" i="11" a="1"/>
  <c r="Y45" i="11" s="1"/>
  <c r="Z44" i="11" a="1"/>
  <c r="Z44" i="11" s="1"/>
  <c r="AB42" i="11" a="1"/>
  <c r="AB42" i="11" s="1"/>
  <c r="AA40" i="11" a="1"/>
  <c r="AA40" i="11" s="1"/>
  <c r="AC38" i="11" a="1"/>
  <c r="AC38" i="11" s="1"/>
  <c r="AF37" i="11" a="1"/>
  <c r="AF37" i="11" s="1"/>
  <c r="Z35" i="11" a="1"/>
  <c r="Z35" i="11" s="1"/>
  <c r="AG33" i="11" a="1"/>
  <c r="AG33" i="11" s="1"/>
  <c r="AC54" i="11" a="1"/>
  <c r="AC54" i="11" s="1"/>
  <c r="AB49" i="11" a="1"/>
  <c r="AB49" i="11" s="1"/>
  <c r="AA43" i="11" a="1"/>
  <c r="AA43" i="11" s="1"/>
  <c r="AE41" i="11" a="1"/>
  <c r="AE41" i="11" s="1"/>
  <c r="AJ36" i="11" a="1"/>
  <c r="AJ36" i="11" s="1"/>
  <c r="BB36" i="11" s="1"/>
  <c r="BU36" i="11" s="1"/>
  <c r="X36" i="11" a="1"/>
  <c r="X36" i="11" s="1"/>
  <c r="AC34" i="11" a="1"/>
  <c r="AC34" i="11" s="1"/>
  <c r="AF33" i="11" a="1"/>
  <c r="AF33" i="11" s="1"/>
  <c r="AH32" i="11" a="1"/>
  <c r="AH32" i="11" s="1"/>
  <c r="AZ32" i="11" s="1"/>
  <c r="BS32" i="11" s="1"/>
  <c r="Z51" i="11" a="1"/>
  <c r="Z51" i="11" s="1"/>
  <c r="AR51" i="11" s="1"/>
  <c r="BK45" i="11" s="1"/>
  <c r="Z50" i="11" a="1"/>
  <c r="Z50" i="11" s="1"/>
  <c r="AR50" i="11" s="1"/>
  <c r="BK44" i="11" s="1"/>
  <c r="AJ48" i="11" a="1"/>
  <c r="AJ48" i="11" s="1"/>
  <c r="AB47" i="11" a="1"/>
  <c r="AB47" i="11" s="1"/>
  <c r="X44" i="11" a="1"/>
  <c r="X44" i="11" s="1"/>
  <c r="AA42" i="11" a="1"/>
  <c r="AA42" i="11" s="1"/>
  <c r="Z40" i="11" a="1"/>
  <c r="Z40" i="11" s="1"/>
  <c r="AB38" i="11" a="1"/>
  <c r="AB38" i="11" s="1"/>
  <c r="AE37" i="11" a="1"/>
  <c r="AE37" i="11" s="1"/>
  <c r="Y35" i="11" a="1"/>
  <c r="Y35" i="11" s="1"/>
  <c r="AD33" i="11" a="1"/>
  <c r="AD33" i="11" s="1"/>
  <c r="AA54" i="11" a="1"/>
  <c r="AA54" i="11" s="1"/>
  <c r="AJ52" i="11" a="1"/>
  <c r="AJ52" i="11" s="1"/>
  <c r="AA49" i="11" a="1"/>
  <c r="AA49" i="11" s="1"/>
  <c r="Z43" i="11" a="1"/>
  <c r="Z43" i="11" s="1"/>
  <c r="AD41" i="11" a="1"/>
  <c r="AD41" i="11" s="1"/>
  <c r="AV41" i="11" s="1"/>
  <c r="BO50" i="11" s="1"/>
  <c r="AI36" i="11" a="1"/>
  <c r="AI36" i="11" s="1"/>
  <c r="AB34" i="11" a="1"/>
  <c r="AB34" i="11" s="1"/>
  <c r="AG32" i="11" a="1"/>
  <c r="AG32" i="11" s="1"/>
  <c r="AY32" i="11" s="1"/>
  <c r="BR32" i="11" s="1"/>
  <c r="Y51" i="11" a="1"/>
  <c r="Y51" i="11" s="1"/>
  <c r="AQ51" i="11" s="1"/>
  <c r="BJ45" i="11" s="1"/>
  <c r="Y50" i="11" a="1"/>
  <c r="Y50" i="11" s="1"/>
  <c r="AQ50" i="11" s="1"/>
  <c r="BJ44" i="11" s="1"/>
  <c r="AG48" i="11" a="1"/>
  <c r="AG48" i="11" s="1"/>
  <c r="AY48" i="11" s="1"/>
  <c r="BR42" i="11" s="1"/>
  <c r="AA47" i="11" a="1"/>
  <c r="AA47" i="11" s="1"/>
  <c r="AJ45" i="11" a="1"/>
  <c r="AJ45" i="11" s="1"/>
  <c r="Z42" i="11" a="1"/>
  <c r="Z42" i="11" s="1"/>
  <c r="Y40" i="11" a="1"/>
  <c r="Y40" i="11" s="1"/>
  <c r="AA38" i="11" a="1"/>
  <c r="AA38" i="11" s="1"/>
  <c r="AD37" i="11" a="1"/>
  <c r="AD37" i="11" s="1"/>
  <c r="AJ35" i="11" a="1"/>
  <c r="AJ35" i="11" s="1"/>
  <c r="X35" i="11" a="1"/>
  <c r="X35" i="11" s="1"/>
  <c r="AC33" i="11" a="1"/>
  <c r="AC33" i="11" s="1"/>
  <c r="Z54" i="11" a="1"/>
  <c r="Z54" i="11" s="1"/>
  <c r="AI52" i="11" a="1"/>
  <c r="AI52" i="11" s="1"/>
  <c r="Z49" i="11" a="1"/>
  <c r="Z49" i="11" s="1"/>
  <c r="AJ44" i="11" a="1"/>
  <c r="AJ44" i="11" s="1"/>
  <c r="Y43" i="11" a="1"/>
  <c r="Y43" i="11" s="1"/>
  <c r="AC41" i="11" a="1"/>
  <c r="AC41" i="11" s="1"/>
  <c r="AH36" i="11" a="1"/>
  <c r="AH36" i="11" s="1"/>
  <c r="AA34" i="11" a="1"/>
  <c r="AA34" i="11" s="1"/>
  <c r="AF32" i="11" a="1"/>
  <c r="AF32" i="11" s="1"/>
  <c r="AX32" i="11" s="1"/>
  <c r="BQ32" i="11" s="1"/>
  <c r="X50" i="11" a="1"/>
  <c r="X50" i="11" s="1"/>
  <c r="AF48" i="11" a="1"/>
  <c r="AF48" i="11" s="1"/>
  <c r="AX48" i="11" s="1"/>
  <c r="BQ42" i="11" s="1"/>
  <c r="Z47" i="11" a="1"/>
  <c r="Z47" i="11" s="1"/>
  <c r="AG45" i="11" a="1"/>
  <c r="AG45" i="11" s="1"/>
  <c r="Y42" i="11" a="1"/>
  <c r="Y42" i="11" s="1"/>
  <c r="AJ40" i="11" a="1"/>
  <c r="AJ40" i="11" s="1"/>
  <c r="Z38" i="11" a="1"/>
  <c r="Z38" i="11" s="1"/>
  <c r="AC37" i="11" a="1"/>
  <c r="AC37" i="11" s="1"/>
  <c r="AF36" i="11" a="1"/>
  <c r="AF36" i="11" s="1"/>
  <c r="AI35" i="11" a="1"/>
  <c r="AI35" i="11" s="1"/>
  <c r="AB33" i="11" a="1"/>
  <c r="AB33" i="11" s="1"/>
  <c r="Y54" i="11" a="1"/>
  <c r="Y54" i="11" s="1"/>
  <c r="AG52" i="11" a="1"/>
  <c r="AG52" i="11" s="1"/>
  <c r="AH44" i="11" a="1"/>
  <c r="AH44" i="11" s="1"/>
  <c r="AB41" i="11" a="1"/>
  <c r="AB41" i="11" s="1"/>
  <c r="Z34" i="11" a="1"/>
  <c r="Z34" i="11" s="1"/>
  <c r="AR34" i="11" s="1"/>
  <c r="BK34" i="11" s="1"/>
  <c r="AE32" i="11" a="1"/>
  <c r="AE32" i="11" s="1"/>
  <c r="AW32" i="11" s="1"/>
  <c r="BP32" i="11" s="1"/>
  <c r="AJ51" i="11" a="1"/>
  <c r="AJ51" i="11" s="1"/>
  <c r="BB51" i="11" s="1"/>
  <c r="BU45" i="11" s="1"/>
  <c r="AJ50" i="11" a="1"/>
  <c r="AJ50" i="11" s="1"/>
  <c r="BB50" i="11" s="1"/>
  <c r="BU44" i="11" s="1"/>
  <c r="AD48" i="11" a="1"/>
  <c r="AD48" i="11" s="1"/>
  <c r="AV48" i="11" s="1"/>
  <c r="BO42" i="11" s="1"/>
  <c r="Y47" i="11" a="1"/>
  <c r="Y47" i="11" s="1"/>
  <c r="AQ47" i="11" s="1"/>
  <c r="BJ41" i="11" s="1"/>
  <c r="AF45" i="11" a="1"/>
  <c r="AF45" i="11" s="1"/>
  <c r="AX45" i="11" s="1"/>
  <c r="BQ54" i="11" s="1"/>
  <c r="AJ43" i="11" a="1"/>
  <c r="AJ43" i="11" s="1"/>
  <c r="AJ42" i="11" a="1"/>
  <c r="AJ42" i="11" s="1"/>
  <c r="X42" i="11" a="1"/>
  <c r="X42" i="11" s="1"/>
  <c r="X32" i="11" a="1"/>
  <c r="X32" i="11" s="1"/>
  <c r="AP32" i="11" s="1"/>
  <c r="BI32" i="11" s="1"/>
  <c r="AI33" i="11" a="1"/>
  <c r="AI33" i="11" s="1"/>
  <c r="AC36" i="11" a="1"/>
  <c r="AC36" i="11" s="1"/>
  <c r="AC45" i="11" a="1"/>
  <c r="AC45" i="11" s="1"/>
  <c r="Z52" i="11" a="1"/>
  <c r="Z52" i="11" s="1"/>
  <c r="AJ54" i="11" a="1"/>
  <c r="AJ54" i="11" s="1"/>
  <c r="AG38" i="11" a="1"/>
  <c r="AG38" i="11" s="1"/>
  <c r="AB40" i="11" a="1"/>
  <c r="AB40" i="11" s="1"/>
  <c r="X41" i="11" a="1"/>
  <c r="X41" i="11" s="1"/>
  <c r="AH43" i="11" a="1"/>
  <c r="AH43" i="11" s="1"/>
  <c r="AF44" i="11" a="1"/>
  <c r="AF44" i="11" s="1"/>
  <c r="AE51" i="11" a="1"/>
  <c r="AE51" i="11" s="1"/>
  <c r="AW51" i="11" s="1"/>
  <c r="BP45" i="11" s="1"/>
  <c r="Y32" i="11" a="1"/>
  <c r="Y32" i="11" s="1"/>
  <c r="AQ32" i="11" s="1"/>
  <c r="BJ32" i="11" s="1"/>
  <c r="AJ33" i="11" a="1"/>
  <c r="AJ33" i="11" s="1"/>
  <c r="BB33" i="11" s="1"/>
  <c r="BU33" i="11" s="1"/>
  <c r="Z41" i="11" a="1"/>
  <c r="Z41" i="11" s="1"/>
  <c r="AR41" i="11" s="1"/>
  <c r="BK50" i="11" s="1"/>
  <c r="AD45" i="11" a="1"/>
  <c r="AD45" i="11" s="1"/>
  <c r="AV45" i="11" s="1"/>
  <c r="BO54" i="11" s="1"/>
  <c r="AC52" i="11" a="1"/>
  <c r="AC52" i="11" s="1"/>
  <c r="AE36" i="11" a="1"/>
  <c r="AE36" i="11" s="1"/>
  <c r="AH38" i="11" a="1"/>
  <c r="AH38" i="11" s="1"/>
  <c r="AC40" i="11" a="1"/>
  <c r="AC40" i="11" s="1"/>
  <c r="AG44" i="11" a="1"/>
  <c r="AG44" i="11" s="1"/>
  <c r="Y48" i="11" a="1"/>
  <c r="Y48" i="11" s="1"/>
  <c r="AF51" i="11" a="1"/>
  <c r="AF51" i="11" s="1"/>
  <c r="Z32" i="11" a="1"/>
  <c r="Z32" i="11" s="1"/>
  <c r="AR32" i="11" s="1"/>
  <c r="BK32" i="11" s="1"/>
  <c r="AD34" i="11" a="1"/>
  <c r="AD34" i="11" s="1"/>
  <c r="AV34" i="11" s="1"/>
  <c r="BO34" i="11" s="1"/>
  <c r="X37" i="11" a="1"/>
  <c r="X37" i="11" s="1"/>
  <c r="AA41" i="11" a="1"/>
  <c r="AA41" i="11" s="1"/>
  <c r="AE45" i="11" a="1"/>
  <c r="AE45" i="11" s="1"/>
  <c r="AD52" i="11" a="1"/>
  <c r="AD52" i="11" s="1"/>
  <c r="AV52" i="11" s="1"/>
  <c r="BO46" i="11" s="1"/>
  <c r="AB32" i="11" a="1"/>
  <c r="AB32" i="11" s="1"/>
  <c r="AT32" i="11" s="1"/>
  <c r="BM32" i="11" s="1"/>
  <c r="AD40" i="11" a="1"/>
  <c r="AD40" i="11" s="1"/>
  <c r="AV40" i="11" s="1"/>
  <c r="BO49" i="11" s="1"/>
  <c r="AF41" i="11" a="1"/>
  <c r="AF41" i="11" s="1"/>
  <c r="Z48" i="11" a="1"/>
  <c r="Z48" i="11" s="1"/>
  <c r="AR48" i="11" s="1"/>
  <c r="BK42" i="11" s="1"/>
  <c r="AE34" i="11" a="1"/>
  <c r="AE34" i="11" s="1"/>
  <c r="AW34" i="11" s="1"/>
  <c r="BP34" i="11" s="1"/>
  <c r="Y37" i="11" a="1"/>
  <c r="Y37" i="11" s="1"/>
  <c r="AQ37" i="11" s="1"/>
  <c r="BJ37" i="11" s="1"/>
  <c r="AJ38" i="11" a="1"/>
  <c r="AJ38" i="11" s="1"/>
  <c r="BB38" i="11" s="1"/>
  <c r="BU38" i="11" s="1"/>
  <c r="AE52" i="11" a="1"/>
  <c r="AE52" i="11" s="1"/>
  <c r="AW52" i="11" s="1"/>
  <c r="BP46" i="11" s="1"/>
  <c r="AC32" i="11" a="1"/>
  <c r="AC32" i="11" s="1"/>
  <c r="AU32" i="11" s="1"/>
  <c r="BN32" i="11" s="1"/>
  <c r="AE40" i="11" a="1"/>
  <c r="AE40" i="11" s="1"/>
  <c r="AG41" i="11" a="1"/>
  <c r="AG41" i="11" s="1"/>
  <c r="AA48" i="11" a="1"/>
  <c r="AA48" i="11" s="1"/>
  <c r="AC49" i="11" a="1"/>
  <c r="AC49" i="11" s="1"/>
  <c r="AF34" i="11" a="1"/>
  <c r="AF34" i="11" s="1"/>
  <c r="X47" i="11" a="1"/>
  <c r="X47" i="11" s="1"/>
  <c r="AF52" i="11" a="1"/>
  <c r="AF52" i="11" s="1"/>
  <c r="AA35" i="11" a="1"/>
  <c r="AA35" i="11" s="1"/>
  <c r="AB37" i="11" a="1"/>
  <c r="AB37" i="11" s="1"/>
  <c r="AF40" i="11" a="1"/>
  <c r="AF40" i="11" s="1"/>
  <c r="AH41" i="11" a="1"/>
  <c r="AH41" i="11" s="1"/>
  <c r="AB48" i="11" a="1"/>
  <c r="AB48" i="11" s="1"/>
  <c r="AT48" i="11" s="1"/>
  <c r="BM42" i="11" s="1"/>
  <c r="AE49" i="11" a="1"/>
  <c r="AE49" i="11" s="1"/>
  <c r="AI32" i="11" a="1"/>
  <c r="AI32" i="11" s="1"/>
  <c r="BA32" i="11" s="1"/>
  <c r="BT32" i="11" s="1"/>
  <c r="X33" i="11" a="1"/>
  <c r="X33" i="11" s="1"/>
  <c r="AG34" i="11" a="1"/>
  <c r="AG34" i="11" s="1"/>
  <c r="AB35" i="11" a="1"/>
  <c r="AB35" i="11" s="1"/>
  <c r="AG37" i="11" a="1"/>
  <c r="AG37" i="11" s="1"/>
  <c r="AY37" i="11" s="1"/>
  <c r="BR37" i="11" s="1"/>
  <c r="AE42" i="11" a="1"/>
  <c r="AE42" i="11" s="1"/>
  <c r="AW42" i="11" s="1"/>
  <c r="BP51" i="11" s="1"/>
  <c r="AD35" i="11" a="1"/>
  <c r="AD35" i="11" s="1"/>
  <c r="AG40" i="11" a="1"/>
  <c r="AG40" i="11" s="1"/>
  <c r="AB43" i="11" a="1"/>
  <c r="AB43" i="11" s="1"/>
  <c r="AD47" i="11" a="1"/>
  <c r="AD47" i="11" s="1"/>
  <c r="AC48" i="11" a="1"/>
  <c r="AC48" i="11" s="1"/>
  <c r="AF49" i="11" a="1"/>
  <c r="AF49" i="11" s="1"/>
  <c r="AD50" i="11" a="1"/>
  <c r="AD50" i="11" s="1"/>
  <c r="AJ32" i="11" a="1"/>
  <c r="AJ32" i="11" s="1"/>
  <c r="BB32" i="11" s="1"/>
  <c r="BU32" i="11" s="1"/>
  <c r="Y33" i="11" a="1"/>
  <c r="Y33" i="11" s="1"/>
  <c r="AH34" i="11" a="1"/>
  <c r="AH34" i="11" s="1"/>
  <c r="Y36" i="11" a="1"/>
  <c r="Y36" i="11" s="1"/>
  <c r="AH37" i="11" a="1"/>
  <c r="AH37" i="11" s="1"/>
  <c r="AF42" i="11" a="1"/>
  <c r="AF42" i="11" s="1"/>
  <c r="AD54" i="11" a="1"/>
  <c r="AD54" i="11" s="1"/>
  <c r="AV54" i="11" s="1"/>
  <c r="BO56" i="11" s="1"/>
  <c r="AE35" i="11" a="1"/>
  <c r="AE35" i="11" s="1"/>
  <c r="AW35" i="11" s="1"/>
  <c r="BP35" i="11" s="1"/>
  <c r="AC43" i="11" a="1"/>
  <c r="AC43" i="11" s="1"/>
  <c r="AH47" i="11" a="1"/>
  <c r="AH47" i="11" s="1"/>
  <c r="AG49" i="11" a="1"/>
  <c r="AG49" i="11" s="1"/>
  <c r="AY49" i="11" s="1"/>
  <c r="BR43" i="11" s="1"/>
  <c r="AF50" i="11" a="1"/>
  <c r="AF50" i="11" s="1"/>
  <c r="AX50" i="11" s="1"/>
  <c r="BQ44" i="11" s="1"/>
  <c r="Z33" i="11" a="1"/>
  <c r="Z33" i="11" s="1"/>
  <c r="AR33" i="11" s="1"/>
  <c r="BK33" i="11" s="1"/>
  <c r="Z36" i="11" a="1"/>
  <c r="Z36" i="11" s="1"/>
  <c r="AI37" i="11" a="1"/>
  <c r="AI37" i="11" s="1"/>
  <c r="AG42" i="11" a="1"/>
  <c r="AG42" i="11" s="1"/>
  <c r="AA44" i="11" a="1"/>
  <c r="AA44" i="11" s="1"/>
  <c r="AE54" i="11" a="1"/>
  <c r="AE54" i="11" s="1"/>
  <c r="AF35" i="11" a="1"/>
  <c r="AF35" i="11" s="1"/>
  <c r="X38" i="11" a="1"/>
  <c r="X38" i="11" s="1"/>
  <c r="AD43" i="11" a="1"/>
  <c r="AD43" i="11" s="1"/>
  <c r="AV43" i="11" s="1"/>
  <c r="BO52" i="11" s="1"/>
  <c r="AI47" i="11" a="1"/>
  <c r="AI47" i="11" s="1"/>
  <c r="AH49" i="11" a="1"/>
  <c r="AH49" i="11" s="1"/>
  <c r="AG50" i="11" a="1"/>
  <c r="AG50" i="11" s="1"/>
  <c r="AB51" i="11" a="1"/>
  <c r="AB51" i="11" s="1"/>
  <c r="AA33" i="11" a="1"/>
  <c r="AA33" i="11" s="1"/>
  <c r="AA36" i="11" a="1"/>
  <c r="AA36" i="11" s="1"/>
  <c r="AJ37" i="11" a="1"/>
  <c r="AJ37" i="11" s="1"/>
  <c r="BB37" i="11" s="1"/>
  <c r="BU37" i="11" s="1"/>
  <c r="AH42" i="11" a="1"/>
  <c r="AH42" i="11" s="1"/>
  <c r="AB44" i="11" a="1"/>
  <c r="AB44" i="11" s="1"/>
  <c r="Z45" i="11" a="1"/>
  <c r="Z45" i="11" s="1"/>
  <c r="AR45" i="11" s="1"/>
  <c r="BK54" i="11" s="1"/>
  <c r="AF54" i="11" a="1"/>
  <c r="AF54" i="11" s="1"/>
  <c r="AX54" i="11" s="1"/>
  <c r="BQ56" i="11" s="1"/>
  <c r="AF38" i="10" a="1"/>
  <c r="AF38" i="10" s="1"/>
  <c r="AH40" i="10" a="1"/>
  <c r="AH40" i="10" s="1"/>
  <c r="AC41" i="10" a="1"/>
  <c r="AC41" i="10" s="1"/>
  <c r="AI51" i="10" a="1"/>
  <c r="AI51" i="10" s="1"/>
  <c r="AC38" i="10" a="1"/>
  <c r="AC38" i="10" s="1"/>
  <c r="AE41" i="10" a="1"/>
  <c r="AE41" i="10" s="1"/>
  <c r="AI34" i="10" a="1"/>
  <c r="AI34" i="10" s="1"/>
  <c r="AJ34" i="10" a="1"/>
  <c r="AJ34" i="10" s="1"/>
  <c r="AF48" i="10" a="1"/>
  <c r="AF48" i="10" s="1"/>
  <c r="AH48" i="10" a="1"/>
  <c r="AH48" i="10" s="1"/>
  <c r="AF33" i="10" a="1"/>
  <c r="AF33" i="10" s="1"/>
  <c r="AG33" i="10" a="1"/>
  <c r="AG33" i="10" s="1"/>
  <c r="AD38" i="10" a="1"/>
  <c r="AD38" i="10" s="1"/>
  <c r="AI33" i="10" a="1"/>
  <c r="AI33" i="10" s="1"/>
  <c r="AJ33" i="10" a="1"/>
  <c r="AJ33" i="10" s="1"/>
  <c r="X54" i="10" a="1"/>
  <c r="X54" i="10" s="1"/>
  <c r="Z54" i="10" a="1"/>
  <c r="Z54" i="10" s="1"/>
  <c r="Y45" i="10" a="1"/>
  <c r="Y45" i="10" s="1"/>
  <c r="BJ54" i="10" s="1"/>
  <c r="AV43" i="10" a="1"/>
  <c r="AV43" i="10" s="1"/>
  <c r="AY44" i="10" a="1"/>
  <c r="AY44" i="10" s="1"/>
  <c r="AZ44" i="10" a="1"/>
  <c r="AZ44" i="10" s="1"/>
  <c r="AR52" i="10" a="1"/>
  <c r="AR52" i="10" s="1"/>
  <c r="AY49" i="10" a="1"/>
  <c r="AY49" i="10" s="1"/>
  <c r="AT35" i="10" a="1"/>
  <c r="AT35" i="10" s="1"/>
  <c r="AZ49" i="10" a="1"/>
  <c r="AZ49" i="10" s="1"/>
  <c r="BB50" i="10" a="1"/>
  <c r="BB50" i="10" s="1"/>
  <c r="AT54" i="10" a="1"/>
  <c r="AT54" i="10" s="1"/>
  <c r="AW47" i="10" a="1"/>
  <c r="AW47" i="10" s="1"/>
  <c r="AY47" i="10" a="1"/>
  <c r="AY47" i="10" s="1"/>
  <c r="AP40" i="10" a="1"/>
  <c r="AP40" i="10" s="1"/>
  <c r="BA49" i="10" a="1"/>
  <c r="BA49" i="10" s="1"/>
  <c r="AT43" i="10" a="1"/>
  <c r="AT43" i="10" s="1"/>
  <c r="AU43" i="10" a="1"/>
  <c r="AU43" i="10" s="1"/>
  <c r="AA37" i="10" a="1"/>
  <c r="AA37" i="10" s="1"/>
  <c r="Z45" i="10" a="1"/>
  <c r="Z45" i="10" s="1"/>
  <c r="AU54" i="10" a="1"/>
  <c r="AU54" i="10" s="1"/>
  <c r="Z50" i="10" a="1"/>
  <c r="Z50" i="10" s="1"/>
  <c r="AC45" i="10" a="1"/>
  <c r="AC45" i="10" s="1"/>
  <c r="AW54" i="10" a="1"/>
  <c r="AW54" i="10" s="1"/>
  <c r="AJ36" i="10" a="1"/>
  <c r="AJ36" i="10" s="1"/>
  <c r="AA50" i="10" a="1"/>
  <c r="AA50" i="10" s="1"/>
  <c r="AY37" i="10" a="1"/>
  <c r="AY37" i="10" s="1"/>
  <c r="AZ41" i="10" a="1"/>
  <c r="AZ41" i="10" s="1"/>
  <c r="AR51" i="10" a="1"/>
  <c r="AR51" i="10" s="1"/>
  <c r="AV36" i="10" a="1"/>
  <c r="AV36" i="10" s="1"/>
  <c r="Y44" i="10" a="1"/>
  <c r="Y44" i="10" s="1"/>
  <c r="AH50" i="10" a="1"/>
  <c r="AH50" i="10" s="1"/>
  <c r="AB52" i="10" a="1"/>
  <c r="AB52" i="10" s="1"/>
  <c r="AG51" i="10" a="1"/>
  <c r="AG51" i="10" s="1"/>
  <c r="AB50" i="10" a="1"/>
  <c r="AB50" i="10" s="1"/>
  <c r="AG49" i="10" a="1"/>
  <c r="AG49" i="10" s="1"/>
  <c r="BR43" i="10" s="1"/>
  <c r="AD45" i="10" a="1"/>
  <c r="AD45" i="10" s="1"/>
  <c r="AH44" i="10" a="1"/>
  <c r="AH44" i="10" s="1"/>
  <c r="BS53" i="10" s="1"/>
  <c r="X44" i="10" a="1"/>
  <c r="X44" i="10" s="1"/>
  <c r="AB43" i="10" a="1"/>
  <c r="AB43" i="10" s="1"/>
  <c r="BM52" i="10" s="1"/>
  <c r="AF42" i="10" a="1"/>
  <c r="AF42" i="10" s="1"/>
  <c r="AJ41" i="10" a="1"/>
  <c r="AJ41" i="10" s="1"/>
  <c r="Z41" i="10" a="1"/>
  <c r="Z41" i="10" s="1"/>
  <c r="AI54" i="10" a="1"/>
  <c r="AI54" i="10" s="1"/>
  <c r="Y54" i="10" a="1"/>
  <c r="Y54" i="10" s="1"/>
  <c r="AG54" i="10" a="1"/>
  <c r="AG54" i="10" s="1"/>
  <c r="AB48" i="10" a="1"/>
  <c r="AB48" i="10" s="1"/>
  <c r="AI47" i="10" a="1"/>
  <c r="AI47" i="10" s="1"/>
  <c r="Y47" i="10" a="1"/>
  <c r="Y47" i="10" s="1"/>
  <c r="AD40" i="10" a="1"/>
  <c r="AD40" i="10" s="1"/>
  <c r="AH38" i="10" a="1"/>
  <c r="AH38" i="10" s="1"/>
  <c r="X38" i="10" a="1"/>
  <c r="X38" i="10" s="1"/>
  <c r="AB37" i="10" a="1"/>
  <c r="AB37" i="10" s="1"/>
  <c r="AF36" i="10" a="1"/>
  <c r="AF36" i="10" s="1"/>
  <c r="AJ35" i="10" a="1"/>
  <c r="AJ35" i="10" s="1"/>
  <c r="Z35" i="10" a="1"/>
  <c r="Z35" i="10" s="1"/>
  <c r="BK35" i="10" s="1"/>
  <c r="AD34" i="10" a="1"/>
  <c r="AD34" i="10" s="1"/>
  <c r="AH33" i="10" a="1"/>
  <c r="AH33" i="10" s="1"/>
  <c r="X33" i="10" a="1"/>
  <c r="X33" i="10" s="1"/>
  <c r="AB32" i="10" a="1"/>
  <c r="AB32" i="10" s="1"/>
  <c r="AI52" i="10" a="1"/>
  <c r="AI52" i="10" s="1"/>
  <c r="Y52" i="10" a="1"/>
  <c r="Y52" i="10" s="1"/>
  <c r="BJ46" i="10" s="1"/>
  <c r="AD51" i="10" a="1"/>
  <c r="AD51" i="10" s="1"/>
  <c r="AI50" i="10" a="1"/>
  <c r="AI50" i="10" s="1"/>
  <c r="Y50" i="10" a="1"/>
  <c r="Y50" i="10" s="1"/>
  <c r="AD49" i="10" a="1"/>
  <c r="AD49" i="10" s="1"/>
  <c r="AF52" i="10" a="1"/>
  <c r="AF52" i="10" s="1"/>
  <c r="AE51" i="10" a="1"/>
  <c r="AE51" i="10" s="1"/>
  <c r="AE49" i="10" a="1"/>
  <c r="AE49" i="10" s="1"/>
  <c r="AB45" i="10" a="1"/>
  <c r="AB45" i="10" s="1"/>
  <c r="BM54" i="10" s="1"/>
  <c r="AD42" i="10" a="1"/>
  <c r="AD42" i="10" s="1"/>
  <c r="AJ38" i="10" a="1"/>
  <c r="AJ38" i="10" s="1"/>
  <c r="Y38" i="10" a="1"/>
  <c r="Y38" i="10" s="1"/>
  <c r="Z37" i="10" a="1"/>
  <c r="Z37" i="10" s="1"/>
  <c r="AA36" i="10" a="1"/>
  <c r="AA36" i="10" s="1"/>
  <c r="AE32" i="10" a="1"/>
  <c r="AE32" i="10" s="1"/>
  <c r="BP32" i="10" s="1"/>
  <c r="AC51" i="10" a="1"/>
  <c r="AC51" i="10" s="1"/>
  <c r="AC49" i="10" a="1"/>
  <c r="AC49" i="10" s="1"/>
  <c r="AA54" i="10" a="1"/>
  <c r="AA54" i="10" s="1"/>
  <c r="AD50" i="10" a="1"/>
  <c r="AD50" i="10" s="1"/>
  <c r="BO44" i="10" s="1"/>
  <c r="AI48" i="10" a="1"/>
  <c r="AI48" i="10" s="1"/>
  <c r="X48" i="10" a="1"/>
  <c r="X48" i="10" s="1"/>
  <c r="AC47" i="10" a="1"/>
  <c r="AC47" i="10" s="1"/>
  <c r="AA45" i="10" a="1"/>
  <c r="AA45" i="10" s="1"/>
  <c r="AB44" i="10" a="1"/>
  <c r="AB44" i="10" s="1"/>
  <c r="AC43" i="10" a="1"/>
  <c r="AC43" i="10" s="1"/>
  <c r="AC42" i="10" a="1"/>
  <c r="AC42" i="10" s="1"/>
  <c r="AD41" i="10" a="1"/>
  <c r="AD41" i="10" s="1"/>
  <c r="AI40" i="10" a="1"/>
  <c r="AI40" i="10" s="1"/>
  <c r="X40" i="10" a="1"/>
  <c r="X40" i="10" s="1"/>
  <c r="AA35" i="10" a="1"/>
  <c r="AA35" i="10" s="1"/>
  <c r="AB34" i="10" a="1"/>
  <c r="AB34" i="10" s="1"/>
  <c r="AC33" i="10" a="1"/>
  <c r="AC33" i="10" s="1"/>
  <c r="AD32" i="10" a="1"/>
  <c r="AD32" i="10" s="1"/>
  <c r="AE52" i="10" a="1"/>
  <c r="AE52" i="10" s="1"/>
  <c r="AI38" i="10" a="1"/>
  <c r="AI38" i="10" s="1"/>
  <c r="AJ37" i="10" a="1"/>
  <c r="AJ37" i="10" s="1"/>
  <c r="Y37" i="10" a="1"/>
  <c r="Y37" i="10" s="1"/>
  <c r="Z36" i="10" a="1"/>
  <c r="Z36" i="10" s="1"/>
  <c r="AJ54" i="10" a="1"/>
  <c r="AJ54" i="10" s="1"/>
  <c r="AH52" i="10" a="1"/>
  <c r="AH52" i="10" s="1"/>
  <c r="Z51" i="10" a="1"/>
  <c r="Z51" i="10" s="1"/>
  <c r="AA49" i="10" a="1"/>
  <c r="AA49" i="10" s="1"/>
  <c r="AC48" i="10" a="1"/>
  <c r="AC48" i="10" s="1"/>
  <c r="AE47" i="10" a="1"/>
  <c r="AE47" i="10" s="1"/>
  <c r="AE44" i="10" a="1"/>
  <c r="AE44" i="10" s="1"/>
  <c r="Z43" i="10" a="1"/>
  <c r="Z43" i="10" s="1"/>
  <c r="AG37" i="10" a="1"/>
  <c r="AG37" i="10" s="1"/>
  <c r="AD33" i="10" a="1"/>
  <c r="AD33" i="10" s="1"/>
  <c r="Y32" i="10" a="1"/>
  <c r="Y32" i="10" s="1"/>
  <c r="AG52" i="10" a="1"/>
  <c r="AG52" i="10" s="1"/>
  <c r="AD44" i="10" a="1"/>
  <c r="AD44" i="10" s="1"/>
  <c r="AF34" i="10" a="1"/>
  <c r="AF34" i="10" s="1"/>
  <c r="AJ32" i="10" a="1"/>
  <c r="AJ32" i="10" s="1"/>
  <c r="AF50" i="10" a="1"/>
  <c r="AF50" i="10" s="1"/>
  <c r="AA48" i="10" a="1"/>
  <c r="AA48" i="10" s="1"/>
  <c r="AG45" i="10" a="1"/>
  <c r="AG45" i="10" s="1"/>
  <c r="AA41" i="10" a="1"/>
  <c r="AA41" i="10" s="1"/>
  <c r="AB40" i="10" a="1"/>
  <c r="AB40" i="10" s="1"/>
  <c r="AH35" i="10" a="1"/>
  <c r="AH35" i="10" s="1"/>
  <c r="AF54" i="10" a="1"/>
  <c r="AF54" i="10" s="1"/>
  <c r="X51" i="10" a="1"/>
  <c r="X51" i="10" s="1"/>
  <c r="Y49" i="10" a="1"/>
  <c r="Y49" i="10" s="1"/>
  <c r="AA47" i="10" a="1"/>
  <c r="AA47" i="10" s="1"/>
  <c r="AI32" i="10" a="1"/>
  <c r="AI32" i="10" s="1"/>
  <c r="AD52" i="10" a="1"/>
  <c r="AD52" i="10" s="1"/>
  <c r="AE50" i="10" a="1"/>
  <c r="AE50" i="10" s="1"/>
  <c r="AA40" i="10" a="1"/>
  <c r="AA40" i="10" s="1"/>
  <c r="AD37" i="10" a="1"/>
  <c r="AD37" i="10" s="1"/>
  <c r="AG35" i="10" a="1"/>
  <c r="AG35" i="10" s="1"/>
  <c r="AE54" i="10" a="1"/>
  <c r="AE54" i="10" s="1"/>
  <c r="X49" i="10" a="1"/>
  <c r="X49" i="10" s="1"/>
  <c r="Z47" i="10" a="1"/>
  <c r="Z47" i="10" s="1"/>
  <c r="AE42" i="10" a="1"/>
  <c r="AE42" i="10" s="1"/>
  <c r="Y41" i="10" a="1"/>
  <c r="Y41" i="10" s="1"/>
  <c r="AG50" i="10" a="1"/>
  <c r="AG50" i="10" s="1"/>
  <c r="AH45" i="10" a="1"/>
  <c r="AH45" i="10" s="1"/>
  <c r="Y43" i="10" a="1"/>
  <c r="Y43" i="10" s="1"/>
  <c r="AH42" i="10" a="1"/>
  <c r="AH42" i="10" s="1"/>
  <c r="AB41" i="10" a="1"/>
  <c r="AB41" i="10" s="1"/>
  <c r="AC40" i="10" a="1"/>
  <c r="AC40" i="10" s="1"/>
  <c r="AB36" i="10" a="1"/>
  <c r="AB36" i="10" s="1"/>
  <c r="AI35" i="10" a="1"/>
  <c r="AI35" i="10" s="1"/>
  <c r="AG34" i="10" a="1"/>
  <c r="AG34" i="10" s="1"/>
  <c r="AB33" i="10" a="1"/>
  <c r="AB33" i="10" s="1"/>
  <c r="AH54" i="10" a="1"/>
  <c r="AH54" i="10" s="1"/>
  <c r="Y51" i="10" a="1"/>
  <c r="Y51" i="10" s="1"/>
  <c r="Z49" i="10" a="1"/>
  <c r="Z49" i="10" s="1"/>
  <c r="AD47" i="10" a="1"/>
  <c r="AD47" i="10" s="1"/>
  <c r="AF37" i="10" a="1"/>
  <c r="AF37" i="10" s="1"/>
  <c r="X32" i="10" a="1"/>
  <c r="X32" i="10" s="1"/>
  <c r="AB47" i="10" a="1"/>
  <c r="AB47" i="10" s="1"/>
  <c r="X43" i="10" a="1"/>
  <c r="X43" i="10" s="1"/>
  <c r="AG42" i="10" a="1"/>
  <c r="AG42" i="10" s="1"/>
  <c r="AA33" i="10" a="1"/>
  <c r="AA33" i="10" s="1"/>
  <c r="AC44" i="10" a="1"/>
  <c r="AC44" i="10" s="1"/>
  <c r="AE37" i="10" a="1"/>
  <c r="AE37" i="10" s="1"/>
  <c r="Y36" i="10" a="1"/>
  <c r="Y36" i="10" s="1"/>
  <c r="AE34" i="10" a="1"/>
  <c r="AE34" i="10" s="1"/>
  <c r="Z33" i="10" a="1"/>
  <c r="Z33" i="10" s="1"/>
  <c r="BK33" i="10" s="1"/>
  <c r="Z48" i="10" a="1"/>
  <c r="Z48" i="10" s="1"/>
  <c r="AF45" i="10" a="1"/>
  <c r="AF45" i="10" s="1"/>
  <c r="AA44" i="10" a="1"/>
  <c r="AA44" i="10" s="1"/>
  <c r="AJ43" i="10" a="1"/>
  <c r="AJ43" i="10" s="1"/>
  <c r="X36" i="10" a="1"/>
  <c r="X36" i="10" s="1"/>
  <c r="AJ51" i="10" a="1"/>
  <c r="AJ51" i="10" s="1"/>
  <c r="AC50" i="10" a="1"/>
  <c r="AC50" i="10" s="1"/>
  <c r="BN44" i="10" s="1"/>
  <c r="AI43" i="10" a="1"/>
  <c r="AI43" i="10" s="1"/>
  <c r="AG38" i="10" a="1"/>
  <c r="AG38" i="10" s="1"/>
  <c r="X45" i="10" a="1"/>
  <c r="X45" i="10" s="1"/>
  <c r="BI54" i="10" s="1"/>
  <c r="AA42" i="10" a="1"/>
  <c r="AA42" i="10" s="1"/>
  <c r="AF51" i="10" a="1"/>
  <c r="AF51" i="10" s="1"/>
  <c r="X50" i="10" a="1"/>
  <c r="X50" i="10" s="1"/>
  <c r="AE48" i="10" a="1"/>
  <c r="AE48" i="10" s="1"/>
  <c r="AJ47" i="10" a="1"/>
  <c r="AJ47" i="10" s="1"/>
  <c r="AG43" i="10" a="1"/>
  <c r="AG43" i="10" s="1"/>
  <c r="AE40" i="10" a="1"/>
  <c r="AE40" i="10" s="1"/>
  <c r="AB38" i="10" a="1"/>
  <c r="AB38" i="10" s="1"/>
  <c r="AI36" i="10" a="1"/>
  <c r="AI36" i="10" s="1"/>
  <c r="AE35" i="10" a="1"/>
  <c r="AE35" i="10" s="1"/>
  <c r="AC34" i="10" a="1"/>
  <c r="AC34" i="10" s="1"/>
  <c r="AE33" i="10" a="1"/>
  <c r="AE33" i="10" s="1"/>
  <c r="BP33" i="10" s="1"/>
  <c r="AD48" i="10" a="1"/>
  <c r="AD48" i="10" s="1"/>
  <c r="AJ44" i="10" a="1"/>
  <c r="AJ44" i="10" s="1"/>
  <c r="Z42" i="10" a="1"/>
  <c r="Z42" i="10" s="1"/>
  <c r="AH36" i="10" a="1"/>
  <c r="AH36" i="10" s="1"/>
  <c r="AA34" i="10" a="1"/>
  <c r="AA34" i="10" s="1"/>
  <c r="AA32" i="10" a="1"/>
  <c r="AA32" i="10" s="1"/>
  <c r="AJ52" i="10" a="1"/>
  <c r="AJ52" i="10" s="1"/>
  <c r="AF43" i="10" a="1"/>
  <c r="AF43" i="10" s="1"/>
  <c r="Z40" i="10" a="1"/>
  <c r="Z40" i="10" s="1"/>
  <c r="AA38" i="10" a="1"/>
  <c r="AA38" i="10" s="1"/>
  <c r="AD35" i="10" a="1"/>
  <c r="AD35" i="10" s="1"/>
  <c r="Y33" i="10" a="1"/>
  <c r="Y33" i="10" s="1"/>
  <c r="AB51" i="10" a="1"/>
  <c r="AB51" i="10" s="1"/>
  <c r="Y48" i="10" a="1"/>
  <c r="Y48" i="10" s="1"/>
  <c r="AH47" i="10" a="1"/>
  <c r="AH47" i="10" s="1"/>
  <c r="AI44" i="10" a="1"/>
  <c r="AI44" i="10" s="1"/>
  <c r="Y42" i="10" a="1"/>
  <c r="Y42" i="10" s="1"/>
  <c r="Z38" i="10" a="1"/>
  <c r="Z38" i="10" s="1"/>
  <c r="AG36" i="10" a="1"/>
  <c r="AG36" i="10" s="1"/>
  <c r="BR36" i="10" s="1"/>
  <c r="Z34" i="10" a="1"/>
  <c r="Z34" i="10" s="1"/>
  <c r="Z32" i="10" a="1"/>
  <c r="Z32" i="10" s="1"/>
  <c r="AC52" i="10" a="1"/>
  <c r="AC52" i="10" s="1"/>
  <c r="AE43" i="10" a="1"/>
  <c r="AE43" i="10" s="1"/>
  <c r="Y40" i="10" a="1"/>
  <c r="Y40" i="10" s="1"/>
  <c r="BJ49" i="10" s="1"/>
  <c r="AC35" i="10" a="1"/>
  <c r="AC35" i="10" s="1"/>
  <c r="AA51" i="10" a="1"/>
  <c r="AA51" i="10" s="1"/>
  <c r="AJ49" i="10" a="1"/>
  <c r="AJ49" i="10" s="1"/>
  <c r="AG47" i="10" a="1"/>
  <c r="AG47" i="10" s="1"/>
  <c r="X42" i="10" a="1"/>
  <c r="X42" i="10" s="1"/>
  <c r="AB35" i="10" a="1"/>
  <c r="AB35" i="10" s="1"/>
  <c r="Y34" i="10" a="1"/>
  <c r="Y34" i="10" s="1"/>
  <c r="AD54" i="10" a="1"/>
  <c r="AD54" i="10" s="1"/>
  <c r="AA52" i="10" a="1"/>
  <c r="AA52" i="10" s="1"/>
  <c r="AG44" i="10" a="1"/>
  <c r="AG44" i="10" s="1"/>
  <c r="BR53" i="10" s="1"/>
  <c r="AD43" i="10" a="1"/>
  <c r="AD43" i="10" s="1"/>
  <c r="BO52" i="10" s="1"/>
  <c r="AI37" i="10" a="1"/>
  <c r="AI37" i="10" s="1"/>
  <c r="AE36" i="10" a="1"/>
  <c r="AE36" i="10" s="1"/>
  <c r="AI49" i="10" a="1"/>
  <c r="AI49" i="10" s="1"/>
  <c r="BT43" i="10" s="1"/>
  <c r="AF47" i="10" a="1"/>
  <c r="AF47" i="10" s="1"/>
  <c r="AJ45" i="10" a="1"/>
  <c r="AJ45" i="10" s="1"/>
  <c r="AI41" i="10" a="1"/>
  <c r="AI41" i="10" s="1"/>
  <c r="X34" i="10" a="1"/>
  <c r="X34" i="10" s="1"/>
  <c r="BI34" i="10" s="1"/>
  <c r="Z52" i="10" a="1"/>
  <c r="Z52" i="10" s="1"/>
  <c r="AH49" i="10" a="1"/>
  <c r="AH49" i="10" s="1"/>
  <c r="AI45" i="10" a="1"/>
  <c r="AI45" i="10" s="1"/>
  <c r="BT54" i="10" s="1"/>
  <c r="X35" i="10" a="1"/>
  <c r="X35" i="10" s="1"/>
  <c r="AB54" i="10" a="1"/>
  <c r="AB54" i="10" s="1"/>
  <c r="AG41" i="10" a="1"/>
  <c r="AG41" i="10" s="1"/>
  <c r="Y35" i="10" a="1"/>
  <c r="Y35" i="10" s="1"/>
  <c r="AC54" i="10" a="1"/>
  <c r="AC54" i="10" s="1"/>
  <c r="AF44" i="10" a="1"/>
  <c r="AF44" i="10" s="1"/>
  <c r="BQ53" i="10" s="1"/>
  <c r="AA43" i="10" a="1"/>
  <c r="AA43" i="10" s="1"/>
  <c r="AH37" i="10" a="1"/>
  <c r="AH37" i="10" s="1"/>
  <c r="AD36" i="10" a="1"/>
  <c r="AD36" i="10" s="1"/>
  <c r="Z44" i="10" a="1"/>
  <c r="Z44" i="10" s="1"/>
  <c r="AH41" i="10" a="1"/>
  <c r="AH41" i="10" s="1"/>
  <c r="X52" i="10" a="1"/>
  <c r="X52" i="10" s="1"/>
  <c r="AE45" i="10" a="1"/>
  <c r="AE45" i="10" s="1"/>
  <c r="AC37" i="10" a="1"/>
  <c r="AC37" i="10" s="1"/>
  <c r="BN37" i="10" s="1"/>
  <c r="AC36" i="10" a="1"/>
  <c r="AC36" i="10" s="1"/>
  <c r="AF40" i="10" a="1"/>
  <c r="AF40" i="10" s="1"/>
  <c r="BA41" i="10" a="1"/>
  <c r="BA41" i="10" s="1"/>
  <c r="BA45" i="10" a="1"/>
  <c r="BA45" i="10" s="1"/>
  <c r="AU50" i="10" a="1"/>
  <c r="AU50" i="10" s="1"/>
  <c r="AV49" i="10" a="1"/>
  <c r="AV49" i="10" s="1"/>
  <c r="BA48" i="10" a="1"/>
  <c r="BA48" i="10" s="1"/>
  <c r="AT45" i="10" a="1"/>
  <c r="AT45" i="10" s="1"/>
  <c r="AV41" i="10" a="1"/>
  <c r="AV41" i="10" s="1"/>
  <c r="BA40" i="10" a="1"/>
  <c r="BA40" i="10" s="1"/>
  <c r="AV38" i="10" a="1"/>
  <c r="AV38" i="10" s="1"/>
  <c r="AR37" i="10" a="1"/>
  <c r="AR37" i="10" s="1"/>
  <c r="AY33" i="10" a="1"/>
  <c r="AY33" i="10" s="1"/>
  <c r="AW32" i="10" a="1"/>
  <c r="AW32" i="10" s="1"/>
  <c r="AP54" i="10" a="1"/>
  <c r="AP54" i="10" s="1"/>
  <c r="AZ51" i="10" a="1"/>
  <c r="AZ51" i="10" s="1"/>
  <c r="AS50" i="10" a="1"/>
  <c r="AS50" i="10" s="1"/>
  <c r="AZ34" i="10" a="1"/>
  <c r="AZ34" i="10" s="1"/>
  <c r="AV42" i="10" a="1"/>
  <c r="AV42" i="10" s="1"/>
  <c r="AP41" i="10" a="1"/>
  <c r="AP41" i="10" s="1"/>
  <c r="BI50" i="10" s="1"/>
  <c r="AZ40" i="10" a="1"/>
  <c r="AZ40" i="10" s="1"/>
  <c r="BS49" i="10" s="1"/>
  <c r="AU38" i="10" a="1"/>
  <c r="AU38" i="10" s="1"/>
  <c r="BN38" i="10" s="1"/>
  <c r="AX33" i="10" a="1"/>
  <c r="AX33" i="10" s="1"/>
  <c r="BQ33" i="10" s="1"/>
  <c r="AV32" i="10" a="1"/>
  <c r="AV32" i="10" s="1"/>
  <c r="AY51" i="10" a="1"/>
  <c r="AY51" i="10" s="1"/>
  <c r="AR50" i="10" a="1"/>
  <c r="AR50" i="10" s="1"/>
  <c r="AW48" i="10" a="1"/>
  <c r="AW48" i="10" s="1"/>
  <c r="AP45" i="10" a="1"/>
  <c r="AP45" i="10" s="1"/>
  <c r="AZ43" i="10" a="1"/>
  <c r="AZ43" i="10" s="1"/>
  <c r="AX40" i="10" a="1"/>
  <c r="AX40" i="10" s="1"/>
  <c r="AV34" i="10" a="1"/>
  <c r="AV34" i="10" s="1"/>
  <c r="BB47" i="10" a="1"/>
  <c r="BB47" i="10" s="1"/>
  <c r="AT38" i="10" a="1"/>
  <c r="AT38" i="10" s="1"/>
  <c r="AW35" i="10" a="1"/>
  <c r="AW35" i="10" s="1"/>
  <c r="AU34" i="10" a="1"/>
  <c r="AU34" i="10" s="1"/>
  <c r="AS32" i="10" a="1"/>
  <c r="AS32" i="10" s="1"/>
  <c r="AX51" i="10" a="1"/>
  <c r="AX51" i="10" s="1"/>
  <c r="AQ50" i="10" a="1"/>
  <c r="AQ50" i="10" s="1"/>
  <c r="AV48" i="10" a="1"/>
  <c r="AV48" i="10" s="1"/>
  <c r="BB44" i="10" a="1"/>
  <c r="BB44" i="10" s="1"/>
  <c r="AY43" i="10" a="1"/>
  <c r="AY43" i="10" s="1"/>
  <c r="AR42" i="10" a="1"/>
  <c r="AR42" i="10" s="1"/>
  <c r="AW40" i="10" a="1"/>
  <c r="AW40" i="10" s="1"/>
  <c r="AV33" i="10" a="1"/>
  <c r="AV33" i="10" s="1"/>
  <c r="BA47" i="10" a="1"/>
  <c r="BA47" i="10" s="1"/>
  <c r="AX43" i="10" a="1"/>
  <c r="AX43" i="10" s="1"/>
  <c r="AS38" i="10" a="1"/>
  <c r="AS38" i="10" s="1"/>
  <c r="AZ36" i="10" a="1"/>
  <c r="AZ36" i="10" s="1"/>
  <c r="AV35" i="10" a="1"/>
  <c r="AV35" i="10" s="1"/>
  <c r="AQ33" i="10" a="1"/>
  <c r="AQ33" i="10" s="1"/>
  <c r="BA44" i="10" a="1"/>
  <c r="BA44" i="10" s="1"/>
  <c r="AQ42" i="10" a="1"/>
  <c r="AQ42" i="10" s="1"/>
  <c r="AP48" i="10" a="1"/>
  <c r="AP48" i="10" s="1"/>
  <c r="AW43" i="10" a="1"/>
  <c r="AW43" i="10" s="1"/>
  <c r="AR38" i="10" a="1"/>
  <c r="AR38" i="10" s="1"/>
  <c r="AY36" i="10" a="1"/>
  <c r="AY36" i="10" s="1"/>
  <c r="AU35" i="10" a="1"/>
  <c r="AU35" i="10" s="1"/>
  <c r="AP50" i="10" a="1"/>
  <c r="AP50" i="10" s="1"/>
  <c r="AT34" i="10" a="1"/>
  <c r="AT34" i="10" s="1"/>
  <c r="AR32" i="10" a="1"/>
  <c r="AR32" i="10" s="1"/>
  <c r="AW51" i="10" a="1"/>
  <c r="AW51" i="10" s="1"/>
  <c r="AU48" i="10" a="1"/>
  <c r="AU48" i="10" s="1"/>
  <c r="BB49" i="10" a="1"/>
  <c r="BB49" i="10" s="1"/>
  <c r="AQ40" i="10" a="1"/>
  <c r="AQ40" i="10" s="1"/>
  <c r="AQ34" i="10" a="1"/>
  <c r="AQ34" i="10" s="1"/>
  <c r="AP42" i="10" a="1"/>
  <c r="AP42" i="10" s="1"/>
  <c r="AS52" i="10" a="1"/>
  <c r="AS52" i="10" s="1"/>
  <c r="AF41" i="10" a="1"/>
  <c r="AF41" i="10" s="1"/>
  <c r="X47" i="10" a="1"/>
  <c r="X47" i="10" s="1"/>
  <c r="AT52" i="10" a="1"/>
  <c r="AT52" i="10" s="1"/>
  <c r="AB49" i="10" a="1"/>
  <c r="AB49" i="10" s="1"/>
  <c r="AF35" i="10" a="1"/>
  <c r="AF35" i="10" s="1"/>
  <c r="AY54" i="10" a="1"/>
  <c r="AY54" i="10" s="1"/>
  <c r="AV45" i="10" a="1"/>
  <c r="AV45" i="10" s="1"/>
  <c r="AP35" i="10" a="1"/>
  <c r="AP35" i="10" s="1"/>
  <c r="BB37" i="10" a="1"/>
  <c r="BB37" i="10" s="1"/>
  <c r="AF49" i="10" a="1"/>
  <c r="AF49" i="10" s="1"/>
  <c r="AH34" i="10" a="1"/>
  <c r="AH34" i="10" s="1"/>
  <c r="AS35" i="10" a="1"/>
  <c r="AS35" i="10" s="1"/>
  <c r="AW36" i="10" a="1"/>
  <c r="AW36" i="10" s="1"/>
  <c r="AG40" i="10" a="1"/>
  <c r="AG40" i="10" s="1"/>
  <c r="AQ44" i="10" a="1"/>
  <c r="AQ44" i="10" s="1"/>
  <c r="AX47" i="10" a="1"/>
  <c r="AX47" i="10" s="1"/>
  <c r="AJ50" i="10" a="1"/>
  <c r="AJ50" i="10" s="1"/>
  <c r="AP33" i="10" a="1"/>
  <c r="AP33" i="10" s="1"/>
  <c r="AH32" i="10" a="1"/>
  <c r="AH32" i="10" s="1"/>
  <c r="AH51" i="10" a="1"/>
  <c r="AH51" i="10" s="1"/>
  <c r="BB33" i="10" a="1"/>
  <c r="BB33" i="10" s="1"/>
  <c r="AY32" i="10" a="1"/>
  <c r="AY32" i="10" s="1"/>
  <c r="BR32" i="10" s="1"/>
  <c r="AU37" i="10" a="1"/>
  <c r="AU37" i="10" s="1"/>
  <c r="AU52" i="10" a="1"/>
  <c r="AU52" i="10" s="1"/>
  <c r="AQ47" i="10" a="1"/>
  <c r="AQ47" i="10" s="1"/>
  <c r="AX36" i="10" a="1"/>
  <c r="AX36" i="10" s="1"/>
  <c r="BB41" i="10" a="1"/>
  <c r="BB41" i="10" s="1"/>
  <c r="AH43" i="10" a="1"/>
  <c r="AH43" i="10" s="1"/>
  <c r="AS44" i="10" a="1"/>
  <c r="AS44" i="10" s="1"/>
  <c r="AX49" i="10" a="1"/>
  <c r="AX49" i="10" s="1"/>
  <c r="BB54" i="10" a="1"/>
  <c r="BB54" i="10" s="1"/>
  <c r="AP51" i="10" a="1"/>
  <c r="AP51" i="10" s="1"/>
  <c r="AP43" i="10" a="1"/>
  <c r="AP43" i="10" s="1"/>
  <c r="AP38" i="10" a="1"/>
  <c r="AP38" i="10" s="1"/>
  <c r="AT33" i="10" a="1"/>
  <c r="AT33" i="10" s="1"/>
  <c r="AR48" i="10" a="1"/>
  <c r="AR48" i="10" s="1"/>
  <c r="AU44" i="10" a="1"/>
  <c r="AU44" i="10" s="1"/>
  <c r="AX42" i="10" a="1"/>
  <c r="AX42" i="10" s="1"/>
  <c r="BB38" i="10" a="1"/>
  <c r="BB38" i="10" s="1"/>
  <c r="AR36" i="10" a="1"/>
  <c r="AR36" i="10" s="1"/>
  <c r="AW34" i="10" a="1"/>
  <c r="AW34" i="10" s="1"/>
  <c r="AR33" i="10" a="1"/>
  <c r="AR33" i="10" s="1"/>
  <c r="AP49" i="10" a="1"/>
  <c r="AP49" i="10" s="1"/>
  <c r="AT44" i="10" a="1"/>
  <c r="AT44" i="10" s="1"/>
  <c r="BB43" i="10" a="1"/>
  <c r="BB43" i="10" s="1"/>
  <c r="AZ32" i="10" a="1"/>
  <c r="AZ32" i="10" s="1"/>
  <c r="BB51" i="10" a="1"/>
  <c r="BB51" i="10" s="1"/>
  <c r="AV50" i="10" a="1"/>
  <c r="AV50" i="10" s="1"/>
  <c r="AW45" i="10" a="1"/>
  <c r="AW45" i="10" s="1"/>
  <c r="BA38" i="10" a="1"/>
  <c r="BA38" i="10" s="1"/>
  <c r="AX35" i="10" a="1"/>
  <c r="AX35" i="10" s="1"/>
  <c r="BA54" i="10" a="1"/>
  <c r="BA54" i="10" s="1"/>
  <c r="AQ49" i="10" a="1"/>
  <c r="AQ49" i="10" s="1"/>
  <c r="AT40" i="10" a="1"/>
  <c r="AT40" i="10" s="1"/>
  <c r="AW37" i="10" a="1"/>
  <c r="AW37" i="10" s="1"/>
  <c r="AZ35" i="10" a="1"/>
  <c r="AZ35" i="10" s="1"/>
  <c r="AY52" i="10" a="1"/>
  <c r="AY52" i="10" s="1"/>
  <c r="AW50" i="10" a="1"/>
  <c r="AW50" i="10" s="1"/>
  <c r="AT47" i="10" a="1"/>
  <c r="AT47" i="10" s="1"/>
  <c r="AX45" i="10" a="1"/>
  <c r="AX45" i="10" s="1"/>
  <c r="AR41" i="10" a="1"/>
  <c r="AR41" i="10" s="1"/>
  <c r="AZ54" i="10" a="1"/>
  <c r="AZ54" i="10" s="1"/>
  <c r="AV37" i="10" a="1"/>
  <c r="AV37" i="10" s="1"/>
  <c r="AW52" i="10" a="1"/>
  <c r="AW52" i="10" s="1"/>
  <c r="AQ48" i="10" a="1"/>
  <c r="AQ48" i="10" s="1"/>
  <c r="AW42" i="10" a="1"/>
  <c r="AW42" i="10" s="1"/>
  <c r="AQ41" i="10" a="1"/>
  <c r="AQ41" i="10" s="1"/>
  <c r="AR40" i="10" a="1"/>
  <c r="AR40" i="10" s="1"/>
  <c r="AZ33" i="10" a="1"/>
  <c r="AZ33" i="10" s="1"/>
  <c r="BA34" i="10" a="1"/>
  <c r="BA34" i="10" s="1"/>
  <c r="BT34" i="10" s="1"/>
  <c r="AW41" i="10" a="1"/>
  <c r="AW41" i="10" s="1"/>
  <c r="BP50" i="10" s="1"/>
  <c r="BA42" i="10" a="1"/>
  <c r="BA42" i="10" s="1"/>
  <c r="BT51" i="10" s="1"/>
  <c r="BA51" i="10" a="1"/>
  <c r="BA51" i="10" s="1"/>
  <c r="BT45" i="10" s="1"/>
  <c r="AQ54" i="10" a="1"/>
  <c r="AQ54" i="10" s="1"/>
  <c r="AX32" i="10" a="1"/>
  <c r="AX32" i="10" s="1"/>
  <c r="BQ32" i="10" s="1"/>
  <c r="AS37" i="10" a="1"/>
  <c r="AS37" i="10" s="1"/>
  <c r="BB40" i="10" a="1"/>
  <c r="BB40" i="10" s="1"/>
  <c r="BU49" i="10" s="1"/>
  <c r="AU45" i="10" a="1"/>
  <c r="AU45" i="10" s="1"/>
  <c r="BB48" i="10" a="1"/>
  <c r="BB48" i="10" s="1"/>
  <c r="BU42" i="10" s="1"/>
  <c r="AW49" i="10" a="1"/>
  <c r="AW49" i="10" s="1"/>
  <c r="BA50" i="10" a="1"/>
  <c r="BA50" i="10" s="1"/>
  <c r="AS54" i="10" a="1"/>
  <c r="AS54" i="10" s="1"/>
  <c r="BA33" i="10" a="1"/>
  <c r="BA33" i="10" s="1"/>
  <c r="BB34" i="10" a="1"/>
  <c r="BB34" i="10" s="1"/>
  <c r="AT37" i="10" a="1"/>
  <c r="AT37" i="10" s="1"/>
  <c r="AX38" i="10" a="1"/>
  <c r="AX38" i="10" s="1"/>
  <c r="BQ38" i="10" s="1"/>
  <c r="AX41" i="10" a="1"/>
  <c r="AX41" i="10" s="1"/>
  <c r="BB42" i="10" a="1"/>
  <c r="BB42" i="10" s="1"/>
  <c r="BU51" i="10" s="1"/>
  <c r="AP44" i="10" a="1"/>
  <c r="AP44" i="10" s="1"/>
  <c r="AQ52" i="10" a="1"/>
  <c r="AQ52" i="10" s="1"/>
  <c r="BB32" i="10" a="1"/>
  <c r="BB32" i="10" s="1"/>
  <c r="AX34" i="10" a="1"/>
  <c r="AX34" i="10" s="1"/>
  <c r="AY42" i="10" a="1"/>
  <c r="AY42" i="10" s="1"/>
  <c r="AV44" i="10" a="1"/>
  <c r="AV44" i="10" s="1"/>
  <c r="BA52" i="10" a="1"/>
  <c r="BA52" i="10" s="1"/>
  <c r="AU33" i="10" a="1"/>
  <c r="AU33" i="10" s="1"/>
  <c r="BA35" i="10" a="1"/>
  <c r="BA35" i="10" s="1"/>
  <c r="AX37" i="10" a="1"/>
  <c r="AX37" i="10" s="1"/>
  <c r="AQ38" i="10" a="1"/>
  <c r="AQ38" i="10" s="1"/>
  <c r="AU40" i="10" a="1"/>
  <c r="AU40" i="10" s="1"/>
  <c r="AU41" i="10" a="1"/>
  <c r="AU41" i="10" s="1"/>
  <c r="BN50" i="10" s="1"/>
  <c r="AT48" i="10" a="1"/>
  <c r="AT48" i="10" s="1"/>
  <c r="AR49" i="10" a="1"/>
  <c r="AR49" i="10" s="1"/>
  <c r="AQ51" i="10" a="1"/>
  <c r="AQ51" i="10" s="1"/>
  <c r="AS48" i="10" a="1"/>
  <c r="AS48" i="10" s="1"/>
  <c r="AZ47" i="10" a="1"/>
  <c r="AZ47" i="10" s="1"/>
  <c r="AP47" i="10" a="1"/>
  <c r="AP47" i="10" s="1"/>
  <c r="AS45" i="10" a="1"/>
  <c r="AS45" i="10" s="1"/>
  <c r="AW44" i="10" a="1"/>
  <c r="AW44" i="10" s="1"/>
  <c r="BA43" i="10" a="1"/>
  <c r="BA43" i="10" s="1"/>
  <c r="AQ43" i="10" a="1"/>
  <c r="AQ43" i="10" s="1"/>
  <c r="AU42" i="10" a="1"/>
  <c r="AU42" i="10" s="1"/>
  <c r="AY41" i="10" a="1"/>
  <c r="AY41" i="10" s="1"/>
  <c r="AX54" i="10" a="1"/>
  <c r="AX54" i="10" s="1"/>
  <c r="AZ52" i="10" a="1"/>
  <c r="AZ52" i="10" s="1"/>
  <c r="AP52" i="10" a="1"/>
  <c r="AP52" i="10" s="1"/>
  <c r="AU51" i="10" a="1"/>
  <c r="AU51" i="10" s="1"/>
  <c r="AV54" i="10" a="1"/>
  <c r="AV54" i="10" s="1"/>
  <c r="AX52" i="10" a="1"/>
  <c r="AX52" i="10" s="1"/>
  <c r="AS51" i="10" a="1"/>
  <c r="AS51" i="10" s="1"/>
  <c r="AX50" i="10" a="1"/>
  <c r="AX50" i="10" s="1"/>
  <c r="AS49" i="10" a="1"/>
  <c r="AS49" i="10" s="1"/>
  <c r="AS40" i="10" a="1"/>
  <c r="AS40" i="10" s="1"/>
  <c r="AW38" i="10" a="1"/>
  <c r="AW38" i="10" s="1"/>
  <c r="BP38" i="10" s="1"/>
  <c r="BA37" i="10" a="1"/>
  <c r="BA37" i="10" s="1"/>
  <c r="AQ37" i="10" a="1"/>
  <c r="AQ37" i="10" s="1"/>
  <c r="AU36" i="10" a="1"/>
  <c r="AU36" i="10" s="1"/>
  <c r="AY35" i="10" a="1"/>
  <c r="AY35" i="10" s="1"/>
  <c r="AS34" i="10" a="1"/>
  <c r="AS34" i="10" s="1"/>
  <c r="AW33" i="10" a="1"/>
  <c r="AW33" i="10" s="1"/>
  <c r="BA32" i="10" a="1"/>
  <c r="BA32" i="10" s="1"/>
  <c r="AQ32" i="10" a="1"/>
  <c r="AQ32" i="10" s="1"/>
  <c r="AZ48" i="10" a="1"/>
  <c r="AZ48" i="10" s="1"/>
  <c r="BS42" i="10" s="1"/>
  <c r="AV51" i="10" a="1"/>
  <c r="AV51" i="10" s="1"/>
  <c r="AU49" i="10" a="1"/>
  <c r="AU49" i="10" s="1"/>
  <c r="AY48" i="10" a="1"/>
  <c r="AY48" i="10" s="1"/>
  <c r="BR42" i="10" s="1"/>
  <c r="AS47" i="10" a="1"/>
  <c r="AS47" i="10" s="1"/>
  <c r="AR45" i="10" a="1"/>
  <c r="AR45" i="10" s="1"/>
  <c r="AT42" i="10" a="1"/>
  <c r="AT42" i="10" s="1"/>
  <c r="BM51" i="10" s="1"/>
  <c r="AP37" i="10" a="1"/>
  <c r="AP37" i="10" s="1"/>
  <c r="BI37" i="10" s="1"/>
  <c r="BB36" i="10" a="1"/>
  <c r="BB36" i="10" s="1"/>
  <c r="AQ36" i="10" a="1"/>
  <c r="AQ36" i="10" s="1"/>
  <c r="AR35" i="10" a="1"/>
  <c r="AR35" i="10" s="1"/>
  <c r="AU32" i="10" a="1"/>
  <c r="AU32" i="10" s="1"/>
  <c r="BN32" i="10" s="1"/>
  <c r="AX48" i="10" a="1"/>
  <c r="AX48" i="10" s="1"/>
  <c r="BB45" i="10" a="1"/>
  <c r="BB45" i="10" s="1"/>
  <c r="AY38" i="10" a="1"/>
  <c r="AY38" i="10" s="1"/>
  <c r="AZ37" i="10" a="1"/>
  <c r="AZ37" i="10" s="1"/>
  <c r="AP36" i="10" a="1"/>
  <c r="AP36" i="10" s="1"/>
  <c r="AT32" i="10" a="1"/>
  <c r="AT32" i="10" s="1"/>
  <c r="AR54" i="10" a="1"/>
  <c r="AR54" i="10" s="1"/>
  <c r="AV52" i="10" a="1"/>
  <c r="AV52" i="10" s="1"/>
  <c r="AT50" i="10" a="1"/>
  <c r="AT50" i="10" s="1"/>
  <c r="AR44" i="10" a="1"/>
  <c r="AR44" i="10" s="1"/>
  <c r="AS43" i="10" a="1"/>
  <c r="AS43" i="10" s="1"/>
  <c r="AT41" i="10" a="1"/>
  <c r="AT41" i="10" s="1"/>
  <c r="AY40" i="10" a="1"/>
  <c r="AY40" i="10" s="1"/>
  <c r="AZ38" i="10" a="1"/>
  <c r="AZ38" i="10" s="1"/>
  <c r="AQ35" i="10" a="1"/>
  <c r="AQ35" i="10" s="1"/>
  <c r="AR34" i="10" a="1"/>
  <c r="AR34" i="10" s="1"/>
  <c r="AS33" i="10" a="1"/>
  <c r="AS33" i="10" s="1"/>
  <c r="AT51" i="10" a="1"/>
  <c r="AT51" i="10" s="1"/>
  <c r="AT49" i="10" a="1"/>
  <c r="AT49" i="10" s="1"/>
  <c r="AR47" i="10" a="1"/>
  <c r="AR47" i="10" s="1"/>
  <c r="AQ45" i="10" a="1"/>
  <c r="AQ45" i="10" s="1"/>
  <c r="AS42" i="10" a="1"/>
  <c r="AS42" i="10" s="1"/>
  <c r="BA36" i="10" a="1"/>
  <c r="BA36" i="10" s="1"/>
  <c r="BB35" i="10" a="1"/>
  <c r="BB35" i="10" s="1"/>
  <c r="AS36" i="10" a="1"/>
  <c r="AS36" i="10" s="1"/>
  <c r="AS41" i="10" a="1"/>
  <c r="AS41" i="10" s="1"/>
  <c r="AY45" i="10" a="1"/>
  <c r="AY45" i="10" s="1"/>
  <c r="AU47" i="10" a="1"/>
  <c r="AU47" i="10" s="1"/>
  <c r="AY50" i="10" a="1"/>
  <c r="AY50" i="10" s="1"/>
  <c r="AP32" i="10" a="1"/>
  <c r="AP32" i="10" s="1"/>
  <c r="AY34" i="10" a="1"/>
  <c r="AY34" i="10" s="1"/>
  <c r="AT36" i="10" a="1"/>
  <c r="AT36" i="10" s="1"/>
  <c r="AV40" i="10" a="1"/>
  <c r="AV40" i="10" s="1"/>
  <c r="AZ42" i="10" a="1"/>
  <c r="AZ42" i="10" s="1"/>
  <c r="AR43" i="10" a="1"/>
  <c r="AR43" i="10" s="1"/>
  <c r="AZ45" i="10" a="1"/>
  <c r="AZ45" i="10" s="1"/>
  <c r="AV47" i="10" a="1"/>
  <c r="AV47" i="10" s="1"/>
  <c r="AZ50" i="10" a="1"/>
  <c r="AZ50" i="10" s="1"/>
  <c r="BB52" i="10" a="1"/>
  <c r="BB52" i="10" s="1"/>
  <c r="AA49" i="3" a="1"/>
  <c r="AA49" i="3" s="1"/>
  <c r="AG42" i="3" a="1"/>
  <c r="AG42" i="3" s="1"/>
  <c r="BR51" i="3" s="1"/>
  <c r="BB36" i="3" a="1"/>
  <c r="BB36" i="3" s="1"/>
  <c r="AU54" i="3" a="1"/>
  <c r="AU54" i="3" s="1"/>
  <c r="AZ38" i="3" a="1"/>
  <c r="AZ38" i="3" s="1"/>
  <c r="AW40" i="3" a="1"/>
  <c r="AW40" i="3" s="1"/>
  <c r="AP47" i="3" a="1"/>
  <c r="AP47" i="3" s="1"/>
  <c r="AV48" i="3" a="1"/>
  <c r="AV48" i="3" s="1"/>
  <c r="AZ34" i="3" a="1"/>
  <c r="AZ34" i="3" s="1"/>
  <c r="BA42" i="3" a="1"/>
  <c r="BA42" i="3" s="1"/>
  <c r="AU50" i="3" a="1"/>
  <c r="AU50" i="3" s="1"/>
  <c r="AY36" i="3" a="1"/>
  <c r="AY36" i="3" s="1"/>
  <c r="AY40" i="3" a="1"/>
  <c r="AY40" i="3" s="1"/>
  <c r="AR47" i="3" a="1"/>
  <c r="AR47" i="3" s="1"/>
  <c r="AW38" i="3" a="1"/>
  <c r="AW38" i="3" s="1"/>
  <c r="AZ40" i="3" a="1"/>
  <c r="AZ40" i="3" s="1"/>
  <c r="AS47" i="3" a="1"/>
  <c r="AS47" i="3" s="1"/>
  <c r="BL41" i="3" s="1"/>
  <c r="AV38" i="3" a="1"/>
  <c r="AV38" i="3" s="1"/>
  <c r="BA40" i="3" a="1"/>
  <c r="BA40" i="3" s="1"/>
  <c r="AT47" i="3" a="1"/>
  <c r="AT47" i="3" s="1"/>
  <c r="AP34" i="3" a="1"/>
  <c r="AP34" i="3" s="1"/>
  <c r="AW42" i="3" a="1"/>
  <c r="AW42" i="3" s="1"/>
  <c r="AQ50" i="3" a="1"/>
  <c r="AQ50" i="3" s="1"/>
  <c r="AU36" i="3" a="1"/>
  <c r="AU36" i="3" s="1"/>
  <c r="AP51" i="3" a="1"/>
  <c r="AP51" i="3" s="1"/>
  <c r="AS38" i="3" a="1"/>
  <c r="AS38" i="3" s="1"/>
  <c r="BA45" i="3" a="1"/>
  <c r="BA45" i="3" s="1"/>
  <c r="BB52" i="3" a="1"/>
  <c r="BB52" i="3" s="1"/>
  <c r="AR38" i="3" a="1"/>
  <c r="AR38" i="3" s="1"/>
  <c r="AZ45" i="3" a="1"/>
  <c r="AZ45" i="3" s="1"/>
  <c r="BA52" i="3" a="1"/>
  <c r="BA52" i="3" s="1"/>
  <c r="AP54" i="3" a="1"/>
  <c r="AP54" i="3" s="1"/>
  <c r="AY35" i="3" a="1"/>
  <c r="AY35" i="3" s="1"/>
  <c r="AP32" i="3" a="1"/>
  <c r="AP32" i="3" s="1"/>
  <c r="AW35" i="3" a="1"/>
  <c r="AW35" i="3" s="1"/>
  <c r="AX52" i="3" a="1"/>
  <c r="AX52" i="3" s="1"/>
  <c r="AZ54" i="3" a="1"/>
  <c r="AZ54" i="3" s="1"/>
  <c r="BA37" i="3" a="1"/>
  <c r="BA37" i="3" s="1"/>
  <c r="AP45" i="3" a="1"/>
  <c r="AP45" i="3" s="1"/>
  <c r="AW52" i="3" a="1"/>
  <c r="AW52" i="3" s="1"/>
  <c r="AY54" i="3" a="1"/>
  <c r="AY54" i="3" s="1"/>
  <c r="AZ32" i="3" a="1"/>
  <c r="AZ32" i="3" s="1"/>
  <c r="AU33" i="3" a="1"/>
  <c r="AU33" i="3" s="1"/>
  <c r="AV41" i="3" a="1"/>
  <c r="AV41" i="3" s="1"/>
  <c r="AP49" i="3" a="1"/>
  <c r="AP49" i="3" s="1"/>
  <c r="AT37" i="3" a="1"/>
  <c r="AT37" i="3" s="1"/>
  <c r="BA44" i="3" a="1"/>
  <c r="BA44" i="3" s="1"/>
  <c r="AU52" i="3" a="1"/>
  <c r="AU52" i="3" s="1"/>
  <c r="AW54" i="3" a="1"/>
  <c r="AW54" i="3" s="1"/>
  <c r="AS35" i="3" a="1"/>
  <c r="AS35" i="3" s="1"/>
  <c r="AZ43" i="3" a="1"/>
  <c r="AZ43" i="3" s="1"/>
  <c r="BA50" i="3" a="1"/>
  <c r="BA50" i="3" s="1"/>
  <c r="AR35" i="3" a="1"/>
  <c r="AR35" i="3" s="1"/>
  <c r="AY44" i="3" a="1"/>
  <c r="AY44" i="3" s="1"/>
  <c r="AY43" i="3" a="1"/>
  <c r="AY43" i="3" s="1"/>
  <c r="AS41" i="3" a="1"/>
  <c r="AS41" i="3" s="1"/>
  <c r="AS52" i="3" a="1"/>
  <c r="AS52" i="3" s="1"/>
  <c r="AZ50" i="3" a="1"/>
  <c r="AZ50" i="3" s="1"/>
  <c r="AZ48" i="3" a="1"/>
  <c r="AZ48" i="3" s="1"/>
  <c r="AV49" i="3" a="1"/>
  <c r="AV49" i="3" s="1"/>
  <c r="AW51" i="3" a="1"/>
  <c r="AW51" i="3" s="1"/>
  <c r="BA47" i="3" a="1"/>
  <c r="BA47" i="3" s="1"/>
  <c r="AX41" i="3" a="1"/>
  <c r="AX41" i="3" s="1"/>
  <c r="AR43" i="3" a="1"/>
  <c r="AR43" i="3" s="1"/>
  <c r="AS45" i="3" a="1"/>
  <c r="AS45" i="3" s="1"/>
  <c r="AR40" i="3" a="1"/>
  <c r="AR40" i="3" s="1"/>
  <c r="AT34" i="3" a="1"/>
  <c r="AT34" i="3" s="1"/>
  <c r="BA35" i="3" a="1"/>
  <c r="BA35" i="3" s="1"/>
  <c r="AU37" i="3" a="1"/>
  <c r="AU37" i="3" s="1"/>
  <c r="BB38" i="3" a="1"/>
  <c r="BB38" i="3" s="1"/>
  <c r="AP48" i="3" a="1"/>
  <c r="AP48" i="3" s="1"/>
  <c r="AW49" i="3" a="1"/>
  <c r="AW49" i="3" s="1"/>
  <c r="AX51" i="3" a="1"/>
  <c r="AX51" i="3" s="1"/>
  <c r="AZ47" i="3" a="1"/>
  <c r="AZ47" i="3" s="1"/>
  <c r="AY41" i="3" a="1"/>
  <c r="AY41" i="3" s="1"/>
  <c r="AS43" i="3" a="1"/>
  <c r="AS43" i="3" s="1"/>
  <c r="AT45" i="3" a="1"/>
  <c r="AT45" i="3" s="1"/>
  <c r="AQ40" i="3" a="1"/>
  <c r="AQ40" i="3" s="1"/>
  <c r="AU34" i="3" a="1"/>
  <c r="AU34" i="3" s="1"/>
  <c r="BB35" i="3" a="1"/>
  <c r="BB35" i="3" s="1"/>
  <c r="AV37" i="3" a="1"/>
  <c r="AV37" i="3" s="1"/>
  <c r="AQ32" i="3" a="1"/>
  <c r="AQ32" i="3" s="1"/>
  <c r="AQ54" i="3" a="1"/>
  <c r="AQ54" i="3" s="1"/>
  <c r="AQ48" i="3" a="1"/>
  <c r="AQ48" i="3" s="1"/>
  <c r="AX49" i="3" a="1"/>
  <c r="AX49" i="3" s="1"/>
  <c r="AY51" i="3" a="1"/>
  <c r="AY51" i="3" s="1"/>
  <c r="AY47" i="3" a="1"/>
  <c r="AY47" i="3" s="1"/>
  <c r="AZ41" i="3" a="1"/>
  <c r="AZ41" i="3" s="1"/>
  <c r="AT43" i="3" a="1"/>
  <c r="AT43" i="3" s="1"/>
  <c r="AU45" i="3" a="1"/>
  <c r="AU45" i="3" s="1"/>
  <c r="AP40" i="3" a="1"/>
  <c r="AP40" i="3" s="1"/>
  <c r="AV34" i="3" a="1"/>
  <c r="AV34" i="3" s="1"/>
  <c r="AP36" i="3" a="1"/>
  <c r="AP36" i="3" s="1"/>
  <c r="AW37" i="3" a="1"/>
  <c r="AW37" i="3" s="1"/>
  <c r="AR32" i="3" a="1"/>
  <c r="AR32" i="3" s="1"/>
  <c r="AR54" i="3" a="1"/>
  <c r="AR54" i="3" s="1"/>
  <c r="AR48" i="3" a="1"/>
  <c r="AR48" i="3" s="1"/>
  <c r="AY49" i="3" a="1"/>
  <c r="AY49" i="3" s="1"/>
  <c r="AZ51" i="3" a="1"/>
  <c r="AZ51" i="3" s="1"/>
  <c r="AX47" i="3" a="1"/>
  <c r="AX47" i="3" s="1"/>
  <c r="BQ41" i="3" s="1"/>
  <c r="BA41" i="3" a="1"/>
  <c r="BA41" i="3" s="1"/>
  <c r="AU43" i="3" a="1"/>
  <c r="AU43" i="3" s="1"/>
  <c r="AV45" i="3" a="1"/>
  <c r="AV45" i="3" s="1"/>
  <c r="AP33" i="3" a="1"/>
  <c r="AP33" i="3" s="1"/>
  <c r="AW34" i="3" a="1"/>
  <c r="AW34" i="3" s="1"/>
  <c r="AQ36" i="3" a="1"/>
  <c r="AQ36" i="3" s="1"/>
  <c r="AX37" i="3" a="1"/>
  <c r="AX37" i="3" s="1"/>
  <c r="AS32" i="3" a="1"/>
  <c r="AS32" i="3" s="1"/>
  <c r="AS54" i="3" a="1"/>
  <c r="AS54" i="3" s="1"/>
  <c r="AS48" i="3" a="1"/>
  <c r="AS48" i="3" s="1"/>
  <c r="AZ49" i="3" a="1"/>
  <c r="AZ49" i="3" s="1"/>
  <c r="BA51" i="3" a="1"/>
  <c r="BA51" i="3" s="1"/>
  <c r="AW47" i="3" a="1"/>
  <c r="AW47" i="3" s="1"/>
  <c r="BB41" i="3" a="1"/>
  <c r="BB41" i="3" s="1"/>
  <c r="AV43" i="3" a="1"/>
  <c r="AV43" i="3" s="1"/>
  <c r="AP44" i="3" a="1"/>
  <c r="AP44" i="3" s="1"/>
  <c r="AW45" i="3" a="1"/>
  <c r="AW45" i="3" s="1"/>
  <c r="AQ33" i="3" a="1"/>
  <c r="AQ33" i="3" s="1"/>
  <c r="AX34" i="3" a="1"/>
  <c r="AX34" i="3" s="1"/>
  <c r="AR36" i="3" a="1"/>
  <c r="AR36" i="3" s="1"/>
  <c r="AY37" i="3" a="1"/>
  <c r="AY37" i="3" s="1"/>
  <c r="AT32" i="3" a="1"/>
  <c r="AT32" i="3" s="1"/>
  <c r="AT54" i="3" a="1"/>
  <c r="AT54" i="3" s="1"/>
  <c r="AT48" i="3" a="1"/>
  <c r="AT48" i="3" s="1"/>
  <c r="BA49" i="3" a="1"/>
  <c r="BA49" i="3" s="1"/>
  <c r="BB51" i="3" a="1"/>
  <c r="BB51" i="3" s="1"/>
  <c r="AV47" i="3" a="1"/>
  <c r="AV47" i="3" s="1"/>
  <c r="AP42" i="3" a="1"/>
  <c r="AP42" i="3" s="1"/>
  <c r="AW43" i="3" a="1"/>
  <c r="AW43" i="3" s="1"/>
  <c r="AQ44" i="3" a="1"/>
  <c r="AQ44" i="3" s="1"/>
  <c r="AX45" i="3" a="1"/>
  <c r="AX45" i="3" s="1"/>
  <c r="AR33" i="3" a="1"/>
  <c r="AR33" i="3" s="1"/>
  <c r="AY34" i="3" a="1"/>
  <c r="AY34" i="3" s="1"/>
  <c r="AS36" i="3" a="1"/>
  <c r="AS36" i="3" s="1"/>
  <c r="BA34" i="3" a="1"/>
  <c r="BA34" i="3" s="1"/>
  <c r="BB42" i="3" a="1"/>
  <c r="BB42" i="3" s="1"/>
  <c r="AV50" i="3" a="1"/>
  <c r="AV50" i="3" s="1"/>
  <c r="BO44" i="3" s="1"/>
  <c r="AZ36" i="3" a="1"/>
  <c r="AZ36" i="3" s="1"/>
  <c r="AT44" i="3" a="1"/>
  <c r="AT44" i="3" s="1"/>
  <c r="AU51" i="3" a="1"/>
  <c r="AU51" i="3" s="1"/>
  <c r="AS34" i="3" a="1"/>
  <c r="AS34" i="3" s="1"/>
  <c r="AZ42" i="3" a="1"/>
  <c r="AZ42" i="3" s="1"/>
  <c r="AT51" i="3" a="1"/>
  <c r="AT51" i="3" s="1"/>
  <c r="AX36" i="3" a="1"/>
  <c r="AX36" i="3" s="1"/>
  <c r="AR44" i="3" a="1"/>
  <c r="AR44" i="3" s="1"/>
  <c r="AS51" i="3" a="1"/>
  <c r="AS51" i="3" s="1"/>
  <c r="AQ34" i="3" a="1"/>
  <c r="AQ34" i="3" s="1"/>
  <c r="AX42" i="3" a="1"/>
  <c r="AX42" i="3" s="1"/>
  <c r="AR50" i="3" a="1"/>
  <c r="AR50" i="3" s="1"/>
  <c r="AV36" i="3" a="1"/>
  <c r="AV36" i="3" s="1"/>
  <c r="AQ51" i="3" a="1"/>
  <c r="AQ51" i="3" s="1"/>
  <c r="AT38" i="3" a="1"/>
  <c r="AT38" i="3" s="1"/>
  <c r="BB45" i="3" a="1"/>
  <c r="BB45" i="3" s="1"/>
  <c r="BB47" i="3" a="1"/>
  <c r="BB47" i="3" s="1"/>
  <c r="BA33" i="3" a="1"/>
  <c r="BA33" i="3" s="1"/>
  <c r="AU42" i="3" a="1"/>
  <c r="AU42" i="3" s="1"/>
  <c r="BB49" i="3" a="1"/>
  <c r="BB49" i="3" s="1"/>
  <c r="AZ35" i="3" a="1"/>
  <c r="AZ35" i="3" s="1"/>
  <c r="AQ38" i="3" a="1"/>
  <c r="AQ38" i="3" s="1"/>
  <c r="AY45" i="3" a="1"/>
  <c r="AY45" i="3" s="1"/>
  <c r="BR54" i="3" s="1"/>
  <c r="AZ52" i="3" a="1"/>
  <c r="AZ52" i="3" s="1"/>
  <c r="BB54" i="3" a="1"/>
  <c r="BB54" i="3" s="1"/>
  <c r="AX35" i="3" a="1"/>
  <c r="AX35" i="3" s="1"/>
  <c r="AR45" i="3" a="1"/>
  <c r="AR45" i="3" s="1"/>
  <c r="AY52" i="3" a="1"/>
  <c r="AY52" i="3" s="1"/>
  <c r="BA54" i="3" a="1"/>
  <c r="BA54" i="3" s="1"/>
  <c r="BB37" i="3" a="1"/>
  <c r="BB37" i="3" s="1"/>
  <c r="AQ45" i="3" a="1"/>
  <c r="AQ45" i="3" s="1"/>
  <c r="AV35" i="3" a="1"/>
  <c r="AV35" i="3" s="1"/>
  <c r="AZ37" i="3" a="1"/>
  <c r="AZ37" i="3" s="1"/>
  <c r="BB44" i="3" a="1"/>
  <c r="BB44" i="3" s="1"/>
  <c r="AV52" i="3" a="1"/>
  <c r="AV52" i="3" s="1"/>
  <c r="AX54" i="3" a="1"/>
  <c r="AX54" i="3" s="1"/>
  <c r="AT35" i="3" a="1"/>
  <c r="AT35" i="3" s="1"/>
  <c r="BA43" i="3" a="1"/>
  <c r="BA43" i="3" s="1"/>
  <c r="BB50" i="3" a="1"/>
  <c r="BB50" i="3" s="1"/>
  <c r="BU44" i="3" s="1"/>
  <c r="AX32" i="3" a="1"/>
  <c r="AX32" i="3" s="1"/>
  <c r="AS33" i="3" a="1"/>
  <c r="AS33" i="3" s="1"/>
  <c r="AT41" i="3" a="1"/>
  <c r="AT41" i="3" s="1"/>
  <c r="BA48" i="3" a="1"/>
  <c r="BA48" i="3" s="1"/>
  <c r="AW32" i="3" a="1"/>
  <c r="AW32" i="3" s="1"/>
  <c r="AV32" i="3" a="1"/>
  <c r="AV32" i="3" s="1"/>
  <c r="AQ37" i="3" a="1"/>
  <c r="AQ37" i="3" s="1"/>
  <c r="AQ35" i="3" a="1"/>
  <c r="AQ35" i="3" s="1"/>
  <c r="AT40" i="3" a="1"/>
  <c r="AT40" i="3" s="1"/>
  <c r="AX44" i="3" a="1"/>
  <c r="AX44" i="3" s="1"/>
  <c r="AX43" i="3" a="1"/>
  <c r="AX43" i="3" s="1"/>
  <c r="AR41" i="3" a="1"/>
  <c r="AR41" i="3" s="1"/>
  <c r="AR52" i="3" a="1"/>
  <c r="AR52" i="3" s="1"/>
  <c r="AY50" i="3" a="1"/>
  <c r="AY50" i="3" s="1"/>
  <c r="AY48" i="3" a="1"/>
  <c r="AY48" i="3" s="1"/>
  <c r="BA36" i="3" a="1"/>
  <c r="BA36" i="3" s="1"/>
  <c r="AU44" i="3" a="1"/>
  <c r="AU44" i="3" s="1"/>
  <c r="AV51" i="3" a="1"/>
  <c r="AV51" i="3" s="1"/>
  <c r="AY38" i="3" a="1"/>
  <c r="AY38" i="3" s="1"/>
  <c r="AX40" i="3" a="1"/>
  <c r="AX40" i="3" s="1"/>
  <c r="AQ47" i="3" a="1"/>
  <c r="AQ47" i="3" s="1"/>
  <c r="AU48" i="3" a="1"/>
  <c r="AU48" i="3" s="1"/>
  <c r="AX38" i="3" a="1"/>
  <c r="AX38" i="3" s="1"/>
  <c r="AS44" i="3" a="1"/>
  <c r="AS44" i="3" s="1"/>
  <c r="AT50" i="3" a="1"/>
  <c r="AT50" i="3" s="1"/>
  <c r="AR34" i="3" a="1"/>
  <c r="AR34" i="3" s="1"/>
  <c r="AY42" i="3" a="1"/>
  <c r="AY42" i="3" s="1"/>
  <c r="AS50" i="3" a="1"/>
  <c r="AS50" i="3" s="1"/>
  <c r="AW36" i="3" a="1"/>
  <c r="AW36" i="3" s="1"/>
  <c r="AR51" i="3" a="1"/>
  <c r="AR51" i="3" s="1"/>
  <c r="AU38" i="3" a="1"/>
  <c r="AU38" i="3" s="1"/>
  <c r="BB40" i="3" a="1"/>
  <c r="BB40" i="3" s="1"/>
  <c r="AU47" i="3" a="1"/>
  <c r="AU47" i="3" s="1"/>
  <c r="BB33" i="3" a="1"/>
  <c r="BB33" i="3" s="1"/>
  <c r="AV42" i="3" a="1"/>
  <c r="AV42" i="3" s="1"/>
  <c r="BO51" i="3" s="1"/>
  <c r="AP50" i="3" a="1"/>
  <c r="AP50" i="3" s="1"/>
  <c r="AT36" i="3" a="1"/>
  <c r="AT36" i="3" s="1"/>
  <c r="AZ33" i="3" a="1"/>
  <c r="AZ33" i="3" s="1"/>
  <c r="AT42" i="3" a="1"/>
  <c r="AT42" i="3" s="1"/>
  <c r="AU49" i="3" a="1"/>
  <c r="AU49" i="3" s="1"/>
  <c r="AY33" i="3" a="1"/>
  <c r="AY33" i="3" s="1"/>
  <c r="AS42" i="3" a="1"/>
  <c r="AS42" i="3" s="1"/>
  <c r="AT49" i="3" a="1"/>
  <c r="AT49" i="3" s="1"/>
  <c r="AP38" i="3" a="1"/>
  <c r="AP38" i="3" s="1"/>
  <c r="AX33" i="3" a="1"/>
  <c r="AX33" i="3" s="1"/>
  <c r="AR42" i="3" a="1"/>
  <c r="AR42" i="3" s="1"/>
  <c r="AS49" i="3" a="1"/>
  <c r="AS49" i="3" s="1"/>
  <c r="BB32" i="3" a="1"/>
  <c r="BB32" i="3" s="1"/>
  <c r="AW33" i="3" a="1"/>
  <c r="AW33" i="3" s="1"/>
  <c r="AQ42" i="3" a="1"/>
  <c r="AQ42" i="3" s="1"/>
  <c r="AR49" i="3" a="1"/>
  <c r="AR49" i="3" s="1"/>
  <c r="BA32" i="3" a="1"/>
  <c r="BA32" i="3" s="1"/>
  <c r="AV33" i="3" a="1"/>
  <c r="AV33" i="3" s="1"/>
  <c r="AW41" i="3" a="1"/>
  <c r="AW41" i="3" s="1"/>
  <c r="AQ49" i="3" a="1"/>
  <c r="AQ49" i="3" s="1"/>
  <c r="AU35" i="3" a="1"/>
  <c r="AU35" i="3" s="1"/>
  <c r="BB43" i="3" a="1"/>
  <c r="BB43" i="3" s="1"/>
  <c r="BU52" i="3" s="1"/>
  <c r="AY32" i="3" a="1"/>
  <c r="AY32" i="3" s="1"/>
  <c r="AT33" i="3" a="1"/>
  <c r="AT33" i="3" s="1"/>
  <c r="AU41" i="3" a="1"/>
  <c r="AU41" i="3" s="1"/>
  <c r="BB48" i="3" a="1"/>
  <c r="BB48" i="3" s="1"/>
  <c r="AS37" i="3" a="1"/>
  <c r="AS37" i="3" s="1"/>
  <c r="AZ44" i="3" a="1"/>
  <c r="AZ44" i="3" s="1"/>
  <c r="AT52" i="3" a="1"/>
  <c r="AT52" i="3" s="1"/>
  <c r="AV54" i="3" a="1"/>
  <c r="AV54" i="3" s="1"/>
  <c r="AR37" i="3" a="1"/>
  <c r="AR37" i="3" s="1"/>
  <c r="AS40" i="3" a="1"/>
  <c r="AS40" i="3" s="1"/>
  <c r="AU32" i="3" a="1"/>
  <c r="AU32" i="3" s="1"/>
  <c r="AP37" i="3" a="1"/>
  <c r="AP37" i="3" s="1"/>
  <c r="AP35" i="3" a="1"/>
  <c r="AP35" i="3" s="1"/>
  <c r="AU40" i="3" a="1"/>
  <c r="AU40" i="3" s="1"/>
  <c r="AW44" i="3" a="1"/>
  <c r="AW44" i="3" s="1"/>
  <c r="AQ43" i="3" a="1"/>
  <c r="AQ43" i="3" s="1"/>
  <c r="AQ41" i="3" a="1"/>
  <c r="AQ41" i="3" s="1"/>
  <c r="AQ52" i="3" a="1"/>
  <c r="AQ52" i="3" s="1"/>
  <c r="AX50" i="3" a="1"/>
  <c r="AX50" i="3" s="1"/>
  <c r="AX48" i="3" a="1"/>
  <c r="AX48" i="3" s="1"/>
  <c r="AH42" i="3" a="1"/>
  <c r="AH42" i="3" s="1"/>
  <c r="BS51" i="3" s="1"/>
  <c r="Y54" i="3" a="1"/>
  <c r="Y54" i="3" s="1"/>
  <c r="AI42" i="3" a="1"/>
  <c r="AI42" i="3" s="1"/>
  <c r="BT51" i="3" s="1"/>
  <c r="Z54" i="3" a="1"/>
  <c r="Z54" i="3" s="1"/>
  <c r="BK56" i="3" s="1"/>
  <c r="Z34" i="3" a="1"/>
  <c r="Z34" i="3" s="1"/>
  <c r="AE37" i="3" a="1"/>
  <c r="AE37" i="3" s="1"/>
  <c r="BP37" i="3" s="1"/>
  <c r="AJ42" i="3" a="1"/>
  <c r="AJ42" i="3" s="1"/>
  <c r="BU51" i="3" s="1"/>
  <c r="AA54" i="3" a="1"/>
  <c r="AA54" i="3" s="1"/>
  <c r="AF51" i="3" a="1"/>
  <c r="AF51" i="3" s="1"/>
  <c r="AA34" i="3" a="1"/>
  <c r="AA34" i="3" s="1"/>
  <c r="AB54" i="3" a="1"/>
  <c r="AB54" i="3" s="1"/>
  <c r="X50" i="3" a="1"/>
  <c r="X50" i="3" s="1"/>
  <c r="AC54" i="3" a="1"/>
  <c r="AC54" i="3" s="1"/>
  <c r="BN56" i="3" s="1"/>
  <c r="AI43" i="3" a="1"/>
  <c r="AI43" i="3" s="1"/>
  <c r="Y50" i="3" a="1"/>
  <c r="Y50" i="3" s="1"/>
  <c r="AD54" i="3" a="1"/>
  <c r="AD54" i="3" s="1"/>
  <c r="BO56" i="3" s="1"/>
  <c r="AJ43" i="3" a="1"/>
  <c r="AJ43" i="3" s="1"/>
  <c r="X35" i="3" a="1"/>
  <c r="X35" i="3" s="1"/>
  <c r="BI35" i="3" s="1"/>
  <c r="AD47" i="3" a="1"/>
  <c r="AD47" i="3" s="1"/>
  <c r="AA52" i="3" a="1"/>
  <c r="AA52" i="3" s="1"/>
  <c r="Y35" i="3" a="1"/>
  <c r="Y35" i="3" s="1"/>
  <c r="BJ35" i="3" s="1"/>
  <c r="AE47" i="3" a="1"/>
  <c r="AE47" i="3" s="1"/>
  <c r="AB52" i="3" a="1"/>
  <c r="AB52" i="3" s="1"/>
  <c r="BM46" i="3" s="1"/>
  <c r="Z35" i="3" a="1"/>
  <c r="Z35" i="3" s="1"/>
  <c r="X40" i="3" a="1"/>
  <c r="X40" i="3" s="1"/>
  <c r="AF47" i="3" a="1"/>
  <c r="AF47" i="3" s="1"/>
  <c r="AC52" i="3" a="1"/>
  <c r="AC52" i="3" s="1"/>
  <c r="AA35" i="3" a="1"/>
  <c r="AA35" i="3" s="1"/>
  <c r="Y40" i="3" a="1"/>
  <c r="Y40" i="3" s="1"/>
  <c r="BJ49" i="3" s="1"/>
  <c r="AG47" i="3" a="1"/>
  <c r="AG47" i="3" s="1"/>
  <c r="AD52" i="3" a="1"/>
  <c r="AD52" i="3" s="1"/>
  <c r="Z40" i="3" a="1"/>
  <c r="Z40" i="3" s="1"/>
  <c r="AA44" i="3" a="1"/>
  <c r="AA44" i="3" s="1"/>
  <c r="AH47" i="3" a="1"/>
  <c r="AH47" i="3" s="1"/>
  <c r="AA40" i="3" a="1"/>
  <c r="AA40" i="3" s="1"/>
  <c r="BL49" i="3" s="1"/>
  <c r="AB44" i="3" a="1"/>
  <c r="AB44" i="3" s="1"/>
  <c r="BM53" i="3" s="1"/>
  <c r="AB32" i="3" a="1"/>
  <c r="AB32" i="3" s="1"/>
  <c r="BM32" i="3" s="1"/>
  <c r="AC44" i="3" a="1"/>
  <c r="AC44" i="3" s="1"/>
  <c r="BN53" i="3" s="1"/>
  <c r="AC32" i="3" a="1"/>
  <c r="AC32" i="3" s="1"/>
  <c r="BN32" i="3" s="1"/>
  <c r="AE36" i="3" a="1"/>
  <c r="AE36" i="3" s="1"/>
  <c r="BP36" i="3" s="1"/>
  <c r="Y41" i="3" a="1"/>
  <c r="Y41" i="3" s="1"/>
  <c r="AD44" i="3" a="1"/>
  <c r="AD44" i="3" s="1"/>
  <c r="BO53" i="3" s="1"/>
  <c r="AD32" i="3" a="1"/>
  <c r="AD32" i="3" s="1"/>
  <c r="AF36" i="3" a="1"/>
  <c r="AF36" i="3" s="1"/>
  <c r="Z41" i="3" a="1"/>
  <c r="Z41" i="3" s="1"/>
  <c r="AE44" i="3" a="1"/>
  <c r="AE44" i="3" s="1"/>
  <c r="AE32" i="3" a="1"/>
  <c r="AE32" i="3" s="1"/>
  <c r="AG36" i="3" a="1"/>
  <c r="AG36" i="3" s="1"/>
  <c r="BR36" i="3" s="1"/>
  <c r="AF44" i="3" a="1"/>
  <c r="AF44" i="3" s="1"/>
  <c r="BQ53" i="3" s="1"/>
  <c r="AF32" i="3" a="1"/>
  <c r="AF32" i="3" s="1"/>
  <c r="AH36" i="3" a="1"/>
  <c r="AH36" i="3" s="1"/>
  <c r="BS36" i="3" s="1"/>
  <c r="AG44" i="3" a="1"/>
  <c r="AG44" i="3" s="1"/>
  <c r="Z49" i="3" a="1"/>
  <c r="Z49" i="3" s="1"/>
  <c r="BK43" i="3" s="1"/>
  <c r="AG32" i="3" a="1"/>
  <c r="AG32" i="3" s="1"/>
  <c r="AI36" i="3" a="1"/>
  <c r="AI36" i="3" s="1"/>
  <c r="BT36" i="3" s="1"/>
  <c r="AF42" i="3" a="1"/>
  <c r="AF42" i="3" s="1"/>
  <c r="AH32" i="3" a="1"/>
  <c r="AH32" i="3" s="1"/>
  <c r="BS32" i="3" s="1"/>
  <c r="AB35" i="3" a="1"/>
  <c r="AB35" i="3" s="1"/>
  <c r="AA41" i="3" a="1"/>
  <c r="AA41" i="3" s="1"/>
  <c r="Z50" i="3" a="1"/>
  <c r="Z50" i="3" s="1"/>
  <c r="BK44" i="3" s="1"/>
  <c r="AE54" i="3" a="1"/>
  <c r="AE54" i="3" s="1"/>
  <c r="AI32" i="3" a="1"/>
  <c r="AI32" i="3" s="1"/>
  <c r="AG37" i="3" a="1"/>
  <c r="AG37" i="3" s="1"/>
  <c r="AC45" i="3" a="1"/>
  <c r="AC45" i="3" s="1"/>
  <c r="AA50" i="3" a="1"/>
  <c r="AA50" i="3" s="1"/>
  <c r="BL44" i="3" s="1"/>
  <c r="AF54" i="3" a="1"/>
  <c r="AF54" i="3" s="1"/>
  <c r="AJ32" i="3" a="1"/>
  <c r="AJ32" i="3" s="1"/>
  <c r="BU32" i="3" s="1"/>
  <c r="AH37" i="3" a="1"/>
  <c r="AH37" i="3" s="1"/>
  <c r="BS37" i="3" s="1"/>
  <c r="AB50" i="3" a="1"/>
  <c r="AB50" i="3" s="1"/>
  <c r="AG52" i="3" a="1"/>
  <c r="AG52" i="3" s="1"/>
  <c r="AG50" i="3" a="1"/>
  <c r="AG50" i="3" s="1"/>
  <c r="BR44" i="3" s="1"/>
  <c r="AE35" i="3" a="1"/>
  <c r="AE35" i="3" s="1"/>
  <c r="AD41" i="3" a="1"/>
  <c r="AD41" i="3" s="1"/>
  <c r="BO50" i="3" s="1"/>
  <c r="AE45" i="3" a="1"/>
  <c r="AE45" i="3" s="1"/>
  <c r="BP54" i="3" s="1"/>
  <c r="Z51" i="3" a="1"/>
  <c r="Z51" i="3" s="1"/>
  <c r="BK45" i="3" s="1"/>
  <c r="AH50" i="3" a="1"/>
  <c r="AH50" i="3" s="1"/>
  <c r="AI33" i="3" a="1"/>
  <c r="AI33" i="3" s="1"/>
  <c r="BT33" i="3" s="1"/>
  <c r="AE41" i="3" a="1"/>
  <c r="AE41" i="3" s="1"/>
  <c r="AF45" i="3" a="1"/>
  <c r="AF45" i="3" s="1"/>
  <c r="AA51" i="3" a="1"/>
  <c r="AA51" i="3" s="1"/>
  <c r="AG49" i="3" a="1"/>
  <c r="AG49" i="3" s="1"/>
  <c r="AF41" i="3" a="1"/>
  <c r="AF41" i="3" s="1"/>
  <c r="BQ50" i="3" s="1"/>
  <c r="AJ48" i="3" a="1"/>
  <c r="AJ48" i="3" s="1"/>
  <c r="AB51" i="3" a="1"/>
  <c r="AB51" i="3" s="1"/>
  <c r="AG41" i="3" a="1"/>
  <c r="AG41" i="3" s="1"/>
  <c r="AH45" i="3" a="1"/>
  <c r="AH45" i="3" s="1"/>
  <c r="BS54" i="3" s="1"/>
  <c r="AE48" i="3" a="1"/>
  <c r="AE48" i="3" s="1"/>
  <c r="BP42" i="3" s="1"/>
  <c r="AI45" i="3" a="1"/>
  <c r="AI45" i="3" s="1"/>
  <c r="BT54" i="3" s="1"/>
  <c r="AD51" i="3" a="1"/>
  <c r="AD51" i="3" s="1"/>
  <c r="AB36" i="3" a="1"/>
  <c r="AB36" i="3" s="1"/>
  <c r="BM36" i="3" s="1"/>
  <c r="AJ45" i="3" a="1"/>
  <c r="AJ45" i="3" s="1"/>
  <c r="BU54" i="3" s="1"/>
  <c r="AB47" i="3" a="1"/>
  <c r="AB47" i="3" s="1"/>
  <c r="X34" i="3" a="1"/>
  <c r="X34" i="3" s="1"/>
  <c r="AC36" i="3" a="1"/>
  <c r="AC36" i="3" s="1"/>
  <c r="AJ38" i="3" a="1"/>
  <c r="AJ38" i="3" s="1"/>
  <c r="BU38" i="3" s="1"/>
  <c r="AD42" i="3" a="1"/>
  <c r="AD42" i="3" s="1"/>
  <c r="Y44" i="3" a="1"/>
  <c r="Y44" i="3" s="1"/>
  <c r="BJ53" i="3" s="1"/>
  <c r="X49" i="3" a="1"/>
  <c r="X49" i="3" s="1"/>
  <c r="X54" i="3" a="1"/>
  <c r="X54" i="3" s="1"/>
  <c r="AH54" i="3" a="1"/>
  <c r="AH54" i="3" s="1"/>
  <c r="AH51" i="3" a="1"/>
  <c r="AH51" i="3" s="1"/>
  <c r="AD50" i="3" a="1"/>
  <c r="AD50" i="3" s="1"/>
  <c r="X48" i="3" a="1"/>
  <c r="X48" i="3" s="1"/>
  <c r="AH41" i="3" a="1"/>
  <c r="AH41" i="3" s="1"/>
  <c r="X38" i="3" a="1"/>
  <c r="X38" i="3" s="1"/>
  <c r="BI38" i="3" s="1"/>
  <c r="AF35" i="3" a="1"/>
  <c r="AF35" i="3" s="1"/>
  <c r="AJ52" i="3" a="1"/>
  <c r="AJ52" i="3" s="1"/>
  <c r="BU46" i="3" s="1"/>
  <c r="AB49" i="3" a="1"/>
  <c r="AB49" i="3" s="1"/>
  <c r="AH44" i="3" a="1"/>
  <c r="AH44" i="3" s="1"/>
  <c r="BS53" i="3" s="1"/>
  <c r="X43" i="3" a="1"/>
  <c r="X43" i="3" s="1"/>
  <c r="BI52" i="3" s="1"/>
  <c r="AB40" i="3" a="1"/>
  <c r="AB40" i="3" s="1"/>
  <c r="BM49" i="3" s="1"/>
  <c r="AJ36" i="3" a="1"/>
  <c r="AJ36" i="3" s="1"/>
  <c r="AB34" i="3" a="1"/>
  <c r="AB34" i="3" s="1"/>
  <c r="AF37" i="3" a="1"/>
  <c r="AF37" i="3" s="1"/>
  <c r="AI47" i="3" a="1"/>
  <c r="AI47" i="3" s="1"/>
  <c r="AE52" i="3" a="1"/>
  <c r="AE52" i="3" s="1"/>
  <c r="BP46" i="3" s="1"/>
  <c r="AI51" i="3" a="1"/>
  <c r="AI51" i="3" s="1"/>
  <c r="AC35" i="3" a="1"/>
  <c r="AC35" i="3" s="1"/>
  <c r="AB41" i="3" a="1"/>
  <c r="AB41" i="3" s="1"/>
  <c r="AJ47" i="3" a="1"/>
  <c r="AJ47" i="3" s="1"/>
  <c r="AF52" i="3" a="1"/>
  <c r="AF52" i="3" s="1"/>
  <c r="AJ51" i="3" a="1"/>
  <c r="AJ51" i="3" s="1"/>
  <c r="AD35" i="3" a="1"/>
  <c r="AD35" i="3" s="1"/>
  <c r="BO35" i="3" s="1"/>
  <c r="AC41" i="3" a="1"/>
  <c r="AC41" i="3" s="1"/>
  <c r="AD45" i="3" a="1"/>
  <c r="AD45" i="3" s="1"/>
  <c r="Y51" i="3" a="1"/>
  <c r="Y51" i="3" s="1"/>
  <c r="BJ45" i="3" s="1"/>
  <c r="AG54" i="3" a="1"/>
  <c r="AG54" i="3" s="1"/>
  <c r="BR56" i="3" s="1"/>
  <c r="X33" i="3" a="1"/>
  <c r="X33" i="3" s="1"/>
  <c r="AI37" i="3" a="1"/>
  <c r="AI37" i="3" s="1"/>
  <c r="AC50" i="3" a="1"/>
  <c r="AC50" i="3" s="1"/>
  <c r="BN44" i="3" s="1"/>
  <c r="AH52" i="3" a="1"/>
  <c r="AH52" i="3" s="1"/>
  <c r="AJ37" i="3" a="1"/>
  <c r="AJ37" i="3" s="1"/>
  <c r="BU37" i="3" s="1"/>
  <c r="AI48" i="3" a="1"/>
  <c r="AI48" i="3" s="1"/>
  <c r="AI52" i="3" a="1"/>
  <c r="AI52" i="3" s="1"/>
  <c r="AJ33" i="3" a="1"/>
  <c r="AJ33" i="3" s="1"/>
  <c r="AG45" i="3" a="1"/>
  <c r="AG45" i="3" s="1"/>
  <c r="AJ50" i="3" a="1"/>
  <c r="AJ50" i="3" s="1"/>
  <c r="AC51" i="3" a="1"/>
  <c r="AC51" i="3" s="1"/>
  <c r="AA36" i="3" a="1"/>
  <c r="AA36" i="3" s="1"/>
  <c r="BL36" i="3" s="1"/>
  <c r="AJ49" i="3" a="1"/>
  <c r="AJ49" i="3" s="1"/>
  <c r="AI38" i="3" a="1"/>
  <c r="AI38" i="3" s="1"/>
  <c r="BT38" i="3" s="1"/>
  <c r="AE51" i="3" a="1"/>
  <c r="AE51" i="3" s="1"/>
  <c r="Y34" i="3" a="1"/>
  <c r="Y34" i="3" s="1"/>
  <c r="AD36" i="3" a="1"/>
  <c r="AD36" i="3" s="1"/>
  <c r="BO36" i="3" s="1"/>
  <c r="AE42" i="3" a="1"/>
  <c r="AE42" i="3" s="1"/>
  <c r="Z44" i="3" a="1"/>
  <c r="Z44" i="3" s="1"/>
  <c r="Y49" i="3" a="1"/>
  <c r="Y49" i="3" s="1"/>
  <c r="AG51" i="3" a="1"/>
  <c r="AG51" i="3" s="1"/>
  <c r="Y33" i="3" a="1"/>
  <c r="Y33" i="3" s="1"/>
  <c r="AI44" i="3" a="1"/>
  <c r="AI44" i="3" s="1"/>
  <c r="AC49" i="3" a="1"/>
  <c r="AC49" i="3" s="1"/>
  <c r="AI54" i="3" a="1"/>
  <c r="AI54" i="3" s="1"/>
  <c r="AD34" i="3" a="1"/>
  <c r="AD34" i="3" s="1"/>
  <c r="Z38" i="3" a="1"/>
  <c r="Z38" i="3" s="1"/>
  <c r="BK38" i="3" s="1"/>
  <c r="AJ41" i="3" a="1"/>
  <c r="AJ41" i="3" s="1"/>
  <c r="BU50" i="3" s="1"/>
  <c r="Z48" i="3" a="1"/>
  <c r="Z48" i="3" s="1"/>
  <c r="AJ54" i="3" a="1"/>
  <c r="AJ54" i="3" s="1"/>
  <c r="AA33" i="3" a="1"/>
  <c r="AA33" i="3" s="1"/>
  <c r="AI35" i="3" a="1"/>
  <c r="AI35" i="3" s="1"/>
  <c r="BT35" i="3" s="1"/>
  <c r="AE40" i="3" a="1"/>
  <c r="AE40" i="3" s="1"/>
  <c r="BP49" i="3" s="1"/>
  <c r="AE49" i="3" a="1"/>
  <c r="AE49" i="3" s="1"/>
  <c r="AF34" i="3" a="1"/>
  <c r="AF34" i="3" s="1"/>
  <c r="BQ34" i="3" s="1"/>
  <c r="X37" i="3" a="1"/>
  <c r="X37" i="3" s="1"/>
  <c r="AF40" i="3" a="1"/>
  <c r="AF40" i="3" s="1"/>
  <c r="AF49" i="3" a="1"/>
  <c r="AF49" i="3" s="1"/>
  <c r="AC33" i="3" a="1"/>
  <c r="AC33" i="3" s="1"/>
  <c r="Y37" i="3" a="1"/>
  <c r="Y37" i="3" s="1"/>
  <c r="BJ37" i="3" s="1"/>
  <c r="AG40" i="3" a="1"/>
  <c r="AG40" i="3" s="1"/>
  <c r="AC43" i="3" a="1"/>
  <c r="AC43" i="3" s="1"/>
  <c r="X47" i="3" a="1"/>
  <c r="X47" i="3" s="1"/>
  <c r="BI41" i="3" s="1"/>
  <c r="AI50" i="3" a="1"/>
  <c r="AI50" i="3" s="1"/>
  <c r="AH34" i="3" a="1"/>
  <c r="AH34" i="3" s="1"/>
  <c r="BS34" i="3" s="1"/>
  <c r="AD38" i="3" a="1"/>
  <c r="AD38" i="3" s="1"/>
  <c r="Y42" i="3" a="1"/>
  <c r="Y42" i="3" s="1"/>
  <c r="BJ51" i="3" s="1"/>
  <c r="Y47" i="3" a="1"/>
  <c r="Y47" i="3" s="1"/>
  <c r="AH49" i="3" a="1"/>
  <c r="AH49" i="3" s="1"/>
  <c r="BS43" i="3" s="1"/>
  <c r="X32" i="3" a="1"/>
  <c r="X32" i="3" s="1"/>
  <c r="BI32" i="3" s="1"/>
  <c r="AI34" i="3" a="1"/>
  <c r="AI34" i="3" s="1"/>
  <c r="BT34" i="3" s="1"/>
  <c r="AE38" i="3" a="1"/>
  <c r="AE38" i="3" s="1"/>
  <c r="BP38" i="3" s="1"/>
  <c r="Z42" i="3" a="1"/>
  <c r="Z42" i="3" s="1"/>
  <c r="Z47" i="3" a="1"/>
  <c r="Z47" i="3" s="1"/>
  <c r="AI49" i="3" a="1"/>
  <c r="AI49" i="3" s="1"/>
  <c r="AF33" i="3" a="1"/>
  <c r="AF33" i="3" s="1"/>
  <c r="BQ33" i="3" s="1"/>
  <c r="X36" i="3" a="1"/>
  <c r="X36" i="3" s="1"/>
  <c r="BI36" i="3" s="1"/>
  <c r="AF38" i="3" a="1"/>
  <c r="AF38" i="3" s="1"/>
  <c r="AA42" i="3" a="1"/>
  <c r="AA42" i="3" s="1"/>
  <c r="Z45" i="3" a="1"/>
  <c r="Z45" i="3" s="1"/>
  <c r="AF48" i="3" a="1"/>
  <c r="AF48" i="3" s="1"/>
  <c r="X52" i="3" a="1"/>
  <c r="X52" i="3" s="1"/>
  <c r="BI46" i="3" s="1"/>
  <c r="AG33" i="3" a="1"/>
  <c r="AG33" i="3" s="1"/>
  <c r="AC37" i="3" a="1"/>
  <c r="AC37" i="3" s="1"/>
  <c r="AB42" i="3" a="1"/>
  <c r="AB42" i="3" s="1"/>
  <c r="AG48" i="3" a="1"/>
  <c r="AG48" i="3" s="1"/>
  <c r="AC34" i="3" a="1"/>
  <c r="AC34" i="3" s="1"/>
  <c r="BN34" i="3" s="1"/>
  <c r="AG35" i="3" a="1"/>
  <c r="AG35" i="3" s="1"/>
  <c r="BR35" i="3" s="1"/>
  <c r="Y38" i="3" a="1"/>
  <c r="Y38" i="3" s="1"/>
  <c r="BJ38" i="3" s="1"/>
  <c r="AC40" i="3" a="1"/>
  <c r="AC40" i="3" s="1"/>
  <c r="BN49" i="3" s="1"/>
  <c r="AI41" i="3" a="1"/>
  <c r="AI41" i="3" s="1"/>
  <c r="BT50" i="3" s="1"/>
  <c r="Y43" i="3" a="1"/>
  <c r="Y43" i="3" s="1"/>
  <c r="Y48" i="3" a="1"/>
  <c r="Y48" i="3" s="1"/>
  <c r="BJ42" i="3" s="1"/>
  <c r="AE50" i="3" a="1"/>
  <c r="AE50" i="3" s="1"/>
  <c r="Z33" i="3" a="1"/>
  <c r="Z33" i="3" s="1"/>
  <c r="BK33" i="3" s="1"/>
  <c r="AH35" i="3" a="1"/>
  <c r="AH35" i="3" s="1"/>
  <c r="AD40" i="3" a="1"/>
  <c r="AD40" i="3" s="1"/>
  <c r="BO49" i="3" s="1"/>
  <c r="Z43" i="3" a="1"/>
  <c r="Z43" i="3" s="1"/>
  <c r="BK52" i="3" s="1"/>
  <c r="AJ44" i="3" a="1"/>
  <c r="AJ44" i="3" s="1"/>
  <c r="AD49" i="3" a="1"/>
  <c r="AD49" i="3" s="1"/>
  <c r="BO43" i="3" s="1"/>
  <c r="AF50" i="3" a="1"/>
  <c r="AF50" i="3" s="1"/>
  <c r="AE34" i="3" a="1"/>
  <c r="AE34" i="3" s="1"/>
  <c r="AA38" i="3" a="1"/>
  <c r="AA38" i="3" s="1"/>
  <c r="BL38" i="3" s="1"/>
  <c r="AA43" i="3" a="1"/>
  <c r="AA43" i="3" s="1"/>
  <c r="BL52" i="3" s="1"/>
  <c r="AA48" i="3" a="1"/>
  <c r="AA48" i="3" s="1"/>
  <c r="AB33" i="3" a="1"/>
  <c r="AB33" i="3" s="1"/>
  <c r="AJ35" i="3" a="1"/>
  <c r="AJ35" i="3" s="1"/>
  <c r="BU35" i="3" s="1"/>
  <c r="AB38" i="3" a="1"/>
  <c r="AB38" i="3" s="1"/>
  <c r="AB43" i="3" a="1"/>
  <c r="AB43" i="3" s="1"/>
  <c r="BM52" i="3" s="1"/>
  <c r="AB48" i="3" a="1"/>
  <c r="AB48" i="3" s="1"/>
  <c r="AG34" i="3" a="1"/>
  <c r="AG34" i="3" s="1"/>
  <c r="AC38" i="3" a="1"/>
  <c r="AC38" i="3" s="1"/>
  <c r="X42" i="3" a="1"/>
  <c r="X42" i="3" s="1"/>
  <c r="BI51" i="3" s="1"/>
  <c r="AC48" i="3" a="1"/>
  <c r="AC48" i="3" s="1"/>
  <c r="AD33" i="3" a="1"/>
  <c r="AD33" i="3" s="1"/>
  <c r="Z37" i="3" a="1"/>
  <c r="Z37" i="3" s="1"/>
  <c r="BK37" i="3" s="1"/>
  <c r="AH40" i="3" a="1"/>
  <c r="AH40" i="3" s="1"/>
  <c r="AD43" i="3" a="1"/>
  <c r="AD43" i="3" s="1"/>
  <c r="BO52" i="3" s="1"/>
  <c r="X45" i="3" a="1"/>
  <c r="X45" i="3" s="1"/>
  <c r="BI54" i="3" s="1"/>
  <c r="AD48" i="3" a="1"/>
  <c r="AD48" i="3" s="1"/>
  <c r="BO42" i="3" s="1"/>
  <c r="AE33" i="3" a="1"/>
  <c r="AE33" i="3" s="1"/>
  <c r="BP33" i="3" s="1"/>
  <c r="AA37" i="3" a="1"/>
  <c r="AA37" i="3" s="1"/>
  <c r="AI40" i="3" a="1"/>
  <c r="AI40" i="3" s="1"/>
  <c r="AE43" i="3" a="1"/>
  <c r="AE43" i="3" s="1"/>
  <c r="BP52" i="3" s="1"/>
  <c r="Y45" i="3" a="1"/>
  <c r="Y45" i="3" s="1"/>
  <c r="BJ54" i="3" s="1"/>
  <c r="Y32" i="3" a="1"/>
  <c r="Y32" i="3" s="1"/>
  <c r="BJ32" i="3" s="1"/>
  <c r="AJ34" i="3" a="1"/>
  <c r="AJ34" i="3" s="1"/>
  <c r="BU34" i="3" s="1"/>
  <c r="AB37" i="3" a="1"/>
  <c r="AB37" i="3" s="1"/>
  <c r="BM37" i="3" s="1"/>
  <c r="AJ40" i="3" a="1"/>
  <c r="AJ40" i="3" s="1"/>
  <c r="BU49" i="3" s="1"/>
  <c r="AF43" i="3" a="1"/>
  <c r="AF43" i="3" s="1"/>
  <c r="BQ52" i="3" s="1"/>
  <c r="AA47" i="3" a="1"/>
  <c r="AA47" i="3" s="1"/>
  <c r="Z32" i="3" a="1"/>
  <c r="Z32" i="3" s="1"/>
  <c r="Y36" i="3" a="1"/>
  <c r="Y36" i="3" s="1"/>
  <c r="AG38" i="3" a="1"/>
  <c r="AG38" i="3" s="1"/>
  <c r="AG43" i="3" a="1"/>
  <c r="AG43" i="3" s="1"/>
  <c r="AA45" i="3" a="1"/>
  <c r="AA45" i="3" s="1"/>
  <c r="Y52" i="3" a="1"/>
  <c r="Y52" i="3" s="1"/>
  <c r="AA32" i="3" a="1"/>
  <c r="AA32" i="3" s="1"/>
  <c r="AH33" i="3" a="1"/>
  <c r="AH33" i="3" s="1"/>
  <c r="Z36" i="3" a="1"/>
  <c r="Z36" i="3" s="1"/>
  <c r="AD37" i="3" a="1"/>
  <c r="AD37" i="3" s="1"/>
  <c r="BO37" i="3" s="1"/>
  <c r="AH38" i="3" a="1"/>
  <c r="AH38" i="3" s="1"/>
  <c r="BS38" i="3" s="1"/>
  <c r="X41" i="3" a="1"/>
  <c r="X41" i="3" s="1"/>
  <c r="BI50" i="3" s="1"/>
  <c r="AC42" i="3" a="1"/>
  <c r="AC42" i="3" s="1"/>
  <c r="BN51" i="3" s="1"/>
  <c r="AH43" i="3" a="1"/>
  <c r="AH43" i="3" s="1"/>
  <c r="BS52" i="3" s="1"/>
  <c r="X44" i="3" a="1"/>
  <c r="X44" i="3" s="1"/>
  <c r="AB45" i="3" a="1"/>
  <c r="AB45" i="3" s="1"/>
  <c r="BM54" i="3" s="1"/>
  <c r="AC47" i="3" a="1"/>
  <c r="AC47" i="3" s="1"/>
  <c r="AH48" i="3" a="1"/>
  <c r="AH48" i="3" s="1"/>
  <c r="BS42" i="3" s="1"/>
  <c r="X51" i="3" a="1"/>
  <c r="X51" i="3" s="1"/>
  <c r="Z52" i="3" a="1"/>
  <c r="Z52" i="3" s="1"/>
  <c r="AB54" i="1" a="1"/>
  <c r="AB54" i="1" s="1"/>
  <c r="AB49" i="1" a="1"/>
  <c r="AB49" i="1" s="1"/>
  <c r="AE45" i="1" a="1"/>
  <c r="AE45" i="1" s="1"/>
  <c r="AH43" i="1" a="1"/>
  <c r="AH43" i="1" s="1"/>
  <c r="AC35" i="1" a="1"/>
  <c r="AC35" i="1" s="1"/>
  <c r="AI38" i="1" a="1"/>
  <c r="AI38" i="1" s="1"/>
  <c r="AD52" i="1" a="1"/>
  <c r="AD52" i="1" s="1"/>
  <c r="AH50" i="1" a="1"/>
  <c r="AH50" i="1" s="1"/>
  <c r="AD48" i="1" a="1"/>
  <c r="AD48" i="1" s="1"/>
  <c r="AH44" i="1" a="1"/>
  <c r="AH44" i="1" s="1"/>
  <c r="AD43" i="1" a="1"/>
  <c r="AD43" i="1" s="1"/>
  <c r="AH40" i="1" a="1"/>
  <c r="AH40" i="1" s="1"/>
  <c r="AD37" i="1" a="1"/>
  <c r="AD37" i="1" s="1"/>
  <c r="AH34" i="1" a="1"/>
  <c r="AH34" i="1" s="1"/>
  <c r="AD32" i="1" a="1"/>
  <c r="AD32" i="1" s="1"/>
  <c r="AV32" i="1" s="1"/>
  <c r="BO32" i="1" s="1"/>
  <c r="AI36" i="1" a="1"/>
  <c r="AI36" i="1" s="1"/>
  <c r="AJ37" i="1" a="1"/>
  <c r="AJ37" i="1" s="1"/>
  <c r="BB37" i="1" s="1"/>
  <c r="BU37" i="1" s="1"/>
  <c r="AJ54" i="1" a="1"/>
  <c r="AJ54" i="1" s="1"/>
  <c r="X33" i="1" a="1"/>
  <c r="X33" i="1" s="1"/>
  <c r="AG35" i="1" a="1"/>
  <c r="AG35" i="1" s="1"/>
  <c r="X41" i="1" a="1"/>
  <c r="X41" i="1" s="1"/>
  <c r="AF35" i="1" a="1"/>
  <c r="AF35" i="1" s="1"/>
  <c r="AE54" i="1" a="1"/>
  <c r="AE54" i="1" s="1"/>
  <c r="AH37" i="1" a="1"/>
  <c r="AH37" i="1" s="1"/>
  <c r="Z47" i="1" a="1"/>
  <c r="Z47" i="1" s="1"/>
  <c r="AI40" i="1" a="1"/>
  <c r="AI40" i="1" s="1"/>
  <c r="AJ40" i="1" a="1"/>
  <c r="AJ40" i="1" s="1"/>
  <c r="BB40" i="1" s="1"/>
  <c r="BU49" i="1" s="1"/>
  <c r="AE37" i="1" a="1"/>
  <c r="AE37" i="1" s="1"/>
  <c r="AW37" i="1" s="1"/>
  <c r="BP37" i="1" s="1"/>
  <c r="X52" i="1" a="1"/>
  <c r="X52" i="1" s="1"/>
  <c r="AG40" i="1" a="1"/>
  <c r="AG40" i="1" s="1"/>
  <c r="Y51" i="1" a="1"/>
  <c r="Y51" i="1" s="1"/>
  <c r="AB32" i="1" a="1"/>
  <c r="AB32" i="1" s="1"/>
  <c r="AT32" i="1" s="1"/>
  <c r="BM32" i="1" s="1"/>
  <c r="AA48" i="1" a="1"/>
  <c r="AA48" i="1" s="1"/>
  <c r="AI33" i="1" a="1"/>
  <c r="AI33" i="1" s="1"/>
  <c r="X36" i="1" a="1"/>
  <c r="X36" i="1" s="1"/>
  <c r="AH51" i="1" a="1"/>
  <c r="AH51" i="1" s="1"/>
  <c r="AD50" i="1" a="1"/>
  <c r="AD50" i="1" s="1"/>
  <c r="AH47" i="1" a="1"/>
  <c r="AH47" i="1" s="1"/>
  <c r="AD44" i="1" a="1"/>
  <c r="AD44" i="1" s="1"/>
  <c r="AH42" i="1" a="1"/>
  <c r="AH42" i="1" s="1"/>
  <c r="AD40" i="1" a="1"/>
  <c r="AD40" i="1" s="1"/>
  <c r="AH36" i="1" a="1"/>
  <c r="AH36" i="1" s="1"/>
  <c r="AD34" i="1" a="1"/>
  <c r="AD34" i="1" s="1"/>
  <c r="AI52" i="1" a="1"/>
  <c r="AI52" i="1" s="1"/>
  <c r="AI32" i="1" a="1"/>
  <c r="AI32" i="1" s="1"/>
  <c r="BA32" i="1" s="1"/>
  <c r="BT32" i="1" s="1"/>
  <c r="AJ33" i="1" a="1"/>
  <c r="AJ33" i="1" s="1"/>
  <c r="BB33" i="1" s="1"/>
  <c r="BU33" i="1" s="1"/>
  <c r="AG45" i="1" a="1"/>
  <c r="AG45" i="1" s="1"/>
  <c r="AY45" i="1" s="1"/>
  <c r="BR54" i="1" s="1"/>
  <c r="AC54" i="1" a="1"/>
  <c r="AC54" i="1" s="1"/>
  <c r="AU54" i="1" s="1"/>
  <c r="BN56" i="1" s="1"/>
  <c r="Y32" i="1" a="1"/>
  <c r="Y32" i="1" s="1"/>
  <c r="AQ32" i="1" s="1"/>
  <c r="BJ32" i="1" s="1"/>
  <c r="AE35" i="1" a="1"/>
  <c r="AE35" i="1" s="1"/>
  <c r="Y47" i="1" a="1"/>
  <c r="Y47" i="1" s="1"/>
  <c r="AQ47" i="1" s="1"/>
  <c r="BJ41" i="1" s="1"/>
  <c r="AI41" i="1" a="1"/>
  <c r="AI41" i="1" s="1"/>
  <c r="AG52" i="1" a="1"/>
  <c r="AG52" i="1" s="1"/>
  <c r="AJ41" i="1" a="1"/>
  <c r="AJ41" i="1" s="1"/>
  <c r="AF48" i="1" a="1"/>
  <c r="AF48" i="1" s="1"/>
  <c r="AA45" i="1" a="1"/>
  <c r="AA45" i="1" s="1"/>
  <c r="AI54" i="1" a="1"/>
  <c r="AI54" i="1" s="1"/>
  <c r="AC52" i="1" a="1"/>
  <c r="AC52" i="1" s="1"/>
  <c r="AJ36" i="1" a="1"/>
  <c r="AJ36" i="1" s="1"/>
  <c r="BB36" i="1" s="1"/>
  <c r="BU36" i="1" s="1"/>
  <c r="AF44" i="1" a="1"/>
  <c r="AF44" i="1" s="1"/>
  <c r="Y36" i="1" a="1"/>
  <c r="Y36" i="1" s="1"/>
  <c r="AA37" i="1" a="1"/>
  <c r="AA37" i="1" s="1"/>
  <c r="AJ34" i="1" a="1"/>
  <c r="AJ34" i="1" s="1"/>
  <c r="BB34" i="1" s="1"/>
  <c r="BU34" i="1" s="1"/>
  <c r="Z35" i="1" a="1"/>
  <c r="Z35" i="1" s="1"/>
  <c r="AG51" i="1" a="1"/>
  <c r="AG51" i="1" s="1"/>
  <c r="AC50" i="1" a="1"/>
  <c r="AC50" i="1" s="1"/>
  <c r="AU50" i="1" s="1"/>
  <c r="BN44" i="1" s="1"/>
  <c r="AG47" i="1" a="1"/>
  <c r="AG47" i="1" s="1"/>
  <c r="AY47" i="1" s="1"/>
  <c r="BR41" i="1" s="1"/>
  <c r="AC44" i="1" a="1"/>
  <c r="AC44" i="1" s="1"/>
  <c r="AU44" i="1" s="1"/>
  <c r="BN53" i="1" s="1"/>
  <c r="AG42" i="1" a="1"/>
  <c r="AG42" i="1" s="1"/>
  <c r="AY42" i="1" s="1"/>
  <c r="BR51" i="1" s="1"/>
  <c r="AC40" i="1" a="1"/>
  <c r="AC40" i="1" s="1"/>
  <c r="AU40" i="1" s="1"/>
  <c r="BN49" i="1" s="1"/>
  <c r="AG36" i="1" a="1"/>
  <c r="AG36" i="1" s="1"/>
  <c r="AC34" i="1" a="1"/>
  <c r="AC34" i="1" s="1"/>
  <c r="AI51" i="1" a="1"/>
  <c r="AI51" i="1" s="1"/>
  <c r="AJ52" i="1" a="1"/>
  <c r="AJ52" i="1" s="1"/>
  <c r="AJ32" i="1" a="1"/>
  <c r="AJ32" i="1" s="1"/>
  <c r="BB32" i="1" s="1"/>
  <c r="BU32" i="1" s="1"/>
  <c r="AG41" i="1" a="1"/>
  <c r="AG41" i="1" s="1"/>
  <c r="AF45" i="1" a="1"/>
  <c r="AF45" i="1" s="1"/>
  <c r="AA49" i="1" a="1"/>
  <c r="AA49" i="1" s="1"/>
  <c r="AH48" i="1" a="1"/>
  <c r="AH48" i="1" s="1"/>
  <c r="AC45" i="1" a="1"/>
  <c r="AC45" i="1" s="1"/>
  <c r="AH54" i="1" a="1"/>
  <c r="AH54" i="1" s="1"/>
  <c r="AC48" i="1" a="1"/>
  <c r="AC48" i="1" s="1"/>
  <c r="AB48" i="1" a="1"/>
  <c r="AB48" i="1" s="1"/>
  <c r="AE44" i="1" a="1"/>
  <c r="AE44" i="1" s="1"/>
  <c r="AF42" i="1" a="1"/>
  <c r="AF42" i="1" s="1"/>
  <c r="AB40" i="1" a="1"/>
  <c r="AB40" i="1" s="1"/>
  <c r="AF36" i="1" a="1"/>
  <c r="AF36" i="1" s="1"/>
  <c r="AX36" i="1" s="1"/>
  <c r="BQ36" i="1" s="1"/>
  <c r="AB34" i="1" a="1"/>
  <c r="AB34" i="1" s="1"/>
  <c r="AT34" i="1" s="1"/>
  <c r="BM34" i="1" s="1"/>
  <c r="AJ51" i="1" a="1"/>
  <c r="AJ51" i="1" s="1"/>
  <c r="BB51" i="1" s="1"/>
  <c r="BU45" i="1" s="1"/>
  <c r="AJ44" i="1" a="1"/>
  <c r="AJ44" i="1" s="1"/>
  <c r="AF41" i="1" a="1"/>
  <c r="AF41" i="1" s="1"/>
  <c r="Y40" i="1" a="1"/>
  <c r="Y40" i="1" s="1"/>
  <c r="AA33" i="1" a="1"/>
  <c r="AA33" i="1" s="1"/>
  <c r="AH52" i="1" a="1"/>
  <c r="AH52" i="1" s="1"/>
  <c r="AJ42" i="1" a="1"/>
  <c r="AJ42" i="1" s="1"/>
  <c r="BB42" i="1" s="1"/>
  <c r="BU51" i="1" s="1"/>
  <c r="AG43" i="1" a="1"/>
  <c r="AG43" i="1" s="1"/>
  <c r="Y45" i="1" a="1"/>
  <c r="Y45" i="1" s="1"/>
  <c r="AF37" i="1" a="1"/>
  <c r="AF37" i="1" s="1"/>
  <c r="AE52" i="1" a="1"/>
  <c r="AE52" i="1" s="1"/>
  <c r="AE32" i="1" a="1"/>
  <c r="AE32" i="1" s="1"/>
  <c r="Z51" i="1" a="1"/>
  <c r="Z51" i="1" s="1"/>
  <c r="AR51" i="1" s="1"/>
  <c r="BK45" i="1" s="1"/>
  <c r="AC32" i="1" a="1"/>
  <c r="AC32" i="1" s="1"/>
  <c r="AU32" i="1" s="1"/>
  <c r="BN32" i="1" s="1"/>
  <c r="AB43" i="1" a="1"/>
  <c r="AB43" i="1" s="1"/>
  <c r="AE34" i="1" a="1"/>
  <c r="AE34" i="1" s="1"/>
  <c r="AB50" i="1" a="1"/>
  <c r="AB50" i="1" s="1"/>
  <c r="AT50" i="1" s="1"/>
  <c r="BM44" i="1" s="1"/>
  <c r="Y43" i="1" a="1"/>
  <c r="Y43" i="1" s="1"/>
  <c r="Z50" i="1" a="1"/>
  <c r="Z50" i="1" s="1"/>
  <c r="AR50" i="1" s="1"/>
  <c r="BK44" i="1" s="1"/>
  <c r="AE51" i="1" a="1"/>
  <c r="AE51" i="1" s="1"/>
  <c r="AA50" i="1" a="1"/>
  <c r="AA50" i="1" s="1"/>
  <c r="AE47" i="1" a="1"/>
  <c r="AE47" i="1" s="1"/>
  <c r="AA44" i="1" a="1"/>
  <c r="AA44" i="1" s="1"/>
  <c r="AE42" i="1" a="1"/>
  <c r="AE42" i="1" s="1"/>
  <c r="AA40" i="1" a="1"/>
  <c r="AA40" i="1" s="1"/>
  <c r="AE36" i="1" a="1"/>
  <c r="AE36" i="1" s="1"/>
  <c r="AA34" i="1" a="1"/>
  <c r="AA34" i="1" s="1"/>
  <c r="AI50" i="1" a="1"/>
  <c r="AI50" i="1" s="1"/>
  <c r="Y41" i="1" a="1"/>
  <c r="Y41" i="1" s="1"/>
  <c r="AC33" i="1" a="1"/>
  <c r="AC33" i="1" s="1"/>
  <c r="Y48" i="1" a="1"/>
  <c r="Y48" i="1" s="1"/>
  <c r="AI43" i="1" a="1"/>
  <c r="AI43" i="1" s="1"/>
  <c r="AE41" i="1" a="1"/>
  <c r="AE41" i="1" s="1"/>
  <c r="Z40" i="1" a="1"/>
  <c r="Z40" i="1" s="1"/>
  <c r="AD35" i="1" a="1"/>
  <c r="AD35" i="1" s="1"/>
  <c r="AG48" i="1" a="1"/>
  <c r="AG48" i="1" s="1"/>
  <c r="AY48" i="1" s="1"/>
  <c r="BR42" i="1" s="1"/>
  <c r="AG54" i="1" a="1"/>
  <c r="AG54" i="1" s="1"/>
  <c r="AY54" i="1" s="1"/>
  <c r="BR56" i="1" s="1"/>
  <c r="AB45" i="1" a="1"/>
  <c r="AB45" i="1" s="1"/>
  <c r="AT45" i="1" s="1"/>
  <c r="BM54" i="1" s="1"/>
  <c r="Z37" i="1" a="1"/>
  <c r="Z37" i="1" s="1"/>
  <c r="AE43" i="1" a="1"/>
  <c r="AE43" i="1" s="1"/>
  <c r="Y37" i="1" a="1"/>
  <c r="Y37" i="1" s="1"/>
  <c r="AG44" i="1" a="1"/>
  <c r="AG44" i="1" s="1"/>
  <c r="Z36" i="1" a="1"/>
  <c r="Z36" i="1" s="1"/>
  <c r="AF34" i="1" a="1"/>
  <c r="AF34" i="1" s="1"/>
  <c r="AE50" i="1" a="1"/>
  <c r="AE50" i="1" s="1"/>
  <c r="Y35" i="1" a="1"/>
  <c r="Y35" i="1" s="1"/>
  <c r="AF47" i="1" a="1"/>
  <c r="AF47" i="1" s="1"/>
  <c r="AD51" i="1" a="1"/>
  <c r="AD51" i="1" s="1"/>
  <c r="AH49" i="1" a="1"/>
  <c r="AH49" i="1" s="1"/>
  <c r="AD47" i="1" a="1"/>
  <c r="AD47" i="1" s="1"/>
  <c r="AD42" i="1" a="1"/>
  <c r="AD42" i="1" s="1"/>
  <c r="AH38" i="1" a="1"/>
  <c r="AH38" i="1" s="1"/>
  <c r="AD36" i="1" a="1"/>
  <c r="AD36" i="1" s="1"/>
  <c r="AH33" i="1" a="1"/>
  <c r="AH33" i="1" s="1"/>
  <c r="AZ33" i="1" s="1"/>
  <c r="BS33" i="1" s="1"/>
  <c r="AI49" i="1" a="1"/>
  <c r="AI49" i="1" s="1"/>
  <c r="BA49" i="1" s="1"/>
  <c r="BT43" i="1" s="1"/>
  <c r="AJ50" i="1" a="1"/>
  <c r="AJ50" i="1" s="1"/>
  <c r="BB50" i="1" s="1"/>
  <c r="BU44" i="1" s="1"/>
  <c r="X54" i="1" a="1"/>
  <c r="X54" i="1" s="1"/>
  <c r="X32" i="1" a="1"/>
  <c r="X32" i="1" s="1"/>
  <c r="AC38" i="1" a="1"/>
  <c r="AC38" i="1" s="1"/>
  <c r="X40" i="1" a="1"/>
  <c r="X40" i="1" s="1"/>
  <c r="AB38" i="1" a="1"/>
  <c r="AB38" i="1" s="1"/>
  <c r="X47" i="1" a="1"/>
  <c r="X47" i="1" s="1"/>
  <c r="AI42" i="1" a="1"/>
  <c r="AI42" i="1" s="1"/>
  <c r="AD45" i="1" a="1"/>
  <c r="AD45" i="1" s="1"/>
  <c r="Y38" i="1" a="1"/>
  <c r="Y38" i="1" s="1"/>
  <c r="AG37" i="1" a="1"/>
  <c r="AG37" i="1" s="1"/>
  <c r="Z52" i="1" a="1"/>
  <c r="Z52" i="1" s="1"/>
  <c r="AB35" i="1" a="1"/>
  <c r="AB35" i="1" s="1"/>
  <c r="AI37" i="1" a="1"/>
  <c r="AI37" i="1" s="1"/>
  <c r="Y44" i="1" a="1"/>
  <c r="Y44" i="1" s="1"/>
  <c r="AG34" i="1" a="1"/>
  <c r="AG34" i="1" s="1"/>
  <c r="AF50" i="1" a="1"/>
  <c r="AF50" i="1" s="1"/>
  <c r="AJ35" i="1" a="1"/>
  <c r="AJ35" i="1" s="1"/>
  <c r="BB35" i="1" s="1"/>
  <c r="BU35" i="1" s="1"/>
  <c r="AA43" i="1" a="1"/>
  <c r="AA43" i="1" s="1"/>
  <c r="AS43" i="1" s="1"/>
  <c r="BL52" i="1" s="1"/>
  <c r="Z34" i="1" a="1"/>
  <c r="Z34" i="1" s="1"/>
  <c r="AR34" i="1" s="1"/>
  <c r="BK34" i="1" s="1"/>
  <c r="X50" i="1" a="1"/>
  <c r="X50" i="1" s="1"/>
  <c r="AC47" i="1" a="1"/>
  <c r="AC47" i="1" s="1"/>
  <c r="AC42" i="1" a="1"/>
  <c r="AC42" i="1" s="1"/>
  <c r="AG38" i="1" a="1"/>
  <c r="AG38" i="1" s="1"/>
  <c r="AC36" i="1" a="1"/>
  <c r="AC36" i="1" s="1"/>
  <c r="AG33" i="1" a="1"/>
  <c r="AG33" i="1" s="1"/>
  <c r="AY33" i="1" s="1"/>
  <c r="BR33" i="1" s="1"/>
  <c r="AI48" i="1" a="1"/>
  <c r="AI48" i="1" s="1"/>
  <c r="AJ49" i="1" a="1"/>
  <c r="AJ49" i="1" s="1"/>
  <c r="Y54" i="1" a="1"/>
  <c r="Y54" i="1" s="1"/>
  <c r="AC49" i="1" a="1"/>
  <c r="AC49" i="1" s="1"/>
  <c r="Z32" i="1" a="1"/>
  <c r="Z32" i="1" s="1"/>
  <c r="AR32" i="1" s="1"/>
  <c r="BK32" i="1" s="1"/>
  <c r="AD54" i="1" a="1"/>
  <c r="AD54" i="1" s="1"/>
  <c r="Z38" i="1" a="1"/>
  <c r="Z38" i="1" s="1"/>
  <c r="AH32" i="1" a="1"/>
  <c r="AH32" i="1" s="1"/>
  <c r="AZ52" i="1" s="1"/>
  <c r="BS46" i="1" s="1"/>
  <c r="AF52" i="1" a="1"/>
  <c r="AF52" i="1" s="1"/>
  <c r="AB41" i="1" a="1"/>
  <c r="AB41" i="1" s="1"/>
  <c r="AT41" i="1" s="1"/>
  <c r="BM50" i="1" s="1"/>
  <c r="Y52" i="1" a="1"/>
  <c r="Y52" i="1" s="1"/>
  <c r="AA35" i="1" a="1"/>
  <c r="AA35" i="1" s="1"/>
  <c r="X37" i="1" a="1"/>
  <c r="X37" i="1" s="1"/>
  <c r="AC37" i="1" a="1"/>
  <c r="AC37" i="1" s="1"/>
  <c r="AB52" i="1" a="1"/>
  <c r="AB52" i="1" s="1"/>
  <c r="AI34" i="1" a="1"/>
  <c r="AI34" i="1" s="1"/>
  <c r="AE40" i="1" a="1"/>
  <c r="AE40" i="1" s="1"/>
  <c r="AF51" i="1" a="1"/>
  <c r="AF51" i="1" s="1"/>
  <c r="AX51" i="1" s="1"/>
  <c r="BQ45" i="1" s="1"/>
  <c r="X43" i="1" a="1"/>
  <c r="X43" i="1" s="1"/>
  <c r="Z42" i="1" a="1"/>
  <c r="Z42" i="1" s="1"/>
  <c r="AG49" i="1" a="1"/>
  <c r="AG49" i="1" s="1"/>
  <c r="X34" i="1" a="1"/>
  <c r="X34" i="1" s="1"/>
  <c r="Y42" i="1" a="1"/>
  <c r="Y42" i="1" s="1"/>
  <c r="Z49" i="1" a="1"/>
  <c r="Z49" i="1" s="1"/>
  <c r="AB51" i="1" a="1"/>
  <c r="AB51" i="1" s="1"/>
  <c r="AF49" i="1" a="1"/>
  <c r="AF49" i="1" s="1"/>
  <c r="AB47" i="1" a="1"/>
  <c r="AB47" i="1" s="1"/>
  <c r="AB42" i="1" a="1"/>
  <c r="AB42" i="1" s="1"/>
  <c r="AT42" i="1" s="1"/>
  <c r="BM51" i="1" s="1"/>
  <c r="AF38" i="1" a="1"/>
  <c r="AF38" i="1" s="1"/>
  <c r="AB36" i="1" a="1"/>
  <c r="AB36" i="1" s="1"/>
  <c r="AT36" i="1" s="1"/>
  <c r="BM36" i="1" s="1"/>
  <c r="AF33" i="1" a="1"/>
  <c r="AF33" i="1" s="1"/>
  <c r="AI47" i="1" a="1"/>
  <c r="AI47" i="1" s="1"/>
  <c r="AJ48" i="1" a="1"/>
  <c r="AJ48" i="1" s="1"/>
  <c r="Z54" i="1" a="1"/>
  <c r="Z54" i="1" s="1"/>
  <c r="Z48" i="1" a="1"/>
  <c r="Z48" i="1" s="1"/>
  <c r="AA38" i="1" a="1"/>
  <c r="AA38" i="1" s="1"/>
  <c r="AF54" i="1" a="1"/>
  <c r="AF54" i="1" s="1"/>
  <c r="AX54" i="1" s="1"/>
  <c r="BQ56" i="1" s="1"/>
  <c r="AC41" i="1" a="1"/>
  <c r="AC41" i="1" s="1"/>
  <c r="X38" i="1" a="1"/>
  <c r="X38" i="1" s="1"/>
  <c r="AF43" i="1" a="1"/>
  <c r="AF43" i="1" s="1"/>
  <c r="X45" i="1" a="1"/>
  <c r="X45" i="1" s="1"/>
  <c r="AA41" i="1" a="1"/>
  <c r="AA41" i="1" s="1"/>
  <c r="Z44" i="1" a="1"/>
  <c r="Z44" i="1" s="1"/>
  <c r="AR44" i="1" s="1"/>
  <c r="BK53" i="1" s="1"/>
  <c r="AC43" i="1" a="1"/>
  <c r="AC43" i="1" s="1"/>
  <c r="X44" i="1" a="1"/>
  <c r="X44" i="1" s="1"/>
  <c r="AB37" i="1" a="1"/>
  <c r="AB37" i="1" s="1"/>
  <c r="AT37" i="1" s="1"/>
  <c r="BM37" i="1" s="1"/>
  <c r="AA52" i="1" a="1"/>
  <c r="AA52" i="1" s="1"/>
  <c r="Z43" i="1" a="1"/>
  <c r="Z43" i="1" s="1"/>
  <c r="X35" i="1" a="1"/>
  <c r="X35" i="1" s="1"/>
  <c r="Y34" i="1" a="1"/>
  <c r="Y34" i="1" s="1"/>
  <c r="AC51" i="1" a="1"/>
  <c r="AC51" i="1" s="1"/>
  <c r="Z33" i="1" a="1"/>
  <c r="Z33" i="1" s="1"/>
  <c r="X42" i="1" a="1"/>
  <c r="X42" i="1" s="1"/>
  <c r="Y49" i="1" a="1"/>
  <c r="Y49" i="1" s="1"/>
  <c r="AA51" i="1" a="1"/>
  <c r="AA51" i="1" s="1"/>
  <c r="AE49" i="1" a="1"/>
  <c r="AE49" i="1" s="1"/>
  <c r="AA47" i="1" a="1"/>
  <c r="AA47" i="1" s="1"/>
  <c r="AA42" i="1" a="1"/>
  <c r="AA42" i="1" s="1"/>
  <c r="AE38" i="1" a="1"/>
  <c r="AE38" i="1" s="1"/>
  <c r="AA36" i="1" a="1"/>
  <c r="AA36" i="1" s="1"/>
  <c r="AE33" i="1" a="1"/>
  <c r="AE33" i="1" s="1"/>
  <c r="AI45" i="1" a="1"/>
  <c r="AI45" i="1" s="1"/>
  <c r="AJ47" i="1" a="1"/>
  <c r="AJ47" i="1" s="1"/>
  <c r="BB47" i="1" s="1"/>
  <c r="BU41" i="1" s="1"/>
  <c r="AA54" i="1" a="1"/>
  <c r="AA54" i="1" s="1"/>
  <c r="AS54" i="1" s="1"/>
  <c r="BL56" i="1" s="1"/>
  <c r="AB33" i="1" a="1"/>
  <c r="AB33" i="1" s="1"/>
  <c r="AT33" i="1" s="1"/>
  <c r="BM33" i="1" s="1"/>
  <c r="X48" i="1" a="1"/>
  <c r="X48" i="1" s="1"/>
  <c r="AJ43" i="1" a="1"/>
  <c r="AJ43" i="1" s="1"/>
  <c r="AD41" i="1" a="1"/>
  <c r="AD41" i="1" s="1"/>
  <c r="Z45" i="1" a="1"/>
  <c r="Z45" i="1" s="1"/>
  <c r="AG32" i="1" a="1"/>
  <c r="AG32" i="1" s="1"/>
  <c r="AY32" i="1" s="1"/>
  <c r="BR32" i="1" s="1"/>
  <c r="AF32" i="1" a="1"/>
  <c r="AF32" i="1" s="1"/>
  <c r="AX34" i="1" s="1"/>
  <c r="BQ34" i="1" s="1"/>
  <c r="AE48" i="1" a="1"/>
  <c r="AE48" i="1" s="1"/>
  <c r="AJ38" i="1" a="1"/>
  <c r="AJ38" i="1" s="1"/>
  <c r="BB38" i="1" s="1"/>
  <c r="BU38" i="1" s="1"/>
  <c r="AG50" i="1" a="1"/>
  <c r="AG50" i="1" s="1"/>
  <c r="AI35" i="1" a="1"/>
  <c r="AI35" i="1" s="1"/>
  <c r="AF40" i="1" a="1"/>
  <c r="AF40" i="1" s="1"/>
  <c r="AX40" i="1" s="1"/>
  <c r="BQ49" i="1" s="1"/>
  <c r="X51" i="1" a="1"/>
  <c r="X51" i="1" s="1"/>
  <c r="AA32" i="1" a="1"/>
  <c r="AA32" i="1" s="1"/>
  <c r="AS32" i="1" s="1"/>
  <c r="BL32" i="1" s="1"/>
  <c r="AB44" i="1" a="1"/>
  <c r="AB44" i="1" s="1"/>
  <c r="Y50" i="1" a="1"/>
  <c r="Y50" i="1" s="1"/>
  <c r="Y33" i="1" a="1"/>
  <c r="Y33" i="1" s="1"/>
  <c r="Z41" i="1" a="1"/>
  <c r="Z41" i="1" s="1"/>
  <c r="AR41" i="1" s="1"/>
  <c r="BK50" i="1" s="1"/>
  <c r="X49" i="1" a="1"/>
  <c r="X49" i="1" s="1"/>
  <c r="AD49" i="1" a="1"/>
  <c r="AD49" i="1" s="1"/>
  <c r="AV49" i="1" s="1"/>
  <c r="BO43" i="1" s="1"/>
  <c r="AH45" i="1" a="1"/>
  <c r="AH45" i="1" s="1"/>
  <c r="AH41" i="1" a="1"/>
  <c r="AH41" i="1" s="1"/>
  <c r="AD38" i="1" a="1"/>
  <c r="AD38" i="1" s="1"/>
  <c r="AH35" i="1" a="1"/>
  <c r="AH35" i="1" s="1"/>
  <c r="AD33" i="1" a="1"/>
  <c r="AD33" i="1" s="1"/>
  <c r="AI44" i="1" a="1"/>
  <c r="AI44" i="1" s="1"/>
  <c r="AJ45" i="1" a="1"/>
  <c r="AJ45" i="1" s="1"/>
  <c r="BB45" i="1" s="1"/>
  <c r="BU54" i="1" s="1"/>
  <c r="BP44" i="3"/>
  <c r="AU40" i="11" l="1"/>
  <c r="BN49" i="11" s="1"/>
  <c r="AY34" i="11"/>
  <c r="BR34" i="11" s="1"/>
  <c r="AS44" i="11"/>
  <c r="BL53" i="11" s="1"/>
  <c r="AS48" i="11"/>
  <c r="BL42" i="11" s="1"/>
  <c r="AS42" i="11"/>
  <c r="BL51" i="11" s="1"/>
  <c r="AU42" i="11"/>
  <c r="BN51" i="11" s="1"/>
  <c r="AP33" i="11"/>
  <c r="BI33" i="11" s="1"/>
  <c r="AX44" i="11"/>
  <c r="BQ53" i="11" s="1"/>
  <c r="AZ54" i="11"/>
  <c r="BS56" i="11" s="1"/>
  <c r="AP45" i="11"/>
  <c r="BI54" i="11" s="1"/>
  <c r="AS45" i="11"/>
  <c r="BL54" i="11" s="1"/>
  <c r="AY43" i="11"/>
  <c r="BR52" i="11" s="1"/>
  <c r="AS33" i="11"/>
  <c r="BL33" i="11" s="1"/>
  <c r="AX42" i="11"/>
  <c r="BQ51" i="11" s="1"/>
  <c r="AZ43" i="11"/>
  <c r="BS52" i="11" s="1"/>
  <c r="BB44" i="11"/>
  <c r="BU53" i="11" s="1"/>
  <c r="AR43" i="11"/>
  <c r="BK52" i="11" s="1"/>
  <c r="AW41" i="11"/>
  <c r="BP50" i="11" s="1"/>
  <c r="AP34" i="11"/>
  <c r="BI34" i="11" s="1"/>
  <c r="BA45" i="11"/>
  <c r="BT54" i="11" s="1"/>
  <c r="AW47" i="11"/>
  <c r="BP41" i="11" s="1"/>
  <c r="AX38" i="11"/>
  <c r="BQ38" i="11" s="1"/>
  <c r="AP50" i="11"/>
  <c r="BI44" i="11" s="1"/>
  <c r="AP41" i="11"/>
  <c r="BI50" i="11" s="1"/>
  <c r="AZ44" i="11"/>
  <c r="BS53" i="11" s="1"/>
  <c r="AR49" i="11"/>
  <c r="BK43" i="11" s="1"/>
  <c r="AS49" i="11"/>
  <c r="BL43" i="11" s="1"/>
  <c r="AS43" i="11"/>
  <c r="BL52" i="11" s="1"/>
  <c r="AR37" i="11"/>
  <c r="BK37" i="11" s="1"/>
  <c r="AY47" i="11"/>
  <c r="BR41" i="11" s="1"/>
  <c r="AW50" i="11"/>
  <c r="BP44" i="11" s="1"/>
  <c r="AZ35" i="11"/>
  <c r="BS35" i="11" s="1"/>
  <c r="AU52" i="11"/>
  <c r="BN46" i="11" s="1"/>
  <c r="AS51" i="11"/>
  <c r="BL45" i="11" s="1"/>
  <c r="AS52" i="11"/>
  <c r="BL46" i="11" s="1"/>
  <c r="AZ37" i="11"/>
  <c r="BS37" i="11" s="1"/>
  <c r="AX40" i="11"/>
  <c r="BQ49" i="11" s="1"/>
  <c r="AY52" i="11"/>
  <c r="BR46" i="11" s="1"/>
  <c r="BA52" i="11"/>
  <c r="BT46" i="11" s="1"/>
  <c r="BB52" i="11"/>
  <c r="BU46" i="11" s="1"/>
  <c r="AV38" i="11"/>
  <c r="BO38" i="11" s="1"/>
  <c r="AU50" i="11"/>
  <c r="BN44" i="11" s="1"/>
  <c r="AP52" i="11"/>
  <c r="BI46" i="11" s="1"/>
  <c r="AY54" i="11"/>
  <c r="BR56" i="11" s="1"/>
  <c r="AP40" i="11"/>
  <c r="BI49" i="11" s="1"/>
  <c r="AY50" i="11"/>
  <c r="BR44" i="11" s="1"/>
  <c r="AZ49" i="11"/>
  <c r="BS43" i="11" s="1"/>
  <c r="AZ34" i="11"/>
  <c r="BS34" i="11" s="1"/>
  <c r="AS41" i="11"/>
  <c r="BL50" i="11" s="1"/>
  <c r="AY38" i="11"/>
  <c r="BR38" i="11" s="1"/>
  <c r="AQ54" i="11"/>
  <c r="BJ56" i="11" s="1"/>
  <c r="AR54" i="11"/>
  <c r="BK56" i="11" s="1"/>
  <c r="AS54" i="11"/>
  <c r="BL56" i="11" s="1"/>
  <c r="AU54" i="11"/>
  <c r="BN56" i="11" s="1"/>
  <c r="AZ40" i="11"/>
  <c r="BS49" i="11" s="1"/>
  <c r="AZ52" i="11"/>
  <c r="BS46" i="11" s="1"/>
  <c r="AQ52" i="11"/>
  <c r="BJ46" i="11" s="1"/>
  <c r="AP36" i="11"/>
  <c r="BI36" i="11" s="1"/>
  <c r="AZ41" i="11"/>
  <c r="BS50" i="11" s="1"/>
  <c r="AQ36" i="11"/>
  <c r="BJ36" i="11" s="1"/>
  <c r="AW45" i="11"/>
  <c r="BP54" i="11" s="1"/>
  <c r="BA47" i="11"/>
  <c r="BT41" i="11" s="1"/>
  <c r="AS35" i="11"/>
  <c r="BL35" i="11" s="1"/>
  <c r="AP37" i="11"/>
  <c r="BI37" i="11" s="1"/>
  <c r="BB54" i="11"/>
  <c r="BU56" i="11" s="1"/>
  <c r="AU33" i="11"/>
  <c r="BN33" i="11" s="1"/>
  <c r="AV33" i="11"/>
  <c r="BO33" i="11" s="1"/>
  <c r="AP54" i="11"/>
  <c r="BI56" i="11" s="1"/>
  <c r="AS50" i="11"/>
  <c r="BL44" i="11" s="1"/>
  <c r="AU34" i="11"/>
  <c r="BN34" i="11" s="1"/>
  <c r="AU41" i="11"/>
  <c r="BN50" i="11" s="1"/>
  <c r="AS36" i="11"/>
  <c r="BL36" i="11" s="1"/>
  <c r="AQ43" i="11"/>
  <c r="BJ52" i="11" s="1"/>
  <c r="AR52" i="11"/>
  <c r="BK46" i="11" s="1"/>
  <c r="AP35" i="11"/>
  <c r="BI35" i="11" s="1"/>
  <c r="AR35" i="11"/>
  <c r="BK35" i="11" s="1"/>
  <c r="AU44" i="11"/>
  <c r="BN53" i="11" s="1"/>
  <c r="AS34" i="11"/>
  <c r="BL34" i="11" s="1"/>
  <c r="AU43" i="11"/>
  <c r="BN52" i="11" s="1"/>
  <c r="AP43" i="11"/>
  <c r="BI52" i="11" s="1"/>
  <c r="AP47" i="11"/>
  <c r="BI41" i="11" s="1"/>
  <c r="AU45" i="11"/>
  <c r="BN54" i="11" s="1"/>
  <c r="AW49" i="11"/>
  <c r="BP43" i="11" s="1"/>
  <c r="AP38" i="11"/>
  <c r="BI38" i="11" s="1"/>
  <c r="AU36" i="11"/>
  <c r="BN36" i="11" s="1"/>
  <c r="AU37" i="11"/>
  <c r="BN37" i="11" s="1"/>
  <c r="AU38" i="11"/>
  <c r="BN38" i="11" s="1"/>
  <c r="AP49" i="11"/>
  <c r="BI43" i="11" s="1"/>
  <c r="AS37" i="11"/>
  <c r="BL37" i="11" s="1"/>
  <c r="AP51" i="11"/>
  <c r="BI45" i="11" s="1"/>
  <c r="AU48" i="11"/>
  <c r="BN42" i="11" s="1"/>
  <c r="AU49" i="11"/>
  <c r="BN43" i="11" s="1"/>
  <c r="AS38" i="11"/>
  <c r="BL38" i="11" s="1"/>
  <c r="AS40" i="11"/>
  <c r="BL49" i="11" s="1"/>
  <c r="AV51" i="11"/>
  <c r="BO45" i="11" s="1"/>
  <c r="AT41" i="11"/>
  <c r="BM50" i="11" s="1"/>
  <c r="AT51" i="11"/>
  <c r="BM45" i="11" s="1"/>
  <c r="AT35" i="11"/>
  <c r="BM35" i="11" s="1"/>
  <c r="AZ47" i="11"/>
  <c r="BS41" i="11" s="1"/>
  <c r="AX33" i="11"/>
  <c r="BQ33" i="11" s="1"/>
  <c r="AX47" i="11"/>
  <c r="BQ41" i="11" s="1"/>
  <c r="AY51" i="11"/>
  <c r="BR45" i="11" s="1"/>
  <c r="AZ42" i="11"/>
  <c r="BS51" i="11" s="1"/>
  <c r="AZ36" i="11"/>
  <c r="BS36" i="11" s="1"/>
  <c r="AT34" i="11"/>
  <c r="BM34" i="11" s="1"/>
  <c r="AT50" i="11"/>
  <c r="BM44" i="11" s="1"/>
  <c r="BA51" i="11"/>
  <c r="BT45" i="11" s="1"/>
  <c r="BA50" i="11"/>
  <c r="BT44" i="11" s="1"/>
  <c r="AT40" i="11"/>
  <c r="BM49" i="11" s="1"/>
  <c r="AT49" i="11"/>
  <c r="BM43" i="11" s="1"/>
  <c r="AT37" i="11"/>
  <c r="BM37" i="11" s="1"/>
  <c r="AT52" i="11"/>
  <c r="BM46" i="11" s="1"/>
  <c r="AZ45" i="11"/>
  <c r="BS54" i="11" s="1"/>
  <c r="AT44" i="11"/>
  <c r="BM53" i="11" s="1"/>
  <c r="AX41" i="11"/>
  <c r="BQ50" i="11" s="1"/>
  <c r="BA36" i="11"/>
  <c r="BT36" i="11" s="1"/>
  <c r="BA43" i="11"/>
  <c r="BT52" i="11" s="1"/>
  <c r="AX43" i="11"/>
  <c r="BQ52" i="11" s="1"/>
  <c r="AW44" i="11"/>
  <c r="BP53" i="11" s="1"/>
  <c r="AQ33" i="11"/>
  <c r="BJ33" i="11" s="1"/>
  <c r="AT33" i="11"/>
  <c r="BM33" i="11" s="1"/>
  <c r="AY33" i="11"/>
  <c r="BR33" i="11" s="1"/>
  <c r="BA41" i="11"/>
  <c r="BT50" i="11" s="1"/>
  <c r="AT54" i="11"/>
  <c r="BM56" i="11" s="1"/>
  <c r="AT45" i="11"/>
  <c r="BM54" i="11" s="1"/>
  <c r="AX52" i="11"/>
  <c r="BQ46" i="11" s="1"/>
  <c r="BA35" i="11"/>
  <c r="BT35" i="11" s="1"/>
  <c r="AQ35" i="11"/>
  <c r="BJ35" i="11" s="1"/>
  <c r="BA54" i="11"/>
  <c r="BT56" i="11" s="1"/>
  <c r="BA42" i="11"/>
  <c r="BT51" i="11" s="1"/>
  <c r="AV50" i="11"/>
  <c r="BO44" i="11" s="1"/>
  <c r="AX36" i="11"/>
  <c r="BQ36" i="11" s="1"/>
  <c r="BB35" i="11"/>
  <c r="BU35" i="11" s="1"/>
  <c r="AW37" i="11"/>
  <c r="BP37" i="11" s="1"/>
  <c r="AX37" i="11"/>
  <c r="BQ37" i="11" s="1"/>
  <c r="AZ48" i="11"/>
  <c r="BS42" i="11" s="1"/>
  <c r="BB34" i="11"/>
  <c r="BU34" i="11" s="1"/>
  <c r="AQ34" i="11"/>
  <c r="BJ34" i="11" s="1"/>
  <c r="AT36" i="11"/>
  <c r="BM36" i="11" s="1"/>
  <c r="AX35" i="11"/>
  <c r="BQ35" i="11" s="1"/>
  <c r="AX49" i="11"/>
  <c r="BQ43" i="11" s="1"/>
  <c r="AX34" i="11"/>
  <c r="BQ34" i="11" s="1"/>
  <c r="AX51" i="11"/>
  <c r="BQ45" i="11" s="1"/>
  <c r="AV37" i="11"/>
  <c r="BO37" i="11" s="1"/>
  <c r="AT38" i="11"/>
  <c r="BM38" i="11" s="1"/>
  <c r="BA34" i="11"/>
  <c r="BT34" i="11" s="1"/>
  <c r="AZ33" i="11"/>
  <c r="BS33" i="11" s="1"/>
  <c r="AW54" i="11"/>
  <c r="BP56" i="11" s="1"/>
  <c r="AQ48" i="11"/>
  <c r="BJ42" i="11" s="1"/>
  <c r="BA33" i="11"/>
  <c r="BT33" i="11" s="1"/>
  <c r="AR38" i="11"/>
  <c r="BK38" i="11" s="1"/>
  <c r="AR40" i="11"/>
  <c r="BK49" i="11" s="1"/>
  <c r="BA49" i="11"/>
  <c r="BT43" i="11" s="1"/>
  <c r="AW38" i="11"/>
  <c r="BP38" i="11" s="1"/>
  <c r="AV36" i="11"/>
  <c r="BO36" i="11" s="1"/>
  <c r="AZ50" i="11"/>
  <c r="BS44" i="11" s="1"/>
  <c r="AV47" i="11"/>
  <c r="BO41" i="11" s="1"/>
  <c r="AY44" i="11"/>
  <c r="BR53" i="11" s="1"/>
  <c r="BB40" i="11"/>
  <c r="BU49" i="11" s="1"/>
  <c r="AQ40" i="11"/>
  <c r="BJ49" i="11" s="1"/>
  <c r="AT42" i="11"/>
  <c r="BM51" i="11" s="1"/>
  <c r="AZ51" i="11"/>
  <c r="BS45" i="11" s="1"/>
  <c r="BA40" i="11"/>
  <c r="BT49" i="11" s="1"/>
  <c r="AQ38" i="11"/>
  <c r="BJ38" i="11" s="1"/>
  <c r="AW43" i="11"/>
  <c r="BP52" i="11" s="1"/>
  <c r="AY42" i="11"/>
  <c r="BR51" i="11" s="1"/>
  <c r="AT43" i="11"/>
  <c r="BM52" i="11" s="1"/>
  <c r="AY41" i="11"/>
  <c r="BR50" i="11" s="1"/>
  <c r="AP42" i="11"/>
  <c r="BI51" i="11" s="1"/>
  <c r="AQ42" i="11"/>
  <c r="BJ51" i="11" s="1"/>
  <c r="AR42" i="11"/>
  <c r="BK51" i="11" s="1"/>
  <c r="AP44" i="11"/>
  <c r="BI53" i="11" s="1"/>
  <c r="AR44" i="11"/>
  <c r="BK53" i="11" s="1"/>
  <c r="BB41" i="11"/>
  <c r="BU50" i="11" s="1"/>
  <c r="BA38" i="11"/>
  <c r="BT38" i="11" s="1"/>
  <c r="AY35" i="11"/>
  <c r="BR35" i="11" s="1"/>
  <c r="BA37" i="11"/>
  <c r="BT37" i="11" s="1"/>
  <c r="AY40" i="11"/>
  <c r="BR49" i="11" s="1"/>
  <c r="AW40" i="11"/>
  <c r="BP49" i="11" s="1"/>
  <c r="AZ38" i="11"/>
  <c r="BS38" i="11" s="1"/>
  <c r="BB42" i="11"/>
  <c r="BU51" i="11" s="1"/>
  <c r="AY45" i="11"/>
  <c r="BR54" i="11" s="1"/>
  <c r="BB45" i="11"/>
  <c r="BU54" i="11" s="1"/>
  <c r="AT47" i="11"/>
  <c r="BM41" i="11" s="1"/>
  <c r="AQ45" i="11"/>
  <c r="BJ54" i="11" s="1"/>
  <c r="AW33" i="11"/>
  <c r="BP33" i="11" s="1"/>
  <c r="AV44" i="11"/>
  <c r="BO53" i="11" s="1"/>
  <c r="AV42" i="11"/>
  <c r="BO51" i="11" s="1"/>
  <c r="BB47" i="11"/>
  <c r="BU41" i="11" s="1"/>
  <c r="AR36" i="11"/>
  <c r="BK36" i="11" s="1"/>
  <c r="AV35" i="11"/>
  <c r="BO35" i="11" s="1"/>
  <c r="AW36" i="11"/>
  <c r="BP36" i="11" s="1"/>
  <c r="BB43" i="11"/>
  <c r="BU52" i="11" s="1"/>
  <c r="AR47" i="11"/>
  <c r="BK41" i="11" s="1"/>
  <c r="AS47" i="11"/>
  <c r="BL41" i="11" s="1"/>
  <c r="BB48" i="11"/>
  <c r="BU42" i="11" s="1"/>
  <c r="AU47" i="11"/>
  <c r="BN41" i="11" s="1"/>
  <c r="AU35" i="11"/>
  <c r="BN35" i="11" s="1"/>
  <c r="AP48" i="11"/>
  <c r="BI42" i="11" s="1"/>
  <c r="AQ44" i="11"/>
  <c r="BJ53" i="11" s="1"/>
  <c r="AU51" i="11"/>
  <c r="BN45" i="11" s="1"/>
  <c r="BI56" i="10"/>
  <c r="BR33" i="10"/>
  <c r="BQ42" i="10"/>
  <c r="BO38" i="10"/>
  <c r="BT33" i="10"/>
  <c r="BU34" i="10"/>
  <c r="BU33" i="10"/>
  <c r="BK56" i="10"/>
  <c r="BU44" i="10"/>
  <c r="BK51" i="10"/>
  <c r="BJ45" i="10"/>
  <c r="BR41" i="10"/>
  <c r="BI49" i="10"/>
  <c r="BM35" i="10"/>
  <c r="BL38" i="10"/>
  <c r="BQ45" i="10"/>
  <c r="BM41" i="10"/>
  <c r="BU38" i="10"/>
  <c r="BS44" i="10"/>
  <c r="BJ35" i="10"/>
  <c r="BK49" i="10"/>
  <c r="BR35" i="10"/>
  <c r="BM56" i="10"/>
  <c r="BL34" i="10"/>
  <c r="BM42" i="10"/>
  <c r="BU45" i="10"/>
  <c r="BS56" i="10"/>
  <c r="BO46" i="10"/>
  <c r="BP53" i="10"/>
  <c r="BN52" i="10"/>
  <c r="BR56" i="10"/>
  <c r="BL44" i="10"/>
  <c r="BK46" i="10"/>
  <c r="BP52" i="10"/>
  <c r="BI36" i="10"/>
  <c r="BT32" i="10"/>
  <c r="BP41" i="10"/>
  <c r="BM53" i="10"/>
  <c r="BJ44" i="10"/>
  <c r="BN46" i="10"/>
  <c r="BU53" i="10"/>
  <c r="BU52" i="10"/>
  <c r="BN42" i="10"/>
  <c r="BL54" i="10"/>
  <c r="BT56" i="10"/>
  <c r="BS34" i="10"/>
  <c r="BN35" i="10"/>
  <c r="BN51" i="10"/>
  <c r="BS43" i="10"/>
  <c r="BK32" i="10"/>
  <c r="BO42" i="10"/>
  <c r="BL53" i="10"/>
  <c r="BL43" i="10"/>
  <c r="BN36" i="10"/>
  <c r="BU54" i="10"/>
  <c r="BI42" i="10"/>
  <c r="BU50" i="10"/>
  <c r="BN34" i="10"/>
  <c r="BK38" i="10"/>
  <c r="BP35" i="10"/>
  <c r="BJ51" i="10"/>
  <c r="BT36" i="10"/>
  <c r="BL56" i="10"/>
  <c r="BT37" i="10"/>
  <c r="BM38" i="10"/>
  <c r="BJ36" i="10"/>
  <c r="BJ37" i="10"/>
  <c r="BO54" i="10"/>
  <c r="BS45" i="10"/>
  <c r="BQ50" i="10"/>
  <c r="BU43" i="10"/>
  <c r="BU46" i="10"/>
  <c r="BR38" i="10"/>
  <c r="BO37" i="10"/>
  <c r="BO33" i="10"/>
  <c r="BJ41" i="10"/>
  <c r="BM43" i="10"/>
  <c r="BN56" i="10"/>
  <c r="BI43" i="10"/>
  <c r="BO53" i="10"/>
  <c r="BM34" i="10"/>
  <c r="BI38" i="10"/>
  <c r="BI51" i="10"/>
  <c r="BL51" i="10"/>
  <c r="BI32" i="10"/>
  <c r="BP56" i="10"/>
  <c r="BR46" i="10"/>
  <c r="BL35" i="10"/>
  <c r="BO51" i="10"/>
  <c r="BS38" i="10"/>
  <c r="BJ53" i="10"/>
  <c r="BI41" i="10"/>
  <c r="BR50" i="10"/>
  <c r="BQ52" i="10"/>
  <c r="BQ37" i="10"/>
  <c r="BJ32" i="10"/>
  <c r="BO49" i="10"/>
  <c r="BS32" i="10"/>
  <c r="BI35" i="10"/>
  <c r="BL32" i="10"/>
  <c r="BT52" i="10"/>
  <c r="BK43" i="10"/>
  <c r="BL49" i="10"/>
  <c r="BR37" i="10"/>
  <c r="BP45" i="10"/>
  <c r="BT41" i="10"/>
  <c r="BP44" i="10"/>
  <c r="BU36" i="10"/>
  <c r="BL41" i="10"/>
  <c r="BM36" i="10"/>
  <c r="BN49" i="10"/>
  <c r="BT49" i="10"/>
  <c r="BO50" i="10"/>
  <c r="BT35" i="10"/>
  <c r="BN41" i="10"/>
  <c r="BN54" i="10"/>
  <c r="BK45" i="10"/>
  <c r="BK44" i="10"/>
  <c r="BQ41" i="10"/>
  <c r="BK42" i="10"/>
  <c r="BT42" i="10"/>
  <c r="BQ51" i="10"/>
  <c r="BM32" i="10"/>
  <c r="BP36" i="10"/>
  <c r="BL37" i="10"/>
  <c r="BQ43" i="10"/>
  <c r="BT53" i="10"/>
  <c r="BJ52" i="10"/>
  <c r="BN43" i="10"/>
  <c r="BS41" i="10"/>
  <c r="BS54" i="10"/>
  <c r="BO34" i="10"/>
  <c r="BO36" i="10"/>
  <c r="BJ42" i="10"/>
  <c r="BN53" i="10"/>
  <c r="BL42" i="10"/>
  <c r="BT38" i="10"/>
  <c r="BS37" i="10"/>
  <c r="BL46" i="10"/>
  <c r="BM45" i="10"/>
  <c r="BU41" i="10"/>
  <c r="BL33" i="10"/>
  <c r="BJ50" i="10"/>
  <c r="BQ44" i="10"/>
  <c r="BP46" i="10"/>
  <c r="BL36" i="10"/>
  <c r="BU35" i="10"/>
  <c r="BM44" i="10"/>
  <c r="BO41" i="10"/>
  <c r="BL45" i="10"/>
  <c r="BK52" i="10"/>
  <c r="BQ46" i="10"/>
  <c r="BS36" i="10"/>
  <c r="BJ56" i="10"/>
  <c r="BR34" i="10"/>
  <c r="BT44" i="10"/>
  <c r="BT50" i="10"/>
  <c r="BJ43" i="10"/>
  <c r="BK50" i="10"/>
  <c r="BR49" i="10"/>
  <c r="BQ54" i="10"/>
  <c r="BQ56" i="10"/>
  <c r="BT46" i="10"/>
  <c r="BP54" i="10"/>
  <c r="BS35" i="10"/>
  <c r="BS52" i="10"/>
  <c r="BP34" i="10"/>
  <c r="BK36" i="10"/>
  <c r="BI33" i="10"/>
  <c r="BL50" i="10"/>
  <c r="BS33" i="10"/>
  <c r="BP37" i="10"/>
  <c r="BU37" i="10"/>
  <c r="BR52" i="10"/>
  <c r="BR44" i="10"/>
  <c r="BL52" i="10"/>
  <c r="BO56" i="10"/>
  <c r="BJ33" i="10"/>
  <c r="BP42" i="10"/>
  <c r="BR51" i="10"/>
  <c r="BP51" i="10"/>
  <c r="BU32" i="10"/>
  <c r="BO32" i="10"/>
  <c r="BK37" i="10"/>
  <c r="BQ36" i="10"/>
  <c r="BR45" i="10"/>
  <c r="BP43" i="10"/>
  <c r="BO43" i="10"/>
  <c r="BM33" i="10"/>
  <c r="BQ49" i="10"/>
  <c r="BO45" i="10"/>
  <c r="BK34" i="10"/>
  <c r="BI45" i="10"/>
  <c r="BS46" i="10"/>
  <c r="BM50" i="10"/>
  <c r="BU56" i="10"/>
  <c r="BK54" i="10"/>
  <c r="BI46" i="10"/>
  <c r="BS51" i="10"/>
  <c r="BM49" i="10"/>
  <c r="BI53" i="10"/>
  <c r="BS50" i="10"/>
  <c r="BK53" i="10"/>
  <c r="BP49" i="10"/>
  <c r="BR54" i="10"/>
  <c r="BN45" i="10"/>
  <c r="BQ35" i="10"/>
  <c r="BJ34" i="10"/>
  <c r="BO35" i="10"/>
  <c r="BI44" i="10"/>
  <c r="BI52" i="10"/>
  <c r="BK41" i="10"/>
  <c r="BQ34" i="10"/>
  <c r="BN33" i="10"/>
  <c r="BJ38" i="10"/>
  <c r="BM37" i="10"/>
  <c r="BM46" i="10"/>
  <c r="BM35" i="3"/>
  <c r="BU33" i="3"/>
  <c r="BM34" i="3"/>
  <c r="AQ43" i="1"/>
  <c r="BJ52" i="1" s="1"/>
  <c r="BJ33" i="3"/>
  <c r="AX50" i="1"/>
  <c r="BQ44" i="1" s="1"/>
  <c r="AY34" i="1"/>
  <c r="BR34" i="1" s="1"/>
  <c r="AX52" i="1"/>
  <c r="BQ46" i="1" s="1"/>
  <c r="AR49" i="1"/>
  <c r="BK43" i="1" s="1"/>
  <c r="AX38" i="1"/>
  <c r="BQ38" i="1" s="1"/>
  <c r="BA37" i="1"/>
  <c r="BT37" i="1" s="1"/>
  <c r="AX37" i="1"/>
  <c r="BQ37" i="1" s="1"/>
  <c r="BA45" i="1"/>
  <c r="BT54" i="1" s="1"/>
  <c r="AY43" i="1"/>
  <c r="BR52" i="1" s="1"/>
  <c r="AQ33" i="1"/>
  <c r="BJ33" i="1" s="1"/>
  <c r="AY41" i="1"/>
  <c r="BR50" i="1" s="1"/>
  <c r="BA36" i="1"/>
  <c r="BT36" i="1" s="1"/>
  <c r="AQ52" i="1"/>
  <c r="BJ46" i="1" s="1"/>
  <c r="AP48" i="1"/>
  <c r="BI42" i="1" s="1"/>
  <c r="AU43" i="1"/>
  <c r="BN52" i="1" s="1"/>
  <c r="AX49" i="1"/>
  <c r="BQ43" i="1" s="1"/>
  <c r="AX47" i="1"/>
  <c r="BQ41" i="1" s="1"/>
  <c r="AX45" i="1"/>
  <c r="BQ54" i="1" s="1"/>
  <c r="BA33" i="1"/>
  <c r="BT33" i="1" s="1"/>
  <c r="AZ34" i="1"/>
  <c r="BS34" i="1" s="1"/>
  <c r="BB49" i="1"/>
  <c r="BU43" i="1" s="1"/>
  <c r="AY52" i="1"/>
  <c r="BR46" i="1" s="1"/>
  <c r="AY49" i="1"/>
  <c r="BR43" i="1" s="1"/>
  <c r="BA41" i="1"/>
  <c r="BT50" i="1" s="1"/>
  <c r="BR53" i="3"/>
  <c r="BI44" i="3"/>
  <c r="BO46" i="3"/>
  <c r="BR41" i="3"/>
  <c r="BK49" i="3"/>
  <c r="BQ49" i="3"/>
  <c r="BS33" i="3"/>
  <c r="BQ56" i="3"/>
  <c r="BK35" i="3"/>
  <c r="BJ52" i="3"/>
  <c r="BO33" i="3"/>
  <c r="BP56" i="3"/>
  <c r="BR45" i="3"/>
  <c r="BM56" i="3"/>
  <c r="BO54" i="3"/>
  <c r="BN33" i="3"/>
  <c r="BS49" i="3"/>
  <c r="BJ46" i="3"/>
  <c r="BJ50" i="3"/>
  <c r="BL35" i="3"/>
  <c r="BP53" i="3"/>
  <c r="BN46" i="3"/>
  <c r="BI37" i="3"/>
  <c r="BN52" i="3"/>
  <c r="BP45" i="3"/>
  <c r="BI45" i="3"/>
  <c r="BS46" i="3"/>
  <c r="BK46" i="3"/>
  <c r="BN41" i="3"/>
  <c r="BS45" i="3"/>
  <c r="BM42" i="3"/>
  <c r="BK42" i="3"/>
  <c r="BJ43" i="3"/>
  <c r="BI43" i="3"/>
  <c r="BI53" i="3"/>
  <c r="BQ43" i="3"/>
  <c r="BT53" i="3"/>
  <c r="BR42" i="3"/>
  <c r="BT56" i="3"/>
  <c r="BP41" i="3"/>
  <c r="BR34" i="3"/>
  <c r="BK51" i="3"/>
  <c r="BQ54" i="3"/>
  <c r="BK32" i="3"/>
  <c r="BS44" i="3"/>
  <c r="BN38" i="3"/>
  <c r="BK50" i="3"/>
  <c r="BM33" i="3"/>
  <c r="BN43" i="3"/>
  <c r="BM50" i="3"/>
  <c r="BQ37" i="3"/>
  <c r="BO32" i="3"/>
  <c r="BQ51" i="3"/>
  <c r="BR50" i="3"/>
  <c r="BU42" i="3"/>
  <c r="BL51" i="3"/>
  <c r="BP32" i="3"/>
  <c r="BL56" i="3"/>
  <c r="BI49" i="3"/>
  <c r="BS41" i="3"/>
  <c r="BL46" i="3"/>
  <c r="BS56" i="3"/>
  <c r="BJ56" i="3"/>
  <c r="BM38" i="3"/>
  <c r="BL43" i="3"/>
  <c r="BK34" i="3"/>
  <c r="BO34" i="3"/>
  <c r="BN50" i="3"/>
  <c r="BT42" i="3"/>
  <c r="BL45" i="3"/>
  <c r="BL50" i="3"/>
  <c r="BU36" i="3"/>
  <c r="BK41" i="3"/>
  <c r="BT41" i="3"/>
  <c r="BP50" i="3"/>
  <c r="BN36" i="3"/>
  <c r="BP43" i="3"/>
  <c r="BK53" i="3"/>
  <c r="BI34" i="3"/>
  <c r="BR32" i="3"/>
  <c r="BP51" i="3"/>
  <c r="BT37" i="3"/>
  <c r="BM41" i="3"/>
  <c r="BP35" i="3"/>
  <c r="BO41" i="3"/>
  <c r="BL37" i="3"/>
  <c r="BO38" i="3"/>
  <c r="BP34" i="3"/>
  <c r="BR33" i="3"/>
  <c r="BU43" i="3"/>
  <c r="BT52" i="3"/>
  <c r="BQ44" i="3"/>
  <c r="BT44" i="3"/>
  <c r="BS50" i="3"/>
  <c r="BL53" i="3"/>
  <c r="BQ42" i="3"/>
  <c r="BN45" i="3"/>
  <c r="BU45" i="3"/>
  <c r="BL32" i="3"/>
  <c r="BR49" i="3"/>
  <c r="BU41" i="3"/>
  <c r="BN54" i="3"/>
  <c r="BL34" i="3"/>
  <c r="BL54" i="3"/>
  <c r="BQ38" i="3"/>
  <c r="BQ45" i="3"/>
  <c r="BJ41" i="3"/>
  <c r="BI33" i="3"/>
  <c r="BM43" i="3"/>
  <c r="BL42" i="3"/>
  <c r="BJ34" i="3"/>
  <c r="BR46" i="3"/>
  <c r="BM51" i="3"/>
  <c r="BL33" i="3"/>
  <c r="BO45" i="3"/>
  <c r="BM44" i="3"/>
  <c r="BQ32" i="3"/>
  <c r="BR37" i="3"/>
  <c r="BR52" i="3"/>
  <c r="BS35" i="3"/>
  <c r="BN35" i="3"/>
  <c r="BR43" i="3"/>
  <c r="BT32" i="3"/>
  <c r="BQ36" i="3"/>
  <c r="BR38" i="3"/>
  <c r="BN42" i="3"/>
  <c r="BT45" i="3"/>
  <c r="BI56" i="3"/>
  <c r="BT49" i="3"/>
  <c r="BN37" i="3"/>
  <c r="BU56" i="3"/>
  <c r="BQ35" i="3"/>
  <c r="BJ44" i="3"/>
  <c r="BK36" i="3"/>
  <c r="BU53" i="3"/>
  <c r="BK54" i="3"/>
  <c r="BQ46" i="3"/>
  <c r="BI42" i="3"/>
  <c r="BM45" i="3"/>
  <c r="BJ36" i="3"/>
  <c r="BT43" i="3"/>
  <c r="BT46" i="3"/>
  <c r="AT54" i="1"/>
  <c r="BM56" i="1" s="1"/>
  <c r="AU41" i="1"/>
  <c r="BN50" i="1" s="1"/>
  <c r="AU45" i="1"/>
  <c r="BN54" i="1" s="1"/>
  <c r="AQ54" i="1"/>
  <c r="BJ56" i="1" s="1"/>
  <c r="AW35" i="1"/>
  <c r="BP35" i="1" s="1"/>
  <c r="AW33" i="1"/>
  <c r="BP33" i="1" s="1"/>
  <c r="AS41" i="1"/>
  <c r="BL50" i="1" s="1"/>
  <c r="AR54" i="1"/>
  <c r="BK56" i="1" s="1"/>
  <c r="AS36" i="1"/>
  <c r="BL36" i="1" s="1"/>
  <c r="AR38" i="1"/>
  <c r="BK38" i="1" s="1"/>
  <c r="AW41" i="1"/>
  <c r="BP50" i="1" s="1"/>
  <c r="AX42" i="1"/>
  <c r="BQ51" i="1" s="1"/>
  <c r="AY51" i="1"/>
  <c r="BR45" i="1" s="1"/>
  <c r="AY40" i="1"/>
  <c r="BR49" i="1" s="1"/>
  <c r="BA54" i="1"/>
  <c r="BT56" i="1" s="1"/>
  <c r="AW38" i="1"/>
  <c r="BP38" i="1" s="1"/>
  <c r="AX43" i="1"/>
  <c r="BQ52" i="1" s="1"/>
  <c r="BA43" i="1"/>
  <c r="BT52" i="1" s="1"/>
  <c r="AW44" i="1"/>
  <c r="BP53" i="1" s="1"/>
  <c r="BB52" i="1"/>
  <c r="BU46" i="1" s="1"/>
  <c r="AX35" i="1"/>
  <c r="BQ35" i="1" s="1"/>
  <c r="AW36" i="1"/>
  <c r="BP36" i="1" s="1"/>
  <c r="AY38" i="1"/>
  <c r="BR38" i="1" s="1"/>
  <c r="AZ54" i="1"/>
  <c r="BS56" i="1" s="1"/>
  <c r="BA52" i="1"/>
  <c r="BT46" i="1" s="1"/>
  <c r="AR47" i="1"/>
  <c r="BK41" i="1" s="1"/>
  <c r="AW45" i="1"/>
  <c r="BP54" i="1" s="1"/>
  <c r="BA34" i="1"/>
  <c r="BT34" i="1" s="1"/>
  <c r="AR35" i="1"/>
  <c r="BK35" i="1" s="1"/>
  <c r="AP37" i="1"/>
  <c r="BI37" i="1" s="1"/>
  <c r="AP33" i="1"/>
  <c r="BI33" i="1" s="1"/>
  <c r="AT47" i="1"/>
  <c r="BM41" i="1" s="1"/>
  <c r="AV36" i="1"/>
  <c r="BO36" i="1" s="1"/>
  <c r="AT40" i="1"/>
  <c r="BM49" i="1" s="1"/>
  <c r="AQ51" i="1"/>
  <c r="BJ45" i="1" s="1"/>
  <c r="AZ47" i="1"/>
  <c r="BS41" i="1" s="1"/>
  <c r="AW49" i="1"/>
  <c r="BP43" i="1" s="1"/>
  <c r="BA40" i="1"/>
  <c r="BT49" i="1" s="1"/>
  <c r="BA38" i="1"/>
  <c r="BT38" i="1" s="1"/>
  <c r="AW32" i="1"/>
  <c r="BP32" i="1" s="1"/>
  <c r="AR45" i="1"/>
  <c r="BK54" i="1" s="1"/>
  <c r="AQ34" i="1"/>
  <c r="BJ34" i="1" s="1"/>
  <c r="AY44" i="1"/>
  <c r="BR53" i="1" s="1"/>
  <c r="BB48" i="1"/>
  <c r="BU42" i="1" s="1"/>
  <c r="BB43" i="1"/>
  <c r="BU52" i="1" s="1"/>
  <c r="AR43" i="1"/>
  <c r="BK52" i="1" s="1"/>
  <c r="BA47" i="1"/>
  <c r="BT41" i="1" s="1"/>
  <c r="AU47" i="1"/>
  <c r="BN41" i="1" s="1"/>
  <c r="AU38" i="1"/>
  <c r="BN38" i="1" s="1"/>
  <c r="AW43" i="1"/>
  <c r="BP52" i="1" s="1"/>
  <c r="AS50" i="1"/>
  <c r="BL44" i="1" s="1"/>
  <c r="BB44" i="1"/>
  <c r="BU53" i="1" s="1"/>
  <c r="AU34" i="1"/>
  <c r="BN34" i="1" s="1"/>
  <c r="AX48" i="1"/>
  <c r="BQ42" i="1" s="1"/>
  <c r="AZ51" i="1"/>
  <c r="BS45" i="1" s="1"/>
  <c r="AZ45" i="1"/>
  <c r="BS54" i="1" s="1"/>
  <c r="AS52" i="1"/>
  <c r="BL46" i="1" s="1"/>
  <c r="AX33" i="1"/>
  <c r="BQ33" i="1" s="1"/>
  <c r="AS35" i="1"/>
  <c r="BL35" i="1" s="1"/>
  <c r="AR37" i="1"/>
  <c r="BK37" i="1" s="1"/>
  <c r="AW51" i="1"/>
  <c r="BP45" i="1" s="1"/>
  <c r="AY36" i="1"/>
  <c r="BR36" i="1" s="1"/>
  <c r="BB41" i="1"/>
  <c r="BU50" i="1" s="1"/>
  <c r="BB54" i="1"/>
  <c r="BU56" i="1" s="1"/>
  <c r="AU33" i="1"/>
  <c r="BN33" i="1" s="1"/>
  <c r="AQ42" i="1"/>
  <c r="BJ51" i="1" s="1"/>
  <c r="AQ48" i="1"/>
  <c r="BJ42" i="1" s="1"/>
  <c r="AQ38" i="1"/>
  <c r="BJ38" i="1" s="1"/>
  <c r="AX32" i="1"/>
  <c r="BQ32" i="1" s="1"/>
  <c r="AU49" i="1"/>
  <c r="BN43" i="1" s="1"/>
  <c r="AQ41" i="1"/>
  <c r="BJ50" i="1" s="1"/>
  <c r="BA48" i="1"/>
  <c r="BT42" i="1" s="1"/>
  <c r="AV37" i="1"/>
  <c r="BO37" i="1" s="1"/>
  <c r="AZ48" i="1"/>
  <c r="BS42" i="1" s="1"/>
  <c r="AT44" i="1"/>
  <c r="BM53" i="1" s="1"/>
  <c r="AZ37" i="1"/>
  <c r="BS37" i="1" s="1"/>
  <c r="AX44" i="1"/>
  <c r="BQ53" i="1" s="1"/>
  <c r="AP50" i="1"/>
  <c r="BI44" i="1" s="1"/>
  <c r="AQ49" i="1"/>
  <c r="BJ43" i="1" s="1"/>
  <c r="AS49" i="1"/>
  <c r="BL43" i="1" s="1"/>
  <c r="AV34" i="1"/>
  <c r="BO34" i="1" s="1"/>
  <c r="AZ35" i="1"/>
  <c r="BS35" i="1" s="1"/>
  <c r="AS38" i="1"/>
  <c r="BL38" i="1" s="1"/>
  <c r="AZ36" i="1"/>
  <c r="BS36" i="1" s="1"/>
  <c r="AV40" i="1"/>
  <c r="BO49" i="1" s="1"/>
  <c r="AP45" i="1"/>
  <c r="BI54" i="1" s="1"/>
  <c r="AT43" i="1"/>
  <c r="BM52" i="1" s="1"/>
  <c r="AT51" i="1"/>
  <c r="BM45" i="1" s="1"/>
  <c r="AV43" i="1"/>
  <c r="BO52" i="1" s="1"/>
  <c r="AQ45" i="1"/>
  <c r="BJ54" i="1" s="1"/>
  <c r="AS42" i="1"/>
  <c r="BL51" i="1" s="1"/>
  <c r="AV54" i="1"/>
  <c r="BO56" i="1" s="1"/>
  <c r="AR33" i="1"/>
  <c r="BK33" i="1" s="1"/>
  <c r="BA44" i="1"/>
  <c r="BT53" i="1" s="1"/>
  <c r="AT35" i="1"/>
  <c r="BM35" i="1" s="1"/>
  <c r="AW52" i="1"/>
  <c r="BP46" i="1" s="1"/>
  <c r="AQ35" i="1"/>
  <c r="BJ35" i="1" s="1"/>
  <c r="AP44" i="1"/>
  <c r="BI53" i="1" s="1"/>
  <c r="AP32" i="1"/>
  <c r="BI32" i="1" s="1"/>
  <c r="AQ40" i="1"/>
  <c r="BJ49" i="1" s="1"/>
  <c r="AT52" i="1"/>
  <c r="BM46" i="1" s="1"/>
  <c r="AZ40" i="1"/>
  <c r="BS49" i="1" s="1"/>
  <c r="AT49" i="1"/>
  <c r="BM43" i="1" s="1"/>
  <c r="AQ36" i="1"/>
  <c r="BJ36" i="1" s="1"/>
  <c r="AV42" i="1"/>
  <c r="BO51" i="1" s="1"/>
  <c r="AP52" i="1"/>
  <c r="BI46" i="1" s="1"/>
  <c r="AZ49" i="1"/>
  <c r="BS43" i="1" s="1"/>
  <c r="AT48" i="1"/>
  <c r="BM42" i="1" s="1"/>
  <c r="AV47" i="1"/>
  <c r="BO41" i="1" s="1"/>
  <c r="AU48" i="1"/>
  <c r="BN42" i="1" s="1"/>
  <c r="AV48" i="1"/>
  <c r="BO42" i="1" s="1"/>
  <c r="AS44" i="1"/>
  <c r="BL53" i="1" s="1"/>
  <c r="AS37" i="1"/>
  <c r="BL37" i="1" s="1"/>
  <c r="AW48" i="1"/>
  <c r="BP42" i="1" s="1"/>
  <c r="AV33" i="1"/>
  <c r="BO33" i="1" s="1"/>
  <c r="AW40" i="1"/>
  <c r="BP49" i="1" s="1"/>
  <c r="AZ32" i="1"/>
  <c r="BS32" i="1" s="1"/>
  <c r="AR48" i="1"/>
  <c r="BK42" i="1" s="1"/>
  <c r="AP54" i="1"/>
  <c r="BI56" i="1" s="1"/>
  <c r="AP36" i="1"/>
  <c r="BI36" i="1" s="1"/>
  <c r="AP49" i="1"/>
  <c r="BI43" i="1" s="1"/>
  <c r="AZ43" i="1"/>
  <c r="BS52" i="1" s="1"/>
  <c r="AQ50" i="1"/>
  <c r="BJ44" i="1" s="1"/>
  <c r="AZ38" i="1"/>
  <c r="BS38" i="1" s="1"/>
  <c r="AV45" i="1"/>
  <c r="BO54" i="1" s="1"/>
  <c r="AQ44" i="1"/>
  <c r="BJ53" i="1" s="1"/>
  <c r="AZ42" i="1"/>
  <c r="BS51" i="1" s="1"/>
  <c r="AP38" i="1"/>
  <c r="BI38" i="1" s="1"/>
  <c r="AZ44" i="1"/>
  <c r="BS53" i="1" s="1"/>
  <c r="AT38" i="1"/>
  <c r="BM38" i="1" s="1"/>
  <c r="AS47" i="1"/>
  <c r="BL41" i="1" s="1"/>
  <c r="AZ50" i="1"/>
  <c r="BS44" i="1" s="1"/>
  <c r="BA50" i="1"/>
  <c r="BT44" i="1" s="1"/>
  <c r="AW42" i="1"/>
  <c r="BP51" i="1" s="1"/>
  <c r="BA42" i="1"/>
  <c r="BT51" i="1" s="1"/>
  <c r="AZ41" i="1"/>
  <c r="BS50" i="1" s="1"/>
  <c r="AV41" i="1"/>
  <c r="BO50" i="1" s="1"/>
  <c r="AP35" i="1"/>
  <c r="BI35" i="1" s="1"/>
  <c r="AU37" i="1"/>
  <c r="BN37" i="1" s="1"/>
  <c r="AP40" i="1"/>
  <c r="BI49" i="1" s="1"/>
  <c r="AQ37" i="1"/>
  <c r="BJ37" i="1" s="1"/>
  <c r="AW47" i="1"/>
  <c r="BP41" i="1" s="1"/>
  <c r="AX41" i="1"/>
  <c r="BQ50" i="1" s="1"/>
  <c r="BA51" i="1"/>
  <c r="BT45" i="1" s="1"/>
  <c r="AS45" i="1"/>
  <c r="BL54" i="1" s="1"/>
  <c r="AV50" i="1"/>
  <c r="BO44" i="1" s="1"/>
  <c r="AY35" i="1"/>
  <c r="BR35" i="1" s="1"/>
  <c r="AS48" i="1"/>
  <c r="BL42" i="1" s="1"/>
  <c r="AV44" i="1"/>
  <c r="BO53" i="1" s="1"/>
  <c r="AR36" i="1"/>
  <c r="BK36" i="1" s="1"/>
  <c r="AS33" i="1"/>
  <c r="BL33" i="1" s="1"/>
  <c r="AS34" i="1"/>
  <c r="BL34" i="1" s="1"/>
  <c r="AW54" i="1"/>
  <c r="BP56" i="1" s="1"/>
  <c r="AU36" i="1"/>
  <c r="BN36" i="1" s="1"/>
  <c r="AS40" i="1"/>
  <c r="BL49" i="1" s="1"/>
  <c r="AU35" i="1"/>
  <c r="BN35" i="1" s="1"/>
  <c r="AP47" i="1"/>
  <c r="BI41" i="1" s="1"/>
  <c r="AP43" i="1"/>
  <c r="BI52" i="1" s="1"/>
  <c r="AR42" i="1"/>
  <c r="BK51" i="1" s="1"/>
  <c r="AV38" i="1"/>
  <c r="BO38" i="1" s="1"/>
  <c r="AY50" i="1"/>
  <c r="BR44" i="1" s="1"/>
  <c r="AV52" i="1"/>
  <c r="BO46" i="1" s="1"/>
  <c r="AP51" i="1"/>
  <c r="BI45" i="1" s="1"/>
  <c r="AU51" i="1"/>
  <c r="BN45" i="1" s="1"/>
  <c r="AP41" i="1"/>
  <c r="BI50" i="1" s="1"/>
  <c r="AW34" i="1"/>
  <c r="BP34" i="1" s="1"/>
  <c r="BA35" i="1"/>
  <c r="BT35" i="1" s="1"/>
  <c r="AR40" i="1"/>
  <c r="BK49" i="1" s="1"/>
  <c r="AV51" i="1"/>
  <c r="BO45" i="1" s="1"/>
  <c r="AP34" i="1"/>
  <c r="BI34" i="1" s="1"/>
  <c r="AU42" i="1"/>
  <c r="BN51" i="1" s="1"/>
  <c r="AW50" i="1"/>
  <c r="BP44" i="1" s="1"/>
  <c r="AR52" i="1"/>
  <c r="BK46" i="1" s="1"/>
  <c r="AP42" i="1"/>
  <c r="BI51" i="1" s="1"/>
  <c r="AU52" i="1"/>
  <c r="BN46" i="1" s="1"/>
  <c r="AV35" i="1"/>
  <c r="BO35" i="1" s="1"/>
  <c r="AY37" i="1"/>
  <c r="BR37" i="1" s="1"/>
  <c r="AS51" i="1"/>
  <c r="BL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<sst xmlns="http://schemas.openxmlformats.org/spreadsheetml/2006/main" count="1858" uniqueCount="84">
  <si>
    <t>Scenario</t>
  </si>
  <si>
    <t>Method</t>
  </si>
  <si>
    <t>All series</t>
  </si>
  <si>
    <t>Total</t>
  </si>
  <si>
    <t>cat_id_enc</t>
  </si>
  <si>
    <t>dept_id_enc</t>
  </si>
  <si>
    <t>products</t>
  </si>
  <si>
    <t>bu</t>
  </si>
  <si>
    <t>bu_objhse_evalhmse</t>
  </si>
  <si>
    <t>bu_objhse_evalmse</t>
  </si>
  <si>
    <t>bu_objmse_evalhmse</t>
  </si>
  <si>
    <t>bu_objmse_evalmse</t>
  </si>
  <si>
    <t>bu_objtweedie_evalhmse</t>
  </si>
  <si>
    <t>bu_objtweedie_evalmse</t>
  </si>
  <si>
    <t>bu_objtweedie_evaltweedie</t>
  </si>
  <si>
    <t>globalall</t>
  </si>
  <si>
    <t>base</t>
  </si>
  <si>
    <t>erm</t>
  </si>
  <si>
    <t>mint_cov</t>
  </si>
  <si>
    <t>mint_shrink</t>
  </si>
  <si>
    <t>ols</t>
  </si>
  <si>
    <t>wls_struct</t>
  </si>
  <si>
    <t>wls_var</t>
  </si>
  <si>
    <t>sepagg</t>
  </si>
  <si>
    <t>Objective</t>
  </si>
  <si>
    <t>Metric</t>
  </si>
  <si>
    <t>Reconciliation</t>
  </si>
  <si>
    <t>None</t>
  </si>
  <si>
    <t>Base</t>
  </si>
  <si>
    <t>ERM</t>
  </si>
  <si>
    <t>MinT-shrink</t>
  </si>
  <si>
    <t>OLS</t>
  </si>
  <si>
    <t>WLS-struct</t>
  </si>
  <si>
    <t>WLS-var</t>
  </si>
  <si>
    <t>Bottom-up</t>
  </si>
  <si>
    <t>SL</t>
  </si>
  <si>
    <t>HL</t>
  </si>
  <si>
    <t>TL</t>
  </si>
  <si>
    <t>Product</t>
  </si>
  <si>
    <t>Department</t>
  </si>
  <si>
    <t>Category</t>
  </si>
  <si>
    <t>Global</t>
  </si>
  <si>
    <t>Separate aggregations</t>
  </si>
  <si>
    <t xml:space="preserve">\hspace{0.1cm} </t>
  </si>
  <si>
    <t>\\</t>
  </si>
  <si>
    <t>\midrule</t>
  </si>
  <si>
    <t>item_id_enc</t>
  </si>
  <si>
    <t>item_id_enc-state_id_enc</t>
  </si>
  <si>
    <t>state_id_enc</t>
  </si>
  <si>
    <t>state_id_enc-cat_id_enc</t>
  </si>
  <si>
    <t>state_id_enc-dept_id_enc</t>
  </si>
  <si>
    <t>store_id_enc</t>
  </si>
  <si>
    <t>store_id_enc-cat_id_enc</t>
  </si>
  <si>
    <t>store_id_enc-dept_id_enc</t>
  </si>
  <si>
    <t>Store</t>
  </si>
  <si>
    <t>State</t>
  </si>
  <si>
    <t>bu_objrhse_evalhmse</t>
  </si>
  <si>
    <t>RHL</t>
  </si>
  <si>
    <t>bu_objhse_evalhmse_withtemponly</t>
  </si>
  <si>
    <t>bu_objhse_evalhmse_withtemp</t>
  </si>
  <si>
    <t>SeasonalNaive</t>
  </si>
  <si>
    <t>Naive</t>
  </si>
  <si>
    <t>CrostonOptimized</t>
  </si>
  <si>
    <t>AutoTheta</t>
  </si>
  <si>
    <t>AutoETS</t>
  </si>
  <si>
    <t>AutoARIMA</t>
  </si>
  <si>
    <t>MAE</t>
  </si>
  <si>
    <t>RMSE</t>
  </si>
  <si>
    <t>Model</t>
  </si>
  <si>
    <t>LightGBM</t>
  </si>
  <si>
    <t>ARIMA</t>
  </si>
  <si>
    <t>ETS</t>
  </si>
  <si>
    <t>Theta</t>
  </si>
  <si>
    <t>Bottom-up: SL/SL</t>
  </si>
  <si>
    <t>Bottom-up: HL/HL</t>
  </si>
  <si>
    <t>Bottom-up: HL/SL</t>
  </si>
  <si>
    <t>Croston</t>
  </si>
  <si>
    <t>Seasonal Naive</t>
  </si>
  <si>
    <t>Cross-sectional</t>
  </si>
  <si>
    <t>Temporal</t>
  </si>
  <si>
    <t>Yes</t>
  </si>
  <si>
    <t>No</t>
  </si>
  <si>
    <t>Random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</si>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</sst>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43" fontId="16" fillId="0" borderId="0" xfId="1" applyFont="1"/>
    <xf numFmtId="0" fontId="18" fillId="0" borderId="0" xfId="43"/>
    <xf numFmtId="0" fontId="0" fillId="0" borderId="0" xfId="0" applyAlignment="1">
      <alignment horizontal="right" wrapText="1"/>
    </xf>
    <xf numFmtId="43" fontId="1" fillId="0" borderId="0" xfId="1" applyFont="1"/>
    <xf numFmtId="0" fontId="16" fillId="0" borderId="0" xfId="0" applyFont="1"/>
    <xf numFmtId="0" fontId="0" fillId="0" borderId="0" xfId="0" applyFont="1"/>
    <xf numFmtId="4" fontId="0" fillId="0" borderId="0" xfId="0" applyNumberFormat="1"/>
    <xf numFmtId="0" fontId="18" fillId="0" borderId="0" xfId="43" applyFont="1"/>
    <xf numFmtId="0" fontId="0" fillId="0" borderId="0" xfId="0" applyAlignment="1">
      <alignment horizontal="right"/>
    </xf>
    <xf numFmtId="43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5CA2-469F-4BC9-A4D8-E0DE4283875B}">
  <dimension ref="A2:Q35"/>
  <sheetViews>
    <sheetView tabSelected="1" zoomScale="85" zoomScaleNormal="85" workbookViewId="0">
      <selection activeCell="M53" sqref="M53"/>
    </sheetView>
  </sheetViews>
  <sheetFormatPr defaultRowHeight="14.5" x14ac:dyDescent="0.35"/>
  <cols>
    <col min="1" max="1" width="33.6328125" customWidth="1"/>
    <col min="2" max="2" width="12.7265625" customWidth="1"/>
    <col min="8" max="15" width="17.81640625" customWidth="1"/>
  </cols>
  <sheetData>
    <row r="2" spans="1:9" x14ac:dyDescent="0.35">
      <c r="A2" t="s">
        <v>0</v>
      </c>
      <c r="B2" t="s">
        <v>1</v>
      </c>
      <c r="C2" s="10" t="s">
        <v>67</v>
      </c>
      <c r="D2" s="10" t="s">
        <v>66</v>
      </c>
      <c r="E2" s="10" t="s">
        <v>67</v>
      </c>
      <c r="F2" s="10" t="s">
        <v>66</v>
      </c>
      <c r="H2" s="10" t="s">
        <v>67</v>
      </c>
      <c r="I2" s="10" t="s">
        <v>66</v>
      </c>
    </row>
    <row r="3" spans="1:9" x14ac:dyDescent="0.35">
      <c r="A3" t="s">
        <v>7</v>
      </c>
      <c r="B3" t="s">
        <v>11</v>
      </c>
      <c r="C3" s="1">
        <f>SUMIFS(RMSE_mean!C:C, RMSE_mean!$B:$B, $B3, RMSE_mean!$A:$A, $A3)</f>
        <v>22.390749324880399</v>
      </c>
      <c r="D3" s="1">
        <f>SUMIFS(MAE_mean!C:C, MAE_mean!$B:$B, $B3, MAE_mean!$A:$A, $A3)</f>
        <v>2.2004506112389302</v>
      </c>
      <c r="E3" s="1">
        <f>C3 / C$3</f>
        <v>1</v>
      </c>
      <c r="F3" s="1">
        <f>D3 / D$3</f>
        <v>1</v>
      </c>
      <c r="H3" s="1">
        <f>SUMIFS(RMSE_std!C:C, RMSE_std!$B:$B, $B3, RMSE_std!$A:$A, $A3)</f>
        <v>0.16115187778867901</v>
      </c>
      <c r="I3" s="1">
        <f>SUMIFS(MAE_std!C:C, MAE_std!$B:$B, $B3, MAE_std!$A:$A, $A3)</f>
        <v>6.6466990316615101E-3</v>
      </c>
    </row>
    <row r="4" spans="1:9" x14ac:dyDescent="0.35">
      <c r="A4" t="s">
        <v>7</v>
      </c>
      <c r="B4" t="s">
        <v>8</v>
      </c>
      <c r="C4" s="1">
        <f>SUMIFS(RMSE_mean!C:C, RMSE_mean!$B:$B, $B4, RMSE_mean!$A:$A, $A4)</f>
        <v>19.5404145497372</v>
      </c>
      <c r="D4" s="1">
        <f>SUMIFS(MAE_mean!C:C, MAE_mean!$B:$B, $B4, MAE_mean!$A:$A, $A4)</f>
        <v>2.0994911709650599</v>
      </c>
      <c r="E4" s="1">
        <f>C4 / C$3</f>
        <v>0.8727003400473099</v>
      </c>
      <c r="F4" s="1">
        <f>D4 / D$3</f>
        <v>0.954118742880111</v>
      </c>
      <c r="H4" s="1">
        <f>SUMIFS(RMSE_std!C:C, RMSE_std!$B:$B, $B4, RMSE_std!$A:$A, $A4)</f>
        <v>0.37836279609611501</v>
      </c>
      <c r="I4" s="1">
        <f>SUMIFS(MAE_std!C:C, MAE_std!$B:$B, $B4, MAE_std!$A:$A, $A4)</f>
        <v>1.13456835114524E-2</v>
      </c>
    </row>
    <row r="5" spans="1:9" x14ac:dyDescent="0.35">
      <c r="A5" t="s">
        <v>7</v>
      </c>
      <c r="B5" t="s">
        <v>59</v>
      </c>
      <c r="C5" s="1">
        <f>SUMIFS(RMSE_mean!C:C, RMSE_mean!$B:$B, $B5, RMSE_mean!$A:$A, $A5)</f>
        <v>29.809600217386599</v>
      </c>
      <c r="D5" s="1">
        <f>SUMIFS(MAE_mean!C:C, MAE_mean!$B:$B, $B5, MAE_mean!$A:$A, $A5)</f>
        <v>2.4734449335500899</v>
      </c>
      <c r="E5" s="1">
        <f>C5 / C$3</f>
        <v>1.3313355343700999</v>
      </c>
      <c r="F5" s="1">
        <f>D5 / D$3</f>
        <v>1.1240629173483037</v>
      </c>
      <c r="H5" s="1">
        <f>SUMIFS(RMSE_std!C:C, RMSE_std!$B:$B, $B5, RMSE_std!$A:$A, $A5)</f>
        <v>1.51506223048174</v>
      </c>
      <c r="I5" s="1">
        <f>SUMIFS(MAE_std!C:C, MAE_std!$B:$B, $B5, MAE_std!$A:$A, $A5)</f>
        <v>4.2607842536871797E-2</v>
      </c>
    </row>
    <row r="6" spans="1:9" x14ac:dyDescent="0.35">
      <c r="A6" t="s">
        <v>7</v>
      </c>
      <c r="B6" t="s">
        <v>58</v>
      </c>
      <c r="C6" s="1">
        <f>SUMIFS(RMSE_mean!C:C, RMSE_mean!$B:$B, $B6, RMSE_mean!$A:$A, $A6)</f>
        <v>26.652106086221899</v>
      </c>
      <c r="D6" s="1">
        <f>SUMIFS(MAE_mean!C:C, MAE_mean!$B:$B, $B6, MAE_mean!$A:$A, $A6)</f>
        <v>2.3625550123884498</v>
      </c>
      <c r="E6" s="1">
        <f>C6 / C$3</f>
        <v>1.1903177378975127</v>
      </c>
      <c r="F6" s="1">
        <f>D6 / D$3</f>
        <v>1.0736687296327225</v>
      </c>
      <c r="H6" s="1">
        <f>SUMIFS(RMSE_std!C:C, RMSE_std!$B:$B, $B6, RMSE_std!$A:$A, $A6)</f>
        <v>0.31869553663544797</v>
      </c>
      <c r="I6" s="1">
        <f>SUMIFS(MAE_std!C:C, MAE_std!$B:$B, $B6, MAE_std!$A:$A, $A6)</f>
        <v>1.10905289672246E-2</v>
      </c>
    </row>
    <row r="7" spans="1:9" x14ac:dyDescent="0.35">
      <c r="A7" t="s">
        <v>7</v>
      </c>
      <c r="B7" t="s">
        <v>56</v>
      </c>
      <c r="C7" s="1">
        <f>SUMIFS(RMSE_mean!C:C, RMSE_mean!$B:$B, $B7, RMSE_mean!$A:$A, $A7)</f>
        <v>25.6194651690017</v>
      </c>
      <c r="D7" s="1">
        <f>SUMIFS(MAE_mean!C:C, MAE_mean!$B:$B, $B7, MAE_mean!$A:$A, $A7)</f>
        <v>2.3078070472245402</v>
      </c>
      <c r="E7" s="1">
        <f>C7 / C$3</f>
        <v>1.1441986508479007</v>
      </c>
      <c r="F7" s="1">
        <f>D7 / D$3</f>
        <v>1.0487883869955004</v>
      </c>
      <c r="H7" s="1">
        <f>SUMIFS(RMSE_std!C:C, RMSE_std!$B:$B, $B7, RMSE_std!$A:$A, $A7)</f>
        <v>4.7548915550306896</v>
      </c>
      <c r="I7" s="1">
        <f>SUMIFS(MAE_std!C:C, MAE_std!$B:$B, $B7, MAE_std!$A:$A, $A7)</f>
        <v>0.152497166109824</v>
      </c>
    </row>
    <row r="8" spans="1:9" x14ac:dyDescent="0.35">
      <c r="C8" s="1"/>
      <c r="D8" s="1"/>
      <c r="E8" s="1"/>
      <c r="F8" s="1"/>
    </row>
    <row r="9" spans="1:9" x14ac:dyDescent="0.35">
      <c r="C9" s="1"/>
      <c r="D9" s="1"/>
      <c r="E9" s="1"/>
      <c r="F9" s="1"/>
    </row>
    <row r="10" spans="1:9" x14ac:dyDescent="0.35">
      <c r="C10" s="1"/>
      <c r="D10" s="1"/>
      <c r="E10" s="1"/>
      <c r="F10" s="1"/>
    </row>
    <row r="11" spans="1:9" x14ac:dyDescent="0.35">
      <c r="C11" s="1"/>
      <c r="D11" s="1"/>
      <c r="E11" s="1"/>
      <c r="F11" s="1"/>
    </row>
    <row r="17" spans="1:17" x14ac:dyDescent="0.35">
      <c r="H17" t="s">
        <v>78</v>
      </c>
      <c r="I17" t="s">
        <v>79</v>
      </c>
      <c r="K17" t="s">
        <v>78</v>
      </c>
      <c r="L17" t="s">
        <v>79</v>
      </c>
      <c r="Q17" s="3" t="s">
        <v>44</v>
      </c>
    </row>
    <row r="18" spans="1:17" x14ac:dyDescent="0.35">
      <c r="H18" t="s">
        <v>81</v>
      </c>
      <c r="I18" t="s">
        <v>81</v>
      </c>
      <c r="K18" t="str">
        <f>H18</f>
        <v>No</v>
      </c>
      <c r="L18" t="str">
        <f>"&amp;"&amp;I18</f>
        <v>&amp;No</v>
      </c>
      <c r="M18" t="str">
        <f>"&amp;\textit{"&amp;ROUND(C3, 2)&amp;"}"</f>
        <v>&amp;\textit{22.39}</v>
      </c>
      <c r="N18" t="str">
        <f>"&amp;\textit{"&amp;ROUND(D3, 2)&amp;"}"</f>
        <v>&amp;\textit{2.2}</v>
      </c>
      <c r="O18" t="str">
        <f>"&amp;\textit{"&amp;ROUND(E3, 2)&amp;"}"</f>
        <v>&amp;\textit{1}</v>
      </c>
      <c r="P18" t="str">
        <f>"&amp;\textit{"&amp;ROUND(F3, 2)&amp;"}"</f>
        <v>&amp;\textit{1}</v>
      </c>
      <c r="Q18" s="3" t="s">
        <v>44</v>
      </c>
    </row>
    <row r="19" spans="1:17" x14ac:dyDescent="0.35">
      <c r="H19" t="s">
        <v>80</v>
      </c>
      <c r="I19" t="s">
        <v>81</v>
      </c>
      <c r="K19" t="str">
        <f t="shared" ref="K19:K21" si="0">H19</f>
        <v>Yes</v>
      </c>
      <c r="L19" t="str">
        <f t="shared" ref="L19:L22" si="1">"&amp;"&amp;I19</f>
        <v>&amp;No</v>
      </c>
      <c r="M19" t="str">
        <f>"&amp;"&amp;ROUND(C4,2)</f>
        <v>&amp;19.54</v>
      </c>
      <c r="N19" t="str">
        <f>"&amp;"&amp;ROUND(D4,2)</f>
        <v>&amp;2.1</v>
      </c>
      <c r="O19" t="str">
        <f>"&amp;"&amp;ROUND(E4,2)</f>
        <v>&amp;0.87</v>
      </c>
      <c r="P19" t="str">
        <f>"&amp;"&amp;ROUND(F4,2)</f>
        <v>&amp;0.95</v>
      </c>
      <c r="Q19" s="3" t="s">
        <v>44</v>
      </c>
    </row>
    <row r="20" spans="1:17" x14ac:dyDescent="0.35">
      <c r="H20" t="s">
        <v>80</v>
      </c>
      <c r="I20" t="s">
        <v>80</v>
      </c>
      <c r="K20" t="str">
        <f t="shared" si="0"/>
        <v>Yes</v>
      </c>
      <c r="L20" t="str">
        <f t="shared" si="1"/>
        <v>&amp;Yes</v>
      </c>
      <c r="M20" t="str">
        <f>"&amp;"&amp;ROUND(C5,2)</f>
        <v>&amp;29.81</v>
      </c>
      <c r="N20" t="str">
        <f>"&amp;"&amp;ROUND(D5,2)</f>
        <v>&amp;2.47</v>
      </c>
      <c r="O20" t="str">
        <f>"&amp;"&amp;ROUND(E5,2)</f>
        <v>&amp;1.33</v>
      </c>
      <c r="P20" t="str">
        <f>"&amp;"&amp;ROUND(F5,2)</f>
        <v>&amp;1.12</v>
      </c>
      <c r="Q20" s="3" t="s">
        <v>44</v>
      </c>
    </row>
    <row r="21" spans="1:17" x14ac:dyDescent="0.35">
      <c r="H21" t="s">
        <v>81</v>
      </c>
      <c r="I21" t="s">
        <v>80</v>
      </c>
      <c r="K21" t="str">
        <f t="shared" si="0"/>
        <v>No</v>
      </c>
      <c r="L21" t="str">
        <f t="shared" si="1"/>
        <v>&amp;Yes</v>
      </c>
      <c r="M21" t="str">
        <f>"&amp;"&amp;ROUND(C6,2)</f>
        <v>&amp;26.65</v>
      </c>
      <c r="N21" t="str">
        <f>"&amp;"&amp;ROUND(D6,2)</f>
        <v>&amp;2.36</v>
      </c>
      <c r="O21" t="str">
        <f>"&amp;"&amp;ROUND(E6,2)</f>
        <v>&amp;1.19</v>
      </c>
      <c r="P21" t="str">
        <f>"&amp;"&amp;ROUND(F6,2)</f>
        <v>&amp;1.07</v>
      </c>
      <c r="Q21" s="3" t="s">
        <v>44</v>
      </c>
    </row>
    <row r="22" spans="1:17" x14ac:dyDescent="0.35">
      <c r="H22" t="s">
        <v>82</v>
      </c>
      <c r="I22" t="s">
        <v>81</v>
      </c>
      <c r="K22" t="str">
        <f t="shared" ref="K22" si="2">H22</f>
        <v>Random</v>
      </c>
      <c r="L22" t="str">
        <f t="shared" si="1"/>
        <v>&amp;No</v>
      </c>
      <c r="M22" t="str">
        <f>"&amp;"&amp;ROUND(C7,2)</f>
        <v>&amp;25.62</v>
      </c>
      <c r="N22" t="str">
        <f>"&amp;"&amp;ROUND(D7,2)</f>
        <v>&amp;2.31</v>
      </c>
      <c r="O22" t="str">
        <f>"&amp;"&amp;ROUND(E7,2)</f>
        <v>&amp;1.14</v>
      </c>
      <c r="P22" t="str">
        <f>"&amp;"&amp;ROUND(F7,2)</f>
        <v>&amp;1.05</v>
      </c>
      <c r="Q22" s="3" t="s">
        <v>44</v>
      </c>
    </row>
    <row r="23" spans="1:17" x14ac:dyDescent="0.35">
      <c r="K23" s="11"/>
      <c r="O23" s="3"/>
    </row>
    <row r="24" spans="1:17" x14ac:dyDescent="0.35">
      <c r="K24" s="11"/>
      <c r="O24" s="3"/>
    </row>
    <row r="25" spans="1:17" x14ac:dyDescent="0.35">
      <c r="K25" s="11"/>
      <c r="O25" s="3"/>
    </row>
    <row r="26" spans="1:17" x14ac:dyDescent="0.35">
      <c r="K26" s="11"/>
      <c r="O26" s="3"/>
    </row>
    <row r="27" spans="1:17" x14ac:dyDescent="0.35">
      <c r="K27" s="11"/>
      <c r="O27" s="3"/>
    </row>
    <row r="28" spans="1:17" x14ac:dyDescent="0.35">
      <c r="K28" s="11"/>
      <c r="O28" s="3"/>
    </row>
    <row r="29" spans="1:17" x14ac:dyDescent="0.35">
      <c r="A29" t="s">
        <v>83</v>
      </c>
      <c r="B29">
        <v>0</v>
      </c>
      <c r="C29">
        <v>1</v>
      </c>
      <c r="D29">
        <v>2</v>
      </c>
      <c r="E29">
        <v>3</v>
      </c>
      <c r="K29" s="11"/>
      <c r="O29" s="3"/>
    </row>
    <row r="30" spans="1:17" x14ac:dyDescent="0.35">
      <c r="A30" t="s">
        <v>1</v>
      </c>
      <c r="H30" t="s">
        <v>78</v>
      </c>
      <c r="I30" t="s">
        <v>79</v>
      </c>
      <c r="K30" t="s">
        <v>78</v>
      </c>
      <c r="L30" t="s">
        <v>79</v>
      </c>
      <c r="Q30" s="3" t="s">
        <v>44</v>
      </c>
    </row>
    <row r="31" spans="1:17" x14ac:dyDescent="0.35">
      <c r="A31" t="s">
        <v>11</v>
      </c>
      <c r="B31">
        <v>1</v>
      </c>
      <c r="C31">
        <v>1</v>
      </c>
      <c r="D31">
        <v>1</v>
      </c>
      <c r="E31">
        <v>1</v>
      </c>
      <c r="H31" t="s">
        <v>81</v>
      </c>
      <c r="I31" t="s">
        <v>81</v>
      </c>
      <c r="K31" t="str">
        <f>H31</f>
        <v>No</v>
      </c>
      <c r="L31" t="str">
        <f>"&amp;"&amp;I31</f>
        <v>&amp;No</v>
      </c>
      <c r="M31" t="str">
        <f>"&amp;\textit{"&amp;ROUND(B31, 2)&amp;"}"</f>
        <v>&amp;\textit{1}</v>
      </c>
      <c r="N31" t="str">
        <f t="shared" ref="N31:P31" si="3">"&amp;\textit{"&amp;ROUND(C31, 2)&amp;"}"</f>
        <v>&amp;\textit{1}</v>
      </c>
      <c r="O31" t="str">
        <f t="shared" si="3"/>
        <v>&amp;\textit{1}</v>
      </c>
      <c r="P31" t="str">
        <f t="shared" si="3"/>
        <v>&amp;\textit{1}</v>
      </c>
      <c r="Q31" s="3" t="s">
        <v>44</v>
      </c>
    </row>
    <row r="32" spans="1:17" x14ac:dyDescent="0.35">
      <c r="A32" t="s">
        <v>8</v>
      </c>
      <c r="B32">
        <v>0.98128000000000004</v>
      </c>
      <c r="C32">
        <v>0.98770199999999997</v>
      </c>
      <c r="D32">
        <v>0.81243900000000002</v>
      </c>
      <c r="E32">
        <v>0.79575700000000005</v>
      </c>
      <c r="H32" t="s">
        <v>80</v>
      </c>
      <c r="I32" t="s">
        <v>81</v>
      </c>
      <c r="K32" t="str">
        <f t="shared" ref="K32:K35" si="4">H32</f>
        <v>Yes</v>
      </c>
      <c r="L32" t="str">
        <f t="shared" ref="L32:L35" si="5">"&amp;"&amp;I32</f>
        <v>&amp;No</v>
      </c>
      <c r="M32" t="str">
        <f>"&amp;"&amp;ROUND(B32,2)</f>
        <v>&amp;0.98</v>
      </c>
      <c r="N32" t="str">
        <f t="shared" ref="N32:P32" si="6">"&amp;"&amp;ROUND(C32,2)</f>
        <v>&amp;0.99</v>
      </c>
      <c r="O32" t="str">
        <f t="shared" si="6"/>
        <v>&amp;0.81</v>
      </c>
      <c r="P32" t="str">
        <f t="shared" si="6"/>
        <v>&amp;0.8</v>
      </c>
      <c r="Q32" s="3" t="s">
        <v>44</v>
      </c>
    </row>
    <row r="33" spans="1:17" x14ac:dyDescent="0.35">
      <c r="A33" t="s">
        <v>59</v>
      </c>
      <c r="B33">
        <v>1.745886</v>
      </c>
      <c r="C33">
        <v>1.5010300000000001</v>
      </c>
      <c r="D33">
        <v>0.96381899999999998</v>
      </c>
      <c r="E33">
        <v>1.66323</v>
      </c>
      <c r="H33" t="s">
        <v>80</v>
      </c>
      <c r="I33" t="s">
        <v>80</v>
      </c>
      <c r="K33" t="str">
        <f t="shared" si="4"/>
        <v>Yes</v>
      </c>
      <c r="L33" t="str">
        <f t="shared" si="5"/>
        <v>&amp;Yes</v>
      </c>
      <c r="M33" t="str">
        <f t="shared" ref="M33:M35" si="7">"&amp;"&amp;ROUND(B33,2)</f>
        <v>&amp;1.75</v>
      </c>
      <c r="N33" t="str">
        <f t="shared" ref="N33:N35" si="8">"&amp;"&amp;ROUND(C33,2)</f>
        <v>&amp;1.5</v>
      </c>
      <c r="O33" t="str">
        <f t="shared" ref="O33:O35" si="9">"&amp;"&amp;ROUND(D33,2)</f>
        <v>&amp;0.96</v>
      </c>
      <c r="P33" t="str">
        <f t="shared" ref="P33:P35" si="10">"&amp;"&amp;ROUND(E33,2)</f>
        <v>&amp;1.66</v>
      </c>
      <c r="Q33" s="3" t="s">
        <v>44</v>
      </c>
    </row>
    <row r="34" spans="1:17" x14ac:dyDescent="0.35">
      <c r="A34" t="s">
        <v>58</v>
      </c>
      <c r="B34">
        <v>1.366652</v>
      </c>
      <c r="C34">
        <v>1.2399640000000001</v>
      </c>
      <c r="D34">
        <v>0.97407299999999997</v>
      </c>
      <c r="E34">
        <v>1.4130480000000001</v>
      </c>
      <c r="H34" t="s">
        <v>81</v>
      </c>
      <c r="I34" t="s">
        <v>80</v>
      </c>
      <c r="K34" t="str">
        <f t="shared" si="4"/>
        <v>No</v>
      </c>
      <c r="L34" t="str">
        <f t="shared" si="5"/>
        <v>&amp;Yes</v>
      </c>
      <c r="M34" t="str">
        <f t="shared" si="7"/>
        <v>&amp;1.37</v>
      </c>
      <c r="N34" t="str">
        <f t="shared" si="8"/>
        <v>&amp;1.24</v>
      </c>
      <c r="O34" t="str">
        <f t="shared" si="9"/>
        <v>&amp;0.97</v>
      </c>
      <c r="P34" t="str">
        <f t="shared" si="10"/>
        <v>&amp;1.41</v>
      </c>
      <c r="Q34" s="3" t="s">
        <v>44</v>
      </c>
    </row>
    <row r="35" spans="1:17" x14ac:dyDescent="0.35">
      <c r="A35" t="s">
        <v>56</v>
      </c>
      <c r="B35">
        <v>1.250737</v>
      </c>
      <c r="C35">
        <v>1.1627430000000001</v>
      </c>
      <c r="D35">
        <v>1.002048</v>
      </c>
      <c r="E35">
        <v>1.322703</v>
      </c>
      <c r="H35" t="s">
        <v>82</v>
      </c>
      <c r="I35" t="s">
        <v>81</v>
      </c>
      <c r="K35" t="str">
        <f t="shared" si="4"/>
        <v>Random</v>
      </c>
      <c r="L35" t="str">
        <f t="shared" si="5"/>
        <v>&amp;No</v>
      </c>
      <c r="M35" t="str">
        <f t="shared" si="7"/>
        <v>&amp;1.25</v>
      </c>
      <c r="N35" t="str">
        <f t="shared" si="8"/>
        <v>&amp;1.16</v>
      </c>
      <c r="O35" t="str">
        <f t="shared" si="9"/>
        <v>&amp;1</v>
      </c>
      <c r="P35" t="str">
        <f t="shared" si="10"/>
        <v>&amp;1.32</v>
      </c>
      <c r="Q35" s="3" t="s">
        <v>44</v>
      </c>
    </row>
  </sheetData>
  <hyperlinks>
    <hyperlink ref="Q18" r:id="rId1" xr:uid="{02A44514-CDC1-45AE-8E25-92FF28ACDFE2}"/>
    <hyperlink ref="Q19" r:id="rId2" xr:uid="{71BD3C4F-662C-45A0-BFF3-21FC4A64452A}"/>
    <hyperlink ref="Q17" r:id="rId3" xr:uid="{B9A82BAE-EE24-489A-98E6-6B4ACADF4BB2}"/>
    <hyperlink ref="Q20" r:id="rId4" xr:uid="{AAF3F260-482C-49E4-B5F7-375C77077430}"/>
    <hyperlink ref="Q21" r:id="rId5" xr:uid="{8A1DFD52-0D3C-492D-848D-B5AA65DF5A5E}"/>
    <hyperlink ref="Q22" r:id="rId6" xr:uid="{60A6E97E-4649-4EA5-B3BF-AF9A0E1D0CFD}"/>
    <hyperlink ref="Q31" r:id="rId7" xr:uid="{2226ED86-9451-4573-BD8D-AFC969AA0FB3}"/>
    <hyperlink ref="Q32" r:id="rId8" xr:uid="{7E3ABCF9-A7BD-4918-BA94-0566D29E61BA}"/>
    <hyperlink ref="Q30" r:id="rId9" xr:uid="{410DF907-168A-4616-8EA5-664F2207A0F3}"/>
    <hyperlink ref="Q33" r:id="rId10" xr:uid="{EF35DA3F-4435-41A1-8315-865D07D03D74}"/>
    <hyperlink ref="Q34" r:id="rId11" xr:uid="{617CDFB9-000C-408F-A320-CE5DD6D8EE02}"/>
    <hyperlink ref="Q35" r:id="rId12" xr:uid="{9A54AE55-50E3-49F9-97E6-D5A49454F823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F0A9-0A18-4359-B8FA-2C424ADBE842}">
  <dimension ref="A2:Q38"/>
  <sheetViews>
    <sheetView zoomScale="85" zoomScaleNormal="85" workbookViewId="0">
      <selection activeCell="H56" sqref="H56"/>
    </sheetView>
  </sheetViews>
  <sheetFormatPr defaultRowHeight="14.5" x14ac:dyDescent="0.35"/>
  <cols>
    <col min="1" max="1" width="17.26953125" customWidth="1"/>
    <col min="2" max="2" width="19.453125" customWidth="1"/>
    <col min="8" max="15" width="17.81640625" customWidth="1"/>
  </cols>
  <sheetData>
    <row r="2" spans="1:6" x14ac:dyDescent="0.35">
      <c r="A2" t="s">
        <v>0</v>
      </c>
      <c r="B2" t="s">
        <v>1</v>
      </c>
      <c r="C2" s="10" t="s">
        <v>67</v>
      </c>
      <c r="D2" s="10" t="s">
        <v>66</v>
      </c>
      <c r="E2" s="10" t="s">
        <v>67</v>
      </c>
      <c r="F2" s="10" t="s">
        <v>66</v>
      </c>
    </row>
    <row r="3" spans="1:6" x14ac:dyDescent="0.35">
      <c r="A3" t="s">
        <v>7</v>
      </c>
      <c r="B3" t="s">
        <v>11</v>
      </c>
      <c r="C3" s="1">
        <f>SUMIFS(RMSE_mean!C:C, RMSE_mean!$B:$B, $B3, RMSE_mean!$A:$A, $A3)</f>
        <v>22.390749324880399</v>
      </c>
      <c r="D3" s="1">
        <f>SUMIFS(MAE_mean!C:C, MAE_mean!$B:$B, $B3, MAE_mean!$A:$A, $A3)</f>
        <v>2.2004506112389302</v>
      </c>
      <c r="E3" s="1">
        <f>C3 / C$3</f>
        <v>1</v>
      </c>
      <c r="F3" s="1">
        <f>D3 / D$3</f>
        <v>1</v>
      </c>
    </row>
    <row r="4" spans="1:6" x14ac:dyDescent="0.35">
      <c r="A4" t="s">
        <v>7</v>
      </c>
      <c r="B4" t="s">
        <v>8</v>
      </c>
      <c r="C4" s="1">
        <f>SUMIFS(RMSE_mean!C:C, RMSE_mean!$B:$B, $B4, RMSE_mean!$A:$A, $A4)</f>
        <v>19.5404145497372</v>
      </c>
      <c r="D4" s="1">
        <f>SUMIFS(MAE_mean!C:C, MAE_mean!$B:$B, $B4, MAE_mean!$A:$A, $A4)</f>
        <v>2.0994911709650599</v>
      </c>
      <c r="E4" s="1">
        <f>C4 / C$3</f>
        <v>0.8727003400473099</v>
      </c>
      <c r="F4" s="1">
        <f>D4 / D$3</f>
        <v>0.954118742880111</v>
      </c>
    </row>
    <row r="5" spans="1:6" x14ac:dyDescent="0.35">
      <c r="A5" t="s">
        <v>7</v>
      </c>
      <c r="B5" t="s">
        <v>9</v>
      </c>
      <c r="C5" s="1">
        <f>SUMIFS(RMSE_mean!C:C, RMSE_mean!$B:$B, $B5, RMSE_mean!$A:$A, $A5)</f>
        <v>19.5923542006582</v>
      </c>
      <c r="D5" s="1">
        <f>SUMIFS(MAE_mean!C:C, MAE_mean!$B:$B, $B5, MAE_mean!$A:$A, $A5)</f>
        <v>2.0994762300830501</v>
      </c>
      <c r="E5" s="1">
        <f>C5 / C$3</f>
        <v>0.87502003244202964</v>
      </c>
      <c r="F5" s="1">
        <f>D5 / D$3</f>
        <v>0.95411195296084017</v>
      </c>
    </row>
    <row r="6" spans="1:6" x14ac:dyDescent="0.35">
      <c r="A6" t="s">
        <v>65</v>
      </c>
      <c r="B6" t="s">
        <v>19</v>
      </c>
      <c r="C6" s="1">
        <f>SUMIFS(RMSE_mean!C:C, RMSE_mean!$B:$B, $B6, RMSE_mean!$A:$A, $A6)</f>
        <v>39.876414507462897</v>
      </c>
      <c r="D6" s="1">
        <f>SUMIFS(MAE_mean!C:C, MAE_mean!$B:$B, $B6, MAE_mean!$A:$A, $A6)</f>
        <v>2.4281601448417498</v>
      </c>
      <c r="E6" s="1">
        <f>C6 / C$3</f>
        <v>1.7809325596420564</v>
      </c>
      <c r="F6" s="1">
        <f>D6 / D$3</f>
        <v>1.1034831376990604</v>
      </c>
    </row>
    <row r="7" spans="1:6" x14ac:dyDescent="0.35">
      <c r="A7" t="s">
        <v>64</v>
      </c>
      <c r="B7" t="s">
        <v>19</v>
      </c>
      <c r="C7" s="1">
        <f>SUMIFS(RMSE_mean!C:C, RMSE_mean!$B:$B, $B7, RMSE_mean!$A:$A, $A7)</f>
        <v>36.475973460645299</v>
      </c>
      <c r="D7" s="1">
        <f>SUMIFS(MAE_mean!C:C, MAE_mean!$B:$B, $B7, MAE_mean!$A:$A, $A7)</f>
        <v>2.3494290663657802</v>
      </c>
      <c r="E7" s="1">
        <f>C7 / C$3</f>
        <v>1.6290644377905443</v>
      </c>
      <c r="F7" s="1">
        <f>D7 / D$3</f>
        <v>1.0677036123264634</v>
      </c>
    </row>
    <row r="8" spans="1:6" x14ac:dyDescent="0.35">
      <c r="A8" t="s">
        <v>63</v>
      </c>
      <c r="B8" t="s">
        <v>19</v>
      </c>
      <c r="C8" s="1">
        <f>SUMIFS(RMSE_mean!C:C, RMSE_mean!$B:$B, $B8, RMSE_mean!$A:$A, $A8)</f>
        <v>36.662819962380198</v>
      </c>
      <c r="D8" s="1">
        <f>SUMIFS(MAE_mean!C:C, MAE_mean!$B:$B, $B8, MAE_mean!$A:$A, $A8)</f>
        <v>2.3856837080653501</v>
      </c>
      <c r="E8" s="1">
        <f>C8 / C$3</f>
        <v>1.6374092456852618</v>
      </c>
      <c r="F8" s="1">
        <f>D8 / D$3</f>
        <v>1.0841796202470217</v>
      </c>
    </row>
    <row r="9" spans="1:6" x14ac:dyDescent="0.35">
      <c r="A9" t="s">
        <v>62</v>
      </c>
      <c r="B9" t="s">
        <v>16</v>
      </c>
      <c r="C9" s="1">
        <f>SUMIFS(RMSE_mean!C:C, RMSE_mean!$B:$B, $B9, RMSE_mean!$A:$A, $A9)</f>
        <v>39.399473715752798</v>
      </c>
      <c r="D9" s="1">
        <f>SUMIFS(MAE_mean!C:C, MAE_mean!$B:$B, $B9, MAE_mean!$A:$A, $A9)</f>
        <v>2.7572478991596601</v>
      </c>
      <c r="E9" s="1">
        <f>C9 / C$3</f>
        <v>1.7596317632823684</v>
      </c>
      <c r="F9" s="1">
        <f>D9 / D$3</f>
        <v>1.2530378482829176</v>
      </c>
    </row>
    <row r="10" spans="1:6" x14ac:dyDescent="0.35">
      <c r="A10" t="s">
        <v>61</v>
      </c>
      <c r="B10" t="s">
        <v>16</v>
      </c>
      <c r="C10" s="1">
        <f>SUMIFS(RMSE_mean!C:C, RMSE_mean!$B:$B, $B10, RMSE_mean!$A:$A, $A10)</f>
        <v>74.909634614045899</v>
      </c>
      <c r="D10" s="1">
        <f>SUMIFS(MAE_mean!C:C, MAE_mean!$B:$B, $B10, MAE_mean!$A:$A, $A10)</f>
        <v>3.9521308523409302</v>
      </c>
      <c r="E10" s="1">
        <f>C10 / C$3</f>
        <v>3.3455617553096797</v>
      </c>
      <c r="F10" s="1">
        <f>D10 / D$3</f>
        <v>1.79605524075623</v>
      </c>
    </row>
    <row r="11" spans="1:6" x14ac:dyDescent="0.35">
      <c r="A11" t="s">
        <v>60</v>
      </c>
      <c r="B11" t="s">
        <v>16</v>
      </c>
      <c r="C11" s="1">
        <f>SUMIFS(RMSE_mean!C:C, RMSE_mean!$B:$B, $B11, RMSE_mean!$A:$A, $A11)</f>
        <v>39.399473715752798</v>
      </c>
      <c r="D11" s="1">
        <f>SUMIFS(MAE_mean!C:C, MAE_mean!$B:$B, $B11, MAE_mean!$A:$A, $A11)</f>
        <v>2.7572478991596601</v>
      </c>
      <c r="E11" s="1">
        <f>C11 / C$3</f>
        <v>1.7596317632823684</v>
      </c>
      <c r="F11" s="1">
        <f>D11 / D$3</f>
        <v>1.2530378482829176</v>
      </c>
    </row>
    <row r="17" spans="6:17" x14ac:dyDescent="0.35">
      <c r="F17" t="s">
        <v>68</v>
      </c>
      <c r="G17" t="s">
        <v>0</v>
      </c>
      <c r="H17" t="s">
        <v>26</v>
      </c>
      <c r="J17" t="s">
        <v>68</v>
      </c>
      <c r="K17" t="s">
        <v>0</v>
      </c>
      <c r="L17" t="s">
        <v>26</v>
      </c>
      <c r="Q17" s="3" t="s">
        <v>44</v>
      </c>
    </row>
    <row r="18" spans="6:17" x14ac:dyDescent="0.35">
      <c r="F18" t="s">
        <v>69</v>
      </c>
      <c r="G18" t="s">
        <v>73</v>
      </c>
      <c r="H18" t="s">
        <v>27</v>
      </c>
      <c r="J18" t="str">
        <f>F18</f>
        <v>LightGBM</v>
      </c>
      <c r="K18" t="str">
        <f>"&amp;"&amp;G18</f>
        <v>&amp;Bottom-up: SL/SL</v>
      </c>
      <c r="L18" t="str">
        <f>"&amp;"&amp;H18</f>
        <v>&amp;None</v>
      </c>
      <c r="M18" t="str">
        <f>"&amp;\textit{"&amp;ROUND(C3, 2)&amp;"}"</f>
        <v>&amp;\textit{22.39}</v>
      </c>
      <c r="N18" t="str">
        <f>"&amp;\textit{"&amp;ROUND(D3, 2)&amp;"}"</f>
        <v>&amp;\textit{2.2}</v>
      </c>
      <c r="O18" t="str">
        <f>"&amp;\textit{"&amp;ROUND(E3, 2)&amp;"}"</f>
        <v>&amp;\textit{1}</v>
      </c>
      <c r="P18" t="str">
        <f>"&amp;\textit{"&amp;ROUND(F3, 2)&amp;"}"</f>
        <v>&amp;\textit{1}</v>
      </c>
      <c r="Q18" s="3" t="s">
        <v>44</v>
      </c>
    </row>
    <row r="19" spans="6:17" x14ac:dyDescent="0.35">
      <c r="F19" t="s">
        <v>69</v>
      </c>
      <c r="G19" t="s">
        <v>74</v>
      </c>
      <c r="H19" t="s">
        <v>27</v>
      </c>
      <c r="J19" t="str">
        <f t="shared" ref="J19:J26" si="0">F19</f>
        <v>LightGBM</v>
      </c>
      <c r="K19" t="str">
        <f t="shared" ref="K19:L26" si="1">"&amp;"&amp;G19</f>
        <v>&amp;Bottom-up: HL/HL</v>
      </c>
      <c r="L19" t="str">
        <f t="shared" si="1"/>
        <v>&amp;None</v>
      </c>
      <c r="M19" t="str">
        <f>"&amp;"&amp;ROUND(C4,2)</f>
        <v>&amp;19.54</v>
      </c>
      <c r="N19" t="str">
        <f>"&amp;"&amp;ROUND(D4,2)</f>
        <v>&amp;2.1</v>
      </c>
      <c r="O19" t="str">
        <f>"&amp;"&amp;ROUND(E4,2)</f>
        <v>&amp;0.87</v>
      </c>
      <c r="P19" t="str">
        <f>"&amp;"&amp;ROUND(F4,2)</f>
        <v>&amp;0.95</v>
      </c>
      <c r="Q19" s="3" t="s">
        <v>44</v>
      </c>
    </row>
    <row r="20" spans="6:17" x14ac:dyDescent="0.35">
      <c r="F20" t="s">
        <v>69</v>
      </c>
      <c r="G20" t="s">
        <v>75</v>
      </c>
      <c r="H20" t="s">
        <v>27</v>
      </c>
      <c r="J20" t="str">
        <f t="shared" si="0"/>
        <v>LightGBM</v>
      </c>
      <c r="K20" t="str">
        <f t="shared" si="1"/>
        <v>&amp;Bottom-up: HL/SL</v>
      </c>
      <c r="L20" t="str">
        <f t="shared" si="1"/>
        <v>&amp;None</v>
      </c>
      <c r="M20" t="str">
        <f t="shared" ref="M20:M26" si="2">"&amp;"&amp;ROUND(C5,2)</f>
        <v>&amp;19.59</v>
      </c>
      <c r="N20" t="str">
        <f>"&amp;"&amp;ROUND(D5,2)</f>
        <v>&amp;2.1</v>
      </c>
      <c r="O20" t="str">
        <f>"&amp;"&amp;ROUND(E5,2)</f>
        <v>&amp;0.88</v>
      </c>
      <c r="P20" t="str">
        <f>"&amp;"&amp;ROUND(F5,2)</f>
        <v>&amp;0.95</v>
      </c>
      <c r="Q20" s="3" t="s">
        <v>44</v>
      </c>
    </row>
    <row r="21" spans="6:17" x14ac:dyDescent="0.35">
      <c r="F21" t="s">
        <v>70</v>
      </c>
      <c r="G21" t="s">
        <v>34</v>
      </c>
      <c r="H21" t="s">
        <v>30</v>
      </c>
      <c r="J21" t="str">
        <f t="shared" si="0"/>
        <v>ARIMA</v>
      </c>
      <c r="K21" t="str">
        <f t="shared" si="1"/>
        <v>&amp;Bottom-up</v>
      </c>
      <c r="L21" t="str">
        <f t="shared" si="1"/>
        <v>&amp;MinT-shrink</v>
      </c>
      <c r="M21" t="str">
        <f t="shared" si="2"/>
        <v>&amp;39.88</v>
      </c>
      <c r="N21" t="str">
        <f>"&amp;"&amp;ROUND(D6,2)</f>
        <v>&amp;2.43</v>
      </c>
      <c r="O21" t="str">
        <f>"&amp;"&amp;ROUND(E6,2)</f>
        <v>&amp;1.78</v>
      </c>
      <c r="P21" t="str">
        <f>"&amp;"&amp;ROUND(F6,2)</f>
        <v>&amp;1.1</v>
      </c>
      <c r="Q21" s="3" t="s">
        <v>44</v>
      </c>
    </row>
    <row r="22" spans="6:17" x14ac:dyDescent="0.35">
      <c r="F22" t="s">
        <v>71</v>
      </c>
      <c r="G22" t="s">
        <v>34</v>
      </c>
      <c r="H22" t="s">
        <v>30</v>
      </c>
      <c r="J22" t="str">
        <f t="shared" si="0"/>
        <v>ETS</v>
      </c>
      <c r="K22" t="str">
        <f t="shared" si="1"/>
        <v>&amp;Bottom-up</v>
      </c>
      <c r="L22" t="str">
        <f t="shared" si="1"/>
        <v>&amp;MinT-shrink</v>
      </c>
      <c r="M22" t="str">
        <f t="shared" si="2"/>
        <v>&amp;36.48</v>
      </c>
      <c r="N22" t="str">
        <f>"&amp;"&amp;ROUND(D7,2)</f>
        <v>&amp;2.35</v>
      </c>
      <c r="O22" t="str">
        <f>"&amp;"&amp;ROUND(E7,2)</f>
        <v>&amp;1.63</v>
      </c>
      <c r="P22" t="str">
        <f>"&amp;"&amp;ROUND(F7,2)</f>
        <v>&amp;1.07</v>
      </c>
      <c r="Q22" s="3" t="s">
        <v>44</v>
      </c>
    </row>
    <row r="23" spans="6:17" x14ac:dyDescent="0.35">
      <c r="F23" t="s">
        <v>72</v>
      </c>
      <c r="G23" t="s">
        <v>34</v>
      </c>
      <c r="H23" t="s">
        <v>30</v>
      </c>
      <c r="J23" t="str">
        <f t="shared" si="0"/>
        <v>Theta</v>
      </c>
      <c r="K23" t="str">
        <f t="shared" si="1"/>
        <v>&amp;Bottom-up</v>
      </c>
      <c r="L23" t="str">
        <f t="shared" si="1"/>
        <v>&amp;MinT-shrink</v>
      </c>
      <c r="M23" t="str">
        <f t="shared" si="2"/>
        <v>&amp;36.66</v>
      </c>
      <c r="N23" t="str">
        <f>"&amp;"&amp;ROUND(D8,2)</f>
        <v>&amp;2.39</v>
      </c>
      <c r="O23" t="str">
        <f>"&amp;"&amp;ROUND(E8,2)</f>
        <v>&amp;1.64</v>
      </c>
      <c r="P23" t="str">
        <f>"&amp;"&amp;ROUND(F8,2)</f>
        <v>&amp;1.08</v>
      </c>
      <c r="Q23" s="3" t="s">
        <v>44</v>
      </c>
    </row>
    <row r="24" spans="6:17" x14ac:dyDescent="0.35">
      <c r="F24" t="s">
        <v>76</v>
      </c>
      <c r="G24" t="s">
        <v>34</v>
      </c>
      <c r="H24" t="s">
        <v>30</v>
      </c>
      <c r="J24" t="str">
        <f t="shared" si="0"/>
        <v>Croston</v>
      </c>
      <c r="K24" t="str">
        <f t="shared" si="1"/>
        <v>&amp;Bottom-up</v>
      </c>
      <c r="L24" t="str">
        <f t="shared" si="1"/>
        <v>&amp;MinT-shrink</v>
      </c>
      <c r="M24" t="str">
        <f t="shared" si="2"/>
        <v>&amp;39.4</v>
      </c>
      <c r="N24" t="str">
        <f>"&amp;"&amp;ROUND(D9,2)</f>
        <v>&amp;2.76</v>
      </c>
      <c r="O24" t="str">
        <f>"&amp;"&amp;ROUND(E9,2)</f>
        <v>&amp;1.76</v>
      </c>
      <c r="P24" t="str">
        <f>"&amp;"&amp;ROUND(F9,2)</f>
        <v>&amp;1.25</v>
      </c>
      <c r="Q24" s="3" t="s">
        <v>44</v>
      </c>
    </row>
    <row r="25" spans="6:17" x14ac:dyDescent="0.35">
      <c r="F25" t="s">
        <v>61</v>
      </c>
      <c r="G25" t="s">
        <v>34</v>
      </c>
      <c r="H25" t="s">
        <v>30</v>
      </c>
      <c r="J25" t="str">
        <f t="shared" si="0"/>
        <v>Naive</v>
      </c>
      <c r="K25" t="str">
        <f t="shared" si="1"/>
        <v>&amp;Bottom-up</v>
      </c>
      <c r="L25" t="str">
        <f t="shared" si="1"/>
        <v>&amp;MinT-shrink</v>
      </c>
      <c r="M25" t="str">
        <f t="shared" si="2"/>
        <v>&amp;74.91</v>
      </c>
      <c r="N25" t="str">
        <f>"&amp;"&amp;ROUND(D10,2)</f>
        <v>&amp;3.95</v>
      </c>
      <c r="O25" t="str">
        <f>"&amp;"&amp;ROUND(E10,2)</f>
        <v>&amp;3.35</v>
      </c>
      <c r="P25" t="str">
        <f>"&amp;"&amp;ROUND(F10,2)</f>
        <v>&amp;1.8</v>
      </c>
      <c r="Q25" s="3" t="s">
        <v>44</v>
      </c>
    </row>
    <row r="26" spans="6:17" x14ac:dyDescent="0.35">
      <c r="F26" t="s">
        <v>77</v>
      </c>
      <c r="G26" t="s">
        <v>34</v>
      </c>
      <c r="H26" t="s">
        <v>30</v>
      </c>
      <c r="J26" t="str">
        <f t="shared" si="0"/>
        <v>Seasonal Naive</v>
      </c>
      <c r="K26" t="str">
        <f t="shared" si="1"/>
        <v>&amp;Bottom-up</v>
      </c>
      <c r="L26" t="str">
        <f t="shared" si="1"/>
        <v>&amp;MinT-shrink</v>
      </c>
      <c r="M26" t="str">
        <f t="shared" si="2"/>
        <v>&amp;39.4</v>
      </c>
      <c r="N26" t="str">
        <f>"&amp;"&amp;ROUND(D11,2)</f>
        <v>&amp;2.76</v>
      </c>
      <c r="O26" t="str">
        <f>"&amp;"&amp;ROUND(E11,2)</f>
        <v>&amp;1.76</v>
      </c>
      <c r="P26" t="str">
        <f>"&amp;"&amp;ROUND(F11,2)</f>
        <v>&amp;1.25</v>
      </c>
      <c r="Q26" s="3" t="s">
        <v>44</v>
      </c>
    </row>
    <row r="27" spans="6:17" x14ac:dyDescent="0.35">
      <c r="K27" s="11"/>
      <c r="O27" s="3"/>
    </row>
    <row r="28" spans="6:17" x14ac:dyDescent="0.35">
      <c r="K28" s="11"/>
      <c r="O28" s="3"/>
    </row>
    <row r="29" spans="6:17" x14ac:dyDescent="0.35">
      <c r="K29" s="11"/>
      <c r="O29" s="3"/>
    </row>
    <row r="30" spans="6:17" x14ac:dyDescent="0.35">
      <c r="K30" s="11"/>
      <c r="O30" s="3"/>
    </row>
    <row r="31" spans="6:17" x14ac:dyDescent="0.35">
      <c r="K31" s="11"/>
      <c r="O31" s="3"/>
    </row>
    <row r="32" spans="6:17" x14ac:dyDescent="0.35">
      <c r="K32" s="11"/>
      <c r="O32" s="3"/>
    </row>
    <row r="33" spans="11:15" x14ac:dyDescent="0.35">
      <c r="K33" s="11"/>
      <c r="O33" s="3"/>
    </row>
    <row r="34" spans="11:15" x14ac:dyDescent="0.35">
      <c r="K34" s="11"/>
      <c r="O34" s="3"/>
    </row>
    <row r="35" spans="11:15" x14ac:dyDescent="0.35">
      <c r="K35" s="11"/>
      <c r="O35" s="3"/>
    </row>
    <row r="36" spans="11:15" x14ac:dyDescent="0.35">
      <c r="K36" s="11"/>
      <c r="O36" s="3"/>
    </row>
    <row r="37" spans="11:15" x14ac:dyDescent="0.35">
      <c r="K37" s="11"/>
      <c r="O37" s="3"/>
    </row>
    <row r="38" spans="11:15" x14ac:dyDescent="0.35">
      <c r="K38" s="11"/>
      <c r="O38" s="3"/>
    </row>
  </sheetData>
  <hyperlinks>
    <hyperlink ref="Q18" r:id="rId1" xr:uid="{21AF4F6B-74F7-4BF0-BC9E-16A8C0AC8FC9}"/>
    <hyperlink ref="Q19" r:id="rId2" xr:uid="{B5FC5C64-5759-4F2F-A823-ABFB59F2FF30}"/>
    <hyperlink ref="Q17" r:id="rId3" xr:uid="{228C6BED-2A60-4F2F-9C7D-30AE2FC44616}"/>
    <hyperlink ref="Q20" r:id="rId4" xr:uid="{E004E304-1C2E-4D74-8582-38BD9D9DA6F0}"/>
    <hyperlink ref="Q21" r:id="rId5" xr:uid="{3E7FAF58-CF9C-4C12-8BEF-DA35A2399A0F}"/>
    <hyperlink ref="Q22" r:id="rId6" xr:uid="{9DFB2BB8-E259-4990-B9C1-30C5DDDA74F7}"/>
    <hyperlink ref="Q23" r:id="rId7" xr:uid="{FB9D0732-BCB8-481D-9585-2DC2829F24FD}"/>
    <hyperlink ref="Q24" r:id="rId8" xr:uid="{17055531-4069-435D-B9FC-D739C070162D}"/>
    <hyperlink ref="Q25" r:id="rId9" xr:uid="{F7F508A9-B505-427C-8732-48FE327073C4}"/>
    <hyperlink ref="Q26" r:id="rId10" xr:uid="{5E1257A7-F284-48EA-AA6F-C62F88B08A05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zoomScale="85" zoomScaleNormal="85" workbookViewId="0">
      <selection activeCell="C2" sqref="C2"/>
    </sheetView>
  </sheetViews>
  <sheetFormatPr defaultRowHeight="14.5" x14ac:dyDescent="0.35"/>
  <cols>
    <col min="2" max="2" width="24.54296875" bestFit="1" customWidth="1"/>
    <col min="20" max="20" width="9.81640625" bestFit="1" customWidth="1"/>
    <col min="23" max="23" width="12.453125" bestFit="1" customWidth="1"/>
  </cols>
  <sheetData>
    <row r="1" spans="1:15" x14ac:dyDescent="0.35">
      <c r="A1" t="s">
        <v>0</v>
      </c>
      <c r="B1" t="s">
        <v>1</v>
      </c>
      <c r="C1" t="str">
        <f>RMSE_mean!C1</f>
        <v>All series</v>
      </c>
      <c r="D1" t="str">
        <f>RMSE_mean!D1</f>
        <v>Total</v>
      </c>
      <c r="E1" t="str">
        <f>RMSE_mean!E1</f>
        <v>cat_id_enc</v>
      </c>
      <c r="F1" t="str">
        <f>RMSE_mean!F1</f>
        <v>dept_id_enc</v>
      </c>
      <c r="G1" t="str">
        <f>RMSE_mean!G1</f>
        <v>item_id_enc</v>
      </c>
      <c r="H1" t="str">
        <f>RMSE_mean!H1</f>
        <v>item_id_enc-state_id_enc</v>
      </c>
      <c r="I1" t="str">
        <f>RMSE_mean!I1</f>
        <v>products</v>
      </c>
      <c r="J1" t="str">
        <f>RMSE_mean!J1</f>
        <v>state_id_enc</v>
      </c>
      <c r="K1" t="str">
        <f>RMSE_mean!K1</f>
        <v>state_id_enc-cat_id_enc</v>
      </c>
      <c r="L1" t="str">
        <f>RMSE_mean!L1</f>
        <v>state_id_enc-dept_id_enc</v>
      </c>
      <c r="M1" t="str">
        <f>RMSE_mean!M1</f>
        <v>store_id_enc</v>
      </c>
      <c r="N1" t="str">
        <f>RMSE_mean!N1</f>
        <v>store_id_enc-cat_id_enc</v>
      </c>
      <c r="O1" t="str">
        <f>RMSE_mean!O1</f>
        <v>store_id_enc-dept_id_enc</v>
      </c>
    </row>
    <row r="2" spans="1:15" x14ac:dyDescent="0.35">
      <c r="A2" t="s">
        <v>7</v>
      </c>
      <c r="B2" t="s">
        <v>8</v>
      </c>
      <c r="C2">
        <f>SUMIFS(RMSE_mean!C:C, RMSE_mean!$B:$B, $B2, RMSE_mean!$A:$A, $A2)</f>
        <v>19.5404145497372</v>
      </c>
      <c r="D2">
        <f>SUMIFS(RMSE_mean!D:D, RMSE_mean!$B:$B, $B2, RMSE_mean!$A:$A, $A2)</f>
        <v>1818.74906578745</v>
      </c>
      <c r="E2">
        <f>SUMIFS(RMSE_mean!E:E, RMSE_mean!$B:$B, $B2, RMSE_mean!$A:$A, $A2)</f>
        <v>882.080222947479</v>
      </c>
      <c r="F2">
        <f>SUMIFS(RMSE_mean!F:F, RMSE_mean!$B:$B, $B2, RMSE_mean!$A:$A, $A2)</f>
        <v>511.28101121072598</v>
      </c>
      <c r="G2">
        <f>SUMIFS(RMSE_mean!G:G, RMSE_mean!$B:$B, $B2, RMSE_mean!$A:$A, $A2)</f>
        <v>8.5003006103741505</v>
      </c>
      <c r="H2">
        <f>SUMIFS(RMSE_mean!H:H, RMSE_mean!$B:$B, $B2, RMSE_mean!$A:$A, $A2)</f>
        <v>4.2066807835365196</v>
      </c>
      <c r="I2">
        <f>SUMIFS(RMSE_mean!I:I, RMSE_mean!$B:$B, $B2, RMSE_mean!$A:$A, $A2)</f>
        <v>2.1145428416372098</v>
      </c>
      <c r="J2">
        <f>SUMIFS(RMSE_mean!J:J, RMSE_mean!$B:$B, $B2, RMSE_mean!$A:$A, $A2)</f>
        <v>878.181228603656</v>
      </c>
      <c r="K2">
        <f>SUMIFS(RMSE_mean!K:K, RMSE_mean!$B:$B, $B2, RMSE_mean!$A:$A, $A2)</f>
        <v>427.10117216517801</v>
      </c>
      <c r="L2">
        <f>SUMIFS(RMSE_mean!L:L, RMSE_mean!$B:$B, $B2, RMSE_mean!$A:$A, $A2)</f>
        <v>233.32342581090799</v>
      </c>
      <c r="M2">
        <f>SUMIFS(RMSE_mean!M:M, RMSE_mean!$B:$B, $B2, RMSE_mean!$A:$A, $A2)</f>
        <v>388.02599457415101</v>
      </c>
      <c r="N2">
        <f>SUMIFS(RMSE_mean!N:N, RMSE_mean!$B:$B, $B2, RMSE_mean!$A:$A, $A2)</f>
        <v>185.13979744134201</v>
      </c>
      <c r="O2">
        <f>SUMIFS(RMSE_mean!O:O, RMSE_mean!$B:$B, $B2, RMSE_mean!$A:$A, $A2)</f>
        <v>102.228839088101</v>
      </c>
    </row>
    <row r="3" spans="1:15" x14ac:dyDescent="0.35">
      <c r="A3" t="s">
        <v>7</v>
      </c>
      <c r="B3" t="s">
        <v>9</v>
      </c>
      <c r="C3">
        <f>SUMIFS(RMSE_mean!C:C, RMSE_mean!$B:$B, $B3, RMSE_mean!$A:$A, $A3)</f>
        <v>19.5923542006582</v>
      </c>
      <c r="D3">
        <f>SUMIFS(RMSE_mean!D:D, RMSE_mean!$B:$B, $B3, RMSE_mean!$A:$A, $A3)</f>
        <v>1813.45611405711</v>
      </c>
      <c r="E3">
        <f>SUMIFS(RMSE_mean!E:E, RMSE_mean!$B:$B, $B3, RMSE_mean!$A:$A, $A3)</f>
        <v>885.67448998709995</v>
      </c>
      <c r="F3">
        <f>SUMIFS(RMSE_mean!F:F, RMSE_mean!$B:$B, $B3, RMSE_mean!$A:$A, $A3)</f>
        <v>511.16266869178202</v>
      </c>
      <c r="G3">
        <f>SUMIFS(RMSE_mean!G:G, RMSE_mean!$B:$B, $B3, RMSE_mean!$A:$A, $A3)</f>
        <v>8.4550497731303107</v>
      </c>
      <c r="H3">
        <f>SUMIFS(RMSE_mean!H:H, RMSE_mean!$B:$B, $B3, RMSE_mean!$A:$A, $A3)</f>
        <v>4.1928955797374101</v>
      </c>
      <c r="I3">
        <f>SUMIFS(RMSE_mean!I:I, RMSE_mean!$B:$B, $B3, RMSE_mean!$A:$A, $A3)</f>
        <v>2.1112203811125498</v>
      </c>
      <c r="J3">
        <f>SUMIFS(RMSE_mean!J:J, RMSE_mean!$B:$B, $B3, RMSE_mean!$A:$A, $A3)</f>
        <v>881.09781288801196</v>
      </c>
      <c r="K3">
        <f>SUMIFS(RMSE_mean!K:K, RMSE_mean!$B:$B, $B3, RMSE_mean!$A:$A, $A3)</f>
        <v>430.46822466934799</v>
      </c>
      <c r="L3">
        <f>SUMIFS(RMSE_mean!L:L, RMSE_mean!$B:$B, $B3, RMSE_mean!$A:$A, $A3)</f>
        <v>234.346253700234</v>
      </c>
      <c r="M3">
        <f>SUMIFS(RMSE_mean!M:M, RMSE_mean!$B:$B, $B3, RMSE_mean!$A:$A, $A3)</f>
        <v>390.25630635163498</v>
      </c>
      <c r="N3">
        <f>SUMIFS(RMSE_mean!N:N, RMSE_mean!$B:$B, $B3, RMSE_mean!$A:$A, $A3)</f>
        <v>186.655776329665</v>
      </c>
      <c r="O3">
        <f>SUMIFS(RMSE_mean!O:O, RMSE_mean!$B:$B, $B3, RMSE_mean!$A:$A, $A3)</f>
        <v>102.701901236407</v>
      </c>
    </row>
    <row r="4" spans="1:15" x14ac:dyDescent="0.35">
      <c r="A4" t="s">
        <v>7</v>
      </c>
      <c r="B4" t="s">
        <v>10</v>
      </c>
      <c r="C4">
        <f>SUMIFS(RMSE_mean!C:C, RMSE_mean!$B:$B, $B4, RMSE_mean!$A:$A, $A4)</f>
        <v>21.842654225563201</v>
      </c>
      <c r="D4">
        <f>SUMIFS(RMSE_mean!D:D, RMSE_mean!$B:$B, $B4, RMSE_mean!$A:$A, $A4)</f>
        <v>2078.8435539472998</v>
      </c>
      <c r="E4">
        <f>SUMIFS(RMSE_mean!E:E, RMSE_mean!$B:$B, $B4, RMSE_mean!$A:$A, $A4)</f>
        <v>1039.35982220863</v>
      </c>
      <c r="F4">
        <f>SUMIFS(RMSE_mean!F:F, RMSE_mean!$B:$B, $B4, RMSE_mean!$A:$A, $A4)</f>
        <v>563.71036811522094</v>
      </c>
      <c r="G4">
        <f>SUMIFS(RMSE_mean!G:G, RMSE_mean!$B:$B, $B4, RMSE_mean!$A:$A, $A4)</f>
        <v>8.75670410163535</v>
      </c>
      <c r="H4">
        <f>SUMIFS(RMSE_mean!H:H, RMSE_mean!$B:$B, $B4, RMSE_mean!$A:$A, $A4)</f>
        <v>4.2509339766517504</v>
      </c>
      <c r="I4">
        <f>SUMIFS(RMSE_mean!I:I, RMSE_mean!$B:$B, $B4, RMSE_mean!$A:$A, $A4)</f>
        <v>2.1097555003519699</v>
      </c>
      <c r="J4">
        <f>SUMIFS(RMSE_mean!J:J, RMSE_mean!$B:$B, $B4, RMSE_mean!$A:$A, $A4)</f>
        <v>982.78782661028401</v>
      </c>
      <c r="K4">
        <f>SUMIFS(RMSE_mean!K:K, RMSE_mean!$B:$B, $B4, RMSE_mean!$A:$A, $A4)</f>
        <v>490.378667424046</v>
      </c>
      <c r="L4">
        <f>SUMIFS(RMSE_mean!L:L, RMSE_mean!$B:$B, $B4, RMSE_mean!$A:$A, $A4)</f>
        <v>256.38926279492301</v>
      </c>
      <c r="M4">
        <f>SUMIFS(RMSE_mean!M:M, RMSE_mean!$B:$B, $B4, RMSE_mean!$A:$A, $A4)</f>
        <v>407.97195919999501</v>
      </c>
      <c r="N4">
        <f>SUMIFS(RMSE_mean!N:N, RMSE_mean!$B:$B, $B4, RMSE_mean!$A:$A, $A4)</f>
        <v>200.253312821017</v>
      </c>
      <c r="O4">
        <f>SUMIFS(RMSE_mean!O:O, RMSE_mean!$B:$B, $B4, RMSE_mean!$A:$A, $A4)</f>
        <v>107.33110524069799</v>
      </c>
    </row>
    <row r="5" spans="1:15" x14ac:dyDescent="0.35">
      <c r="A5" t="s">
        <v>7</v>
      </c>
      <c r="B5" t="s">
        <v>11</v>
      </c>
      <c r="C5">
        <f>SUMIFS(RMSE_mean!C:C, RMSE_mean!$B:$B, $B5, RMSE_mean!$A:$A, $A5)</f>
        <v>22.390749324880399</v>
      </c>
      <c r="D5">
        <f>SUMIFS(RMSE_mean!D:D, RMSE_mean!$B:$B, $B5, RMSE_mean!$A:$A, $A5)</f>
        <v>2085.8654799567198</v>
      </c>
      <c r="E5">
        <f>SUMIFS(RMSE_mean!E:E, RMSE_mean!$B:$B, $B5, RMSE_mean!$A:$A, $A5)</f>
        <v>1095.88795274739</v>
      </c>
      <c r="F5">
        <f>SUMIFS(RMSE_mean!F:F, RMSE_mean!$B:$B, $B5, RMSE_mean!$A:$A, $A5)</f>
        <v>579.863395889564</v>
      </c>
      <c r="G5">
        <f>SUMIFS(RMSE_mean!G:G, RMSE_mean!$B:$B, $B5, RMSE_mean!$A:$A, $A5)</f>
        <v>8.8028491670171096</v>
      </c>
      <c r="H5">
        <f>SUMIFS(RMSE_mean!H:H, RMSE_mean!$B:$B, $B5, RMSE_mean!$A:$A, $A5)</f>
        <v>4.2626965604240903</v>
      </c>
      <c r="I5">
        <f>SUMIFS(RMSE_mean!I:I, RMSE_mean!$B:$B, $B5, RMSE_mean!$A:$A, $A5)</f>
        <v>2.1104391102937199</v>
      </c>
      <c r="J5">
        <f>SUMIFS(RMSE_mean!J:J, RMSE_mean!$B:$B, $B5, RMSE_mean!$A:$A, $A5)</f>
        <v>996.59228527902201</v>
      </c>
      <c r="K5">
        <f>SUMIFS(RMSE_mean!K:K, RMSE_mean!$B:$B, $B5, RMSE_mean!$A:$A, $A5)</f>
        <v>510.07227880809</v>
      </c>
      <c r="L5">
        <f>SUMIFS(RMSE_mean!L:L, RMSE_mean!$B:$B, $B5, RMSE_mean!$A:$A, $A5)</f>
        <v>262.893071099564</v>
      </c>
      <c r="M5">
        <f>SUMIFS(RMSE_mean!M:M, RMSE_mean!$B:$B, $B5, RMSE_mean!$A:$A, $A5)</f>
        <v>415.5883279839</v>
      </c>
      <c r="N5">
        <f>SUMIFS(RMSE_mean!N:N, RMSE_mean!$B:$B, $B5, RMSE_mean!$A:$A, $A5)</f>
        <v>207.15872762001101</v>
      </c>
      <c r="O5">
        <f>SUMIFS(RMSE_mean!O:O, RMSE_mean!$B:$B, $B5, RMSE_mean!$A:$A, $A5)</f>
        <v>109.769201395203</v>
      </c>
    </row>
    <row r="6" spans="1:15" x14ac:dyDescent="0.35">
      <c r="A6" t="s">
        <v>7</v>
      </c>
      <c r="B6" t="s">
        <v>56</v>
      </c>
      <c r="C6">
        <f>SUMIFS(RMSE_mean!C:C, RMSE_mean!$B:$B, $B6, RMSE_mean!$A:$A, $A6)</f>
        <v>25.6194651690017</v>
      </c>
      <c r="D6">
        <f>SUMIFS(RMSE_mean!D:D, RMSE_mean!$B:$B, $B6, RMSE_mean!$A:$A, $A6)</f>
        <v>2664.4353545713798</v>
      </c>
      <c r="E6">
        <f>SUMIFS(RMSE_mean!E:E, RMSE_mean!$B:$B, $B6, RMSE_mean!$A:$A, $A6)</f>
        <v>1234.3624577432199</v>
      </c>
      <c r="F6">
        <f>SUMIFS(RMSE_mean!F:F, RMSE_mean!$B:$B, $B6, RMSE_mean!$A:$A, $A6)</f>
        <v>642.98555008034396</v>
      </c>
      <c r="G6">
        <f>SUMIFS(RMSE_mean!G:G, RMSE_mean!$B:$B, $B6, RMSE_mean!$A:$A, $A6)</f>
        <v>8.7546656543241497</v>
      </c>
      <c r="H6">
        <f>SUMIFS(RMSE_mean!H:H, RMSE_mean!$B:$B, $B6, RMSE_mean!$A:$A, $A6)</f>
        <v>4.2536947816382504</v>
      </c>
      <c r="I6">
        <f>SUMIFS(RMSE_mean!I:I, RMSE_mean!$B:$B, $B6, RMSE_mean!$A:$A, $A6)</f>
        <v>2.1097938119724202</v>
      </c>
      <c r="J6">
        <f>SUMIFS(RMSE_mean!J:J, RMSE_mean!$B:$B, $B6, RMSE_mean!$A:$A, $A6)</f>
        <v>1162.0767871928799</v>
      </c>
      <c r="K6">
        <f>SUMIFS(RMSE_mean!K:K, RMSE_mean!$B:$B, $B6, RMSE_mean!$A:$A, $A6)</f>
        <v>549.28899412196597</v>
      </c>
      <c r="L6">
        <f>SUMIFS(RMSE_mean!L:L, RMSE_mean!$B:$B, $B6, RMSE_mean!$A:$A, $A6)</f>
        <v>280.7914087771</v>
      </c>
      <c r="M6">
        <f>SUMIFS(RMSE_mean!M:M, RMSE_mean!$B:$B, $B6, RMSE_mean!$A:$A, $A6)</f>
        <v>455.66415952473801</v>
      </c>
      <c r="N6">
        <f>SUMIFS(RMSE_mean!N:N, RMSE_mean!$B:$B, $B6, RMSE_mean!$A:$A, $A6)</f>
        <v>216.76555793423</v>
      </c>
      <c r="O6">
        <f>SUMIFS(RMSE_mean!O:O, RMSE_mean!$B:$B, $B6, RMSE_mean!$A:$A, $A6)</f>
        <v>113.874239968786</v>
      </c>
    </row>
    <row r="7" spans="1:15" x14ac:dyDescent="0.35">
      <c r="A7" t="s">
        <v>7</v>
      </c>
      <c r="B7" t="s">
        <v>12</v>
      </c>
      <c r="C7">
        <f>SUMIFS(RMSE_mean!C:C, RMSE_mean!$B:$B, $B7, RMSE_mean!$A:$A, $A7)</f>
        <v>21.804677992614899</v>
      </c>
      <c r="D7">
        <f>SUMIFS(RMSE_mean!D:D, RMSE_mean!$B:$B, $B7, RMSE_mean!$A:$A, $A7)</f>
        <v>2007.06209331025</v>
      </c>
      <c r="E7">
        <f>SUMIFS(RMSE_mean!E:E, RMSE_mean!$B:$B, $B7, RMSE_mean!$A:$A, $A7)</f>
        <v>1055.25066490417</v>
      </c>
      <c r="F7">
        <f>SUMIFS(RMSE_mean!F:F, RMSE_mean!$B:$B, $B7, RMSE_mean!$A:$A, $A7)</f>
        <v>548.80400977451995</v>
      </c>
      <c r="G7">
        <f>SUMIFS(RMSE_mean!G:G, RMSE_mean!$B:$B, $B7, RMSE_mean!$A:$A, $A7)</f>
        <v>8.7318963542149195</v>
      </c>
      <c r="H7">
        <f>SUMIFS(RMSE_mean!H:H, RMSE_mean!$B:$B, $B7, RMSE_mean!$A:$A, $A7)</f>
        <v>4.2536190170305099</v>
      </c>
      <c r="I7">
        <f>SUMIFS(RMSE_mean!I:I, RMSE_mean!$B:$B, $B7, RMSE_mean!$A:$A, $A7)</f>
        <v>2.1136646348401702</v>
      </c>
      <c r="J7">
        <f>SUMIFS(RMSE_mean!J:J, RMSE_mean!$B:$B, $B7, RMSE_mean!$A:$A, $A7)</f>
        <v>978.02680797048595</v>
      </c>
      <c r="K7">
        <f>SUMIFS(RMSE_mean!K:K, RMSE_mean!$B:$B, $B7, RMSE_mean!$A:$A, $A7)</f>
        <v>501.855447045174</v>
      </c>
      <c r="L7">
        <f>SUMIFS(RMSE_mean!L:L, RMSE_mean!$B:$B, $B7, RMSE_mean!$A:$A, $A7)</f>
        <v>255.642291976444</v>
      </c>
      <c r="M7">
        <f>SUMIFS(RMSE_mean!M:M, RMSE_mean!$B:$B, $B7, RMSE_mean!$A:$A, $A7)</f>
        <v>415.16616763737699</v>
      </c>
      <c r="N7">
        <f>SUMIFS(RMSE_mean!N:N, RMSE_mean!$B:$B, $B7, RMSE_mean!$A:$A, $A7)</f>
        <v>207.29859465596101</v>
      </c>
      <c r="O7">
        <f>SUMIFS(RMSE_mean!O:O, RMSE_mean!$B:$B, $B7, RMSE_mean!$A:$A, $A7)</f>
        <v>109.08725180587901</v>
      </c>
    </row>
    <row r="8" spans="1:15" x14ac:dyDescent="0.35">
      <c r="A8" t="s">
        <v>7</v>
      </c>
      <c r="B8" t="s">
        <v>13</v>
      </c>
      <c r="C8">
        <f>SUMIFS(RMSE_mean!C:C, RMSE_mean!$B:$B, $B8, RMSE_mean!$A:$A, $A8)</f>
        <v>21.493289696813601</v>
      </c>
      <c r="D8">
        <f>SUMIFS(RMSE_mean!D:D, RMSE_mean!$B:$B, $B8, RMSE_mean!$A:$A, $A8)</f>
        <v>1943.3566110739901</v>
      </c>
      <c r="E8">
        <f>SUMIFS(RMSE_mean!E:E, RMSE_mean!$B:$B, $B8, RMSE_mean!$A:$A, $A8)</f>
        <v>1017.10202830437</v>
      </c>
      <c r="F8">
        <f>SUMIFS(RMSE_mean!F:F, RMSE_mean!$B:$B, $B8, RMSE_mean!$A:$A, $A8)</f>
        <v>543.57903111653297</v>
      </c>
      <c r="G8">
        <f>SUMIFS(RMSE_mean!G:G, RMSE_mean!$B:$B, $B8, RMSE_mean!$A:$A, $A8)</f>
        <v>8.6808814326802501</v>
      </c>
      <c r="H8">
        <f>SUMIFS(RMSE_mean!H:H, RMSE_mean!$B:$B, $B8, RMSE_mean!$A:$A, $A8)</f>
        <v>4.2459364415145204</v>
      </c>
      <c r="I8">
        <f>SUMIFS(RMSE_mean!I:I, RMSE_mean!$B:$B, $B8, RMSE_mean!$A:$A, $A8)</f>
        <v>2.1139357309947702</v>
      </c>
      <c r="J8">
        <f>SUMIFS(RMSE_mean!J:J, RMSE_mean!$B:$B, $B8, RMSE_mean!$A:$A, $A8)</f>
        <v>972.43865184460299</v>
      </c>
      <c r="K8">
        <f>SUMIFS(RMSE_mean!K:K, RMSE_mean!$B:$B, $B8, RMSE_mean!$A:$A, $A8)</f>
        <v>497.34885350790501</v>
      </c>
      <c r="L8">
        <f>SUMIFS(RMSE_mean!L:L, RMSE_mean!$B:$B, $B8, RMSE_mean!$A:$A, $A8)</f>
        <v>256.12234584447299</v>
      </c>
      <c r="M8">
        <f>SUMIFS(RMSE_mean!M:M, RMSE_mean!$B:$B, $B8, RMSE_mean!$A:$A, $A8)</f>
        <v>416.17891951726</v>
      </c>
      <c r="N8">
        <f>SUMIFS(RMSE_mean!N:N, RMSE_mean!$B:$B, $B8, RMSE_mean!$A:$A, $A8)</f>
        <v>207.53067797548201</v>
      </c>
      <c r="O8">
        <f>SUMIFS(RMSE_mean!O:O, RMSE_mean!$B:$B, $B8, RMSE_mean!$A:$A, $A8)</f>
        <v>109.840771273671</v>
      </c>
    </row>
    <row r="9" spans="1:15" x14ac:dyDescent="0.35">
      <c r="A9" t="s">
        <v>7</v>
      </c>
      <c r="B9" t="s">
        <v>14</v>
      </c>
      <c r="C9">
        <f>SUMIFS(RMSE_mean!C:C, RMSE_mean!$B:$B, $B9, RMSE_mean!$A:$A, $A9)</f>
        <v>53.270477932099702</v>
      </c>
      <c r="D9">
        <f>SUMIFS(RMSE_mean!D:D, RMSE_mean!$B:$B, $B9, RMSE_mean!$A:$A, $A9)</f>
        <v>5645.9669226584101</v>
      </c>
      <c r="E9">
        <f>SUMIFS(RMSE_mean!E:E, RMSE_mean!$B:$B, $B9, RMSE_mean!$A:$A, $A9)</f>
        <v>3075.0650149605499</v>
      </c>
      <c r="F9">
        <f>SUMIFS(RMSE_mean!F:F, RMSE_mean!$B:$B, $B9, RMSE_mean!$A:$A, $A9)</f>
        <v>1579.4626803083299</v>
      </c>
      <c r="G9">
        <f>SUMIFS(RMSE_mean!G:G, RMSE_mean!$B:$B, $B9, RMSE_mean!$A:$A, $A9)</f>
        <v>13.406036811161099</v>
      </c>
      <c r="H9">
        <f>SUMIFS(RMSE_mean!H:H, RMSE_mean!$B:$B, $B9, RMSE_mean!$A:$A, $A9)</f>
        <v>5.67514458033423</v>
      </c>
      <c r="I9">
        <f>SUMIFS(RMSE_mean!I:I, RMSE_mean!$B:$B, $B9, RMSE_mean!$A:$A, $A9)</f>
        <v>2.46201067084729</v>
      </c>
      <c r="J9">
        <f>SUMIFS(RMSE_mean!J:J, RMSE_mean!$B:$B, $B9, RMSE_mean!$A:$A, $A9)</f>
        <v>2074.2951149586602</v>
      </c>
      <c r="K9">
        <f>SUMIFS(RMSE_mean!K:K, RMSE_mean!$B:$B, $B9, RMSE_mean!$A:$A, $A9)</f>
        <v>1111.37364455482</v>
      </c>
      <c r="L9">
        <f>SUMIFS(RMSE_mean!L:L, RMSE_mean!$B:$B, $B9, RMSE_mean!$A:$A, $A9)</f>
        <v>566.47376203418401</v>
      </c>
      <c r="M9">
        <f>SUMIFS(RMSE_mean!M:M, RMSE_mean!$B:$B, $B9, RMSE_mean!$A:$A, $A9)</f>
        <v>717.30420088963001</v>
      </c>
      <c r="N9">
        <f>SUMIFS(RMSE_mean!N:N, RMSE_mean!$B:$B, $B9, RMSE_mean!$A:$A, $A9)</f>
        <v>378.96099875148599</v>
      </c>
      <c r="O9">
        <f>SUMIFS(RMSE_mean!O:O, RMSE_mean!$B:$B, $B9, RMSE_mean!$A:$A, $A9)</f>
        <v>193.306895094205</v>
      </c>
    </row>
    <row r="10" spans="1:15" x14ac:dyDescent="0.35">
      <c r="A10" t="s">
        <v>15</v>
      </c>
      <c r="B10" t="s">
        <v>16</v>
      </c>
      <c r="C10">
        <f>SUMIFS(RMSE_mean!C:C, RMSE_mean!$B:$B, $B10, RMSE_mean!$A:$A, $A10)</f>
        <v>32.792559916616298</v>
      </c>
      <c r="D10">
        <f>SUMIFS(RMSE_mean!D:D, RMSE_mean!$B:$B, $B10, RMSE_mean!$A:$A, $A10)</f>
        <v>3273.4815544408498</v>
      </c>
      <c r="E10">
        <f>SUMIFS(RMSE_mean!E:E, RMSE_mean!$B:$B, $B10, RMSE_mean!$A:$A, $A10)</f>
        <v>1587.11701250536</v>
      </c>
      <c r="F10">
        <f>SUMIFS(RMSE_mean!F:F, RMSE_mean!$B:$B, $B10, RMSE_mean!$A:$A, $A10)</f>
        <v>770.97330676363401</v>
      </c>
      <c r="G10">
        <f>SUMIFS(RMSE_mean!G:G, RMSE_mean!$B:$B, $B10, RMSE_mean!$A:$A, $A10)</f>
        <v>9.0885806620850307</v>
      </c>
      <c r="H10">
        <f>SUMIFS(RMSE_mean!H:H, RMSE_mean!$B:$B, $B10, RMSE_mean!$A:$A, $A10)</f>
        <v>4.3977372100197396</v>
      </c>
      <c r="I10">
        <f>SUMIFS(RMSE_mean!I:I, RMSE_mean!$B:$B, $B10, RMSE_mean!$A:$A, $A10)</f>
        <v>2.1577492155108202</v>
      </c>
      <c r="J10">
        <f>SUMIFS(RMSE_mean!J:J, RMSE_mean!$B:$B, $B10, RMSE_mean!$A:$A, $A10)</f>
        <v>1806.9190793079599</v>
      </c>
      <c r="K10">
        <f>SUMIFS(RMSE_mean!K:K, RMSE_mean!$B:$B, $B10, RMSE_mean!$A:$A, $A10)</f>
        <v>649.53845283785495</v>
      </c>
      <c r="L10">
        <f>SUMIFS(RMSE_mean!L:L, RMSE_mean!$B:$B, $B10, RMSE_mean!$A:$A, $A10)</f>
        <v>328.75765122838698</v>
      </c>
      <c r="M10">
        <f>SUMIFS(RMSE_mean!M:M, RMSE_mean!$B:$B, $B10, RMSE_mean!$A:$A, $A10)</f>
        <v>458.47772011986899</v>
      </c>
      <c r="N10">
        <f>SUMIFS(RMSE_mean!N:N, RMSE_mean!$B:$B, $B10, RMSE_mean!$A:$A, $A10)</f>
        <v>226.88966997024201</v>
      </c>
      <c r="O10">
        <f>SUMIFS(RMSE_mean!O:O, RMSE_mean!$B:$B, $B10, RMSE_mean!$A:$A, $A10)</f>
        <v>119.804781775378</v>
      </c>
    </row>
    <row r="11" spans="1:15" x14ac:dyDescent="0.35">
      <c r="A11" t="s">
        <v>15</v>
      </c>
      <c r="B11" t="s">
        <v>17</v>
      </c>
      <c r="C11">
        <f>SUMIFS(RMSE_mean!C:C, RMSE_mean!$B:$B, $B11, RMSE_mean!$A:$A, $A11)</f>
        <v>35.707101419066802</v>
      </c>
      <c r="D11">
        <f>SUMIFS(RMSE_mean!D:D, RMSE_mean!$B:$B, $B11, RMSE_mean!$A:$A, $A11)</f>
        <v>3751.6475824250801</v>
      </c>
      <c r="E11">
        <f>SUMIFS(RMSE_mean!E:E, RMSE_mean!$B:$B, $B11, RMSE_mean!$A:$A, $A11)</f>
        <v>1856.76081320054</v>
      </c>
      <c r="F11">
        <f>SUMIFS(RMSE_mean!F:F, RMSE_mean!$B:$B, $B11, RMSE_mean!$A:$A, $A11)</f>
        <v>923.13447682089395</v>
      </c>
      <c r="G11">
        <f>SUMIFS(RMSE_mean!G:G, RMSE_mean!$B:$B, $B11, RMSE_mean!$A:$A, $A11)</f>
        <v>10.520710392256101</v>
      </c>
      <c r="H11">
        <f>SUMIFS(RMSE_mean!H:H, RMSE_mean!$B:$B, $B11, RMSE_mean!$A:$A, $A11)</f>
        <v>5.2262512911241403</v>
      </c>
      <c r="I11">
        <f>SUMIFS(RMSE_mean!I:I, RMSE_mean!$B:$B, $B11, RMSE_mean!$A:$A, $A11)</f>
        <v>2.5640630552151</v>
      </c>
      <c r="J11">
        <f>SUMIFS(RMSE_mean!J:J, RMSE_mean!$B:$B, $B11, RMSE_mean!$A:$A, $A11)</f>
        <v>1607.1328897119599</v>
      </c>
      <c r="K11">
        <f>SUMIFS(RMSE_mean!K:K, RMSE_mean!$B:$B, $B11, RMSE_mean!$A:$A, $A11)</f>
        <v>761.72926416613404</v>
      </c>
      <c r="L11">
        <f>SUMIFS(RMSE_mean!L:L, RMSE_mean!$B:$B, $B11, RMSE_mean!$A:$A, $A11)</f>
        <v>382.43962420832901</v>
      </c>
      <c r="M11">
        <f>SUMIFS(RMSE_mean!M:M, RMSE_mean!$B:$B, $B11, RMSE_mean!$A:$A, $A11)</f>
        <v>558.19976086864006</v>
      </c>
      <c r="N11">
        <f>SUMIFS(RMSE_mean!N:N, RMSE_mean!$B:$B, $B11, RMSE_mean!$A:$A, $A11)</f>
        <v>265.08103516364201</v>
      </c>
      <c r="O11">
        <f>SUMIFS(RMSE_mean!O:O, RMSE_mean!$B:$B, $B11, RMSE_mean!$A:$A, $A11)</f>
        <v>138.49344961697599</v>
      </c>
    </row>
    <row r="12" spans="1:15" x14ac:dyDescent="0.35">
      <c r="A12" t="s">
        <v>15</v>
      </c>
      <c r="B12" t="s">
        <v>18</v>
      </c>
      <c r="C12">
        <f>SUMIFS(RMSE_mean!C:C, RMSE_mean!$B:$B, $B12, RMSE_mean!$A:$A, $A12)</f>
        <v>0</v>
      </c>
      <c r="D12">
        <f>SUMIFS(RMSE_mean!D:D, RMSE_mean!$B:$B, $B12, RMSE_mean!$A:$A, $A12)</f>
        <v>0</v>
      </c>
      <c r="E12">
        <f>SUMIFS(RMSE_mean!E:E, RMSE_mean!$B:$B, $B12, RMSE_mean!$A:$A, $A12)</f>
        <v>0</v>
      </c>
      <c r="F12">
        <f>SUMIFS(RMSE_mean!F:F, RMSE_mean!$B:$B, $B12, RMSE_mean!$A:$A, $A12)</f>
        <v>0</v>
      </c>
      <c r="G12">
        <f>SUMIFS(RMSE_mean!G:G, RMSE_mean!$B:$B, $B12, RMSE_mean!$A:$A, $A12)</f>
        <v>0</v>
      </c>
      <c r="H12">
        <f>SUMIFS(RMSE_mean!H:H, RMSE_mean!$B:$B, $B12, RMSE_mean!$A:$A, $A12)</f>
        <v>0</v>
      </c>
      <c r="I12">
        <f>SUMIFS(RMSE_mean!I:I, RMSE_mean!$B:$B, $B12, RMSE_mean!$A:$A, $A12)</f>
        <v>0</v>
      </c>
      <c r="J12">
        <f>SUMIFS(RMSE_mean!J:J, RMSE_mean!$B:$B, $B12, RMSE_mean!$A:$A, $A12)</f>
        <v>0</v>
      </c>
      <c r="K12">
        <f>SUMIFS(RMSE_mean!K:K, RMSE_mean!$B:$B, $B12, RMSE_mean!$A:$A, $A12)</f>
        <v>0</v>
      </c>
      <c r="L12">
        <f>SUMIFS(RMSE_mean!L:L, RMSE_mean!$B:$B, $B12, RMSE_mean!$A:$A, $A12)</f>
        <v>0</v>
      </c>
      <c r="M12">
        <f>SUMIFS(RMSE_mean!M:M, RMSE_mean!$B:$B, $B12, RMSE_mean!$A:$A, $A12)</f>
        <v>0</v>
      </c>
      <c r="N12">
        <f>SUMIFS(RMSE_mean!N:N, RMSE_mean!$B:$B, $B12, RMSE_mean!$A:$A, $A12)</f>
        <v>0</v>
      </c>
      <c r="O12">
        <f>SUMIFS(RMSE_mean!O:O, RMSE_mean!$B:$B, $B12, RMSE_mean!$A:$A, $A12)</f>
        <v>0</v>
      </c>
    </row>
    <row r="13" spans="1:15" x14ac:dyDescent="0.35">
      <c r="A13" t="s">
        <v>15</v>
      </c>
      <c r="B13" t="s">
        <v>19</v>
      </c>
      <c r="C13">
        <f>SUMIFS(RMSE_mean!C:C, RMSE_mean!$B:$B, $B13, RMSE_mean!$A:$A, $A13)</f>
        <v>29.087966745363801</v>
      </c>
      <c r="D13">
        <f>SUMIFS(RMSE_mean!D:D, RMSE_mean!$B:$B, $B13, RMSE_mean!$A:$A, $A13)</f>
        <v>3211.2489320828299</v>
      </c>
      <c r="E13">
        <f>SUMIFS(RMSE_mean!E:E, RMSE_mean!$B:$B, $B13, RMSE_mean!$A:$A, $A13)</f>
        <v>1544.6730636381899</v>
      </c>
      <c r="F13">
        <f>SUMIFS(RMSE_mean!F:F, RMSE_mean!$B:$B, $B13, RMSE_mean!$A:$A, $A13)</f>
        <v>730.07011387829505</v>
      </c>
      <c r="G13">
        <f>SUMIFS(RMSE_mean!G:G, RMSE_mean!$B:$B, $B13, RMSE_mean!$A:$A, $A13)</f>
        <v>9.2922969745380701</v>
      </c>
      <c r="H13">
        <f>SUMIFS(RMSE_mean!H:H, RMSE_mean!$B:$B, $B13, RMSE_mean!$A:$A, $A13)</f>
        <v>4.4564936882766002</v>
      </c>
      <c r="I13">
        <f>SUMIFS(RMSE_mean!I:I, RMSE_mean!$B:$B, $B13, RMSE_mean!$A:$A, $A13)</f>
        <v>2.1828556668207102</v>
      </c>
      <c r="J13">
        <f>SUMIFS(RMSE_mean!J:J, RMSE_mean!$B:$B, $B13, RMSE_mean!$A:$A, $A13)</f>
        <v>1235.1630111299801</v>
      </c>
      <c r="K13">
        <f>SUMIFS(RMSE_mean!K:K, RMSE_mean!$B:$B, $B13, RMSE_mean!$A:$A, $A13)</f>
        <v>599.00744415041697</v>
      </c>
      <c r="L13">
        <f>SUMIFS(RMSE_mean!L:L, RMSE_mean!$B:$B, $B13, RMSE_mean!$A:$A, $A13)</f>
        <v>292.75921006456798</v>
      </c>
      <c r="M13">
        <f>SUMIFS(RMSE_mean!M:M, RMSE_mean!$B:$B, $B13, RMSE_mean!$A:$A, $A13)</f>
        <v>478.44281782132498</v>
      </c>
      <c r="N13">
        <f>SUMIFS(RMSE_mean!N:N, RMSE_mean!$B:$B, $B13, RMSE_mean!$A:$A, $A13)</f>
        <v>227.951430250953</v>
      </c>
      <c r="O13">
        <f>SUMIFS(RMSE_mean!O:O, RMSE_mean!$B:$B, $B13, RMSE_mean!$A:$A, $A13)</f>
        <v>114.81008174328799</v>
      </c>
    </row>
    <row r="14" spans="1:15" x14ac:dyDescent="0.35">
      <c r="A14" t="s">
        <v>15</v>
      </c>
      <c r="B14" t="s">
        <v>20</v>
      </c>
      <c r="C14">
        <f>SUMIFS(RMSE_mean!C:C, RMSE_mean!$B:$B, $B14, RMSE_mean!$A:$A, $A14)</f>
        <v>29.898134300676801</v>
      </c>
      <c r="D14">
        <f>SUMIFS(RMSE_mean!D:D, RMSE_mean!$B:$B, $B14, RMSE_mean!$A:$A, $A14)</f>
        <v>3113.5372708836198</v>
      </c>
      <c r="E14">
        <f>SUMIFS(RMSE_mean!E:E, RMSE_mean!$B:$B, $B14, RMSE_mean!$A:$A, $A14)</f>
        <v>1523.7284667906099</v>
      </c>
      <c r="F14">
        <f>SUMIFS(RMSE_mean!F:F, RMSE_mean!$B:$B, $B14, RMSE_mean!$A:$A, $A14)</f>
        <v>764.24823465847101</v>
      </c>
      <c r="G14">
        <f>SUMIFS(RMSE_mean!G:G, RMSE_mean!$B:$B, $B14, RMSE_mean!$A:$A, $A14)</f>
        <v>8.9914420650465505</v>
      </c>
      <c r="H14">
        <f>SUMIFS(RMSE_mean!H:H, RMSE_mean!$B:$B, $B14, RMSE_mean!$A:$A, $A14)</f>
        <v>4.3403407167516397</v>
      </c>
      <c r="I14">
        <f>SUMIFS(RMSE_mean!I:I, RMSE_mean!$B:$B, $B14, RMSE_mean!$A:$A, $A14)</f>
        <v>2.1311015609351598</v>
      </c>
      <c r="J14">
        <f>SUMIFS(RMSE_mean!J:J, RMSE_mean!$B:$B, $B14, RMSE_mean!$A:$A, $A14)</f>
        <v>1370.6935319248801</v>
      </c>
      <c r="K14">
        <f>SUMIFS(RMSE_mean!K:K, RMSE_mean!$B:$B, $B14, RMSE_mean!$A:$A, $A14)</f>
        <v>636.97046632252795</v>
      </c>
      <c r="L14">
        <f>SUMIFS(RMSE_mean!L:L, RMSE_mean!$B:$B, $B14, RMSE_mean!$A:$A, $A14)</f>
        <v>316.002857613797</v>
      </c>
      <c r="M14">
        <f>SUMIFS(RMSE_mean!M:M, RMSE_mean!$B:$B, $B14, RMSE_mean!$A:$A, $A14)</f>
        <v>483.971176087755</v>
      </c>
      <c r="N14">
        <f>SUMIFS(RMSE_mean!N:N, RMSE_mean!$B:$B, $B14, RMSE_mean!$A:$A, $A14)</f>
        <v>226.836087183377</v>
      </c>
      <c r="O14">
        <f>SUMIFS(RMSE_mean!O:O, RMSE_mean!$B:$B, $B14, RMSE_mean!$A:$A, $A14)</f>
        <v>117.171854905654</v>
      </c>
    </row>
    <row r="15" spans="1:15" x14ac:dyDescent="0.35">
      <c r="A15" t="s">
        <v>15</v>
      </c>
      <c r="B15" t="s">
        <v>21</v>
      </c>
      <c r="C15">
        <f>SUMIFS(RMSE_mean!C:C, RMSE_mean!$B:$B, $B15, RMSE_mean!$A:$A, $A15)</f>
        <v>30.358603671967298</v>
      </c>
      <c r="D15">
        <f>SUMIFS(RMSE_mean!D:D, RMSE_mean!$B:$B, $B15, RMSE_mean!$A:$A, $A15)</f>
        <v>3231.3305403248</v>
      </c>
      <c r="E15">
        <f>SUMIFS(RMSE_mean!E:E, RMSE_mean!$B:$B, $B15, RMSE_mean!$A:$A, $A15)</f>
        <v>1686.47053357767</v>
      </c>
      <c r="F15">
        <f>SUMIFS(RMSE_mean!F:F, RMSE_mean!$B:$B, $B15, RMSE_mean!$A:$A, $A15)</f>
        <v>799.65526995043001</v>
      </c>
      <c r="G15">
        <f>SUMIFS(RMSE_mean!G:G, RMSE_mean!$B:$B, $B15, RMSE_mean!$A:$A, $A15)</f>
        <v>9.0917963537421098</v>
      </c>
      <c r="H15">
        <f>SUMIFS(RMSE_mean!H:H, RMSE_mean!$B:$B, $B15, RMSE_mean!$A:$A, $A15)</f>
        <v>4.3545445812476196</v>
      </c>
      <c r="I15">
        <f>SUMIFS(RMSE_mean!I:I, RMSE_mean!$B:$B, $B15, RMSE_mean!$A:$A, $A15)</f>
        <v>2.1341889451220299</v>
      </c>
      <c r="J15">
        <f>SUMIFS(RMSE_mean!J:J, RMSE_mean!$B:$B, $B15, RMSE_mean!$A:$A, $A15)</f>
        <v>1263.62931001583</v>
      </c>
      <c r="K15">
        <f>SUMIFS(RMSE_mean!K:K, RMSE_mean!$B:$B, $B15, RMSE_mean!$A:$A, $A15)</f>
        <v>650.78491791950501</v>
      </c>
      <c r="L15">
        <f>SUMIFS(RMSE_mean!L:L, RMSE_mean!$B:$B, $B15, RMSE_mean!$A:$A, $A15)</f>
        <v>313.57446889895198</v>
      </c>
      <c r="M15">
        <f>SUMIFS(RMSE_mean!M:M, RMSE_mean!$B:$B, $B15, RMSE_mean!$A:$A, $A15)</f>
        <v>462.956305471929</v>
      </c>
      <c r="N15">
        <f>SUMIFS(RMSE_mean!N:N, RMSE_mean!$B:$B, $B15, RMSE_mean!$A:$A, $A15)</f>
        <v>234.98126923561799</v>
      </c>
      <c r="O15">
        <f>SUMIFS(RMSE_mean!O:O, RMSE_mean!$B:$B, $B15, RMSE_mean!$A:$A, $A15)</f>
        <v>118.29873172324</v>
      </c>
    </row>
    <row r="16" spans="1:15" x14ac:dyDescent="0.35">
      <c r="A16" t="s">
        <v>15</v>
      </c>
      <c r="B16" t="s">
        <v>22</v>
      </c>
      <c r="C16">
        <f>SUMIFS(RMSE_mean!C:C, RMSE_mean!$B:$B, $B16, RMSE_mean!$A:$A, $A16)</f>
        <v>33.180979732876501</v>
      </c>
      <c r="D16">
        <f>SUMIFS(RMSE_mean!D:D, RMSE_mean!$B:$B, $B16, RMSE_mean!$A:$A, $A16)</f>
        <v>3463.1148800691599</v>
      </c>
      <c r="E16">
        <f>SUMIFS(RMSE_mean!E:E, RMSE_mean!$B:$B, $B16, RMSE_mean!$A:$A, $A16)</f>
        <v>1867.18404570092</v>
      </c>
      <c r="F16">
        <f>SUMIFS(RMSE_mean!F:F, RMSE_mean!$B:$B, $B16, RMSE_mean!$A:$A, $A16)</f>
        <v>876.35019577464902</v>
      </c>
      <c r="G16">
        <f>SUMIFS(RMSE_mean!G:G, RMSE_mean!$B:$B, $B16, RMSE_mean!$A:$A, $A16)</f>
        <v>9.0953087953724694</v>
      </c>
      <c r="H16">
        <f>SUMIFS(RMSE_mean!H:H, RMSE_mean!$B:$B, $B16, RMSE_mean!$A:$A, $A16)</f>
        <v>4.3544530383008997</v>
      </c>
      <c r="I16">
        <f>SUMIFS(RMSE_mean!I:I, RMSE_mean!$B:$B, $B16, RMSE_mean!$A:$A, $A16)</f>
        <v>2.1352440185085801</v>
      </c>
      <c r="J16">
        <f>SUMIFS(RMSE_mean!J:J, RMSE_mean!$B:$B, $B16, RMSE_mean!$A:$A, $A16)</f>
        <v>1373.90452498182</v>
      </c>
      <c r="K16">
        <f>SUMIFS(RMSE_mean!K:K, RMSE_mean!$B:$B, $B16, RMSE_mean!$A:$A, $A16)</f>
        <v>727.11981044278502</v>
      </c>
      <c r="L16">
        <f>SUMIFS(RMSE_mean!L:L, RMSE_mean!$B:$B, $B16, RMSE_mean!$A:$A, $A16)</f>
        <v>345.20653523467797</v>
      </c>
      <c r="M16">
        <f>SUMIFS(RMSE_mean!M:M, RMSE_mean!$B:$B, $B16, RMSE_mean!$A:$A, $A16)</f>
        <v>507.99823120783901</v>
      </c>
      <c r="N16">
        <f>SUMIFS(RMSE_mean!N:N, RMSE_mean!$B:$B, $B16, RMSE_mean!$A:$A, $A16)</f>
        <v>262.54906549023798</v>
      </c>
      <c r="O16">
        <f>SUMIFS(RMSE_mean!O:O, RMSE_mean!$B:$B, $B16, RMSE_mean!$A:$A, $A16)</f>
        <v>130.054900606307</v>
      </c>
    </row>
    <row r="17" spans="1:74" x14ac:dyDescent="0.35">
      <c r="A17" t="s">
        <v>23</v>
      </c>
      <c r="B17" t="s">
        <v>16</v>
      </c>
      <c r="C17">
        <f>SUMIFS(RMSE_mean!C:C, RMSE_mean!$B:$B, $B17, RMSE_mean!$A:$A, $A17)</f>
        <v>30.1491962689846</v>
      </c>
      <c r="D17">
        <f>SUMIFS(RMSE_mean!D:D, RMSE_mean!$B:$B, $B17, RMSE_mean!$A:$A, $A17)</f>
        <v>3338.6909933274001</v>
      </c>
      <c r="E17">
        <f>SUMIFS(RMSE_mean!E:E, RMSE_mean!$B:$B, $B17, RMSE_mean!$A:$A, $A17)</f>
        <v>1417.13595220912</v>
      </c>
      <c r="F17">
        <f>SUMIFS(RMSE_mean!F:F, RMSE_mean!$B:$B, $B17, RMSE_mean!$A:$A, $A17)</f>
        <v>835.41760241407599</v>
      </c>
      <c r="G17">
        <f>SUMIFS(RMSE_mean!G:G, RMSE_mean!$B:$B, $B17, RMSE_mean!$A:$A, $A17)</f>
        <v>8.8753382026853807</v>
      </c>
      <c r="H17">
        <f>SUMIFS(RMSE_mean!H:H, RMSE_mean!$B:$B, $B17, RMSE_mean!$A:$A, $A17)</f>
        <v>4.2310678495962302</v>
      </c>
      <c r="I17">
        <f>SUMIFS(RMSE_mean!I:I, RMSE_mean!$B:$B, $B17, RMSE_mean!$A:$A, $A17)</f>
        <v>2.1104370862562898</v>
      </c>
      <c r="J17">
        <f>SUMIFS(RMSE_mean!J:J, RMSE_mean!$B:$B, $B17, RMSE_mean!$A:$A, $A17)</f>
        <v>1269.33924863733</v>
      </c>
      <c r="K17">
        <f>SUMIFS(RMSE_mean!K:K, RMSE_mean!$B:$B, $B17, RMSE_mean!$A:$A, $A17)</f>
        <v>681.75872119762005</v>
      </c>
      <c r="L17">
        <f>SUMIFS(RMSE_mean!L:L, RMSE_mean!$B:$B, $B17, RMSE_mean!$A:$A, $A17)</f>
        <v>322.15037912988998</v>
      </c>
      <c r="M17">
        <f>SUMIFS(RMSE_mean!M:M, RMSE_mean!$B:$B, $B17, RMSE_mean!$A:$A, $A17)</f>
        <v>474.339277538793</v>
      </c>
      <c r="N17">
        <f>SUMIFS(RMSE_mean!N:N, RMSE_mean!$B:$B, $B17, RMSE_mean!$A:$A, $A17)</f>
        <v>236.47326218096299</v>
      </c>
      <c r="O17">
        <f>SUMIFS(RMSE_mean!O:O, RMSE_mean!$B:$B, $B17, RMSE_mean!$A:$A, $A17)</f>
        <v>130.115164022454</v>
      </c>
    </row>
    <row r="18" spans="1:74" x14ac:dyDescent="0.35">
      <c r="A18" t="s">
        <v>23</v>
      </c>
      <c r="B18" t="s">
        <v>17</v>
      </c>
      <c r="C18">
        <f>SUMIFS(RMSE_mean!C:C, RMSE_mean!$B:$B, $B18, RMSE_mean!$A:$A, $A18)</f>
        <v>28.107213107844</v>
      </c>
      <c r="D18">
        <f>SUMIFS(RMSE_mean!D:D, RMSE_mean!$B:$B, $B18, RMSE_mean!$A:$A, $A18)</f>
        <v>3100.5078427958201</v>
      </c>
      <c r="E18">
        <f>SUMIFS(RMSE_mean!E:E, RMSE_mean!$B:$B, $B18, RMSE_mean!$A:$A, $A18)</f>
        <v>1411.1762396909101</v>
      </c>
      <c r="F18">
        <f>SUMIFS(RMSE_mean!F:F, RMSE_mean!$B:$B, $B18, RMSE_mean!$A:$A, $A18)</f>
        <v>727.55670945925704</v>
      </c>
      <c r="G18">
        <f>SUMIFS(RMSE_mean!G:G, RMSE_mean!$B:$B, $B18, RMSE_mean!$A:$A, $A18)</f>
        <v>10.2998292018209</v>
      </c>
      <c r="H18">
        <f>SUMIFS(RMSE_mean!H:H, RMSE_mean!$B:$B, $B18, RMSE_mean!$A:$A, $A18)</f>
        <v>5.2107102091364199</v>
      </c>
      <c r="I18">
        <f>SUMIFS(RMSE_mean!I:I, RMSE_mean!$B:$B, $B18, RMSE_mean!$A:$A, $A18)</f>
        <v>2.5833516888413701</v>
      </c>
      <c r="J18">
        <f>SUMIFS(RMSE_mean!J:J, RMSE_mean!$B:$B, $B18, RMSE_mean!$A:$A, $A18)</f>
        <v>1214.5593726530301</v>
      </c>
      <c r="K18">
        <f>SUMIFS(RMSE_mean!K:K, RMSE_mean!$B:$B, $B18, RMSE_mean!$A:$A, $A18)</f>
        <v>582.76509284564895</v>
      </c>
      <c r="L18">
        <f>SUMIFS(RMSE_mean!L:L, RMSE_mean!$B:$B, $B18, RMSE_mean!$A:$A, $A18)</f>
        <v>307.10599695014901</v>
      </c>
      <c r="M18">
        <f>SUMIFS(RMSE_mean!M:M, RMSE_mean!$B:$B, $B18, RMSE_mean!$A:$A, $A18)</f>
        <v>443.21227628983098</v>
      </c>
      <c r="N18">
        <f>SUMIFS(RMSE_mean!N:N, RMSE_mean!$B:$B, $B18, RMSE_mean!$A:$A, $A18)</f>
        <v>213.306034255778</v>
      </c>
      <c r="O18">
        <f>SUMIFS(RMSE_mean!O:O, RMSE_mean!$B:$B, $B18, RMSE_mean!$A:$A, $A18)</f>
        <v>117.49068943066899</v>
      </c>
    </row>
    <row r="19" spans="1:74" x14ac:dyDescent="0.35">
      <c r="A19" t="s">
        <v>23</v>
      </c>
      <c r="B19" t="s">
        <v>18</v>
      </c>
      <c r="C19">
        <f>SUMIFS(RMSE_mean!C:C, RMSE_mean!$B:$B, $B19, RMSE_mean!$A:$A, $A19)</f>
        <v>0</v>
      </c>
      <c r="D19">
        <f>SUMIFS(RMSE_mean!D:D, RMSE_mean!$B:$B, $B19, RMSE_mean!$A:$A, $A19)</f>
        <v>0</v>
      </c>
      <c r="E19">
        <f>SUMIFS(RMSE_mean!E:E, RMSE_mean!$B:$B, $B19, RMSE_mean!$A:$A, $A19)</f>
        <v>0</v>
      </c>
      <c r="F19">
        <f>SUMIFS(RMSE_mean!F:F, RMSE_mean!$B:$B, $B19, RMSE_mean!$A:$A, $A19)</f>
        <v>0</v>
      </c>
      <c r="G19">
        <f>SUMIFS(RMSE_mean!G:G, RMSE_mean!$B:$B, $B19, RMSE_mean!$A:$A, $A19)</f>
        <v>0</v>
      </c>
      <c r="H19">
        <f>SUMIFS(RMSE_mean!H:H, RMSE_mean!$B:$B, $B19, RMSE_mean!$A:$A, $A19)</f>
        <v>0</v>
      </c>
      <c r="I19">
        <f>SUMIFS(RMSE_mean!I:I, RMSE_mean!$B:$B, $B19, RMSE_mean!$A:$A, $A19)</f>
        <v>0</v>
      </c>
      <c r="J19">
        <f>SUMIFS(RMSE_mean!J:J, RMSE_mean!$B:$B, $B19, RMSE_mean!$A:$A, $A19)</f>
        <v>0</v>
      </c>
      <c r="K19">
        <f>SUMIFS(RMSE_mean!K:K, RMSE_mean!$B:$B, $B19, RMSE_mean!$A:$A, $A19)</f>
        <v>0</v>
      </c>
      <c r="L19">
        <f>SUMIFS(RMSE_mean!L:L, RMSE_mean!$B:$B, $B19, RMSE_mean!$A:$A, $A19)</f>
        <v>0</v>
      </c>
      <c r="M19">
        <f>SUMIFS(RMSE_mean!M:M, RMSE_mean!$B:$B, $B19, RMSE_mean!$A:$A, $A19)</f>
        <v>0</v>
      </c>
      <c r="N19">
        <f>SUMIFS(RMSE_mean!N:N, RMSE_mean!$B:$B, $B19, RMSE_mean!$A:$A, $A19)</f>
        <v>0</v>
      </c>
      <c r="O19">
        <f>SUMIFS(RMSE_mean!O:O, RMSE_mean!$B:$B, $B19, RMSE_mean!$A:$A, $A19)</f>
        <v>0</v>
      </c>
    </row>
    <row r="20" spans="1:74" x14ac:dyDescent="0.35">
      <c r="A20" t="s">
        <v>23</v>
      </c>
      <c r="B20" t="s">
        <v>19</v>
      </c>
      <c r="C20">
        <f>SUMIFS(RMSE_mean!C:C, RMSE_mean!$B:$B, $B20, RMSE_mean!$A:$A, $A20)</f>
        <v>25.762153026084501</v>
      </c>
      <c r="D20">
        <f>SUMIFS(RMSE_mean!D:D, RMSE_mean!$B:$B, $B20, RMSE_mean!$A:$A, $A20)</f>
        <v>2705.5833885194302</v>
      </c>
      <c r="E20">
        <f>SUMIFS(RMSE_mean!E:E, RMSE_mean!$B:$B, $B20, RMSE_mean!$A:$A, $A20)</f>
        <v>1396.6337623004899</v>
      </c>
      <c r="F20">
        <f>SUMIFS(RMSE_mean!F:F, RMSE_mean!$B:$B, $B20, RMSE_mean!$A:$A, $A20)</f>
        <v>666.82974732524701</v>
      </c>
      <c r="G20">
        <f>SUMIFS(RMSE_mean!G:G, RMSE_mean!$B:$B, $B20, RMSE_mean!$A:$A, $A20)</f>
        <v>8.7646696533103903</v>
      </c>
      <c r="H20">
        <f>SUMIFS(RMSE_mean!H:H, RMSE_mean!$B:$B, $B20, RMSE_mean!$A:$A, $A20)</f>
        <v>4.2437679937989996</v>
      </c>
      <c r="I20">
        <f>SUMIFS(RMSE_mean!I:I, RMSE_mean!$B:$B, $B20, RMSE_mean!$A:$A, $A20)</f>
        <v>2.1082478912682601</v>
      </c>
      <c r="J20">
        <f>SUMIFS(RMSE_mean!J:J, RMSE_mean!$B:$B, $B20, RMSE_mean!$A:$A, $A20)</f>
        <v>1090.5359243471501</v>
      </c>
      <c r="K20">
        <f>SUMIFS(RMSE_mean!K:K, RMSE_mean!$B:$B, $B20, RMSE_mean!$A:$A, $A20)</f>
        <v>557.71762417438003</v>
      </c>
      <c r="L20">
        <f>SUMIFS(RMSE_mean!L:L, RMSE_mean!$B:$B, $B20, RMSE_mean!$A:$A, $A20)</f>
        <v>271.87079645715301</v>
      </c>
      <c r="M20">
        <f>SUMIFS(RMSE_mean!M:M, RMSE_mean!$B:$B, $B20, RMSE_mean!$A:$A, $A20)</f>
        <v>404.77626583993901</v>
      </c>
      <c r="N20">
        <f>SUMIFS(RMSE_mean!N:N, RMSE_mean!$B:$B, $B20, RMSE_mean!$A:$A, $A20)</f>
        <v>205.61793658585401</v>
      </c>
      <c r="O20">
        <f>SUMIFS(RMSE_mean!O:O, RMSE_mean!$B:$B, $B20, RMSE_mean!$A:$A, $A20)</f>
        <v>105.931326184683</v>
      </c>
    </row>
    <row r="21" spans="1:74" x14ac:dyDescent="0.35">
      <c r="A21" t="s">
        <v>23</v>
      </c>
      <c r="B21" t="s">
        <v>20</v>
      </c>
      <c r="C21">
        <f>SUMIFS(RMSE_mean!C:C, RMSE_mean!$B:$B, $B21, RMSE_mean!$A:$A, $A21)</f>
        <v>29.112268123150599</v>
      </c>
      <c r="D21">
        <f>SUMIFS(RMSE_mean!D:D, RMSE_mean!$B:$B, $B21, RMSE_mean!$A:$A, $A21)</f>
        <v>3124.9695235893901</v>
      </c>
      <c r="E21">
        <f>SUMIFS(RMSE_mean!E:E, RMSE_mean!$B:$B, $B21, RMSE_mean!$A:$A, $A21)</f>
        <v>1548.17840860356</v>
      </c>
      <c r="F21">
        <f>SUMIFS(RMSE_mean!F:F, RMSE_mean!$B:$B, $B21, RMSE_mean!$A:$A, $A21)</f>
        <v>804.29108578630701</v>
      </c>
      <c r="G21">
        <f>SUMIFS(RMSE_mean!G:G, RMSE_mean!$B:$B, $B21, RMSE_mean!$A:$A, $A21)</f>
        <v>8.77488673298223</v>
      </c>
      <c r="H21">
        <f>SUMIFS(RMSE_mean!H:H, RMSE_mean!$B:$B, $B21, RMSE_mean!$A:$A, $A21)</f>
        <v>4.2451471110701497</v>
      </c>
      <c r="I21">
        <f>SUMIFS(RMSE_mean!I:I, RMSE_mean!$B:$B, $B21, RMSE_mean!$A:$A, $A21)</f>
        <v>2.1072380488148599</v>
      </c>
      <c r="J21">
        <f>SUMIFS(RMSE_mean!J:J, RMSE_mean!$B:$B, $B21, RMSE_mean!$A:$A, $A21)</f>
        <v>1222.30177935911</v>
      </c>
      <c r="K21">
        <f>SUMIFS(RMSE_mean!K:K, RMSE_mean!$B:$B, $B21, RMSE_mean!$A:$A, $A21)</f>
        <v>604.757394787301</v>
      </c>
      <c r="L21">
        <f>SUMIFS(RMSE_mean!L:L, RMSE_mean!$B:$B, $B21, RMSE_mean!$A:$A, $A21)</f>
        <v>314.53052765630798</v>
      </c>
      <c r="M21">
        <f>SUMIFS(RMSE_mean!M:M, RMSE_mean!$B:$B, $B21, RMSE_mean!$A:$A, $A21)</f>
        <v>443.27758998911702</v>
      </c>
      <c r="N21">
        <f>SUMIFS(RMSE_mean!N:N, RMSE_mean!$B:$B, $B21, RMSE_mean!$A:$A, $A21)</f>
        <v>220.181673263043</v>
      </c>
      <c r="O21">
        <f>SUMIFS(RMSE_mean!O:O, RMSE_mean!$B:$B, $B21, RMSE_mean!$A:$A, $A21)</f>
        <v>120.447550232596</v>
      </c>
    </row>
    <row r="22" spans="1:74" x14ac:dyDescent="0.35">
      <c r="A22" t="s">
        <v>23</v>
      </c>
      <c r="B22" t="s">
        <v>21</v>
      </c>
      <c r="C22">
        <f>SUMIFS(RMSE_mean!C:C, RMSE_mean!$B:$B, $B22, RMSE_mean!$A:$A, $A22)</f>
        <v>27.5681196135086</v>
      </c>
      <c r="D22">
        <f>SUMIFS(RMSE_mean!D:D, RMSE_mean!$B:$B, $B22, RMSE_mean!$A:$A, $A22)</f>
        <v>2908.9524688657698</v>
      </c>
      <c r="E22">
        <f>SUMIFS(RMSE_mean!E:E, RMSE_mean!$B:$B, $B22, RMSE_mean!$A:$A, $A22)</f>
        <v>1504.68874686701</v>
      </c>
      <c r="F22">
        <f>SUMIFS(RMSE_mean!F:F, RMSE_mean!$B:$B, $B22, RMSE_mean!$A:$A, $A22)</f>
        <v>731.34621931536697</v>
      </c>
      <c r="G22">
        <f>SUMIFS(RMSE_mean!G:G, RMSE_mean!$B:$B, $B22, RMSE_mean!$A:$A, $A22)</f>
        <v>8.7104562418168499</v>
      </c>
      <c r="H22">
        <f>SUMIFS(RMSE_mean!H:H, RMSE_mean!$B:$B, $B22, RMSE_mean!$A:$A, $A22)</f>
        <v>4.2272976383116196</v>
      </c>
      <c r="I22">
        <f>SUMIFS(RMSE_mean!I:I, RMSE_mean!$B:$B, $B22, RMSE_mean!$A:$A, $A22)</f>
        <v>2.1037730392892602</v>
      </c>
      <c r="J22">
        <f>SUMIFS(RMSE_mean!J:J, RMSE_mean!$B:$B, $B22, RMSE_mean!$A:$A, $A22)</f>
        <v>1153.11575540595</v>
      </c>
      <c r="K22">
        <f>SUMIFS(RMSE_mean!K:K, RMSE_mean!$B:$B, $B22, RMSE_mean!$A:$A, $A22)</f>
        <v>590.67318739755501</v>
      </c>
      <c r="L22">
        <f>SUMIFS(RMSE_mean!L:L, RMSE_mean!$B:$B, $B22, RMSE_mean!$A:$A, $A22)</f>
        <v>291.22265493612798</v>
      </c>
      <c r="M22">
        <f>SUMIFS(RMSE_mean!M:M, RMSE_mean!$B:$B, $B22, RMSE_mean!$A:$A, $A22)</f>
        <v>425.881301273416</v>
      </c>
      <c r="N22">
        <f>SUMIFS(RMSE_mean!N:N, RMSE_mean!$B:$B, $B22, RMSE_mean!$A:$A, $A22)</f>
        <v>217.110977305261</v>
      </c>
      <c r="O22">
        <f>SUMIFS(RMSE_mean!O:O, RMSE_mean!$B:$B, $B22, RMSE_mean!$A:$A, $A22)</f>
        <v>112.886694198928</v>
      </c>
    </row>
    <row r="23" spans="1:74" x14ac:dyDescent="0.35">
      <c r="A23" t="s">
        <v>23</v>
      </c>
      <c r="B23" t="s">
        <v>22</v>
      </c>
      <c r="C23">
        <f>SUMIFS(RMSE_mean!C:C, RMSE_mean!$B:$B, $B23, RMSE_mean!$A:$A, $A23)</f>
        <v>25.074477194545899</v>
      </c>
      <c r="D23">
        <f>SUMIFS(RMSE_mean!D:D, RMSE_mean!$B:$B, $B23, RMSE_mean!$A:$A, $A23)</f>
        <v>2541.1977450878899</v>
      </c>
      <c r="E23">
        <f>SUMIFS(RMSE_mean!E:E, RMSE_mean!$B:$B, $B23, RMSE_mean!$A:$A, $A23)</f>
        <v>1344.77520573232</v>
      </c>
      <c r="F23">
        <f>SUMIFS(RMSE_mean!F:F, RMSE_mean!$B:$B, $B23, RMSE_mean!$A:$A, $A23)</f>
        <v>646.78051410869296</v>
      </c>
      <c r="G23">
        <f>SUMIFS(RMSE_mean!G:G, RMSE_mean!$B:$B, $B23, RMSE_mean!$A:$A, $A23)</f>
        <v>8.7248721649879108</v>
      </c>
      <c r="H23">
        <f>SUMIFS(RMSE_mean!H:H, RMSE_mean!$B:$B, $B23, RMSE_mean!$A:$A, $A23)</f>
        <v>4.2382502124389703</v>
      </c>
      <c r="I23">
        <f>SUMIFS(RMSE_mean!I:I, RMSE_mean!$B:$B, $B23, RMSE_mean!$A:$A, $A23)</f>
        <v>2.1063726760609001</v>
      </c>
      <c r="J23">
        <f>SUMIFS(RMSE_mean!J:J, RMSE_mean!$B:$B, $B23, RMSE_mean!$A:$A, $A23)</f>
        <v>1068.2661240790501</v>
      </c>
      <c r="K23">
        <f>SUMIFS(RMSE_mean!K:K, RMSE_mean!$B:$B, $B23, RMSE_mean!$A:$A, $A23)</f>
        <v>555.36247496193801</v>
      </c>
      <c r="L23">
        <f>SUMIFS(RMSE_mean!L:L, RMSE_mean!$B:$B, $B23, RMSE_mean!$A:$A, $A23)</f>
        <v>271.52461772753401</v>
      </c>
      <c r="M23">
        <f>SUMIFS(RMSE_mean!M:M, RMSE_mean!$B:$B, $B23, RMSE_mean!$A:$A, $A23)</f>
        <v>410.88678615379303</v>
      </c>
      <c r="N23">
        <f>SUMIFS(RMSE_mean!N:N, RMSE_mean!$B:$B, $B23, RMSE_mean!$A:$A, $A23)</f>
        <v>210.66338045309701</v>
      </c>
      <c r="O23">
        <f>SUMIFS(RMSE_mean!O:O, RMSE_mean!$B:$B, $B23, RMSE_mean!$A:$A, $A23)</f>
        <v>108.506128733578</v>
      </c>
    </row>
    <row r="28" spans="1:74" ht="58" x14ac:dyDescent="0.35">
      <c r="X28" t="s">
        <v>6</v>
      </c>
      <c r="Y28" t="s">
        <v>5</v>
      </c>
      <c r="Z28" t="s">
        <v>4</v>
      </c>
      <c r="AA28" s="4" t="s">
        <v>53</v>
      </c>
      <c r="AB28" s="4" t="s">
        <v>52</v>
      </c>
      <c r="AC28" s="4" t="s">
        <v>51</v>
      </c>
      <c r="AD28" s="4" t="s">
        <v>46</v>
      </c>
      <c r="AE28" s="4" t="s">
        <v>47</v>
      </c>
      <c r="AF28" s="4" t="s">
        <v>50</v>
      </c>
      <c r="AG28" s="4" t="s">
        <v>49</v>
      </c>
      <c r="AH28" s="4" t="s">
        <v>48</v>
      </c>
      <c r="AI28" t="s">
        <v>3</v>
      </c>
      <c r="AJ28" t="s">
        <v>2</v>
      </c>
    </row>
    <row r="29" spans="1:74" x14ac:dyDescent="0.35">
      <c r="AA29" t="s">
        <v>54</v>
      </c>
      <c r="AB29" t="s">
        <v>54</v>
      </c>
      <c r="AC29" t="s">
        <v>54</v>
      </c>
      <c r="AD29" t="s">
        <v>38</v>
      </c>
      <c r="AE29" t="s">
        <v>38</v>
      </c>
      <c r="AF29" t="s">
        <v>55</v>
      </c>
      <c r="AG29" t="s">
        <v>55</v>
      </c>
      <c r="AH29" t="s">
        <v>55</v>
      </c>
    </row>
    <row r="30" spans="1:74" x14ac:dyDescent="0.35">
      <c r="T30" t="s">
        <v>0</v>
      </c>
      <c r="U30" t="s">
        <v>24</v>
      </c>
      <c r="V30" t="s">
        <v>25</v>
      </c>
      <c r="W30" t="s">
        <v>26</v>
      </c>
      <c r="X30" t="s">
        <v>38</v>
      </c>
      <c r="Y30" t="s">
        <v>39</v>
      </c>
      <c r="Z30" t="s">
        <v>40</v>
      </c>
      <c r="AA30" t="s">
        <v>39</v>
      </c>
      <c r="AB30" t="s">
        <v>40</v>
      </c>
      <c r="AC30" t="s">
        <v>3</v>
      </c>
      <c r="AD30" t="s">
        <v>54</v>
      </c>
      <c r="AE30" t="s">
        <v>55</v>
      </c>
      <c r="AF30" t="s">
        <v>39</v>
      </c>
      <c r="AG30" t="s">
        <v>40</v>
      </c>
      <c r="AH30" t="s">
        <v>3</v>
      </c>
      <c r="AI30" t="s">
        <v>3</v>
      </c>
      <c r="AJ30" t="s">
        <v>2</v>
      </c>
      <c r="BE30" t="s">
        <v>45</v>
      </c>
    </row>
    <row r="31" spans="1:74" x14ac:dyDescent="0.35">
      <c r="T31" t="s">
        <v>34</v>
      </c>
      <c r="AL31" t="s">
        <v>34</v>
      </c>
      <c r="BE31" t="str">
        <f>"\texttt{"&amp;AL31&amp;"}"</f>
        <v>\texttt{Bottom-up}</v>
      </c>
      <c r="BV31" s="3" t="s">
        <v>44</v>
      </c>
    </row>
    <row r="32" spans="1:74" x14ac:dyDescent="0.35">
      <c r="Q32" t="s">
        <v>7</v>
      </c>
      <c r="R32" t="s">
        <v>11</v>
      </c>
      <c r="U32" t="s">
        <v>35</v>
      </c>
      <c r="V32" t="s">
        <v>35</v>
      </c>
      <c r="W32" t="s">
        <v>27</v>
      </c>
      <c r="X32" s="1" cm="1">
        <f t="array" ref="X32">SUMPRODUCT((X$28 = $C$1:$O$1) * ($R32 = $B$2:$B$23) * ($Q32 = $A$2:$A$23) * ($C$2:$O$23))</f>
        <v>2.1104391102937199</v>
      </c>
      <c r="Y32" s="1" cm="1">
        <f t="array" ref="Y32">SUMPRODUCT((Y$28 = $C$1:$O$1) * ($R32 = $B$2:$B$23) * ($Q32 = $A$2:$A$23) * ($C$2:$O$23))</f>
        <v>579.863395889564</v>
      </c>
      <c r="Z32" s="1" cm="1">
        <f t="array" ref="Z32">SUMPRODUCT((Z$28 = $C$1:$O$1) * ($R32 = $B$2:$B$23) * ($Q32 = $A$2:$A$23) * ($C$2:$O$23))</f>
        <v>1095.88795274739</v>
      </c>
      <c r="AA32" s="1" cm="1">
        <f t="array" ref="AA32">SUMPRODUCT((AA$28 = $C$1:$O$1) * ($R32 = $B$2:$B$23) * ($Q32 = $A$2:$A$23) * ($C$2:$O$23))</f>
        <v>109.769201395203</v>
      </c>
      <c r="AB32" s="1" cm="1">
        <f t="array" ref="AB32">SUMPRODUCT((AB$28 = $C$1:$O$1) * ($R32 = $B$2:$B$23) * ($Q32 = $A$2:$A$23) * ($C$2:$O$23))</f>
        <v>207.15872762001101</v>
      </c>
      <c r="AC32" s="1" cm="1">
        <f t="array" ref="AC32">SUMPRODUCT((AC$28 = $C$1:$O$1) * ($R32 = $B$2:$B$23) * ($Q32 = $A$2:$A$23) * ($C$2:$O$23))</f>
        <v>415.5883279839</v>
      </c>
      <c r="AD32" s="1" cm="1">
        <f t="array" ref="AD32">SUMPRODUCT((AD$28 = $C$1:$O$1) * ($R32 = $B$2:$B$23) * ($Q32 = $A$2:$A$23) * ($C$2:$O$23))</f>
        <v>8.8028491670171096</v>
      </c>
      <c r="AE32" s="1" cm="1">
        <f t="array" ref="AE32">SUMPRODUCT((AE$28 = $C$1:$O$1) * ($R32 = $B$2:$B$23) * ($Q32 = $A$2:$A$23) * ($C$2:$O$23))</f>
        <v>4.2626965604240903</v>
      </c>
      <c r="AF32" s="1" cm="1">
        <f t="array" ref="AF32">SUMPRODUCT((AF$28 = $C$1:$O$1) * ($R32 = $B$2:$B$23) * ($Q32 = $A$2:$A$23) * ($C$2:$O$23))</f>
        <v>262.893071099564</v>
      </c>
      <c r="AG32" s="1" cm="1">
        <f t="array" ref="AG32">SUMPRODUCT((AG$28 = $C$1:$O$1) * ($R32 = $B$2:$B$23) * ($Q32 = $A$2:$A$23) * ($C$2:$O$23))</f>
        <v>510.07227880809</v>
      </c>
      <c r="AH32" s="1" cm="1">
        <f t="array" ref="AH32">SUMPRODUCT((AH$28 = $C$1:$O$1) * ($R32 = $B$2:$B$23) * ($Q32 = $A$2:$A$23) * ($C$2:$O$23))</f>
        <v>996.59228527902201</v>
      </c>
      <c r="AI32" s="1" cm="1">
        <f t="array" ref="AI32">SUMPRODUCT((AI$28 = $C$1:$O$1) * ($R32 = $B$2:$B$23) * ($Q32 = $A$2:$A$23) * ($C$2:$O$23))</f>
        <v>2085.8654799567198</v>
      </c>
      <c r="AJ32" s="1" cm="1">
        <f t="array" ref="AJ32">SUMPRODUCT((AJ$28 = $C$1:$O$1) * ($R32 = $B$2:$B$23) * ($Q32 = $A$2:$A$23) * ($C$2:$O$23))</f>
        <v>22.390749324880399</v>
      </c>
      <c r="AK32" s="1"/>
      <c r="AM32" t="s">
        <v>35</v>
      </c>
      <c r="AN32" t="s">
        <v>35</v>
      </c>
      <c r="AO32" t="s">
        <v>27</v>
      </c>
      <c r="AP32" s="5">
        <f t="shared" ref="AP32:AP38" si="0">X32 / X$32</f>
        <v>1</v>
      </c>
      <c r="AQ32" s="5">
        <f t="shared" ref="AQ32:BB38" si="1">Y32 / Y$32</f>
        <v>1</v>
      </c>
      <c r="AR32" s="5">
        <f t="shared" si="1"/>
        <v>1</v>
      </c>
      <c r="AS32" s="5">
        <f t="shared" si="1"/>
        <v>1</v>
      </c>
      <c r="AT32" s="5">
        <f t="shared" si="1"/>
        <v>1</v>
      </c>
      <c r="AU32" s="5">
        <f t="shared" si="1"/>
        <v>1</v>
      </c>
      <c r="AV32" s="5">
        <f t="shared" si="1"/>
        <v>1</v>
      </c>
      <c r="AW32" s="5">
        <f t="shared" si="1"/>
        <v>1</v>
      </c>
      <c r="AX32" s="5">
        <f t="shared" si="1"/>
        <v>1</v>
      </c>
      <c r="AY32" s="5">
        <f t="shared" si="1"/>
        <v>1</v>
      </c>
      <c r="AZ32" s="5">
        <f t="shared" si="1"/>
        <v>1</v>
      </c>
      <c r="BA32" s="5">
        <f t="shared" si="1"/>
        <v>1</v>
      </c>
      <c r="BB32" s="5">
        <f t="shared" si="1"/>
        <v>1</v>
      </c>
      <c r="BC32" s="1"/>
      <c r="BD32" s="1"/>
      <c r="BE32" t="s">
        <v>43</v>
      </c>
      <c r="BF32" t="str">
        <f>"\textit{"&amp;AM32&amp;"}"</f>
        <v>\textit{SL}</v>
      </c>
      <c r="BG32" t="str">
        <f>"&amp;\textit{"&amp;AN32&amp;"}"</f>
        <v>&amp;\textit{SL}</v>
      </c>
      <c r="BH32" t="str">
        <f>"&amp;\textit{"&amp;AO32&amp;"}"</f>
        <v>&amp;\textit{None}</v>
      </c>
      <c r="BI32" t="str">
        <f>"&amp;\textit{"&amp;ROUND(AP32, 2)&amp;"}"</f>
        <v>&amp;\textit{1}</v>
      </c>
      <c r="BJ32" t="str">
        <f t="shared" ref="BJ32:BM32" si="2">"&amp;\textit{"&amp;ROUND(AQ32, 2)&amp;"}"</f>
        <v>&amp;\textit{1}</v>
      </c>
      <c r="BK32" t="str">
        <f t="shared" si="2"/>
        <v>&amp;\textit{1}</v>
      </c>
      <c r="BL32" t="str">
        <f t="shared" si="2"/>
        <v>&amp;\textit{1}</v>
      </c>
      <c r="BM32" t="str">
        <f t="shared" si="2"/>
        <v>&amp;\textit{1}</v>
      </c>
      <c r="BN32" t="str">
        <f t="shared" ref="BN32" si="3">"&amp;\textit{"&amp;ROUND(AU32, 2)&amp;"}"</f>
        <v>&amp;\textit{1}</v>
      </c>
      <c r="BO32" t="str">
        <f t="shared" ref="BO32" si="4">"&amp;\textit{"&amp;ROUND(AV32, 2)&amp;"}"</f>
        <v>&amp;\textit{1}</v>
      </c>
      <c r="BP32" t="str">
        <f t="shared" ref="BP32" si="5">"&amp;\textit{"&amp;ROUND(AW32, 2)&amp;"}"</f>
        <v>&amp;\textit{1}</v>
      </c>
      <c r="BQ32" t="str">
        <f t="shared" ref="BQ32" si="6">"&amp;\textit{"&amp;ROUND(AX32, 2)&amp;"}"</f>
        <v>&amp;\textit{1}</v>
      </c>
      <c r="BR32" t="str">
        <f t="shared" ref="BR32" si="7">"&amp;\textit{"&amp;ROUND(AY32, 2)&amp;"}"</f>
        <v>&amp;\textit{1}</v>
      </c>
      <c r="BS32" t="str">
        <f t="shared" ref="BS32" si="8">"&amp;\textit{"&amp;ROUND(AZ32, 2)&amp;"}"</f>
        <v>&amp;\textit{1}</v>
      </c>
      <c r="BT32" t="str">
        <f t="shared" ref="BT32" si="9">"&amp;\textit{"&amp;ROUND(BA32, 2)&amp;"}"</f>
        <v>&amp;\textit{1}</v>
      </c>
      <c r="BU32" t="str">
        <f t="shared" ref="BU32" si="10">"&amp;\textit{"&amp;ROUND(BB32, 2)&amp;"}"</f>
        <v>&amp;\textit{1}</v>
      </c>
      <c r="BV32" s="3" t="s">
        <v>44</v>
      </c>
    </row>
    <row r="33" spans="17:74" x14ac:dyDescent="0.35">
      <c r="Q33" t="s">
        <v>7</v>
      </c>
      <c r="R33" t="s">
        <v>10</v>
      </c>
      <c r="U33" t="s">
        <v>35</v>
      </c>
      <c r="V33" t="s">
        <v>36</v>
      </c>
      <c r="W33" t="s">
        <v>27</v>
      </c>
      <c r="X33" s="1" cm="1">
        <f t="array" ref="X33">SUMPRODUCT((X$28 = $C$1:$O$1) * ($R33 = $B$2:$B$23) * ($Q33 = $A$2:$A$23) * ($C$2:$O$23))</f>
        <v>2.1097555003519699</v>
      </c>
      <c r="Y33" s="1" cm="1">
        <f t="array" ref="Y33">SUMPRODUCT((Y$28 = $C$1:$O$1) * ($R33 = $B$2:$B$23) * ($Q33 = $A$2:$A$23) * ($C$2:$O$23))</f>
        <v>563.71036811522094</v>
      </c>
      <c r="Z33" s="1" cm="1">
        <f t="array" ref="Z33">SUMPRODUCT((Z$28 = $C$1:$O$1) * ($R33 = $B$2:$B$23) * ($Q33 = $A$2:$A$23) * ($C$2:$O$23))</f>
        <v>1039.35982220863</v>
      </c>
      <c r="AA33" s="1" cm="1">
        <f t="array" ref="AA33">SUMPRODUCT((AA$28 = $C$1:$O$1) * ($R33 = $B$2:$B$23) * ($Q33 = $A$2:$A$23) * ($C$2:$O$23))</f>
        <v>107.33110524069799</v>
      </c>
      <c r="AB33" s="1" cm="1">
        <f t="array" ref="AB33">SUMPRODUCT((AB$28 = $C$1:$O$1) * ($R33 = $B$2:$B$23) * ($Q33 = $A$2:$A$23) * ($C$2:$O$23))</f>
        <v>200.253312821017</v>
      </c>
      <c r="AC33" s="1" cm="1">
        <f t="array" ref="AC33">SUMPRODUCT((AC$28 = $C$1:$O$1) * ($R33 = $B$2:$B$23) * ($Q33 = $A$2:$A$23) * ($C$2:$O$23))</f>
        <v>407.97195919999501</v>
      </c>
      <c r="AD33" s="1" cm="1">
        <f t="array" ref="AD33">SUMPRODUCT((AD$28 = $C$1:$O$1) * ($R33 = $B$2:$B$23) * ($Q33 = $A$2:$A$23) * ($C$2:$O$23))</f>
        <v>8.75670410163535</v>
      </c>
      <c r="AE33" s="1" cm="1">
        <f t="array" ref="AE33">SUMPRODUCT((AE$28 = $C$1:$O$1) * ($R33 = $B$2:$B$23) * ($Q33 = $A$2:$A$23) * ($C$2:$O$23))</f>
        <v>4.2509339766517504</v>
      </c>
      <c r="AF33" s="1" cm="1">
        <f t="array" ref="AF33">SUMPRODUCT((AF$28 = $C$1:$O$1) * ($R33 = $B$2:$B$23) * ($Q33 = $A$2:$A$23) * ($C$2:$O$23))</f>
        <v>256.38926279492301</v>
      </c>
      <c r="AG33" s="1" cm="1">
        <f t="array" ref="AG33">SUMPRODUCT((AG$28 = $C$1:$O$1) * ($R33 = $B$2:$B$23) * ($Q33 = $A$2:$A$23) * ($C$2:$O$23))</f>
        <v>490.378667424046</v>
      </c>
      <c r="AH33" s="1" cm="1">
        <f t="array" ref="AH33">SUMPRODUCT((AH$28 = $C$1:$O$1) * ($R33 = $B$2:$B$23) * ($Q33 = $A$2:$A$23) * ($C$2:$O$23))</f>
        <v>982.78782661028401</v>
      </c>
      <c r="AI33" s="1" cm="1">
        <f t="array" ref="AI33">SUMPRODUCT((AI$28 = $C$1:$O$1) * ($R33 = $B$2:$B$23) * ($Q33 = $A$2:$A$23) * ($C$2:$O$23))</f>
        <v>2078.8435539472998</v>
      </c>
      <c r="AJ33" s="1" cm="1">
        <f t="array" ref="AJ33">SUMPRODUCT((AJ$28 = $C$1:$O$1) * ($R33 = $B$2:$B$23) * ($Q33 = $A$2:$A$23) * ($C$2:$O$23))</f>
        <v>21.842654225563201</v>
      </c>
      <c r="AK33" s="1"/>
      <c r="AM33" t="s">
        <v>35</v>
      </c>
      <c r="AN33" t="s">
        <v>36</v>
      </c>
      <c r="AO33" t="s">
        <v>27</v>
      </c>
      <c r="AP33" s="5">
        <f t="shared" si="0"/>
        <v>0.99967608165598543</v>
      </c>
      <c r="AQ33" s="5">
        <f t="shared" si="1"/>
        <v>0.97214339120412518</v>
      </c>
      <c r="AR33" s="5">
        <f t="shared" si="1"/>
        <v>0.9484179651787904</v>
      </c>
      <c r="AS33" s="5">
        <f t="shared" si="1"/>
        <v>0.97778888683240839</v>
      </c>
      <c r="AT33" s="5">
        <f t="shared" si="1"/>
        <v>0.96666606867917948</v>
      </c>
      <c r="AU33" s="5">
        <f t="shared" si="1"/>
        <v>0.98167328514529395</v>
      </c>
      <c r="AV33" s="5">
        <f t="shared" si="1"/>
        <v>0.99475793978673888</v>
      </c>
      <c r="AW33" s="5">
        <f t="shared" si="1"/>
        <v>0.99724057680259337</v>
      </c>
      <c r="AX33" s="5">
        <f t="shared" si="1"/>
        <v>0.97526063247905903</v>
      </c>
      <c r="AY33" s="5">
        <f t="shared" si="1"/>
        <v>0.96139054757089915</v>
      </c>
      <c r="AZ33" s="5">
        <f t="shared" si="1"/>
        <v>0.98614833882155417</v>
      </c>
      <c r="BA33" s="5">
        <f t="shared" si="1"/>
        <v>0.99663356718019724</v>
      </c>
      <c r="BB33" s="5">
        <f t="shared" si="1"/>
        <v>0.97552135967561571</v>
      </c>
      <c r="BC33" s="1"/>
      <c r="BD33" s="1"/>
      <c r="BE33" t="s">
        <v>43</v>
      </c>
      <c r="BF33" t="str">
        <f t="shared" ref="BF33:BF38" si="11">AM33</f>
        <v>SL</v>
      </c>
      <c r="BG33" t="str">
        <f t="shared" ref="BG33:BG38" si="12">"&amp;"&amp;AN33</f>
        <v>&amp;HL</v>
      </c>
      <c r="BH33" t="str">
        <f t="shared" ref="BH33:BH38" si="13">"&amp;"&amp;AO33</f>
        <v>&amp;None</v>
      </c>
      <c r="BI33" t="str">
        <f t="shared" ref="BI33:BI38" si="14">"&amp;"&amp;ROUND(AP33, 2)</f>
        <v>&amp;1</v>
      </c>
      <c r="BJ33" t="str">
        <f t="shared" ref="BJ33:BJ38" si="15">"&amp;"&amp;ROUND(AQ33, 2)</f>
        <v>&amp;0.97</v>
      </c>
      <c r="BK33" t="str">
        <f t="shared" ref="BK33:BK38" si="16">"&amp;"&amp;ROUND(AR33, 2)</f>
        <v>&amp;0.95</v>
      </c>
      <c r="BL33" t="str">
        <f t="shared" ref="BL33:BL38" si="17">"&amp;"&amp;ROUND(AS33, 2)</f>
        <v>&amp;0.98</v>
      </c>
      <c r="BM33" t="str">
        <f t="shared" ref="BM33:BM38" si="18">"&amp;"&amp;ROUND(AT33, 2)</f>
        <v>&amp;0.97</v>
      </c>
      <c r="BN33" t="str">
        <f t="shared" ref="BN33:BN38" si="19">"&amp;"&amp;ROUND(AU33, 2)</f>
        <v>&amp;0.98</v>
      </c>
      <c r="BO33" t="str">
        <f t="shared" ref="BO33:BO38" si="20">"&amp;"&amp;ROUND(AV33, 2)</f>
        <v>&amp;0.99</v>
      </c>
      <c r="BP33" t="str">
        <f t="shared" ref="BP33:BP38" si="21">"&amp;"&amp;ROUND(AW33, 2)</f>
        <v>&amp;1</v>
      </c>
      <c r="BQ33" t="str">
        <f t="shared" ref="BQ33:BQ38" si="22">"&amp;"&amp;ROUND(AX33, 2)</f>
        <v>&amp;0.98</v>
      </c>
      <c r="BR33" t="str">
        <f t="shared" ref="BR33:BR38" si="23">"&amp;"&amp;ROUND(AY33, 2)</f>
        <v>&amp;0.96</v>
      </c>
      <c r="BS33" t="str">
        <f t="shared" ref="BS33:BS38" si="24">"&amp;"&amp;ROUND(AZ33, 2)</f>
        <v>&amp;0.99</v>
      </c>
      <c r="BT33" t="str">
        <f t="shared" ref="BT33:BT38" si="25">"&amp;"&amp;ROUND(BA33, 2)</f>
        <v>&amp;1</v>
      </c>
      <c r="BU33" t="str">
        <f t="shared" ref="BU33:BU38" si="26">"&amp;"&amp;ROUND(BB33, 2)</f>
        <v>&amp;0.98</v>
      </c>
      <c r="BV33" s="3" t="s">
        <v>44</v>
      </c>
    </row>
    <row r="34" spans="17:74" x14ac:dyDescent="0.35">
      <c r="Q34" t="s">
        <v>7</v>
      </c>
      <c r="R34" t="s">
        <v>8</v>
      </c>
      <c r="U34" t="s">
        <v>36</v>
      </c>
      <c r="V34" t="s">
        <v>36</v>
      </c>
      <c r="W34" t="s">
        <v>27</v>
      </c>
      <c r="X34" s="1" cm="1">
        <f t="array" ref="X34">SUMPRODUCT((X$28 = $C$1:$O$1) * ($R34 = $B$2:$B$23) * ($Q34 = $A$2:$A$23) * ($C$2:$O$23))</f>
        <v>2.1145428416372098</v>
      </c>
      <c r="Y34" s="1" cm="1">
        <f t="array" ref="Y34">SUMPRODUCT((Y$28 = $C$1:$O$1) * ($R34 = $B$2:$B$23) * ($Q34 = $A$2:$A$23) * ($C$2:$O$23))</f>
        <v>511.28101121072598</v>
      </c>
      <c r="Z34" s="1" cm="1">
        <f t="array" ref="Z34">SUMPRODUCT((Z$28 = $C$1:$O$1) * ($R34 = $B$2:$B$23) * ($Q34 = $A$2:$A$23) * ($C$2:$O$23))</f>
        <v>882.080222947479</v>
      </c>
      <c r="AA34" s="1" cm="1">
        <f t="array" ref="AA34">SUMPRODUCT((AA$28 = $C$1:$O$1) * ($R34 = $B$2:$B$23) * ($Q34 = $A$2:$A$23) * ($C$2:$O$23))</f>
        <v>102.228839088101</v>
      </c>
      <c r="AB34" s="1" cm="1">
        <f t="array" ref="AB34">SUMPRODUCT((AB$28 = $C$1:$O$1) * ($R34 = $B$2:$B$23) * ($Q34 = $A$2:$A$23) * ($C$2:$O$23))</f>
        <v>185.13979744134201</v>
      </c>
      <c r="AC34" s="1" cm="1">
        <f t="array" ref="AC34">SUMPRODUCT((AC$28 = $C$1:$O$1) * ($R34 = $B$2:$B$23) * ($Q34 = $A$2:$A$23) * ($C$2:$O$23))</f>
        <v>388.02599457415101</v>
      </c>
      <c r="AD34" s="1" cm="1">
        <f t="array" ref="AD34">SUMPRODUCT((AD$28 = $C$1:$O$1) * ($R34 = $B$2:$B$23) * ($Q34 = $A$2:$A$23) * ($C$2:$O$23))</f>
        <v>8.5003006103741505</v>
      </c>
      <c r="AE34" s="1" cm="1">
        <f t="array" ref="AE34">SUMPRODUCT((AE$28 = $C$1:$O$1) * ($R34 = $B$2:$B$23) * ($Q34 = $A$2:$A$23) * ($C$2:$O$23))</f>
        <v>4.2066807835365196</v>
      </c>
      <c r="AF34" s="1" cm="1">
        <f t="array" ref="AF34">SUMPRODUCT((AF$28 = $C$1:$O$1) * ($R34 = $B$2:$B$23) * ($Q34 = $A$2:$A$23) * ($C$2:$O$23))</f>
        <v>233.32342581090799</v>
      </c>
      <c r="AG34" s="1" cm="1">
        <f t="array" ref="AG34">SUMPRODUCT((AG$28 = $C$1:$O$1) * ($R34 = $B$2:$B$23) * ($Q34 = $A$2:$A$23) * ($C$2:$O$23))</f>
        <v>427.10117216517801</v>
      </c>
      <c r="AH34" s="1" cm="1">
        <f t="array" ref="AH34">SUMPRODUCT((AH$28 = $C$1:$O$1) * ($R34 = $B$2:$B$23) * ($Q34 = $A$2:$A$23) * ($C$2:$O$23))</f>
        <v>878.181228603656</v>
      </c>
      <c r="AI34" s="1" cm="1">
        <f t="array" ref="AI34">SUMPRODUCT((AI$28 = $C$1:$O$1) * ($R34 = $B$2:$B$23) * ($Q34 = $A$2:$A$23) * ($C$2:$O$23))</f>
        <v>1818.74906578745</v>
      </c>
      <c r="AJ34" s="1" cm="1">
        <f t="array" ref="AJ34">SUMPRODUCT((AJ$28 = $C$1:$O$1) * ($R34 = $B$2:$B$23) * ($Q34 = $A$2:$A$23) * ($C$2:$O$23))</f>
        <v>19.5404145497372</v>
      </c>
      <c r="AK34" s="1"/>
      <c r="AM34" t="s">
        <v>36</v>
      </c>
      <c r="AN34" t="s">
        <v>36</v>
      </c>
      <c r="AO34" t="s">
        <v>27</v>
      </c>
      <c r="AP34" s="5">
        <f t="shared" si="0"/>
        <v>1.0019444917048181</v>
      </c>
      <c r="AQ34" s="5">
        <f t="shared" si="1"/>
        <v>0.88172665292378682</v>
      </c>
      <c r="AR34" s="5">
        <f t="shared" si="1"/>
        <v>0.80490000892527813</v>
      </c>
      <c r="AS34" s="5">
        <f t="shared" si="1"/>
        <v>0.93130712247824077</v>
      </c>
      <c r="AT34" s="5">
        <f t="shared" si="1"/>
        <v>0.89370985991448026</v>
      </c>
      <c r="AU34" s="5">
        <f t="shared" si="1"/>
        <v>0.93367875959495961</v>
      </c>
      <c r="AV34" s="5">
        <f t="shared" si="1"/>
        <v>0.96563060994199912</v>
      </c>
      <c r="AW34" s="5">
        <f t="shared" si="1"/>
        <v>0.98685907474446233</v>
      </c>
      <c r="AX34" s="5">
        <f t="shared" si="1"/>
        <v>0.88752215809652413</v>
      </c>
      <c r="AY34" s="5">
        <f t="shared" si="1"/>
        <v>0.83733460905424129</v>
      </c>
      <c r="AZ34" s="5">
        <f t="shared" si="1"/>
        <v>0.88118405247115295</v>
      </c>
      <c r="BA34" s="5">
        <f t="shared" si="1"/>
        <v>0.871939769493279</v>
      </c>
      <c r="BB34" s="5">
        <f t="shared" si="1"/>
        <v>0.8727003400473099</v>
      </c>
      <c r="BC34" s="1"/>
      <c r="BD34" s="1"/>
      <c r="BE34" t="s">
        <v>43</v>
      </c>
      <c r="BF34" t="str">
        <f t="shared" si="11"/>
        <v>HL</v>
      </c>
      <c r="BG34" t="str">
        <f t="shared" si="12"/>
        <v>&amp;HL</v>
      </c>
      <c r="BH34" t="str">
        <f t="shared" si="13"/>
        <v>&amp;None</v>
      </c>
      <c r="BI34" t="str">
        <f t="shared" si="14"/>
        <v>&amp;1</v>
      </c>
      <c r="BJ34" s="7" t="str">
        <f t="shared" si="15"/>
        <v>&amp;0.88</v>
      </c>
      <c r="BK34" s="7" t="str">
        <f t="shared" si="16"/>
        <v>&amp;0.8</v>
      </c>
      <c r="BL34" s="7" t="str">
        <f t="shared" si="17"/>
        <v>&amp;0.93</v>
      </c>
      <c r="BM34" s="7" t="str">
        <f t="shared" si="18"/>
        <v>&amp;0.89</v>
      </c>
      <c r="BN34" s="7" t="str">
        <f t="shared" si="19"/>
        <v>&amp;0.93</v>
      </c>
      <c r="BO34" s="7" t="str">
        <f t="shared" si="20"/>
        <v>&amp;0.97</v>
      </c>
      <c r="BP34" s="7" t="str">
        <f t="shared" si="21"/>
        <v>&amp;0.99</v>
      </c>
      <c r="BQ34" s="7" t="str">
        <f t="shared" si="22"/>
        <v>&amp;0.89</v>
      </c>
      <c r="BR34" s="7" t="str">
        <f t="shared" si="23"/>
        <v>&amp;0.84</v>
      </c>
      <c r="BS34" s="7" t="str">
        <f t="shared" si="24"/>
        <v>&amp;0.88</v>
      </c>
      <c r="BT34" s="7" t="str">
        <f t="shared" si="25"/>
        <v>&amp;0.87</v>
      </c>
      <c r="BU34" s="7" t="str">
        <f t="shared" si="26"/>
        <v>&amp;0.87</v>
      </c>
      <c r="BV34" s="3" t="s">
        <v>44</v>
      </c>
    </row>
    <row r="35" spans="17:74" x14ac:dyDescent="0.35">
      <c r="Q35" t="s">
        <v>7</v>
      </c>
      <c r="R35" t="s">
        <v>9</v>
      </c>
      <c r="U35" t="s">
        <v>36</v>
      </c>
      <c r="V35" t="s">
        <v>35</v>
      </c>
      <c r="W35" t="s">
        <v>27</v>
      </c>
      <c r="X35" s="1" cm="1">
        <f t="array" ref="X35">SUMPRODUCT((X$28 = $C$1:$O$1) * ($R35 = $B$2:$B$23) * ($Q35 = $A$2:$A$23) * ($C$2:$O$23))</f>
        <v>2.1112203811125498</v>
      </c>
      <c r="Y35" s="1" cm="1">
        <f t="array" ref="Y35">SUMPRODUCT((Y$28 = $C$1:$O$1) * ($R35 = $B$2:$B$23) * ($Q35 = $A$2:$A$23) * ($C$2:$O$23))</f>
        <v>511.16266869178202</v>
      </c>
      <c r="Z35" s="1" cm="1">
        <f t="array" ref="Z35">SUMPRODUCT((Z$28 = $C$1:$O$1) * ($R35 = $B$2:$B$23) * ($Q35 = $A$2:$A$23) * ($C$2:$O$23))</f>
        <v>885.67448998709995</v>
      </c>
      <c r="AA35" s="1" cm="1">
        <f t="array" ref="AA35">SUMPRODUCT((AA$28 = $C$1:$O$1) * ($R35 = $B$2:$B$23) * ($Q35 = $A$2:$A$23) * ($C$2:$O$23))</f>
        <v>102.701901236407</v>
      </c>
      <c r="AB35" s="1" cm="1">
        <f t="array" ref="AB35">SUMPRODUCT((AB$28 = $C$1:$O$1) * ($R35 = $B$2:$B$23) * ($Q35 = $A$2:$A$23) * ($C$2:$O$23))</f>
        <v>186.655776329665</v>
      </c>
      <c r="AC35" s="1" cm="1">
        <f t="array" ref="AC35">SUMPRODUCT((AC$28 = $C$1:$O$1) * ($R35 = $B$2:$B$23) * ($Q35 = $A$2:$A$23) * ($C$2:$O$23))</f>
        <v>390.25630635163498</v>
      </c>
      <c r="AD35" s="1" cm="1">
        <f t="array" ref="AD35">SUMPRODUCT((AD$28 = $C$1:$O$1) * ($R35 = $B$2:$B$23) * ($Q35 = $A$2:$A$23) * ($C$2:$O$23))</f>
        <v>8.4550497731303107</v>
      </c>
      <c r="AE35" s="1" cm="1">
        <f t="array" ref="AE35">SUMPRODUCT((AE$28 = $C$1:$O$1) * ($R35 = $B$2:$B$23) * ($Q35 = $A$2:$A$23) * ($C$2:$O$23))</f>
        <v>4.1928955797374101</v>
      </c>
      <c r="AF35" s="1" cm="1">
        <f t="array" ref="AF35">SUMPRODUCT((AF$28 = $C$1:$O$1) * ($R35 = $B$2:$B$23) * ($Q35 = $A$2:$A$23) * ($C$2:$O$23))</f>
        <v>234.346253700234</v>
      </c>
      <c r="AG35" s="1" cm="1">
        <f t="array" ref="AG35">SUMPRODUCT((AG$28 = $C$1:$O$1) * ($R35 = $B$2:$B$23) * ($Q35 = $A$2:$A$23) * ($C$2:$O$23))</f>
        <v>430.46822466934799</v>
      </c>
      <c r="AH35" s="1" cm="1">
        <f t="array" ref="AH35">SUMPRODUCT((AH$28 = $C$1:$O$1) * ($R35 = $B$2:$B$23) * ($Q35 = $A$2:$A$23) * ($C$2:$O$23))</f>
        <v>881.09781288801196</v>
      </c>
      <c r="AI35" s="1" cm="1">
        <f t="array" ref="AI35">SUMPRODUCT((AI$28 = $C$1:$O$1) * ($R35 = $B$2:$B$23) * ($Q35 = $A$2:$A$23) * ($C$2:$O$23))</f>
        <v>1813.45611405711</v>
      </c>
      <c r="AJ35" s="1" cm="1">
        <f t="array" ref="AJ35">SUMPRODUCT((AJ$28 = $C$1:$O$1) * ($R35 = $B$2:$B$23) * ($Q35 = $A$2:$A$23) * ($C$2:$O$23))</f>
        <v>19.5923542006582</v>
      </c>
      <c r="AK35" s="1"/>
      <c r="AM35" t="s">
        <v>36</v>
      </c>
      <c r="AN35" t="s">
        <v>35</v>
      </c>
      <c r="AO35" t="s">
        <v>27</v>
      </c>
      <c r="AP35" s="5">
        <f t="shared" si="0"/>
        <v>1.000370193489601</v>
      </c>
      <c r="AQ35" s="5">
        <f t="shared" si="1"/>
        <v>0.88152256603059287</v>
      </c>
      <c r="AR35" s="5">
        <f t="shared" si="1"/>
        <v>0.80817978495585685</v>
      </c>
      <c r="AS35" s="5">
        <f t="shared" si="1"/>
        <v>0.93561672974779564</v>
      </c>
      <c r="AT35" s="5">
        <f t="shared" si="1"/>
        <v>0.90102781801231013</v>
      </c>
      <c r="AU35" s="5">
        <f t="shared" si="1"/>
        <v>0.93904539678687415</v>
      </c>
      <c r="AV35" s="5">
        <f t="shared" si="1"/>
        <v>0.96049013367286262</v>
      </c>
      <c r="AW35" s="5">
        <f t="shared" si="1"/>
        <v>0.98362515846548182</v>
      </c>
      <c r="AX35" s="5">
        <f t="shared" si="1"/>
        <v>0.89141281936442285</v>
      </c>
      <c r="AY35" s="5">
        <f t="shared" si="1"/>
        <v>0.8439357372552051</v>
      </c>
      <c r="AZ35" s="5">
        <f t="shared" si="1"/>
        <v>0.88411060962741217</v>
      </c>
      <c r="BA35" s="5">
        <f t="shared" si="1"/>
        <v>0.86940223685697027</v>
      </c>
      <c r="BB35" s="5">
        <f t="shared" si="1"/>
        <v>0.87502003244202964</v>
      </c>
      <c r="BC35" s="1"/>
      <c r="BD35" s="1"/>
      <c r="BE35" t="s">
        <v>43</v>
      </c>
      <c r="BF35" t="str">
        <f t="shared" si="11"/>
        <v>HL</v>
      </c>
      <c r="BG35" t="str">
        <f t="shared" si="12"/>
        <v>&amp;SL</v>
      </c>
      <c r="BH35" t="str">
        <f t="shared" si="13"/>
        <v>&amp;None</v>
      </c>
      <c r="BI35" t="str">
        <f t="shared" si="14"/>
        <v>&amp;1</v>
      </c>
      <c r="BJ35" t="str">
        <f t="shared" si="15"/>
        <v>&amp;0.88</v>
      </c>
      <c r="BK35" t="str">
        <f t="shared" si="16"/>
        <v>&amp;0.81</v>
      </c>
      <c r="BL35" t="str">
        <f t="shared" si="17"/>
        <v>&amp;0.94</v>
      </c>
      <c r="BM35" t="str">
        <f t="shared" si="18"/>
        <v>&amp;0.9</v>
      </c>
      <c r="BN35" t="str">
        <f t="shared" si="19"/>
        <v>&amp;0.94</v>
      </c>
      <c r="BO35" t="str">
        <f t="shared" si="20"/>
        <v>&amp;0.96</v>
      </c>
      <c r="BP35" t="str">
        <f t="shared" si="21"/>
        <v>&amp;0.98</v>
      </c>
      <c r="BQ35" t="str">
        <f t="shared" si="22"/>
        <v>&amp;0.89</v>
      </c>
      <c r="BR35" t="str">
        <f t="shared" si="23"/>
        <v>&amp;0.84</v>
      </c>
      <c r="BS35" t="str">
        <f t="shared" si="24"/>
        <v>&amp;0.88</v>
      </c>
      <c r="BT35" t="str">
        <f t="shared" si="25"/>
        <v>&amp;0.87</v>
      </c>
      <c r="BU35" t="str">
        <f t="shared" si="26"/>
        <v>&amp;0.88</v>
      </c>
      <c r="BV35" s="3" t="s">
        <v>44</v>
      </c>
    </row>
    <row r="36" spans="17:74" x14ac:dyDescent="0.35">
      <c r="Q36" t="s">
        <v>7</v>
      </c>
      <c r="R36" t="s">
        <v>12</v>
      </c>
      <c r="U36" t="s">
        <v>37</v>
      </c>
      <c r="V36" t="s">
        <v>36</v>
      </c>
      <c r="W36" t="s">
        <v>27</v>
      </c>
      <c r="X36" s="1" cm="1">
        <f t="array" ref="X36">SUMPRODUCT((X$28 = $C$1:$O$1) * ($R36 = $B$2:$B$23) * ($Q36 = $A$2:$A$23) * ($C$2:$O$23))</f>
        <v>2.1136646348401702</v>
      </c>
      <c r="Y36" s="1" cm="1">
        <f t="array" ref="Y36">SUMPRODUCT((Y$28 = $C$1:$O$1) * ($R36 = $B$2:$B$23) * ($Q36 = $A$2:$A$23) * ($C$2:$O$23))</f>
        <v>548.80400977451995</v>
      </c>
      <c r="Z36" s="1" cm="1">
        <f t="array" ref="Z36">SUMPRODUCT((Z$28 = $C$1:$O$1) * ($R36 = $B$2:$B$23) * ($Q36 = $A$2:$A$23) * ($C$2:$O$23))</f>
        <v>1055.25066490417</v>
      </c>
      <c r="AA36" s="1" cm="1">
        <f t="array" ref="AA36">SUMPRODUCT((AA$28 = $C$1:$O$1) * ($R36 = $B$2:$B$23) * ($Q36 = $A$2:$A$23) * ($C$2:$O$23))</f>
        <v>109.08725180587901</v>
      </c>
      <c r="AB36" s="1" cm="1">
        <f t="array" ref="AB36">SUMPRODUCT((AB$28 = $C$1:$O$1) * ($R36 = $B$2:$B$23) * ($Q36 = $A$2:$A$23) * ($C$2:$O$23))</f>
        <v>207.29859465596101</v>
      </c>
      <c r="AC36" s="1" cm="1">
        <f t="array" ref="AC36">SUMPRODUCT((AC$28 = $C$1:$O$1) * ($R36 = $B$2:$B$23) * ($Q36 = $A$2:$A$23) * ($C$2:$O$23))</f>
        <v>415.16616763737699</v>
      </c>
      <c r="AD36" s="1" cm="1">
        <f t="array" ref="AD36">SUMPRODUCT((AD$28 = $C$1:$O$1) * ($R36 = $B$2:$B$23) * ($Q36 = $A$2:$A$23) * ($C$2:$O$23))</f>
        <v>8.7318963542149195</v>
      </c>
      <c r="AE36" s="1" cm="1">
        <f t="array" ref="AE36">SUMPRODUCT((AE$28 = $C$1:$O$1) * ($R36 = $B$2:$B$23) * ($Q36 = $A$2:$A$23) * ($C$2:$O$23))</f>
        <v>4.2536190170305099</v>
      </c>
      <c r="AF36" s="1" cm="1">
        <f t="array" ref="AF36">SUMPRODUCT((AF$28 = $C$1:$O$1) * ($R36 = $B$2:$B$23) * ($Q36 = $A$2:$A$23) * ($C$2:$O$23))</f>
        <v>255.642291976444</v>
      </c>
      <c r="AG36" s="1" cm="1">
        <f t="array" ref="AG36">SUMPRODUCT((AG$28 = $C$1:$O$1) * ($R36 = $B$2:$B$23) * ($Q36 = $A$2:$A$23) * ($C$2:$O$23))</f>
        <v>501.855447045174</v>
      </c>
      <c r="AH36" s="1" cm="1">
        <f t="array" ref="AH36">SUMPRODUCT((AH$28 = $C$1:$O$1) * ($R36 = $B$2:$B$23) * ($Q36 = $A$2:$A$23) * ($C$2:$O$23))</f>
        <v>978.02680797048595</v>
      </c>
      <c r="AI36" s="1" cm="1">
        <f t="array" ref="AI36">SUMPRODUCT((AI$28 = $C$1:$O$1) * ($R36 = $B$2:$B$23) * ($Q36 = $A$2:$A$23) * ($C$2:$O$23))</f>
        <v>2007.06209331025</v>
      </c>
      <c r="AJ36" s="1" cm="1">
        <f t="array" ref="AJ36">SUMPRODUCT((AJ$28 = $C$1:$O$1) * ($R36 = $B$2:$B$23) * ($Q36 = $A$2:$A$23) * ($C$2:$O$23))</f>
        <v>21.804677992614899</v>
      </c>
      <c r="AK36" s="1"/>
      <c r="AM36" t="s">
        <v>37</v>
      </c>
      <c r="AN36" t="s">
        <v>36</v>
      </c>
      <c r="AO36" t="s">
        <v>27</v>
      </c>
      <c r="AP36" s="5">
        <f t="shared" si="0"/>
        <v>1.001528366552116</v>
      </c>
      <c r="AQ36" s="5">
        <f t="shared" si="1"/>
        <v>0.94643671882858538</v>
      </c>
      <c r="AR36" s="5">
        <f t="shared" si="1"/>
        <v>0.96291839166463833</v>
      </c>
      <c r="AS36" s="5">
        <f t="shared" si="1"/>
        <v>0.99378742324207348</v>
      </c>
      <c r="AT36" s="5">
        <f t="shared" si="1"/>
        <v>1.000675168444781</v>
      </c>
      <c r="AU36" s="5">
        <f t="shared" si="1"/>
        <v>0.99898418622926444</v>
      </c>
      <c r="AV36" s="5">
        <f t="shared" si="1"/>
        <v>0.9919397900093484</v>
      </c>
      <c r="AW36" s="5">
        <f t="shared" si="1"/>
        <v>0.99787046925229006</v>
      </c>
      <c r="AX36" s="5">
        <f t="shared" si="1"/>
        <v>0.97241928403516598</v>
      </c>
      <c r="AY36" s="5">
        <f t="shared" si="1"/>
        <v>0.98389084821053863</v>
      </c>
      <c r="AZ36" s="5">
        <f t="shared" si="1"/>
        <v>0.9813710405119801</v>
      </c>
      <c r="BA36" s="5">
        <f t="shared" si="1"/>
        <v>0.96222029301328438</v>
      </c>
      <c r="BB36" s="5">
        <f t="shared" si="1"/>
        <v>0.97382529169694809</v>
      </c>
      <c r="BC36" s="2"/>
      <c r="BD36" s="2"/>
      <c r="BE36" t="s">
        <v>43</v>
      </c>
      <c r="BF36" t="str">
        <f t="shared" si="11"/>
        <v>TL</v>
      </c>
      <c r="BG36" t="str">
        <f t="shared" si="12"/>
        <v>&amp;HL</v>
      </c>
      <c r="BH36" t="str">
        <f t="shared" si="13"/>
        <v>&amp;None</v>
      </c>
      <c r="BI36" t="str">
        <f t="shared" si="14"/>
        <v>&amp;1</v>
      </c>
      <c r="BJ36" t="str">
        <f t="shared" si="15"/>
        <v>&amp;0.95</v>
      </c>
      <c r="BK36" t="str">
        <f t="shared" si="16"/>
        <v>&amp;0.96</v>
      </c>
      <c r="BL36" t="str">
        <f t="shared" si="17"/>
        <v>&amp;0.99</v>
      </c>
      <c r="BM36" t="str">
        <f t="shared" si="18"/>
        <v>&amp;1</v>
      </c>
      <c r="BN36" t="str">
        <f t="shared" si="19"/>
        <v>&amp;1</v>
      </c>
      <c r="BO36" t="str">
        <f t="shared" si="20"/>
        <v>&amp;0.99</v>
      </c>
      <c r="BP36" t="str">
        <f t="shared" si="21"/>
        <v>&amp;1</v>
      </c>
      <c r="BQ36" t="str">
        <f t="shared" si="22"/>
        <v>&amp;0.97</v>
      </c>
      <c r="BR36" t="str">
        <f t="shared" si="23"/>
        <v>&amp;0.98</v>
      </c>
      <c r="BS36" t="str">
        <f t="shared" si="24"/>
        <v>&amp;0.98</v>
      </c>
      <c r="BT36" t="str">
        <f t="shared" si="25"/>
        <v>&amp;0.96</v>
      </c>
      <c r="BU36" t="str">
        <f t="shared" si="26"/>
        <v>&amp;0.97</v>
      </c>
      <c r="BV36" s="3" t="s">
        <v>44</v>
      </c>
    </row>
    <row r="37" spans="17:74" x14ac:dyDescent="0.35">
      <c r="Q37" t="s">
        <v>7</v>
      </c>
      <c r="R37" t="s">
        <v>13</v>
      </c>
      <c r="U37" t="s">
        <v>37</v>
      </c>
      <c r="V37" t="s">
        <v>35</v>
      </c>
      <c r="W37" t="s">
        <v>27</v>
      </c>
      <c r="X37" s="1" cm="1">
        <f t="array" ref="X37">SUMPRODUCT((X$28 = $C$1:$O$1) * ($R37 = $B$2:$B$23) * ($Q37 = $A$2:$A$23) * ($C$2:$O$23))</f>
        <v>2.1139357309947702</v>
      </c>
      <c r="Y37" s="1" cm="1">
        <f t="array" ref="Y37">SUMPRODUCT((Y$28 = $C$1:$O$1) * ($R37 = $B$2:$B$23) * ($Q37 = $A$2:$A$23) * ($C$2:$O$23))</f>
        <v>543.57903111653297</v>
      </c>
      <c r="Z37" s="1" cm="1">
        <f t="array" ref="Z37">SUMPRODUCT((Z$28 = $C$1:$O$1) * ($R37 = $B$2:$B$23) * ($Q37 = $A$2:$A$23) * ($C$2:$O$23))</f>
        <v>1017.10202830437</v>
      </c>
      <c r="AA37" s="1" cm="1">
        <f t="array" ref="AA37">SUMPRODUCT((AA$28 = $C$1:$O$1) * ($R37 = $B$2:$B$23) * ($Q37 = $A$2:$A$23) * ($C$2:$O$23))</f>
        <v>109.840771273671</v>
      </c>
      <c r="AB37" s="1" cm="1">
        <f t="array" ref="AB37">SUMPRODUCT((AB$28 = $C$1:$O$1) * ($R37 = $B$2:$B$23) * ($Q37 = $A$2:$A$23) * ($C$2:$O$23))</f>
        <v>207.53067797548201</v>
      </c>
      <c r="AC37" s="1" cm="1">
        <f t="array" ref="AC37">SUMPRODUCT((AC$28 = $C$1:$O$1) * ($R37 = $B$2:$B$23) * ($Q37 = $A$2:$A$23) * ($C$2:$O$23))</f>
        <v>416.17891951726</v>
      </c>
      <c r="AD37" s="1" cm="1">
        <f t="array" ref="AD37">SUMPRODUCT((AD$28 = $C$1:$O$1) * ($R37 = $B$2:$B$23) * ($Q37 = $A$2:$A$23) * ($C$2:$O$23))</f>
        <v>8.6808814326802501</v>
      </c>
      <c r="AE37" s="1" cm="1">
        <f t="array" ref="AE37">SUMPRODUCT((AE$28 = $C$1:$O$1) * ($R37 = $B$2:$B$23) * ($Q37 = $A$2:$A$23) * ($C$2:$O$23))</f>
        <v>4.2459364415145204</v>
      </c>
      <c r="AF37" s="1" cm="1">
        <f t="array" ref="AF37">SUMPRODUCT((AF$28 = $C$1:$O$1) * ($R37 = $B$2:$B$23) * ($Q37 = $A$2:$A$23) * ($C$2:$O$23))</f>
        <v>256.12234584447299</v>
      </c>
      <c r="AG37" s="1" cm="1">
        <f t="array" ref="AG37">SUMPRODUCT((AG$28 = $C$1:$O$1) * ($R37 = $B$2:$B$23) * ($Q37 = $A$2:$A$23) * ($C$2:$O$23))</f>
        <v>497.34885350790501</v>
      </c>
      <c r="AH37" s="1" cm="1">
        <f t="array" ref="AH37">SUMPRODUCT((AH$28 = $C$1:$O$1) * ($R37 = $B$2:$B$23) * ($Q37 = $A$2:$A$23) * ($C$2:$O$23))</f>
        <v>972.43865184460299</v>
      </c>
      <c r="AI37" s="1" cm="1">
        <f t="array" ref="AI37">SUMPRODUCT((AI$28 = $C$1:$O$1) * ($R37 = $B$2:$B$23) * ($Q37 = $A$2:$A$23) * ($C$2:$O$23))</f>
        <v>1943.3566110739901</v>
      </c>
      <c r="AJ37" s="1" cm="1">
        <f t="array" ref="AJ37">SUMPRODUCT((AJ$28 = $C$1:$O$1) * ($R37 = $B$2:$B$23) * ($Q37 = $A$2:$A$23) * ($C$2:$O$23))</f>
        <v>21.493289696813601</v>
      </c>
      <c r="AK37" s="1"/>
      <c r="AM37" t="s">
        <v>37</v>
      </c>
      <c r="AN37" t="s">
        <v>35</v>
      </c>
      <c r="AO37" t="s">
        <v>27</v>
      </c>
      <c r="AP37" s="5">
        <f t="shared" si="0"/>
        <v>1.0016568214093433</v>
      </c>
      <c r="AQ37" s="5">
        <f t="shared" si="1"/>
        <v>0.93742601269499437</v>
      </c>
      <c r="AR37" s="5">
        <f t="shared" si="1"/>
        <v>0.92810768268279276</v>
      </c>
      <c r="AS37" s="5">
        <f t="shared" si="1"/>
        <v>1.0006520032719408</v>
      </c>
      <c r="AT37" s="5">
        <f t="shared" si="1"/>
        <v>1.001795484842682</v>
      </c>
      <c r="AU37" s="5">
        <f t="shared" si="1"/>
        <v>1.0014210974986355</v>
      </c>
      <c r="AV37" s="5">
        <f t="shared" si="1"/>
        <v>0.9861445161648511</v>
      </c>
      <c r="AW37" s="5">
        <f t="shared" si="1"/>
        <v>0.99606818860503121</v>
      </c>
      <c r="AX37" s="5">
        <f t="shared" si="1"/>
        <v>0.97424532633449756</v>
      </c>
      <c r="AY37" s="5">
        <f t="shared" si="1"/>
        <v>0.97505564244754406</v>
      </c>
      <c r="AZ37" s="5">
        <f t="shared" si="1"/>
        <v>0.97576377642973966</v>
      </c>
      <c r="BA37" s="5">
        <f t="shared" si="1"/>
        <v>0.9316787826194397</v>
      </c>
      <c r="BB37" s="5">
        <f t="shared" si="1"/>
        <v>0.95991828522373079</v>
      </c>
      <c r="BC37" s="1"/>
      <c r="BD37" s="1"/>
      <c r="BE37" t="s">
        <v>43</v>
      </c>
      <c r="BF37" t="str">
        <f t="shared" si="11"/>
        <v>TL</v>
      </c>
      <c r="BG37" t="str">
        <f t="shared" si="12"/>
        <v>&amp;SL</v>
      </c>
      <c r="BH37" t="str">
        <f t="shared" si="13"/>
        <v>&amp;None</v>
      </c>
      <c r="BI37" t="str">
        <f t="shared" si="14"/>
        <v>&amp;1</v>
      </c>
      <c r="BJ37" t="str">
        <f t="shared" si="15"/>
        <v>&amp;0.94</v>
      </c>
      <c r="BK37" t="str">
        <f t="shared" si="16"/>
        <v>&amp;0.93</v>
      </c>
      <c r="BL37" t="str">
        <f t="shared" si="17"/>
        <v>&amp;1</v>
      </c>
      <c r="BM37" t="str">
        <f t="shared" si="18"/>
        <v>&amp;1</v>
      </c>
      <c r="BN37" t="str">
        <f t="shared" si="19"/>
        <v>&amp;1</v>
      </c>
      <c r="BO37" t="str">
        <f t="shared" si="20"/>
        <v>&amp;0.99</v>
      </c>
      <c r="BP37" t="str">
        <f t="shared" si="21"/>
        <v>&amp;1</v>
      </c>
      <c r="BQ37" t="str">
        <f t="shared" si="22"/>
        <v>&amp;0.97</v>
      </c>
      <c r="BR37" t="str">
        <f t="shared" si="23"/>
        <v>&amp;0.98</v>
      </c>
      <c r="BS37" t="str">
        <f t="shared" si="24"/>
        <v>&amp;0.98</v>
      </c>
      <c r="BT37" t="str">
        <f t="shared" si="25"/>
        <v>&amp;0.93</v>
      </c>
      <c r="BU37" t="str">
        <f t="shared" si="26"/>
        <v>&amp;0.96</v>
      </c>
      <c r="BV37" s="3" t="s">
        <v>44</v>
      </c>
    </row>
    <row r="38" spans="17:74" x14ac:dyDescent="0.35">
      <c r="Q38" t="s">
        <v>7</v>
      </c>
      <c r="R38" t="s">
        <v>14</v>
      </c>
      <c r="U38" t="s">
        <v>37</v>
      </c>
      <c r="V38" t="s">
        <v>37</v>
      </c>
      <c r="W38" t="s">
        <v>27</v>
      </c>
      <c r="X38" s="1" cm="1">
        <f t="array" ref="X38">SUMPRODUCT((X$28 = $C$1:$O$1) * ($R38 = $B$2:$B$23) * ($Q38 = $A$2:$A$23) * ($C$2:$O$23))</f>
        <v>2.46201067084729</v>
      </c>
      <c r="Y38" s="1" cm="1">
        <f t="array" ref="Y38">SUMPRODUCT((Y$28 = $C$1:$O$1) * ($R38 = $B$2:$B$23) * ($Q38 = $A$2:$A$23) * ($C$2:$O$23))</f>
        <v>1579.4626803083299</v>
      </c>
      <c r="Z38" s="1" cm="1">
        <f t="array" ref="Z38">SUMPRODUCT((Z$28 = $C$1:$O$1) * ($R38 = $B$2:$B$23) * ($Q38 = $A$2:$A$23) * ($C$2:$O$23))</f>
        <v>3075.0650149605499</v>
      </c>
      <c r="AA38" s="1" cm="1">
        <f t="array" ref="AA38">SUMPRODUCT((AA$28 = $C$1:$O$1) * ($R38 = $B$2:$B$23) * ($Q38 = $A$2:$A$23) * ($C$2:$O$23))</f>
        <v>193.306895094205</v>
      </c>
      <c r="AB38" s="1" cm="1">
        <f t="array" ref="AB38">SUMPRODUCT((AB$28 = $C$1:$O$1) * ($R38 = $B$2:$B$23) * ($Q38 = $A$2:$A$23) * ($C$2:$O$23))</f>
        <v>378.96099875148599</v>
      </c>
      <c r="AC38" s="1" cm="1">
        <f t="array" ref="AC38">SUMPRODUCT((AC$28 = $C$1:$O$1) * ($R38 = $B$2:$B$23) * ($Q38 = $A$2:$A$23) * ($C$2:$O$23))</f>
        <v>717.30420088963001</v>
      </c>
      <c r="AD38" s="1" cm="1">
        <f t="array" ref="AD38">SUMPRODUCT((AD$28 = $C$1:$O$1) * ($R38 = $B$2:$B$23) * ($Q38 = $A$2:$A$23) * ($C$2:$O$23))</f>
        <v>13.406036811161099</v>
      </c>
      <c r="AE38" s="1" cm="1">
        <f t="array" ref="AE38">SUMPRODUCT((AE$28 = $C$1:$O$1) * ($R38 = $B$2:$B$23) * ($Q38 = $A$2:$A$23) * ($C$2:$O$23))</f>
        <v>5.67514458033423</v>
      </c>
      <c r="AF38" s="1" cm="1">
        <f t="array" ref="AF38">SUMPRODUCT((AF$28 = $C$1:$O$1) * ($R38 = $B$2:$B$23) * ($Q38 = $A$2:$A$23) * ($C$2:$O$23))</f>
        <v>566.47376203418401</v>
      </c>
      <c r="AG38" s="1" cm="1">
        <f t="array" ref="AG38">SUMPRODUCT((AG$28 = $C$1:$O$1) * ($R38 = $B$2:$B$23) * ($Q38 = $A$2:$A$23) * ($C$2:$O$23))</f>
        <v>1111.37364455482</v>
      </c>
      <c r="AH38" s="1" cm="1">
        <f t="array" ref="AH38">SUMPRODUCT((AH$28 = $C$1:$O$1) * ($R38 = $B$2:$B$23) * ($Q38 = $A$2:$A$23) * ($C$2:$O$23))</f>
        <v>2074.2951149586602</v>
      </c>
      <c r="AI38" s="1" cm="1">
        <f t="array" ref="AI38">SUMPRODUCT((AI$28 = $C$1:$O$1) * ($R38 = $B$2:$B$23) * ($Q38 = $A$2:$A$23) * ($C$2:$O$23))</f>
        <v>5645.9669226584101</v>
      </c>
      <c r="AJ38" s="1" cm="1">
        <f t="array" ref="AJ38">SUMPRODUCT((AJ$28 = $C$1:$O$1) * ($R38 = $B$2:$B$23) * ($Q38 = $A$2:$A$23) * ($C$2:$O$23))</f>
        <v>53.270477932099702</v>
      </c>
      <c r="AK38" s="1"/>
      <c r="AM38" t="s">
        <v>37</v>
      </c>
      <c r="AN38" t="s">
        <v>37</v>
      </c>
      <c r="AO38" t="s">
        <v>27</v>
      </c>
      <c r="AP38" s="5">
        <f t="shared" si="0"/>
        <v>1.1665869244171845</v>
      </c>
      <c r="AQ38" s="5">
        <f t="shared" si="1"/>
        <v>2.7238530514334127</v>
      </c>
      <c r="AR38" s="5">
        <f t="shared" si="1"/>
        <v>2.8060031203476274</v>
      </c>
      <c r="AS38" s="5">
        <f t="shared" si="1"/>
        <v>1.7610303494715291</v>
      </c>
      <c r="AT38" s="5">
        <f t="shared" si="1"/>
        <v>1.8293267346505913</v>
      </c>
      <c r="AU38" s="5">
        <f t="shared" si="1"/>
        <v>1.7259969844904273</v>
      </c>
      <c r="AV38" s="5">
        <f t="shared" si="1"/>
        <v>1.5229201996771011</v>
      </c>
      <c r="AW38" s="5">
        <f t="shared" si="1"/>
        <v>1.3313508245047629</v>
      </c>
      <c r="AX38" s="5">
        <f t="shared" si="1"/>
        <v>2.154768703735241</v>
      </c>
      <c r="AY38" s="5">
        <f t="shared" si="1"/>
        <v>2.1788552146998055</v>
      </c>
      <c r="AZ38" s="5">
        <f t="shared" si="1"/>
        <v>2.0813878911152792</v>
      </c>
      <c r="BA38" s="5">
        <f t="shared" si="1"/>
        <v>2.706774227250532</v>
      </c>
      <c r="BB38" s="5">
        <f t="shared" si="1"/>
        <v>2.379128860725801</v>
      </c>
      <c r="BC38" s="1"/>
      <c r="BD38" s="1"/>
      <c r="BE38" t="s">
        <v>43</v>
      </c>
      <c r="BF38" t="str">
        <f t="shared" si="11"/>
        <v>TL</v>
      </c>
      <c r="BG38" t="str">
        <f t="shared" si="12"/>
        <v>&amp;TL</v>
      </c>
      <c r="BH38" t="str">
        <f t="shared" si="13"/>
        <v>&amp;None</v>
      </c>
      <c r="BI38" t="str">
        <f t="shared" si="14"/>
        <v>&amp;1.17</v>
      </c>
      <c r="BJ38" t="str">
        <f t="shared" si="15"/>
        <v>&amp;2.72</v>
      </c>
      <c r="BK38" t="str">
        <f t="shared" si="16"/>
        <v>&amp;2.81</v>
      </c>
      <c r="BL38" t="str">
        <f t="shared" si="17"/>
        <v>&amp;1.76</v>
      </c>
      <c r="BM38" t="str">
        <f t="shared" si="18"/>
        <v>&amp;1.83</v>
      </c>
      <c r="BN38" t="str">
        <f t="shared" si="19"/>
        <v>&amp;1.73</v>
      </c>
      <c r="BO38" t="str">
        <f t="shared" si="20"/>
        <v>&amp;1.52</v>
      </c>
      <c r="BP38" t="str">
        <f t="shared" si="21"/>
        <v>&amp;1.33</v>
      </c>
      <c r="BQ38" t="str">
        <f t="shared" si="22"/>
        <v>&amp;2.15</v>
      </c>
      <c r="BR38" t="str">
        <f t="shared" si="23"/>
        <v>&amp;2.18</v>
      </c>
      <c r="BS38" t="str">
        <f t="shared" si="24"/>
        <v>&amp;2.08</v>
      </c>
      <c r="BT38" t="str">
        <f t="shared" si="25"/>
        <v>&amp;2.71</v>
      </c>
      <c r="BU38" t="str">
        <f t="shared" si="26"/>
        <v>&amp;2.38</v>
      </c>
      <c r="BV38" s="3" t="s">
        <v>44</v>
      </c>
    </row>
    <row r="39" spans="17:74" x14ac:dyDescent="0.35">
      <c r="T39" t="s">
        <v>41</v>
      </c>
      <c r="AL39" t="s">
        <v>41</v>
      </c>
      <c r="BE39" t="s">
        <v>45</v>
      </c>
    </row>
    <row r="40" spans="17:74" x14ac:dyDescent="0.35">
      <c r="Q40" t="s">
        <v>15</v>
      </c>
      <c r="R40" t="s">
        <v>16</v>
      </c>
      <c r="U40" t="s">
        <v>35</v>
      </c>
      <c r="V40" t="s">
        <v>35</v>
      </c>
      <c r="W40" t="s">
        <v>28</v>
      </c>
      <c r="X40" s="1" cm="1">
        <f t="array" ref="X40">SUMPRODUCT((X$28 = $C$1:$O$1) * ($R40 = $B$2:$B$23) * ($Q40 = $A$2:$A$23) * ($C$2:$O$23))</f>
        <v>2.1577492155108202</v>
      </c>
      <c r="Y40" s="1" cm="1">
        <f t="array" ref="Y40">SUMPRODUCT((Y$28 = $C$1:$O$1) * ($R40 = $B$2:$B$23) * ($Q40 = $A$2:$A$23) * ($C$2:$O$23))</f>
        <v>770.97330676363401</v>
      </c>
      <c r="Z40" s="1" cm="1">
        <f t="array" ref="Z40">SUMPRODUCT((Z$28 = $C$1:$O$1) * ($R40 = $B$2:$B$23) * ($Q40 = $A$2:$A$23) * ($C$2:$O$23))</f>
        <v>1587.11701250536</v>
      </c>
      <c r="AA40" s="1" cm="1">
        <f t="array" ref="AA40">SUMPRODUCT((AA$28 = $C$1:$O$1) * ($R40 = $B$2:$B$23) * ($Q40 = $A$2:$A$23) * ($C$2:$O$23))</f>
        <v>119.804781775378</v>
      </c>
      <c r="AB40" s="1" cm="1">
        <f t="array" ref="AB40">SUMPRODUCT((AB$28 = $C$1:$O$1) * ($R40 = $B$2:$B$23) * ($Q40 = $A$2:$A$23) * ($C$2:$O$23))</f>
        <v>226.88966997024201</v>
      </c>
      <c r="AC40" s="1" cm="1">
        <f t="array" ref="AC40">SUMPRODUCT((AC$28 = $C$1:$O$1) * ($R40 = $B$2:$B$23) * ($Q40 = $A$2:$A$23) * ($C$2:$O$23))</f>
        <v>458.47772011986899</v>
      </c>
      <c r="AD40" s="1" cm="1">
        <f t="array" ref="AD40">SUMPRODUCT((AD$28 = $C$1:$O$1) * ($R40 = $B$2:$B$23) * ($Q40 = $A$2:$A$23) * ($C$2:$O$23))</f>
        <v>9.0885806620850307</v>
      </c>
      <c r="AE40" s="1" cm="1">
        <f t="array" ref="AE40">SUMPRODUCT((AE$28 = $C$1:$O$1) * ($R40 = $B$2:$B$23) * ($Q40 = $A$2:$A$23) * ($C$2:$O$23))</f>
        <v>4.3977372100197396</v>
      </c>
      <c r="AF40" s="1" cm="1">
        <f t="array" ref="AF40">SUMPRODUCT((AF$28 = $C$1:$O$1) * ($R40 = $B$2:$B$23) * ($Q40 = $A$2:$A$23) * ($C$2:$O$23))</f>
        <v>328.75765122838698</v>
      </c>
      <c r="AG40" s="1" cm="1">
        <f t="array" ref="AG40">SUMPRODUCT((AG$28 = $C$1:$O$1) * ($R40 = $B$2:$B$23) * ($Q40 = $A$2:$A$23) * ($C$2:$O$23))</f>
        <v>649.53845283785495</v>
      </c>
      <c r="AH40" s="1" cm="1">
        <f t="array" ref="AH40">SUMPRODUCT((AH$28 = $C$1:$O$1) * ($R40 = $B$2:$B$23) * ($Q40 = $A$2:$A$23) * ($C$2:$O$23))</f>
        <v>1806.9190793079599</v>
      </c>
      <c r="AI40" s="1" cm="1">
        <f t="array" ref="AI40">SUMPRODUCT((AI$28 = $C$1:$O$1) * ($R40 = $B$2:$B$23) * ($Q40 = $A$2:$A$23) * ($C$2:$O$23))</f>
        <v>3273.4815544408498</v>
      </c>
      <c r="AJ40" s="1" cm="1">
        <f t="array" ref="AJ40">SUMPRODUCT((AJ$28 = $C$1:$O$1) * ($R40 = $B$2:$B$23) * ($Q40 = $A$2:$A$23) * ($C$2:$O$23))</f>
        <v>32.792559916616298</v>
      </c>
      <c r="AK40" s="1"/>
      <c r="AM40" t="s">
        <v>35</v>
      </c>
      <c r="AN40" t="s">
        <v>35</v>
      </c>
      <c r="AO40" t="s">
        <v>28</v>
      </c>
      <c r="AP40" s="1">
        <f t="shared" ref="AP40:AP46" si="27">X40 / X$32</f>
        <v>1.0224171855924884</v>
      </c>
      <c r="AQ40" s="1">
        <f t="shared" ref="AQ40:BB46" si="28">Y40 / Y$32</f>
        <v>1.3295774698468243</v>
      </c>
      <c r="AR40" s="1">
        <f t="shared" si="28"/>
        <v>1.4482475225012368</v>
      </c>
      <c r="AS40" s="1">
        <f t="shared" si="28"/>
        <v>1.0914243727076398</v>
      </c>
      <c r="AT40" s="1">
        <f t="shared" si="28"/>
        <v>1.0952455277984872</v>
      </c>
      <c r="AU40" s="1">
        <f t="shared" si="28"/>
        <v>1.1032016282652446</v>
      </c>
      <c r="AV40" s="1">
        <f t="shared" si="28"/>
        <v>1.0324589788654464</v>
      </c>
      <c r="AW40" s="1">
        <f t="shared" si="28"/>
        <v>1.0316796299434963</v>
      </c>
      <c r="AX40" s="1">
        <f t="shared" si="28"/>
        <v>1.2505375278752724</v>
      </c>
      <c r="AY40" s="1">
        <f t="shared" si="28"/>
        <v>1.2734243357738675</v>
      </c>
      <c r="AZ40" s="1">
        <f t="shared" si="28"/>
        <v>1.8130975986855706</v>
      </c>
      <c r="BA40" s="1">
        <f t="shared" si="28"/>
        <v>1.569363693822083</v>
      </c>
      <c r="BB40" s="1">
        <f t="shared" si="28"/>
        <v>1.4645583960058675</v>
      </c>
      <c r="BC40" s="1"/>
      <c r="BD40" s="1"/>
      <c r="BE40" t="str">
        <f>"\texttt{"&amp;AL46&amp;"}"</f>
        <v>\texttt{Separate aggregations}</v>
      </c>
      <c r="BV40" s="3" t="s">
        <v>44</v>
      </c>
    </row>
    <row r="41" spans="17:74" x14ac:dyDescent="0.35">
      <c r="Q41" t="s">
        <v>15</v>
      </c>
      <c r="R41" t="s">
        <v>20</v>
      </c>
      <c r="U41" t="s">
        <v>35</v>
      </c>
      <c r="V41" t="s">
        <v>35</v>
      </c>
      <c r="W41" t="s">
        <v>31</v>
      </c>
      <c r="X41" s="1" cm="1">
        <f t="array" ref="X41">SUMPRODUCT((X$28 = $C$1:$O$1) * ($R41 = $B$2:$B$23) * ($Q41 = $A$2:$A$23) * ($C$2:$O$23))</f>
        <v>2.1311015609351598</v>
      </c>
      <c r="Y41" s="1" cm="1">
        <f t="array" ref="Y41">SUMPRODUCT((Y$28 = $C$1:$O$1) * ($R41 = $B$2:$B$23) * ($Q41 = $A$2:$A$23) * ($C$2:$O$23))</f>
        <v>764.24823465847101</v>
      </c>
      <c r="Z41" s="1" cm="1">
        <f t="array" ref="Z41">SUMPRODUCT((Z$28 = $C$1:$O$1) * ($R41 = $B$2:$B$23) * ($Q41 = $A$2:$A$23) * ($C$2:$O$23))</f>
        <v>1523.7284667906099</v>
      </c>
      <c r="AA41" s="1" cm="1">
        <f t="array" ref="AA41">SUMPRODUCT((AA$28 = $C$1:$O$1) * ($R41 = $B$2:$B$23) * ($Q41 = $A$2:$A$23) * ($C$2:$O$23))</f>
        <v>117.171854905654</v>
      </c>
      <c r="AB41" s="1" cm="1">
        <f t="array" ref="AB41">SUMPRODUCT((AB$28 = $C$1:$O$1) * ($R41 = $B$2:$B$23) * ($Q41 = $A$2:$A$23) * ($C$2:$O$23))</f>
        <v>226.836087183377</v>
      </c>
      <c r="AC41" s="1" cm="1">
        <f t="array" ref="AC41">SUMPRODUCT((AC$28 = $C$1:$O$1) * ($R41 = $B$2:$B$23) * ($Q41 = $A$2:$A$23) * ($C$2:$O$23))</f>
        <v>483.971176087755</v>
      </c>
      <c r="AD41" s="1" cm="1">
        <f t="array" ref="AD41">SUMPRODUCT((AD$28 = $C$1:$O$1) * ($R41 = $B$2:$B$23) * ($Q41 = $A$2:$A$23) * ($C$2:$O$23))</f>
        <v>8.9914420650465505</v>
      </c>
      <c r="AE41" s="1" cm="1">
        <f t="array" ref="AE41">SUMPRODUCT((AE$28 = $C$1:$O$1) * ($R41 = $B$2:$B$23) * ($Q41 = $A$2:$A$23) * ($C$2:$O$23))</f>
        <v>4.3403407167516397</v>
      </c>
      <c r="AF41" s="1" cm="1">
        <f t="array" ref="AF41">SUMPRODUCT((AF$28 = $C$1:$O$1) * ($R41 = $B$2:$B$23) * ($Q41 = $A$2:$A$23) * ($C$2:$O$23))</f>
        <v>316.002857613797</v>
      </c>
      <c r="AG41" s="1" cm="1">
        <f t="array" ref="AG41">SUMPRODUCT((AG$28 = $C$1:$O$1) * ($R41 = $B$2:$B$23) * ($Q41 = $A$2:$A$23) * ($C$2:$O$23))</f>
        <v>636.97046632252795</v>
      </c>
      <c r="AH41" s="1" cm="1">
        <f t="array" ref="AH41">SUMPRODUCT((AH$28 = $C$1:$O$1) * ($R41 = $B$2:$B$23) * ($Q41 = $A$2:$A$23) * ($C$2:$O$23))</f>
        <v>1370.6935319248801</v>
      </c>
      <c r="AI41" s="1" cm="1">
        <f t="array" ref="AI41">SUMPRODUCT((AI$28 = $C$1:$O$1) * ($R41 = $B$2:$B$23) * ($Q41 = $A$2:$A$23) * ($C$2:$O$23))</f>
        <v>3113.5372708836198</v>
      </c>
      <c r="AJ41" s="1" cm="1">
        <f t="array" ref="AJ41">SUMPRODUCT((AJ$28 = $C$1:$O$1) * ($R41 = $B$2:$B$23) * ($Q41 = $A$2:$A$23) * ($C$2:$O$23))</f>
        <v>29.898134300676801</v>
      </c>
      <c r="AK41" s="1"/>
      <c r="AM41" t="s">
        <v>35</v>
      </c>
      <c r="AN41" t="s">
        <v>35</v>
      </c>
      <c r="AO41" t="s">
        <v>31</v>
      </c>
      <c r="AP41" s="1">
        <f t="shared" si="27"/>
        <v>1.0097905931237998</v>
      </c>
      <c r="AQ41" s="1">
        <f t="shared" si="28"/>
        <v>1.317979786404768</v>
      </c>
      <c r="AR41" s="1">
        <f t="shared" si="28"/>
        <v>1.3904053447896969</v>
      </c>
      <c r="AS41" s="1">
        <f t="shared" si="28"/>
        <v>1.0674383471534894</v>
      </c>
      <c r="AT41" s="1">
        <f t="shared" si="28"/>
        <v>1.0949868720928813</v>
      </c>
      <c r="AU41" s="1">
        <f t="shared" si="28"/>
        <v>1.1645446791915295</v>
      </c>
      <c r="AV41" s="1">
        <f t="shared" si="28"/>
        <v>1.0214240746889165</v>
      </c>
      <c r="AW41" s="1">
        <f t="shared" si="28"/>
        <v>1.0182147978930558</v>
      </c>
      <c r="AX41" s="1">
        <f t="shared" si="28"/>
        <v>1.2020204879957412</v>
      </c>
      <c r="AY41" s="1">
        <f t="shared" si="28"/>
        <v>1.2487847169639701</v>
      </c>
      <c r="AZ41" s="1">
        <f t="shared" si="28"/>
        <v>1.3753804360838682</v>
      </c>
      <c r="BA41" s="1">
        <f t="shared" si="28"/>
        <v>1.4926836369851728</v>
      </c>
      <c r="BB41" s="1">
        <f t="shared" si="28"/>
        <v>1.3352895817316066</v>
      </c>
      <c r="BC41" s="1"/>
      <c r="BD41" s="1"/>
      <c r="BE41" t="s">
        <v>43</v>
      </c>
      <c r="BF41" t="str">
        <f>AM47</f>
        <v>SL</v>
      </c>
      <c r="BG41" t="str">
        <f>"&amp;"&amp;AN47</f>
        <v>&amp;SL</v>
      </c>
      <c r="BH41" t="str">
        <f>"&amp;"&amp;AO47</f>
        <v>&amp;Base</v>
      </c>
      <c r="BI41" t="str">
        <f>"&amp;"&amp;ROUND(AP47, 2)</f>
        <v>&amp;1</v>
      </c>
      <c r="BJ41" t="str">
        <f>"&amp;"&amp;ROUND(AQ47, 2)</f>
        <v>&amp;1.44</v>
      </c>
      <c r="BK41" t="str">
        <f>"&amp;"&amp;ROUND(AR47, 2)</f>
        <v>&amp;1.29</v>
      </c>
      <c r="BL41" t="str">
        <f>"&amp;"&amp;ROUND(AS47, 2)</f>
        <v>&amp;1.19</v>
      </c>
      <c r="BM41" t="str">
        <f>"&amp;"&amp;ROUND(AT47, 2)</f>
        <v>&amp;1.14</v>
      </c>
      <c r="BN41" t="str">
        <f>"&amp;"&amp;ROUND(AU47, 2)</f>
        <v>&amp;1.14</v>
      </c>
      <c r="BO41" t="str">
        <f>"&amp;"&amp;ROUND(AV47, 2)</f>
        <v>&amp;1.01</v>
      </c>
      <c r="BP41" t="str">
        <f>"&amp;"&amp;ROUND(AW47, 2)</f>
        <v>&amp;0.99</v>
      </c>
      <c r="BQ41" t="str">
        <f>"&amp;"&amp;ROUND(AX47, 2)</f>
        <v>&amp;1.23</v>
      </c>
      <c r="BR41" t="str">
        <f>"&amp;"&amp;ROUND(AY47, 2)</f>
        <v>&amp;1.34</v>
      </c>
      <c r="BS41" t="str">
        <f>"&amp;"&amp;ROUND(AZ47, 2)</f>
        <v>&amp;1.27</v>
      </c>
      <c r="BT41" t="str">
        <f>"&amp;"&amp;ROUND(BA47, 2)</f>
        <v>&amp;1.6</v>
      </c>
      <c r="BU41" t="str">
        <f>"&amp;"&amp;ROUND(BB47, 2)</f>
        <v>&amp;1.35</v>
      </c>
      <c r="BV41" s="3" t="s">
        <v>44</v>
      </c>
    </row>
    <row r="42" spans="17:74" x14ac:dyDescent="0.35">
      <c r="Q42" t="s">
        <v>15</v>
      </c>
      <c r="R42" t="s">
        <v>21</v>
      </c>
      <c r="U42" t="s">
        <v>35</v>
      </c>
      <c r="V42" t="s">
        <v>35</v>
      </c>
      <c r="W42" t="s">
        <v>32</v>
      </c>
      <c r="X42" s="1" cm="1">
        <f t="array" ref="X42">SUMPRODUCT((X$28 = $C$1:$O$1) * ($R42 = $B$2:$B$23) * ($Q42 = $A$2:$A$23) * ($C$2:$O$23))</f>
        <v>2.1341889451220299</v>
      </c>
      <c r="Y42" s="1" cm="1">
        <f t="array" ref="Y42">SUMPRODUCT((Y$28 = $C$1:$O$1) * ($R42 = $B$2:$B$23) * ($Q42 = $A$2:$A$23) * ($C$2:$O$23))</f>
        <v>799.65526995043001</v>
      </c>
      <c r="Z42" s="1" cm="1">
        <f t="array" ref="Z42">SUMPRODUCT((Z$28 = $C$1:$O$1) * ($R42 = $B$2:$B$23) * ($Q42 = $A$2:$A$23) * ($C$2:$O$23))</f>
        <v>1686.47053357767</v>
      </c>
      <c r="AA42" s="1" cm="1">
        <f t="array" ref="AA42">SUMPRODUCT((AA$28 = $C$1:$O$1) * ($R42 = $B$2:$B$23) * ($Q42 = $A$2:$A$23) * ($C$2:$O$23))</f>
        <v>118.29873172324</v>
      </c>
      <c r="AB42" s="1" cm="1">
        <f t="array" ref="AB42">SUMPRODUCT((AB$28 = $C$1:$O$1) * ($R42 = $B$2:$B$23) * ($Q42 = $A$2:$A$23) * ($C$2:$O$23))</f>
        <v>234.98126923561799</v>
      </c>
      <c r="AC42" s="1" cm="1">
        <f t="array" ref="AC42">SUMPRODUCT((AC$28 = $C$1:$O$1) * ($R42 = $B$2:$B$23) * ($Q42 = $A$2:$A$23) * ($C$2:$O$23))</f>
        <v>462.956305471929</v>
      </c>
      <c r="AD42" s="1" cm="1">
        <f t="array" ref="AD42">SUMPRODUCT((AD$28 = $C$1:$O$1) * ($R42 = $B$2:$B$23) * ($Q42 = $A$2:$A$23) * ($C$2:$O$23))</f>
        <v>9.0917963537421098</v>
      </c>
      <c r="AE42" s="1" cm="1">
        <f t="array" ref="AE42">SUMPRODUCT((AE$28 = $C$1:$O$1) * ($R42 = $B$2:$B$23) * ($Q42 = $A$2:$A$23) * ($C$2:$O$23))</f>
        <v>4.3545445812476196</v>
      </c>
      <c r="AF42" s="1" cm="1">
        <f t="array" ref="AF42">SUMPRODUCT((AF$28 = $C$1:$O$1) * ($R42 = $B$2:$B$23) * ($Q42 = $A$2:$A$23) * ($C$2:$O$23))</f>
        <v>313.57446889895198</v>
      </c>
      <c r="AG42" s="1" cm="1">
        <f t="array" ref="AG42">SUMPRODUCT((AG$28 = $C$1:$O$1) * ($R42 = $B$2:$B$23) * ($Q42 = $A$2:$A$23) * ($C$2:$O$23))</f>
        <v>650.78491791950501</v>
      </c>
      <c r="AH42" s="1" cm="1">
        <f t="array" ref="AH42">SUMPRODUCT((AH$28 = $C$1:$O$1) * ($R42 = $B$2:$B$23) * ($Q42 = $A$2:$A$23) * ($C$2:$O$23))</f>
        <v>1263.62931001583</v>
      </c>
      <c r="AI42" s="1" cm="1">
        <f t="array" ref="AI42">SUMPRODUCT((AI$28 = $C$1:$O$1) * ($R42 = $B$2:$B$23) * ($Q42 = $A$2:$A$23) * ($C$2:$O$23))</f>
        <v>3231.3305403248</v>
      </c>
      <c r="AJ42" s="1" cm="1">
        <f t="array" ref="AJ42">SUMPRODUCT((AJ$28 = $C$1:$O$1) * ($R42 = $B$2:$B$23) * ($Q42 = $A$2:$A$23) * ($C$2:$O$23))</f>
        <v>30.358603671967298</v>
      </c>
      <c r="AK42" s="1"/>
      <c r="AM42" t="s">
        <v>35</v>
      </c>
      <c r="AN42" t="s">
        <v>35</v>
      </c>
      <c r="AO42" t="s">
        <v>32</v>
      </c>
      <c r="AP42" s="1">
        <f t="shared" si="27"/>
        <v>1.0112535039331245</v>
      </c>
      <c r="AQ42" s="1">
        <f t="shared" si="28"/>
        <v>1.3790407803266922</v>
      </c>
      <c r="AR42" s="1">
        <f t="shared" si="28"/>
        <v>1.5389078138414516</v>
      </c>
      <c r="AS42" s="1">
        <f t="shared" si="28"/>
        <v>1.0777042213992982</v>
      </c>
      <c r="AT42" s="1">
        <f t="shared" si="28"/>
        <v>1.1343054281866491</v>
      </c>
      <c r="AU42" s="1">
        <f t="shared" si="28"/>
        <v>1.1139781228164427</v>
      </c>
      <c r="AV42" s="1">
        <f t="shared" si="28"/>
        <v>1.0328242800987253</v>
      </c>
      <c r="AW42" s="1">
        <f t="shared" si="28"/>
        <v>1.0215469291612893</v>
      </c>
      <c r="AX42" s="1">
        <f t="shared" si="28"/>
        <v>1.1927833152369152</v>
      </c>
      <c r="AY42" s="1">
        <f t="shared" si="28"/>
        <v>1.2758680386243002</v>
      </c>
      <c r="AZ42" s="1">
        <f t="shared" si="28"/>
        <v>1.2679501223131022</v>
      </c>
      <c r="BA42" s="1">
        <f t="shared" si="28"/>
        <v>1.5491557683728712</v>
      </c>
      <c r="BB42" s="1">
        <f t="shared" si="28"/>
        <v>1.3558547430225165</v>
      </c>
      <c r="BC42" s="1"/>
      <c r="BD42" s="1"/>
      <c r="BE42" t="s">
        <v>43</v>
      </c>
      <c r="BF42" t="str">
        <f>AM48</f>
        <v>SL</v>
      </c>
      <c r="BG42" t="str">
        <f>"&amp;"&amp;AN48</f>
        <v>&amp;SL</v>
      </c>
      <c r="BH42" t="str">
        <f>"&amp;"&amp;AO48</f>
        <v>&amp;OLS</v>
      </c>
      <c r="BI42" t="str">
        <f>"&amp;"&amp;ROUND(AP48, 2)</f>
        <v>&amp;1</v>
      </c>
      <c r="BJ42" t="str">
        <f>"&amp;"&amp;ROUND(AQ48, 2)</f>
        <v>&amp;1.39</v>
      </c>
      <c r="BK42" t="str">
        <f>"&amp;"&amp;ROUND(AR48, 2)</f>
        <v>&amp;1.41</v>
      </c>
      <c r="BL42" t="str">
        <f>"&amp;"&amp;ROUND(AS48, 2)</f>
        <v>&amp;1.1</v>
      </c>
      <c r="BM42" t="str">
        <f>"&amp;"&amp;ROUND(AT48, 2)</f>
        <v>&amp;1.06</v>
      </c>
      <c r="BN42" t="str">
        <f>"&amp;"&amp;ROUND(AU48, 2)</f>
        <v>&amp;1.07</v>
      </c>
      <c r="BO42" t="str">
        <f>"&amp;"&amp;ROUND(AV48, 2)</f>
        <v>&amp;1</v>
      </c>
      <c r="BP42" t="str">
        <f>"&amp;"&amp;ROUND(AW48, 2)</f>
        <v>&amp;1</v>
      </c>
      <c r="BQ42" t="str">
        <f>"&amp;"&amp;ROUND(AX48, 2)</f>
        <v>&amp;1.2</v>
      </c>
      <c r="BR42" t="str">
        <f>"&amp;"&amp;ROUND(AY48, 2)</f>
        <v>&amp;1.19</v>
      </c>
      <c r="BS42" t="str">
        <f>"&amp;"&amp;ROUND(AZ48, 2)</f>
        <v>&amp;1.23</v>
      </c>
      <c r="BT42" t="str">
        <f>"&amp;"&amp;ROUND(BA48, 2)</f>
        <v>&amp;1.5</v>
      </c>
      <c r="BU42" t="str">
        <f>"&amp;"&amp;ROUND(BB48, 2)</f>
        <v>&amp;1.3</v>
      </c>
      <c r="BV42" s="3" t="s">
        <v>44</v>
      </c>
    </row>
    <row r="43" spans="17:74" x14ac:dyDescent="0.35">
      <c r="Q43" t="s">
        <v>15</v>
      </c>
      <c r="R43" t="s">
        <v>22</v>
      </c>
      <c r="U43" t="s">
        <v>35</v>
      </c>
      <c r="V43" t="s">
        <v>35</v>
      </c>
      <c r="W43" t="s">
        <v>33</v>
      </c>
      <c r="X43" s="1" cm="1">
        <f t="array" ref="X43">SUMPRODUCT((X$28 = $C$1:$O$1) * ($R43 = $B$2:$B$23) * ($Q43 = $A$2:$A$23) * ($C$2:$O$23))</f>
        <v>2.1352440185085801</v>
      </c>
      <c r="Y43" s="1" cm="1">
        <f t="array" ref="Y43">SUMPRODUCT((Y$28 = $C$1:$O$1) * ($R43 = $B$2:$B$23) * ($Q43 = $A$2:$A$23) * ($C$2:$O$23))</f>
        <v>876.35019577464902</v>
      </c>
      <c r="Z43" s="1" cm="1">
        <f t="array" ref="Z43">SUMPRODUCT((Z$28 = $C$1:$O$1) * ($R43 = $B$2:$B$23) * ($Q43 = $A$2:$A$23) * ($C$2:$O$23))</f>
        <v>1867.18404570092</v>
      </c>
      <c r="AA43" s="1" cm="1">
        <f t="array" ref="AA43">SUMPRODUCT((AA$28 = $C$1:$O$1) * ($R43 = $B$2:$B$23) * ($Q43 = $A$2:$A$23) * ($C$2:$O$23))</f>
        <v>130.054900606307</v>
      </c>
      <c r="AB43" s="1" cm="1">
        <f t="array" ref="AB43">SUMPRODUCT((AB$28 = $C$1:$O$1) * ($R43 = $B$2:$B$23) * ($Q43 = $A$2:$A$23) * ($C$2:$O$23))</f>
        <v>262.54906549023798</v>
      </c>
      <c r="AC43" s="1" cm="1">
        <f t="array" ref="AC43">SUMPRODUCT((AC$28 = $C$1:$O$1) * ($R43 = $B$2:$B$23) * ($Q43 = $A$2:$A$23) * ($C$2:$O$23))</f>
        <v>507.99823120783901</v>
      </c>
      <c r="AD43" s="1" cm="1">
        <f t="array" ref="AD43">SUMPRODUCT((AD$28 = $C$1:$O$1) * ($R43 = $B$2:$B$23) * ($Q43 = $A$2:$A$23) * ($C$2:$O$23))</f>
        <v>9.0953087953724694</v>
      </c>
      <c r="AE43" s="1" cm="1">
        <f t="array" ref="AE43">SUMPRODUCT((AE$28 = $C$1:$O$1) * ($R43 = $B$2:$B$23) * ($Q43 = $A$2:$A$23) * ($C$2:$O$23))</f>
        <v>4.3544530383008997</v>
      </c>
      <c r="AF43" s="1" cm="1">
        <f t="array" ref="AF43">SUMPRODUCT((AF$28 = $C$1:$O$1) * ($R43 = $B$2:$B$23) * ($Q43 = $A$2:$A$23) * ($C$2:$O$23))</f>
        <v>345.20653523467797</v>
      </c>
      <c r="AG43" s="1" cm="1">
        <f t="array" ref="AG43">SUMPRODUCT((AG$28 = $C$1:$O$1) * ($R43 = $B$2:$B$23) * ($Q43 = $A$2:$A$23) * ($C$2:$O$23))</f>
        <v>727.11981044278502</v>
      </c>
      <c r="AH43" s="1" cm="1">
        <f t="array" ref="AH43">SUMPRODUCT((AH$28 = $C$1:$O$1) * ($R43 = $B$2:$B$23) * ($Q43 = $A$2:$A$23) * ($C$2:$O$23))</f>
        <v>1373.90452498182</v>
      </c>
      <c r="AI43" s="1" cm="1">
        <f t="array" ref="AI43">SUMPRODUCT((AI$28 = $C$1:$O$1) * ($R43 = $B$2:$B$23) * ($Q43 = $A$2:$A$23) * ($C$2:$O$23))</f>
        <v>3463.1148800691599</v>
      </c>
      <c r="AJ43" s="1" cm="1">
        <f t="array" ref="AJ43">SUMPRODUCT((AJ$28 = $C$1:$O$1) * ($R43 = $B$2:$B$23) * ($Q43 = $A$2:$A$23) * ($C$2:$O$23))</f>
        <v>33.180979732876501</v>
      </c>
      <c r="AK43" s="1"/>
      <c r="AM43" t="s">
        <v>35</v>
      </c>
      <c r="AN43" t="s">
        <v>35</v>
      </c>
      <c r="AO43" t="s">
        <v>33</v>
      </c>
      <c r="AP43" s="1">
        <f t="shared" si="27"/>
        <v>1.0117534346733217</v>
      </c>
      <c r="AQ43" s="1">
        <f t="shared" si="28"/>
        <v>1.5113045623965398</v>
      </c>
      <c r="AR43" s="1">
        <f t="shared" si="28"/>
        <v>1.7038092635473283</v>
      </c>
      <c r="AS43" s="1">
        <f t="shared" si="28"/>
        <v>1.1848031957349241</v>
      </c>
      <c r="AT43" s="1">
        <f t="shared" si="28"/>
        <v>1.2673811453979813</v>
      </c>
      <c r="AU43" s="1">
        <f t="shared" si="28"/>
        <v>1.2223592362957774</v>
      </c>
      <c r="AV43" s="1">
        <f t="shared" si="28"/>
        <v>1.0332232920054065</v>
      </c>
      <c r="AW43" s="1">
        <f t="shared" si="28"/>
        <v>1.021525453800465</v>
      </c>
      <c r="AX43" s="1">
        <f t="shared" si="28"/>
        <v>1.3131062518720391</v>
      </c>
      <c r="AY43" s="1">
        <f t="shared" si="28"/>
        <v>1.4255230888882655</v>
      </c>
      <c r="AZ43" s="1">
        <f t="shared" si="28"/>
        <v>1.3786024087043376</v>
      </c>
      <c r="BA43" s="1">
        <f t="shared" si="28"/>
        <v>1.6602771910972021</v>
      </c>
      <c r="BB43" s="1">
        <f t="shared" si="28"/>
        <v>1.4819057304172529</v>
      </c>
      <c r="BC43" s="1"/>
      <c r="BD43" s="1"/>
      <c r="BE43" t="s">
        <v>43</v>
      </c>
      <c r="BF43" t="str">
        <f>AM49</f>
        <v>SL</v>
      </c>
      <c r="BG43" t="str">
        <f>"&amp;"&amp;AN49</f>
        <v>&amp;SL</v>
      </c>
      <c r="BH43" t="str">
        <f>"&amp;"&amp;AO49</f>
        <v>&amp;WLS-struct</v>
      </c>
      <c r="BI43" t="str">
        <f>"&amp;"&amp;ROUND(AP49, 2)</f>
        <v>&amp;1</v>
      </c>
      <c r="BJ43" t="str">
        <f>"&amp;"&amp;ROUND(AQ49, 2)</f>
        <v>&amp;1.26</v>
      </c>
      <c r="BK43" t="str">
        <f>"&amp;"&amp;ROUND(AR49, 2)</f>
        <v>&amp;1.37</v>
      </c>
      <c r="BL43" t="str">
        <f>"&amp;"&amp;ROUND(AS49, 2)</f>
        <v>&amp;1.03</v>
      </c>
      <c r="BM43" t="str">
        <f>"&amp;"&amp;ROUND(AT49, 2)</f>
        <v>&amp;1.05</v>
      </c>
      <c r="BN43" t="str">
        <f>"&amp;"&amp;ROUND(AU49, 2)</f>
        <v>&amp;1.02</v>
      </c>
      <c r="BO43" s="7" t="str">
        <f>"&amp;"&amp;ROUND(AV49, 2)</f>
        <v>&amp;0.99</v>
      </c>
      <c r="BP43" s="7" t="str">
        <f>"&amp;"&amp;ROUND(AW49, 2)</f>
        <v>&amp;0.99</v>
      </c>
      <c r="BQ43" t="str">
        <f>"&amp;"&amp;ROUND(AX49, 2)</f>
        <v>&amp;1.11</v>
      </c>
      <c r="BR43" t="str">
        <f>"&amp;"&amp;ROUND(AY49, 2)</f>
        <v>&amp;1.16</v>
      </c>
      <c r="BS43" t="str">
        <f>"&amp;"&amp;ROUND(AZ49, 2)</f>
        <v>&amp;1.16</v>
      </c>
      <c r="BT43" t="str">
        <f>"&amp;"&amp;ROUND(BA49, 2)</f>
        <v>&amp;1.39</v>
      </c>
      <c r="BU43" t="str">
        <f>"&amp;"&amp;ROUND(BB49, 2)</f>
        <v>&amp;1.23</v>
      </c>
      <c r="BV43" s="3" t="s">
        <v>44</v>
      </c>
    </row>
    <row r="44" spans="17:74" x14ac:dyDescent="0.35">
      <c r="Q44" t="s">
        <v>15</v>
      </c>
      <c r="R44" t="s">
        <v>19</v>
      </c>
      <c r="U44" t="s">
        <v>35</v>
      </c>
      <c r="V44" t="s">
        <v>35</v>
      </c>
      <c r="W44" t="s">
        <v>30</v>
      </c>
      <c r="X44" s="1" cm="1">
        <f t="array" ref="X44">SUMPRODUCT((X$28 = $C$1:$O$1) * ($R44 = $B$2:$B$23) * ($Q44 = $A$2:$A$23) * ($C$2:$O$23))</f>
        <v>2.1828556668207102</v>
      </c>
      <c r="Y44" s="1" cm="1">
        <f t="array" ref="Y44">SUMPRODUCT((Y$28 = $C$1:$O$1) * ($R44 = $B$2:$B$23) * ($Q44 = $A$2:$A$23) * ($C$2:$O$23))</f>
        <v>730.07011387829505</v>
      </c>
      <c r="Z44" s="1" cm="1">
        <f t="array" ref="Z44">SUMPRODUCT((Z$28 = $C$1:$O$1) * ($R44 = $B$2:$B$23) * ($Q44 = $A$2:$A$23) * ($C$2:$O$23))</f>
        <v>1544.6730636381899</v>
      </c>
      <c r="AA44" s="1" cm="1">
        <f t="array" ref="AA44">SUMPRODUCT((AA$28 = $C$1:$O$1) * ($R44 = $B$2:$B$23) * ($Q44 = $A$2:$A$23) * ($C$2:$O$23))</f>
        <v>114.81008174328799</v>
      </c>
      <c r="AB44" s="1" cm="1">
        <f t="array" ref="AB44">SUMPRODUCT((AB$28 = $C$1:$O$1) * ($R44 = $B$2:$B$23) * ($Q44 = $A$2:$A$23) * ($C$2:$O$23))</f>
        <v>227.951430250953</v>
      </c>
      <c r="AC44" s="1" cm="1">
        <f t="array" ref="AC44">SUMPRODUCT((AC$28 = $C$1:$O$1) * ($R44 = $B$2:$B$23) * ($Q44 = $A$2:$A$23) * ($C$2:$O$23))</f>
        <v>478.44281782132498</v>
      </c>
      <c r="AD44" s="1" cm="1">
        <f t="array" ref="AD44">SUMPRODUCT((AD$28 = $C$1:$O$1) * ($R44 = $B$2:$B$23) * ($Q44 = $A$2:$A$23) * ($C$2:$O$23))</f>
        <v>9.2922969745380701</v>
      </c>
      <c r="AE44" s="1" cm="1">
        <f t="array" ref="AE44">SUMPRODUCT((AE$28 = $C$1:$O$1) * ($R44 = $B$2:$B$23) * ($Q44 = $A$2:$A$23) * ($C$2:$O$23))</f>
        <v>4.4564936882766002</v>
      </c>
      <c r="AF44" s="1" cm="1">
        <f t="array" ref="AF44">SUMPRODUCT((AF$28 = $C$1:$O$1) * ($R44 = $B$2:$B$23) * ($Q44 = $A$2:$A$23) * ($C$2:$O$23))</f>
        <v>292.75921006456798</v>
      </c>
      <c r="AG44" s="1" cm="1">
        <f t="array" ref="AG44">SUMPRODUCT((AG$28 = $C$1:$O$1) * ($R44 = $B$2:$B$23) * ($Q44 = $A$2:$A$23) * ($C$2:$O$23))</f>
        <v>599.00744415041697</v>
      </c>
      <c r="AH44" s="1" cm="1">
        <f t="array" ref="AH44">SUMPRODUCT((AH$28 = $C$1:$O$1) * ($R44 = $B$2:$B$23) * ($Q44 = $A$2:$A$23) * ($C$2:$O$23))</f>
        <v>1235.1630111299801</v>
      </c>
      <c r="AI44" s="1" cm="1">
        <f t="array" ref="AI44">SUMPRODUCT((AI$28 = $C$1:$O$1) * ($R44 = $B$2:$B$23) * ($Q44 = $A$2:$A$23) * ($C$2:$O$23))</f>
        <v>3211.2489320828299</v>
      </c>
      <c r="AJ44" s="1" cm="1">
        <f t="array" ref="AJ44">SUMPRODUCT((AJ$28 = $C$1:$O$1) * ($R44 = $B$2:$B$23) * ($Q44 = $A$2:$A$23) * ($C$2:$O$23))</f>
        <v>29.087966745363801</v>
      </c>
      <c r="AK44" s="1"/>
      <c r="AM44" t="s">
        <v>35</v>
      </c>
      <c r="AN44" t="s">
        <v>35</v>
      </c>
      <c r="AO44" t="s">
        <v>30</v>
      </c>
      <c r="AP44" s="1">
        <f>X44 / X$32</f>
        <v>1.0343135019502703</v>
      </c>
      <c r="AQ44" s="1">
        <f>Y44 / Y$32</f>
        <v>1.2590381097573853</v>
      </c>
      <c r="AR44" s="1">
        <f>Z44 / Z$32</f>
        <v>1.4095173322835568</v>
      </c>
      <c r="AS44" s="1">
        <f>AA44 / AA$32</f>
        <v>1.045922538234894</v>
      </c>
      <c r="AT44" s="1">
        <f>AB44 / AB$32</f>
        <v>1.1003708744006278</v>
      </c>
      <c r="AU44" s="1">
        <f>AC44 / AC$32</f>
        <v>1.1512421923453537</v>
      </c>
      <c r="AV44" s="1">
        <f>AD44 / AD$32</f>
        <v>1.0556010671357228</v>
      </c>
      <c r="AW44" s="1">
        <f>AE44 / AE$32</f>
        <v>1.0454635053434884</v>
      </c>
      <c r="AX44" s="1">
        <f>AF44 / AF$32</f>
        <v>1.11360565282336</v>
      </c>
      <c r="AY44" s="1">
        <f>AG44 / AG$32</f>
        <v>1.1743579665810226</v>
      </c>
      <c r="AZ44" s="1">
        <f>AH44 / AH$32</f>
        <v>1.2393864867057083</v>
      </c>
      <c r="BA44" s="1">
        <f>AI44 / AI$32</f>
        <v>1.5395282979367686</v>
      </c>
      <c r="BB44" s="1">
        <f>AJ44 / AJ$32</f>
        <v>1.2991064445101672</v>
      </c>
      <c r="BC44" s="1"/>
      <c r="BD44" s="1"/>
      <c r="BE44" t="s">
        <v>43</v>
      </c>
      <c r="BF44" t="str">
        <f>AM50</f>
        <v>SL</v>
      </c>
      <c r="BG44" t="str">
        <f>"&amp;"&amp;AN50</f>
        <v>&amp;SL</v>
      </c>
      <c r="BH44" t="str">
        <f>"&amp;"&amp;AO50</f>
        <v>&amp;WLS-var</v>
      </c>
      <c r="BI44" t="str">
        <f>"&amp;"&amp;ROUND(AP50, 2)</f>
        <v>&amp;1</v>
      </c>
      <c r="BJ44" t="str">
        <f>"&amp;"&amp;ROUND(AQ50, 2)</f>
        <v>&amp;1.12</v>
      </c>
      <c r="BK44" t="str">
        <f>"&amp;"&amp;ROUND(AR50, 2)</f>
        <v>&amp;1.23</v>
      </c>
      <c r="BL44" t="str">
        <f>"&amp;"&amp;ROUND(AS50, 2)</f>
        <v>&amp;0.99</v>
      </c>
      <c r="BM44" t="str">
        <f>"&amp;"&amp;ROUND(AT50, 2)</f>
        <v>&amp;1.02</v>
      </c>
      <c r="BN44" t="str">
        <f>"&amp;"&amp;ROUND(AU50, 2)</f>
        <v>&amp;0.99</v>
      </c>
      <c r="BO44" t="str">
        <f>"&amp;"&amp;ROUND(AV50, 2)</f>
        <v>&amp;0.99</v>
      </c>
      <c r="BP44" t="str">
        <f>"&amp;"&amp;ROUND(AW50, 2)</f>
        <v>&amp;0.99</v>
      </c>
      <c r="BQ44" t="str">
        <f>"&amp;"&amp;ROUND(AX50, 2)</f>
        <v>&amp;1.03</v>
      </c>
      <c r="BR44" t="str">
        <f>"&amp;"&amp;ROUND(AY50, 2)</f>
        <v>&amp;1.09</v>
      </c>
      <c r="BS44" t="str">
        <f>"&amp;"&amp;ROUND(AZ50, 2)</f>
        <v>&amp;1.07</v>
      </c>
      <c r="BT44" t="str">
        <f>"&amp;"&amp;ROUND(BA50, 2)</f>
        <v>&amp;1.22</v>
      </c>
      <c r="BU44" t="str">
        <f>"&amp;"&amp;ROUND(BB50, 2)</f>
        <v>&amp;1.12</v>
      </c>
      <c r="BV44" s="3" t="s">
        <v>44</v>
      </c>
    </row>
    <row r="45" spans="17:74" x14ac:dyDescent="0.35">
      <c r="Q45" t="s">
        <v>15</v>
      </c>
      <c r="R45" t="s">
        <v>17</v>
      </c>
      <c r="U45" t="s">
        <v>35</v>
      </c>
      <c r="V45" t="s">
        <v>35</v>
      </c>
      <c r="W45" t="s">
        <v>29</v>
      </c>
      <c r="X45" s="1" cm="1">
        <f t="array" ref="X45">SUMPRODUCT((X$28 = $C$1:$O$1) * ($R45 = $B$2:$B$23) * ($Q45 = $A$2:$A$23) * ($C$2:$O$23))</f>
        <v>2.5640630552151</v>
      </c>
      <c r="Y45" s="1" cm="1">
        <f t="array" ref="Y45">SUMPRODUCT((Y$28 = $C$1:$O$1) * ($R45 = $B$2:$B$23) * ($Q45 = $A$2:$A$23) * ($C$2:$O$23))</f>
        <v>923.13447682089395</v>
      </c>
      <c r="Z45" s="1" cm="1">
        <f t="array" ref="Z45">SUMPRODUCT((Z$28 = $C$1:$O$1) * ($R45 = $B$2:$B$23) * ($Q45 = $A$2:$A$23) * ($C$2:$O$23))</f>
        <v>1856.76081320054</v>
      </c>
      <c r="AA45" s="1" cm="1">
        <f t="array" ref="AA45">SUMPRODUCT((AA$28 = $C$1:$O$1) * ($R45 = $B$2:$B$23) * ($Q45 = $A$2:$A$23) * ($C$2:$O$23))</f>
        <v>138.49344961697599</v>
      </c>
      <c r="AB45" s="1" cm="1">
        <f t="array" ref="AB45">SUMPRODUCT((AB$28 = $C$1:$O$1) * ($R45 = $B$2:$B$23) * ($Q45 = $A$2:$A$23) * ($C$2:$O$23))</f>
        <v>265.08103516364201</v>
      </c>
      <c r="AC45" s="1" cm="1">
        <f t="array" ref="AC45">SUMPRODUCT((AC$28 = $C$1:$O$1) * ($R45 = $B$2:$B$23) * ($Q45 = $A$2:$A$23) * ($C$2:$O$23))</f>
        <v>558.19976086864006</v>
      </c>
      <c r="AD45" s="1" cm="1">
        <f t="array" ref="AD45">SUMPRODUCT((AD$28 = $C$1:$O$1) * ($R45 = $B$2:$B$23) * ($Q45 = $A$2:$A$23) * ($C$2:$O$23))</f>
        <v>10.520710392256101</v>
      </c>
      <c r="AE45" s="1" cm="1">
        <f t="array" ref="AE45">SUMPRODUCT((AE$28 = $C$1:$O$1) * ($R45 = $B$2:$B$23) * ($Q45 = $A$2:$A$23) * ($C$2:$O$23))</f>
        <v>5.2262512911241403</v>
      </c>
      <c r="AF45" s="1" cm="1">
        <f t="array" ref="AF45">SUMPRODUCT((AF$28 = $C$1:$O$1) * ($R45 = $B$2:$B$23) * ($Q45 = $A$2:$A$23) * ($C$2:$O$23))</f>
        <v>382.43962420832901</v>
      </c>
      <c r="AG45" s="1" cm="1">
        <f t="array" ref="AG45">SUMPRODUCT((AG$28 = $C$1:$O$1) * ($R45 = $B$2:$B$23) * ($Q45 = $A$2:$A$23) * ($C$2:$O$23))</f>
        <v>761.72926416613404</v>
      </c>
      <c r="AH45" s="1" cm="1">
        <f t="array" ref="AH45">SUMPRODUCT((AH$28 = $C$1:$O$1) * ($R45 = $B$2:$B$23) * ($Q45 = $A$2:$A$23) * ($C$2:$O$23))</f>
        <v>1607.1328897119599</v>
      </c>
      <c r="AI45" s="1" cm="1">
        <f t="array" ref="AI45">SUMPRODUCT((AI$28 = $C$1:$O$1) * ($R45 = $B$2:$B$23) * ($Q45 = $A$2:$A$23) * ($C$2:$O$23))</f>
        <v>3751.6475824250801</v>
      </c>
      <c r="AJ45" s="1" cm="1">
        <f t="array" ref="AJ45">SUMPRODUCT((AJ$28 = $C$1:$O$1) * ($R45 = $B$2:$B$23) * ($Q45 = $A$2:$A$23) * ($C$2:$O$23))</f>
        <v>35.707101419066802</v>
      </c>
      <c r="AK45" s="1"/>
      <c r="AM45" t="s">
        <v>35</v>
      </c>
      <c r="AN45" t="s">
        <v>35</v>
      </c>
      <c r="AO45" t="s">
        <v>29</v>
      </c>
      <c r="AP45" s="1">
        <f>X45 / X$32</f>
        <v>1.2149429200344222</v>
      </c>
      <c r="AQ45" s="1">
        <f>Y45 / Y$32</f>
        <v>1.5919861183938337</v>
      </c>
      <c r="AR45" s="1">
        <f>Z45 / Z$32</f>
        <v>1.6942980425559406</v>
      </c>
      <c r="AS45" s="1">
        <f>AA45 / AA$32</f>
        <v>1.2616785751984916</v>
      </c>
      <c r="AT45" s="1">
        <f>AB45 / AB$32</f>
        <v>1.2796035108396555</v>
      </c>
      <c r="AU45" s="1">
        <f>AC45 / AC$32</f>
        <v>1.3431555298402531</v>
      </c>
      <c r="AV45" s="1">
        <f>AD45 / AD$32</f>
        <v>1.1951483198957387</v>
      </c>
      <c r="AW45" s="1">
        <f>AE45 / AE$32</f>
        <v>1.2260434720233024</v>
      </c>
      <c r="AX45" s="1">
        <f>AF45 / AF$32</f>
        <v>1.4547345147164028</v>
      </c>
      <c r="AY45" s="1">
        <f>AG45 / AG$32</f>
        <v>1.4933751466480452</v>
      </c>
      <c r="AZ45" s="1">
        <f>AH45 / AH$32</f>
        <v>1.6126282667961864</v>
      </c>
      <c r="BA45" s="1">
        <f>AI45 / AI$32</f>
        <v>1.7986047606976669</v>
      </c>
      <c r="BB45" s="1">
        <f>AJ45 / AJ$32</f>
        <v>1.5947256119467781</v>
      </c>
      <c r="BC45" s="1"/>
      <c r="BD45" s="1"/>
      <c r="BE45" t="s">
        <v>43</v>
      </c>
      <c r="BF45" t="str">
        <f>AM51</f>
        <v>SL</v>
      </c>
      <c r="BG45" t="str">
        <f>"&amp;"&amp;AN51</f>
        <v>&amp;SL</v>
      </c>
      <c r="BH45" t="str">
        <f>"&amp;"&amp;AO51</f>
        <v>&amp;MinT-shrink</v>
      </c>
      <c r="BI45" t="str">
        <f>"&amp;"&amp;ROUND(AP51, 2)</f>
        <v>&amp;1</v>
      </c>
      <c r="BJ45" t="str">
        <f>"&amp;"&amp;ROUND(AQ51, 2)</f>
        <v>&amp;1.15</v>
      </c>
      <c r="BK45" t="str">
        <f>"&amp;"&amp;ROUND(AR51, 2)</f>
        <v>&amp;1.27</v>
      </c>
      <c r="BL45" s="7" t="str">
        <f>"&amp;"&amp;ROUND(AS51, 2)</f>
        <v>&amp;0.97</v>
      </c>
      <c r="BM45" t="str">
        <f>"&amp;"&amp;ROUND(AT51, 2)</f>
        <v>&amp;0.99</v>
      </c>
      <c r="BN45" t="str">
        <f>"&amp;"&amp;ROUND(AU51, 2)</f>
        <v>&amp;0.97</v>
      </c>
      <c r="BO45" t="str">
        <f>"&amp;"&amp;ROUND(AV51, 2)</f>
        <v>&amp;1</v>
      </c>
      <c r="BP45" s="7" t="str">
        <f>"&amp;"&amp;ROUND(AW51, 2)</f>
        <v>&amp;1</v>
      </c>
      <c r="BQ45" t="str">
        <f>"&amp;"&amp;ROUND(AX51, 2)</f>
        <v>&amp;1.03</v>
      </c>
      <c r="BR45" t="str">
        <f>"&amp;"&amp;ROUND(AY51, 2)</f>
        <v>&amp;1.09</v>
      </c>
      <c r="BS45" t="str">
        <f>"&amp;"&amp;ROUND(AZ51, 2)</f>
        <v>&amp;1.09</v>
      </c>
      <c r="BT45" t="str">
        <f>"&amp;"&amp;ROUND(BA51, 2)</f>
        <v>&amp;1.3</v>
      </c>
      <c r="BU45" t="str">
        <f>"&amp;"&amp;ROUND(BB51, 2)</f>
        <v>&amp;1.15</v>
      </c>
      <c r="BV45" s="3" t="s">
        <v>44</v>
      </c>
    </row>
    <row r="46" spans="17:74" x14ac:dyDescent="0.35">
      <c r="T46" t="s">
        <v>42</v>
      </c>
      <c r="AK46" s="1"/>
      <c r="AL46" t="s">
        <v>42</v>
      </c>
      <c r="BC46" s="1"/>
      <c r="BD46" s="1"/>
      <c r="BE46" t="s">
        <v>43</v>
      </c>
      <c r="BF46" t="str">
        <f>AM52</f>
        <v>SL</v>
      </c>
      <c r="BG46" t="str">
        <f>"&amp;"&amp;AN52</f>
        <v>&amp;SL</v>
      </c>
      <c r="BH46" t="str">
        <f>"&amp;"&amp;AO52</f>
        <v>&amp;ERM</v>
      </c>
      <c r="BI46" t="str">
        <f>"&amp;"&amp;ROUND(AP52, 2)</f>
        <v>&amp;1.22</v>
      </c>
      <c r="BJ46" t="str">
        <f>"&amp;"&amp;ROUND(AQ52, 2)</f>
        <v>&amp;1.25</v>
      </c>
      <c r="BK46" t="str">
        <f>"&amp;"&amp;ROUND(AR52, 2)</f>
        <v>&amp;1.29</v>
      </c>
      <c r="BL46" t="str">
        <f>"&amp;"&amp;ROUND(AS52, 2)</f>
        <v>&amp;1.07</v>
      </c>
      <c r="BM46" t="str">
        <f>"&amp;"&amp;ROUND(AT52, 2)</f>
        <v>&amp;1.03</v>
      </c>
      <c r="BN46" t="str">
        <f>"&amp;"&amp;ROUND(AU52, 2)</f>
        <v>&amp;1.07</v>
      </c>
      <c r="BO46" t="str">
        <f>"&amp;"&amp;ROUND(AV52, 2)</f>
        <v>&amp;1.17</v>
      </c>
      <c r="BP46" t="str">
        <f>"&amp;"&amp;ROUND(AW52, 2)</f>
        <v>&amp;1.22</v>
      </c>
      <c r="BQ46" t="str">
        <f>"&amp;"&amp;ROUND(AX52, 2)</f>
        <v>&amp;1.17</v>
      </c>
      <c r="BR46" t="str">
        <f>"&amp;"&amp;ROUND(AY52, 2)</f>
        <v>&amp;1.14</v>
      </c>
      <c r="BS46" t="str">
        <f>"&amp;"&amp;ROUND(AZ52, 2)</f>
        <v>&amp;1.22</v>
      </c>
      <c r="BT46" t="str">
        <f>"&amp;"&amp;ROUND(BA52, 2)</f>
        <v>&amp;1.49</v>
      </c>
      <c r="BU46" t="str">
        <f>"&amp;"&amp;ROUND(BB52, 2)</f>
        <v>&amp;1.26</v>
      </c>
      <c r="BV46" s="3" t="s">
        <v>44</v>
      </c>
    </row>
    <row r="47" spans="17:74" x14ac:dyDescent="0.35">
      <c r="Q47" t="s">
        <v>23</v>
      </c>
      <c r="R47" t="s">
        <v>16</v>
      </c>
      <c r="U47" t="s">
        <v>35</v>
      </c>
      <c r="V47" t="s">
        <v>35</v>
      </c>
      <c r="W47" t="str">
        <f>W40</f>
        <v>Base</v>
      </c>
      <c r="X47" s="1" cm="1">
        <f t="array" ref="X47">SUMPRODUCT((X$28 = $C$1:$O$1) * ($R47 = $B$2:$B$23) * ($Q47 = $A$2:$A$23) * ($C$2:$O$23))</f>
        <v>2.1104370862562898</v>
      </c>
      <c r="Y47" s="1" cm="1">
        <f t="array" ref="Y47">SUMPRODUCT((Y$28 = $C$1:$O$1) * ($R47 = $B$2:$B$23) * ($Q47 = $A$2:$A$23) * ($C$2:$O$23))</f>
        <v>835.41760241407599</v>
      </c>
      <c r="Z47" s="1" cm="1">
        <f t="array" ref="Z47">SUMPRODUCT((Z$28 = $C$1:$O$1) * ($R47 = $B$2:$B$23) * ($Q47 = $A$2:$A$23) * ($C$2:$O$23))</f>
        <v>1417.13595220912</v>
      </c>
      <c r="AA47" s="1" cm="1">
        <f t="array" ref="AA47">SUMPRODUCT((AA$28 = $C$1:$O$1) * ($R47 = $B$2:$B$23) * ($Q47 = $A$2:$A$23) * ($C$2:$O$23))</f>
        <v>130.115164022454</v>
      </c>
      <c r="AB47" s="1" cm="1">
        <f t="array" ref="AB47">SUMPRODUCT((AB$28 = $C$1:$O$1) * ($R47 = $B$2:$B$23) * ($Q47 = $A$2:$A$23) * ($C$2:$O$23))</f>
        <v>236.47326218096299</v>
      </c>
      <c r="AC47" s="1" cm="1">
        <f t="array" ref="AC47">SUMPRODUCT((AC$28 = $C$1:$O$1) * ($R47 = $B$2:$B$23) * ($Q47 = $A$2:$A$23) * ($C$2:$O$23))</f>
        <v>474.339277538793</v>
      </c>
      <c r="AD47" s="1" cm="1">
        <f t="array" ref="AD47">SUMPRODUCT((AD$28 = $C$1:$O$1) * ($R47 = $B$2:$B$23) * ($Q47 = $A$2:$A$23) * ($C$2:$O$23))</f>
        <v>8.8753382026853807</v>
      </c>
      <c r="AE47" s="1" cm="1">
        <f t="array" ref="AE47">SUMPRODUCT((AE$28 = $C$1:$O$1) * ($R47 = $B$2:$B$23) * ($Q47 = $A$2:$A$23) * ($C$2:$O$23))</f>
        <v>4.2310678495962302</v>
      </c>
      <c r="AF47" s="1" cm="1">
        <f t="array" ref="AF47">SUMPRODUCT((AF$28 = $C$1:$O$1) * ($R47 = $B$2:$B$23) * ($Q47 = $A$2:$A$23) * ($C$2:$O$23))</f>
        <v>322.15037912988998</v>
      </c>
      <c r="AG47" s="1" cm="1">
        <f t="array" ref="AG47">SUMPRODUCT((AG$28 = $C$1:$O$1) * ($R47 = $B$2:$B$23) * ($Q47 = $A$2:$A$23) * ($C$2:$O$23))</f>
        <v>681.75872119762005</v>
      </c>
      <c r="AH47" s="1" cm="1">
        <f t="array" ref="AH47">SUMPRODUCT((AH$28 = $C$1:$O$1) * ($R47 = $B$2:$B$23) * ($Q47 = $A$2:$A$23) * ($C$2:$O$23))</f>
        <v>1269.33924863733</v>
      </c>
      <c r="AI47" s="1" cm="1">
        <f t="array" ref="AI47">SUMPRODUCT((AI$28 = $C$1:$O$1) * ($R47 = $B$2:$B$23) * ($Q47 = $A$2:$A$23) * ($C$2:$O$23))</f>
        <v>3338.6909933274001</v>
      </c>
      <c r="AJ47" s="1" cm="1">
        <f t="array" ref="AJ47">SUMPRODUCT((AJ$28 = $C$1:$O$1) * ($R47 = $B$2:$B$23) * ($Q47 = $A$2:$A$23) * ($C$2:$O$23))</f>
        <v>30.1491962689846</v>
      </c>
      <c r="AM47" t="s">
        <v>35</v>
      </c>
      <c r="AN47" t="s">
        <v>35</v>
      </c>
      <c r="AO47" t="str">
        <f>AO40</f>
        <v>Base</v>
      </c>
      <c r="AP47" s="1">
        <f>X47 / X$32</f>
        <v>0.99999904094014358</v>
      </c>
      <c r="AQ47" s="1">
        <f>Y47 / Y$32</f>
        <v>1.4407144998909065</v>
      </c>
      <c r="AR47" s="1">
        <f>Z47 / Z$32</f>
        <v>1.293139457055223</v>
      </c>
      <c r="AS47" s="1">
        <f>AA47 / AA$32</f>
        <v>1.1853521968698602</v>
      </c>
      <c r="AT47" s="1">
        <f>AB47 / AB$32</f>
        <v>1.1415076009480194</v>
      </c>
      <c r="AU47" s="1">
        <f>AC47 / AC$32</f>
        <v>1.1413681414969119</v>
      </c>
      <c r="AV47" s="1">
        <f>AD47 / AD$32</f>
        <v>1.0082347242685785</v>
      </c>
      <c r="AW47" s="1">
        <f>AE47 / AE$32</f>
        <v>0.99258011674546376</v>
      </c>
      <c r="AX47" s="1">
        <f>AF47 / AF$32</f>
        <v>1.2254046018880573</v>
      </c>
      <c r="AY47" s="1">
        <f>AG47 / AG$32</f>
        <v>1.3365923801832906</v>
      </c>
      <c r="AZ47" s="1">
        <f>AH47 / AH$32</f>
        <v>1.27367958531</v>
      </c>
      <c r="BA47" s="1">
        <f>AI47 / AI$32</f>
        <v>1.6006262270550042</v>
      </c>
      <c r="BB47" s="1">
        <f>AJ47 / AJ$32</f>
        <v>1.3465023359215176</v>
      </c>
      <c r="BE47" t="s">
        <v>45</v>
      </c>
    </row>
    <row r="48" spans="17:74" x14ac:dyDescent="0.35">
      <c r="Q48" t="s">
        <v>23</v>
      </c>
      <c r="R48" t="s">
        <v>20</v>
      </c>
      <c r="U48" t="s">
        <v>35</v>
      </c>
      <c r="V48" t="s">
        <v>35</v>
      </c>
      <c r="W48" t="str">
        <f>W41</f>
        <v>OLS</v>
      </c>
      <c r="X48" s="1" cm="1">
        <f t="array" ref="X48">SUMPRODUCT((X$28 = $C$1:$O$1) * ($R48 = $B$2:$B$23) * ($Q48 = $A$2:$A$23) * ($C$2:$O$23))</f>
        <v>2.1072380488148599</v>
      </c>
      <c r="Y48" s="1" cm="1">
        <f t="array" ref="Y48">SUMPRODUCT((Y$28 = $C$1:$O$1) * ($R48 = $B$2:$B$23) * ($Q48 = $A$2:$A$23) * ($C$2:$O$23))</f>
        <v>804.29108578630701</v>
      </c>
      <c r="Z48" s="1" cm="1">
        <f t="array" ref="Z48">SUMPRODUCT((Z$28 = $C$1:$O$1) * ($R48 = $B$2:$B$23) * ($Q48 = $A$2:$A$23) * ($C$2:$O$23))</f>
        <v>1548.17840860356</v>
      </c>
      <c r="AA48" s="1" cm="1">
        <f t="array" ref="AA48">SUMPRODUCT((AA$28 = $C$1:$O$1) * ($R48 = $B$2:$B$23) * ($Q48 = $A$2:$A$23) * ($C$2:$O$23))</f>
        <v>120.447550232596</v>
      </c>
      <c r="AB48" s="1" cm="1">
        <f t="array" ref="AB48">SUMPRODUCT((AB$28 = $C$1:$O$1) * ($R48 = $B$2:$B$23) * ($Q48 = $A$2:$A$23) * ($C$2:$O$23))</f>
        <v>220.181673263043</v>
      </c>
      <c r="AC48" s="1" cm="1">
        <f t="array" ref="AC48">SUMPRODUCT((AC$28 = $C$1:$O$1) * ($R48 = $B$2:$B$23) * ($Q48 = $A$2:$A$23) * ($C$2:$O$23))</f>
        <v>443.27758998911702</v>
      </c>
      <c r="AD48" s="1" cm="1">
        <f t="array" ref="AD48">SUMPRODUCT((AD$28 = $C$1:$O$1) * ($R48 = $B$2:$B$23) * ($Q48 = $A$2:$A$23) * ($C$2:$O$23))</f>
        <v>8.77488673298223</v>
      </c>
      <c r="AE48" s="1" cm="1">
        <f t="array" ref="AE48">SUMPRODUCT((AE$28 = $C$1:$O$1) * ($R48 = $B$2:$B$23) * ($Q48 = $A$2:$A$23) * ($C$2:$O$23))</f>
        <v>4.2451471110701497</v>
      </c>
      <c r="AF48" s="1" cm="1">
        <f t="array" ref="AF48">SUMPRODUCT((AF$28 = $C$1:$O$1) * ($R48 = $B$2:$B$23) * ($Q48 = $A$2:$A$23) * ($C$2:$O$23))</f>
        <v>314.53052765630798</v>
      </c>
      <c r="AG48" s="1" cm="1">
        <f t="array" ref="AG48">SUMPRODUCT((AG$28 = $C$1:$O$1) * ($R48 = $B$2:$B$23) * ($Q48 = $A$2:$A$23) * ($C$2:$O$23))</f>
        <v>604.757394787301</v>
      </c>
      <c r="AH48" s="1" cm="1">
        <f t="array" ref="AH48">SUMPRODUCT((AH$28 = $C$1:$O$1) * ($R48 = $B$2:$B$23) * ($Q48 = $A$2:$A$23) * ($C$2:$O$23))</f>
        <v>1222.30177935911</v>
      </c>
      <c r="AI48" s="1" cm="1">
        <f t="array" ref="AI48">SUMPRODUCT((AI$28 = $C$1:$O$1) * ($R48 = $B$2:$B$23) * ($Q48 = $A$2:$A$23) * ($C$2:$O$23))</f>
        <v>3124.9695235893901</v>
      </c>
      <c r="AJ48" s="1" cm="1">
        <f t="array" ref="AJ48">SUMPRODUCT((AJ$28 = $C$1:$O$1) * ($R48 = $B$2:$B$23) * ($Q48 = $A$2:$A$23) * ($C$2:$O$23))</f>
        <v>29.112268123150599</v>
      </c>
      <c r="AK48" s="1"/>
      <c r="AM48" t="s">
        <v>35</v>
      </c>
      <c r="AN48" t="s">
        <v>35</v>
      </c>
      <c r="AO48" t="str">
        <f>AO41</f>
        <v>OLS</v>
      </c>
      <c r="AP48" s="1">
        <f>X48 / X$32</f>
        <v>0.99848322490649133</v>
      </c>
      <c r="AQ48" s="1">
        <f>Y48 / Y$32</f>
        <v>1.3870354491896324</v>
      </c>
      <c r="AR48" s="1">
        <f>Z48 / Z$32</f>
        <v>1.4127159667393716</v>
      </c>
      <c r="AS48" s="1">
        <f>AA48 / AA$32</f>
        <v>1.097280008432854</v>
      </c>
      <c r="AT48" s="1">
        <f>AB48 / AB$32</f>
        <v>1.0628645763210123</v>
      </c>
      <c r="AU48" s="1">
        <f>AC48 / AC$32</f>
        <v>1.0666266594626057</v>
      </c>
      <c r="AV48" s="1">
        <f>AD48 / AD$32</f>
        <v>0.99682347913677194</v>
      </c>
      <c r="AW48" s="1">
        <f>AE48 / AE$32</f>
        <v>0.99588301698111148</v>
      </c>
      <c r="AX48" s="1">
        <f>AF48 / AF$32</f>
        <v>1.1964199982174031</v>
      </c>
      <c r="AY48" s="1">
        <f>AG48 / AG$32</f>
        <v>1.1856307819755785</v>
      </c>
      <c r="AZ48" s="1">
        <f>AH48 / AH$32</f>
        <v>1.2264812776640095</v>
      </c>
      <c r="BA48" s="1">
        <f>AI48 / AI$32</f>
        <v>1.4981644567291228</v>
      </c>
      <c r="BB48" s="1">
        <f>AJ48 / AJ$32</f>
        <v>1.3001917756634125</v>
      </c>
      <c r="BC48" s="1"/>
      <c r="BD48" s="1"/>
      <c r="BE48" t="str">
        <f>"\texttt{"&amp;AL39&amp;"}"</f>
        <v>\texttt{Global}</v>
      </c>
      <c r="BV48" s="3" t="s">
        <v>44</v>
      </c>
    </row>
    <row r="49" spans="17:74" x14ac:dyDescent="0.35">
      <c r="Q49" t="s">
        <v>23</v>
      </c>
      <c r="R49" t="s">
        <v>21</v>
      </c>
      <c r="U49" t="s">
        <v>35</v>
      </c>
      <c r="V49" t="s">
        <v>35</v>
      </c>
      <c r="W49" t="str">
        <f>W42</f>
        <v>WLS-struct</v>
      </c>
      <c r="X49" s="1" cm="1">
        <f t="array" ref="X49">SUMPRODUCT((X$28 = $C$1:$O$1) * ($R49 = $B$2:$B$23) * ($Q49 = $A$2:$A$23) * ($C$2:$O$23))</f>
        <v>2.1037730392892602</v>
      </c>
      <c r="Y49" s="1" cm="1">
        <f t="array" ref="Y49">SUMPRODUCT((Y$28 = $C$1:$O$1) * ($R49 = $B$2:$B$23) * ($Q49 = $A$2:$A$23) * ($C$2:$O$23))</f>
        <v>731.34621931536697</v>
      </c>
      <c r="Z49" s="1" cm="1">
        <f t="array" ref="Z49">SUMPRODUCT((Z$28 = $C$1:$O$1) * ($R49 = $B$2:$B$23) * ($Q49 = $A$2:$A$23) * ($C$2:$O$23))</f>
        <v>1504.68874686701</v>
      </c>
      <c r="AA49" s="1" cm="1">
        <f t="array" ref="AA49">SUMPRODUCT((AA$28 = $C$1:$O$1) * ($R49 = $B$2:$B$23) * ($Q49 = $A$2:$A$23) * ($C$2:$O$23))</f>
        <v>112.886694198928</v>
      </c>
      <c r="AB49" s="1" cm="1">
        <f t="array" ref="AB49">SUMPRODUCT((AB$28 = $C$1:$O$1) * ($R49 = $B$2:$B$23) * ($Q49 = $A$2:$A$23) * ($C$2:$O$23))</f>
        <v>217.110977305261</v>
      </c>
      <c r="AC49" s="1" cm="1">
        <f t="array" ref="AC49">SUMPRODUCT((AC$28 = $C$1:$O$1) * ($R49 = $B$2:$B$23) * ($Q49 = $A$2:$A$23) * ($C$2:$O$23))</f>
        <v>425.881301273416</v>
      </c>
      <c r="AD49" s="1" cm="1">
        <f t="array" ref="AD49">SUMPRODUCT((AD$28 = $C$1:$O$1) * ($R49 = $B$2:$B$23) * ($Q49 = $A$2:$A$23) * ($C$2:$O$23))</f>
        <v>8.7104562418168499</v>
      </c>
      <c r="AE49" s="1" cm="1">
        <f t="array" ref="AE49">SUMPRODUCT((AE$28 = $C$1:$O$1) * ($R49 = $B$2:$B$23) * ($Q49 = $A$2:$A$23) * ($C$2:$O$23))</f>
        <v>4.2272976383116196</v>
      </c>
      <c r="AF49" s="1" cm="1">
        <f t="array" ref="AF49">SUMPRODUCT((AF$28 = $C$1:$O$1) * ($R49 = $B$2:$B$23) * ($Q49 = $A$2:$A$23) * ($C$2:$O$23))</f>
        <v>291.22265493612798</v>
      </c>
      <c r="AG49" s="1" cm="1">
        <f t="array" ref="AG49">SUMPRODUCT((AG$28 = $C$1:$O$1) * ($R49 = $B$2:$B$23) * ($Q49 = $A$2:$A$23) * ($C$2:$O$23))</f>
        <v>590.67318739755501</v>
      </c>
      <c r="AH49" s="1" cm="1">
        <f t="array" ref="AH49">SUMPRODUCT((AH$28 = $C$1:$O$1) * ($R49 = $B$2:$B$23) * ($Q49 = $A$2:$A$23) * ($C$2:$O$23))</f>
        <v>1153.11575540595</v>
      </c>
      <c r="AI49" s="1" cm="1">
        <f t="array" ref="AI49">SUMPRODUCT((AI$28 = $C$1:$O$1) * ($R49 = $B$2:$B$23) * ($Q49 = $A$2:$A$23) * ($C$2:$O$23))</f>
        <v>2908.9524688657698</v>
      </c>
      <c r="AJ49" s="1" cm="1">
        <f t="array" ref="AJ49">SUMPRODUCT((AJ$28 = $C$1:$O$1) * ($R49 = $B$2:$B$23) * ($Q49 = $A$2:$A$23) * ($C$2:$O$23))</f>
        <v>27.5681196135086</v>
      </c>
      <c r="AK49" s="1"/>
      <c r="AM49" t="s">
        <v>35</v>
      </c>
      <c r="AN49" t="s">
        <v>35</v>
      </c>
      <c r="AO49" t="str">
        <f>AO42</f>
        <v>WLS-struct</v>
      </c>
      <c r="AP49" s="1">
        <f>X49 / X$32</f>
        <v>0.99684138197972838</v>
      </c>
      <c r="AQ49" s="1">
        <f>Y49 / Y$32</f>
        <v>1.2612388098638547</v>
      </c>
      <c r="AR49" s="1">
        <f>Z49 / Z$32</f>
        <v>1.3730315613879656</v>
      </c>
      <c r="AS49" s="1">
        <f>AA49 / AA$32</f>
        <v>1.0284004325812763</v>
      </c>
      <c r="AT49" s="1">
        <f>AB49 / AB$32</f>
        <v>1.048041662543445</v>
      </c>
      <c r="AU49" s="1">
        <f>AC49 / AC$32</f>
        <v>1.0247672338139264</v>
      </c>
      <c r="AV49" s="1">
        <f>AD49 / AD$32</f>
        <v>0.98950420216826596</v>
      </c>
      <c r="AW49" s="1">
        <f>AE49 / AE$32</f>
        <v>0.99169565048539399</v>
      </c>
      <c r="AX49" s="1">
        <f>AF49 / AF$32</f>
        <v>1.1077608615475258</v>
      </c>
      <c r="AY49" s="1">
        <f>AG49 / AG$32</f>
        <v>1.1580186023396704</v>
      </c>
      <c r="AZ49" s="1">
        <f>AH49 / AH$32</f>
        <v>1.1570586813072763</v>
      </c>
      <c r="BA49" s="1">
        <f>AI49 / AI$32</f>
        <v>1.3946021432437381</v>
      </c>
      <c r="BB49" s="1">
        <f>AJ49 / AJ$32</f>
        <v>1.2312280939555316</v>
      </c>
      <c r="BC49" s="1"/>
      <c r="BD49" s="1"/>
      <c r="BE49" t="s">
        <v>43</v>
      </c>
      <c r="BF49" t="str">
        <f>AM40</f>
        <v>SL</v>
      </c>
      <c r="BG49" t="str">
        <f>"&amp;"&amp;AN40</f>
        <v>&amp;SL</v>
      </c>
      <c r="BH49" t="str">
        <f>"&amp;"&amp;AO40</f>
        <v>&amp;Base</v>
      </c>
      <c r="BI49" t="str">
        <f>"&amp;"&amp;ROUND(AP40, 2)</f>
        <v>&amp;1.02</v>
      </c>
      <c r="BJ49" t="str">
        <f>"&amp;"&amp;ROUND(AQ40, 2)</f>
        <v>&amp;1.33</v>
      </c>
      <c r="BK49" t="str">
        <f>"&amp;"&amp;ROUND(AR40, 2)</f>
        <v>&amp;1.45</v>
      </c>
      <c r="BL49" s="7" t="str">
        <f>"&amp;"&amp;ROUND(AS40, 2)</f>
        <v>&amp;1.09</v>
      </c>
      <c r="BM49" t="str">
        <f>"&amp;"&amp;ROUND(AT40, 2)</f>
        <v>&amp;1.1</v>
      </c>
      <c r="BN49" t="str">
        <f>"&amp;"&amp;ROUND(AU40, 2)</f>
        <v>&amp;1.1</v>
      </c>
      <c r="BO49" t="str">
        <f>"&amp;"&amp;ROUND(AV40, 2)</f>
        <v>&amp;1.03</v>
      </c>
      <c r="BP49" t="str">
        <f>"&amp;"&amp;ROUND(AW40, 2)</f>
        <v>&amp;1.03</v>
      </c>
      <c r="BQ49" t="str">
        <f>"&amp;"&amp;ROUND(AX40, 2)</f>
        <v>&amp;1.25</v>
      </c>
      <c r="BR49" t="str">
        <f>"&amp;"&amp;ROUND(AY40, 2)</f>
        <v>&amp;1.27</v>
      </c>
      <c r="BS49" t="str">
        <f>"&amp;"&amp;ROUND(AZ40, 2)</f>
        <v>&amp;1.81</v>
      </c>
      <c r="BT49" t="str">
        <f>"&amp;"&amp;ROUND(BA40, 2)</f>
        <v>&amp;1.57</v>
      </c>
      <c r="BU49" t="str">
        <f>"&amp;"&amp;ROUND(BB40, 2)</f>
        <v>&amp;1.46</v>
      </c>
      <c r="BV49" s="3" t="s">
        <v>44</v>
      </c>
    </row>
    <row r="50" spans="17:74" x14ac:dyDescent="0.35">
      <c r="Q50" t="s">
        <v>23</v>
      </c>
      <c r="R50" t="s">
        <v>22</v>
      </c>
      <c r="U50" t="s">
        <v>35</v>
      </c>
      <c r="V50" t="s">
        <v>35</v>
      </c>
      <c r="W50" t="str">
        <f>W43</f>
        <v>WLS-var</v>
      </c>
      <c r="X50" s="1" cm="1">
        <f t="array" ref="X50">SUMPRODUCT((X$28 = $C$1:$O$1) * ($R50 = $B$2:$B$23) * ($Q50 = $A$2:$A$23) * ($C$2:$O$23))</f>
        <v>2.1063726760609001</v>
      </c>
      <c r="Y50" s="1" cm="1">
        <f t="array" ref="Y50">SUMPRODUCT((Y$28 = $C$1:$O$1) * ($R50 = $B$2:$B$23) * ($Q50 = $A$2:$A$23) * ($C$2:$O$23))</f>
        <v>646.78051410869296</v>
      </c>
      <c r="Z50" s="1" cm="1">
        <f t="array" ref="Z50">SUMPRODUCT((Z$28 = $C$1:$O$1) * ($R50 = $B$2:$B$23) * ($Q50 = $A$2:$A$23) * ($C$2:$O$23))</f>
        <v>1344.77520573232</v>
      </c>
      <c r="AA50" s="1" cm="1">
        <f t="array" ref="AA50">SUMPRODUCT((AA$28 = $C$1:$O$1) * ($R50 = $B$2:$B$23) * ($Q50 = $A$2:$A$23) * ($C$2:$O$23))</f>
        <v>108.506128733578</v>
      </c>
      <c r="AB50" s="1" cm="1">
        <f t="array" ref="AB50">SUMPRODUCT((AB$28 = $C$1:$O$1) * ($R50 = $B$2:$B$23) * ($Q50 = $A$2:$A$23) * ($C$2:$O$23))</f>
        <v>210.66338045309701</v>
      </c>
      <c r="AC50" s="1" cm="1">
        <f t="array" ref="AC50">SUMPRODUCT((AC$28 = $C$1:$O$1) * ($R50 = $B$2:$B$23) * ($Q50 = $A$2:$A$23) * ($C$2:$O$23))</f>
        <v>410.88678615379303</v>
      </c>
      <c r="AD50" s="1" cm="1">
        <f t="array" ref="AD50">SUMPRODUCT((AD$28 = $C$1:$O$1) * ($R50 = $B$2:$B$23) * ($Q50 = $A$2:$A$23) * ($C$2:$O$23))</f>
        <v>8.7248721649879108</v>
      </c>
      <c r="AE50" s="1" cm="1">
        <f t="array" ref="AE50">SUMPRODUCT((AE$28 = $C$1:$O$1) * ($R50 = $B$2:$B$23) * ($Q50 = $A$2:$A$23) * ($C$2:$O$23))</f>
        <v>4.2382502124389703</v>
      </c>
      <c r="AF50" s="1" cm="1">
        <f t="array" ref="AF50">SUMPRODUCT((AF$28 = $C$1:$O$1) * ($R50 = $B$2:$B$23) * ($Q50 = $A$2:$A$23) * ($C$2:$O$23))</f>
        <v>271.52461772753401</v>
      </c>
      <c r="AG50" s="1" cm="1">
        <f t="array" ref="AG50">SUMPRODUCT((AG$28 = $C$1:$O$1) * ($R50 = $B$2:$B$23) * ($Q50 = $A$2:$A$23) * ($C$2:$O$23))</f>
        <v>555.36247496193801</v>
      </c>
      <c r="AH50" s="1" cm="1">
        <f t="array" ref="AH50">SUMPRODUCT((AH$28 = $C$1:$O$1) * ($R50 = $B$2:$B$23) * ($Q50 = $A$2:$A$23) * ($C$2:$O$23))</f>
        <v>1068.2661240790501</v>
      </c>
      <c r="AI50" s="1" cm="1">
        <f t="array" ref="AI50">SUMPRODUCT((AI$28 = $C$1:$O$1) * ($R50 = $B$2:$B$23) * ($Q50 = $A$2:$A$23) * ($C$2:$O$23))</f>
        <v>2541.1977450878899</v>
      </c>
      <c r="AJ50" s="1" cm="1">
        <f t="array" ref="AJ50">SUMPRODUCT((AJ$28 = $C$1:$O$1) * ($R50 = $B$2:$B$23) * ($Q50 = $A$2:$A$23) * ($C$2:$O$23))</f>
        <v>25.074477194545899</v>
      </c>
      <c r="AK50" s="1"/>
      <c r="AM50" t="s">
        <v>35</v>
      </c>
      <c r="AN50" t="s">
        <v>35</v>
      </c>
      <c r="AO50" t="str">
        <f>AO43</f>
        <v>WLS-var</v>
      </c>
      <c r="AP50" s="1">
        <f>X50 / X$32</f>
        <v>0.99807318097310382</v>
      </c>
      <c r="AQ50" s="1">
        <f>Y50 / Y$32</f>
        <v>1.1154015216229882</v>
      </c>
      <c r="AR50" s="1">
        <f>Z50 / Z$32</f>
        <v>1.2271101277835657</v>
      </c>
      <c r="AS50" s="1">
        <f>AA50 / AA$32</f>
        <v>0.98849337841971219</v>
      </c>
      <c r="AT50" s="1">
        <f>AB50 / AB$32</f>
        <v>1.0169177175074879</v>
      </c>
      <c r="AU50" s="1">
        <f>AC50 / AC$32</f>
        <v>0.98868702147407495</v>
      </c>
      <c r="AV50" s="1">
        <f>AD50 / AD$32</f>
        <v>0.99114184503792635</v>
      </c>
      <c r="AW50" s="1">
        <f>AE50 / AE$32</f>
        <v>0.99426505085722361</v>
      </c>
      <c r="AX50" s="1">
        <f>AF50 / AF$32</f>
        <v>1.0328329179307318</v>
      </c>
      <c r="AY50" s="1">
        <f>AG50 / AG$32</f>
        <v>1.0887917223411547</v>
      </c>
      <c r="AZ50" s="1">
        <f>AH50 / AH$32</f>
        <v>1.0719189179554618</v>
      </c>
      <c r="BA50" s="1">
        <f>AI50 / AI$32</f>
        <v>1.2182941659021165</v>
      </c>
      <c r="BB50" s="1">
        <f>AJ50 / AJ$32</f>
        <v>1.1198587787628602</v>
      </c>
      <c r="BC50" s="1"/>
      <c r="BD50" s="1"/>
      <c r="BE50" t="s">
        <v>43</v>
      </c>
      <c r="BF50" t="str">
        <f>AM41</f>
        <v>SL</v>
      </c>
      <c r="BG50" t="str">
        <f>"&amp;"&amp;AN41</f>
        <v>&amp;SL</v>
      </c>
      <c r="BH50" t="str">
        <f>"&amp;"&amp;AO41</f>
        <v>&amp;OLS</v>
      </c>
      <c r="BI50" t="str">
        <f>"&amp;"&amp;ROUND(AP41, 2)</f>
        <v>&amp;1.01</v>
      </c>
      <c r="BJ50" t="str">
        <f>"&amp;"&amp;ROUND(AQ41, 2)</f>
        <v>&amp;1.32</v>
      </c>
      <c r="BK50" t="str">
        <f>"&amp;"&amp;ROUND(AR41, 2)</f>
        <v>&amp;1.39</v>
      </c>
      <c r="BL50" t="str">
        <f>"&amp;"&amp;ROUND(AS41, 2)</f>
        <v>&amp;1.07</v>
      </c>
      <c r="BM50" t="str">
        <f>"&amp;"&amp;ROUND(AT41, 2)</f>
        <v>&amp;1.09</v>
      </c>
      <c r="BN50" t="str">
        <f>"&amp;"&amp;ROUND(AU41, 2)</f>
        <v>&amp;1.16</v>
      </c>
      <c r="BO50" t="str">
        <f>"&amp;"&amp;ROUND(AV41, 2)</f>
        <v>&amp;1.02</v>
      </c>
      <c r="BP50" t="str">
        <f>"&amp;"&amp;ROUND(AW41, 2)</f>
        <v>&amp;1.02</v>
      </c>
      <c r="BQ50" t="str">
        <f>"&amp;"&amp;ROUND(AX41, 2)</f>
        <v>&amp;1.2</v>
      </c>
      <c r="BR50" t="str">
        <f>"&amp;"&amp;ROUND(AY41, 2)</f>
        <v>&amp;1.25</v>
      </c>
      <c r="BS50" t="str">
        <f>"&amp;"&amp;ROUND(AZ41, 2)</f>
        <v>&amp;1.38</v>
      </c>
      <c r="BT50" t="str">
        <f>"&amp;"&amp;ROUND(BA41, 2)</f>
        <v>&amp;1.49</v>
      </c>
      <c r="BU50" t="str">
        <f>"&amp;"&amp;ROUND(BB41, 2)</f>
        <v>&amp;1.34</v>
      </c>
      <c r="BV50" s="3" t="s">
        <v>44</v>
      </c>
    </row>
    <row r="51" spans="17:74" x14ac:dyDescent="0.35">
      <c r="Q51" t="s">
        <v>23</v>
      </c>
      <c r="R51" t="s">
        <v>19</v>
      </c>
      <c r="U51" t="s">
        <v>35</v>
      </c>
      <c r="V51" t="s">
        <v>35</v>
      </c>
      <c r="W51" t="str">
        <f>W44</f>
        <v>MinT-shrink</v>
      </c>
      <c r="X51" s="1" cm="1">
        <f t="array" ref="X51">SUMPRODUCT((X$28 = $C$1:$O$1) * ($R51 = $B$2:$B$23) * ($Q51 = $A$2:$A$23) * ($C$2:$O$23))</f>
        <v>2.1082478912682601</v>
      </c>
      <c r="Y51" s="1" cm="1">
        <f t="array" ref="Y51">SUMPRODUCT((Y$28 = $C$1:$O$1) * ($R51 = $B$2:$B$23) * ($Q51 = $A$2:$A$23) * ($C$2:$O$23))</f>
        <v>666.82974732524701</v>
      </c>
      <c r="Z51" s="1" cm="1">
        <f t="array" ref="Z51">SUMPRODUCT((Z$28 = $C$1:$O$1) * ($R51 = $B$2:$B$23) * ($Q51 = $A$2:$A$23) * ($C$2:$O$23))</f>
        <v>1396.6337623004899</v>
      </c>
      <c r="AA51" s="1" cm="1">
        <f t="array" ref="AA51">SUMPRODUCT((AA$28 = $C$1:$O$1) * ($R51 = $B$2:$B$23) * ($Q51 = $A$2:$A$23) * ($C$2:$O$23))</f>
        <v>105.931326184683</v>
      </c>
      <c r="AB51" s="1" cm="1">
        <f t="array" ref="AB51">SUMPRODUCT((AB$28 = $C$1:$O$1) * ($R51 = $B$2:$B$23) * ($Q51 = $A$2:$A$23) * ($C$2:$O$23))</f>
        <v>205.61793658585401</v>
      </c>
      <c r="AC51" s="1" cm="1">
        <f t="array" ref="AC51">SUMPRODUCT((AC$28 = $C$1:$O$1) * ($R51 = $B$2:$B$23) * ($Q51 = $A$2:$A$23) * ($C$2:$O$23))</f>
        <v>404.77626583993901</v>
      </c>
      <c r="AD51" s="1" cm="1">
        <f t="array" ref="AD51">SUMPRODUCT((AD$28 = $C$1:$O$1) * ($R51 = $B$2:$B$23) * ($Q51 = $A$2:$A$23) * ($C$2:$O$23))</f>
        <v>8.7646696533103903</v>
      </c>
      <c r="AE51" s="1" cm="1">
        <f t="array" ref="AE51">SUMPRODUCT((AE$28 = $C$1:$O$1) * ($R51 = $B$2:$B$23) * ($Q51 = $A$2:$A$23) * ($C$2:$O$23))</f>
        <v>4.2437679937989996</v>
      </c>
      <c r="AF51" s="1" cm="1">
        <f t="array" ref="AF51">SUMPRODUCT((AF$28 = $C$1:$O$1) * ($R51 = $B$2:$B$23) * ($Q51 = $A$2:$A$23) * ($C$2:$O$23))</f>
        <v>271.87079645715301</v>
      </c>
      <c r="AG51" s="1" cm="1">
        <f t="array" ref="AG51">SUMPRODUCT((AG$28 = $C$1:$O$1) * ($R51 = $B$2:$B$23) * ($Q51 = $A$2:$A$23) * ($C$2:$O$23))</f>
        <v>557.71762417438003</v>
      </c>
      <c r="AH51" s="1" cm="1">
        <f t="array" ref="AH51">SUMPRODUCT((AH$28 = $C$1:$O$1) * ($R51 = $B$2:$B$23) * ($Q51 = $A$2:$A$23) * ($C$2:$O$23))</f>
        <v>1090.5359243471501</v>
      </c>
      <c r="AI51" s="1" cm="1">
        <f t="array" ref="AI51">SUMPRODUCT((AI$28 = $C$1:$O$1) * ($R51 = $B$2:$B$23) * ($Q51 = $A$2:$A$23) * ($C$2:$O$23))</f>
        <v>2705.5833885194302</v>
      </c>
      <c r="AJ51" s="1" cm="1">
        <f t="array" ref="AJ51">SUMPRODUCT((AJ$28 = $C$1:$O$1) * ($R51 = $B$2:$B$23) * ($Q51 = $A$2:$A$23) * ($C$2:$O$23))</f>
        <v>25.762153026084501</v>
      </c>
      <c r="AK51" s="1"/>
      <c r="AM51" t="s">
        <v>35</v>
      </c>
      <c r="AN51" t="s">
        <v>35</v>
      </c>
      <c r="AO51" t="str">
        <f>AO44</f>
        <v>MinT-shrink</v>
      </c>
      <c r="AP51" s="1">
        <f>X51 / X$32</f>
        <v>0.99896172364567537</v>
      </c>
      <c r="AQ51" s="1">
        <f>Y51 / Y$32</f>
        <v>1.1499773085387957</v>
      </c>
      <c r="AR51" s="1">
        <f>Z51 / Z$32</f>
        <v>1.2744311667986954</v>
      </c>
      <c r="AS51" s="1">
        <f>AA51 / AA$32</f>
        <v>0.96503686679196599</v>
      </c>
      <c r="AT51" s="1">
        <f>AB51 / AB$32</f>
        <v>0.99256226830576377</v>
      </c>
      <c r="AU51" s="1">
        <f>AC51 / AC$32</f>
        <v>0.97398372038884629</v>
      </c>
      <c r="AV51" s="1">
        <f>AD51 / AD$32</f>
        <v>0.99566282314028831</v>
      </c>
      <c r="AW51" s="1">
        <f>AE51 / AE$32</f>
        <v>0.99555948532653527</v>
      </c>
      <c r="AX51" s="1">
        <f>AF51 / AF$32</f>
        <v>1.0341497222427325</v>
      </c>
      <c r="AY51" s="1">
        <f>AG51 / AG$32</f>
        <v>1.0934090075971687</v>
      </c>
      <c r="AZ51" s="1">
        <f>AH51 / AH$32</f>
        <v>1.0942648668425383</v>
      </c>
      <c r="BA51" s="1">
        <f>AI51 / AI$32</f>
        <v>1.2971034875056129</v>
      </c>
      <c r="BB51" s="1">
        <f>AJ51 / AJ$32</f>
        <v>1.1505712762126201</v>
      </c>
      <c r="BC51" s="1"/>
      <c r="BD51" s="1"/>
      <c r="BE51" t="s">
        <v>43</v>
      </c>
      <c r="BF51" t="str">
        <f>AM42</f>
        <v>SL</v>
      </c>
      <c r="BG51" t="str">
        <f>"&amp;"&amp;AN42</f>
        <v>&amp;SL</v>
      </c>
      <c r="BH51" t="str">
        <f>"&amp;"&amp;AO42</f>
        <v>&amp;WLS-struct</v>
      </c>
      <c r="BI51" t="str">
        <f>"&amp;"&amp;ROUND(AP42, 2)</f>
        <v>&amp;1.01</v>
      </c>
      <c r="BJ51" t="str">
        <f>"&amp;"&amp;ROUND(AQ42, 2)</f>
        <v>&amp;1.38</v>
      </c>
      <c r="BK51" t="str">
        <f>"&amp;"&amp;ROUND(AR42, 2)</f>
        <v>&amp;1.54</v>
      </c>
      <c r="BL51" t="str">
        <f>"&amp;"&amp;ROUND(AS42, 2)</f>
        <v>&amp;1.08</v>
      </c>
      <c r="BM51" t="str">
        <f>"&amp;"&amp;ROUND(AT42, 2)</f>
        <v>&amp;1.13</v>
      </c>
      <c r="BN51" t="str">
        <f>"&amp;"&amp;ROUND(AU42, 2)</f>
        <v>&amp;1.11</v>
      </c>
      <c r="BO51" t="str">
        <f>"&amp;"&amp;ROUND(AV42, 2)</f>
        <v>&amp;1.03</v>
      </c>
      <c r="BP51" t="str">
        <f>"&amp;"&amp;ROUND(AW42, 2)</f>
        <v>&amp;1.02</v>
      </c>
      <c r="BQ51" t="str">
        <f>"&amp;"&amp;ROUND(AX42, 2)</f>
        <v>&amp;1.19</v>
      </c>
      <c r="BR51" t="str">
        <f>"&amp;"&amp;ROUND(AY42, 2)</f>
        <v>&amp;1.28</v>
      </c>
      <c r="BS51" t="str">
        <f>"&amp;"&amp;ROUND(AZ42, 2)</f>
        <v>&amp;1.27</v>
      </c>
      <c r="BT51" t="str">
        <f>"&amp;"&amp;ROUND(BA42, 2)</f>
        <v>&amp;1.55</v>
      </c>
      <c r="BU51" t="str">
        <f>"&amp;"&amp;ROUND(BB42, 2)</f>
        <v>&amp;1.36</v>
      </c>
      <c r="BV51" s="3" t="s">
        <v>44</v>
      </c>
    </row>
    <row r="52" spans="17:74" x14ac:dyDescent="0.35">
      <c r="Q52" t="s">
        <v>23</v>
      </c>
      <c r="R52" t="s">
        <v>17</v>
      </c>
      <c r="U52" t="s">
        <v>35</v>
      </c>
      <c r="V52" t="s">
        <v>35</v>
      </c>
      <c r="W52" t="str">
        <f>W45</f>
        <v>ERM</v>
      </c>
      <c r="X52" s="1" cm="1">
        <f t="array" ref="X52">SUMPRODUCT((X$28 = $C$1:$O$1) * ($R52 = $B$2:$B$23) * ($Q52 = $A$2:$A$23) * ($C$2:$O$23))</f>
        <v>2.5833516888413701</v>
      </c>
      <c r="Y52" s="1" cm="1">
        <f t="array" ref="Y52">SUMPRODUCT((Y$28 = $C$1:$O$1) * ($R52 = $B$2:$B$23) * ($Q52 = $A$2:$A$23) * ($C$2:$O$23))</f>
        <v>727.55670945925704</v>
      </c>
      <c r="Z52" s="1" cm="1">
        <f t="array" ref="Z52">SUMPRODUCT((Z$28 = $C$1:$O$1) * ($R52 = $B$2:$B$23) * ($Q52 = $A$2:$A$23) * ($C$2:$O$23))</f>
        <v>1411.1762396909101</v>
      </c>
      <c r="AA52" s="1" cm="1">
        <f t="array" ref="AA52">SUMPRODUCT((AA$28 = $C$1:$O$1) * ($R52 = $B$2:$B$23) * ($Q52 = $A$2:$A$23) * ($C$2:$O$23))</f>
        <v>117.49068943066899</v>
      </c>
      <c r="AB52" s="1" cm="1">
        <f t="array" ref="AB52">SUMPRODUCT((AB$28 = $C$1:$O$1) * ($R52 = $B$2:$B$23) * ($Q52 = $A$2:$A$23) * ($C$2:$O$23))</f>
        <v>213.306034255778</v>
      </c>
      <c r="AC52" s="1" cm="1">
        <f t="array" ref="AC52">SUMPRODUCT((AC$28 = $C$1:$O$1) * ($R52 = $B$2:$B$23) * ($Q52 = $A$2:$A$23) * ($C$2:$O$23))</f>
        <v>443.21227628983098</v>
      </c>
      <c r="AD52" s="1" cm="1">
        <f t="array" ref="AD52">SUMPRODUCT((AD$28 = $C$1:$O$1) * ($R52 = $B$2:$B$23) * ($Q52 = $A$2:$A$23) * ($C$2:$O$23))</f>
        <v>10.2998292018209</v>
      </c>
      <c r="AE52" s="1" cm="1">
        <f t="array" ref="AE52">SUMPRODUCT((AE$28 = $C$1:$O$1) * ($R52 = $B$2:$B$23) * ($Q52 = $A$2:$A$23) * ($C$2:$O$23))</f>
        <v>5.2107102091364199</v>
      </c>
      <c r="AF52" s="1" cm="1">
        <f t="array" ref="AF52">SUMPRODUCT((AF$28 = $C$1:$O$1) * ($R52 = $B$2:$B$23) * ($Q52 = $A$2:$A$23) * ($C$2:$O$23))</f>
        <v>307.10599695014901</v>
      </c>
      <c r="AG52" s="1" cm="1">
        <f t="array" ref="AG52">SUMPRODUCT((AG$28 = $C$1:$O$1) * ($R52 = $B$2:$B$23) * ($Q52 = $A$2:$A$23) * ($C$2:$O$23))</f>
        <v>582.76509284564895</v>
      </c>
      <c r="AH52" s="1" cm="1">
        <f t="array" ref="AH52">SUMPRODUCT((AH$28 = $C$1:$O$1) * ($R52 = $B$2:$B$23) * ($Q52 = $A$2:$A$23) * ($C$2:$O$23))</f>
        <v>1214.5593726530301</v>
      </c>
      <c r="AI52" s="1" cm="1">
        <f t="array" ref="AI52">SUMPRODUCT((AI$28 = $C$1:$O$1) * ($R52 = $B$2:$B$23) * ($Q52 = $A$2:$A$23) * ($C$2:$O$23))</f>
        <v>3100.5078427958201</v>
      </c>
      <c r="AJ52" s="1" cm="1">
        <f t="array" ref="AJ52">SUMPRODUCT((AJ$28 = $C$1:$O$1) * ($R52 = $B$2:$B$23) * ($Q52 = $A$2:$A$23) * ($C$2:$O$23))</f>
        <v>28.107213107844</v>
      </c>
      <c r="AK52" s="1"/>
      <c r="AM52" t="s">
        <v>35</v>
      </c>
      <c r="AN52" t="s">
        <v>35</v>
      </c>
      <c r="AO52" t="str">
        <f>AO45</f>
        <v>ERM</v>
      </c>
      <c r="AP52" s="1">
        <f>X52 / X$32</f>
        <v>1.2240825505180448</v>
      </c>
      <c r="AQ52" s="1">
        <f>Y52 / Y$32</f>
        <v>1.2547036329877623</v>
      </c>
      <c r="AR52" s="1">
        <f>Z52 / Z$32</f>
        <v>1.2877012071837204</v>
      </c>
      <c r="AS52" s="1">
        <f>AA52 / AA$32</f>
        <v>1.0703429371565367</v>
      </c>
      <c r="AT52" s="1">
        <f>AB52 / AB$32</f>
        <v>1.0296743791892897</v>
      </c>
      <c r="AU52" s="1">
        <f>AC52 / AC$32</f>
        <v>1.0664694998532325</v>
      </c>
      <c r="AV52" s="1">
        <f>AD52 / AD$32</f>
        <v>1.170056308633884</v>
      </c>
      <c r="AW52" s="1">
        <f>AE52 / AE$32</f>
        <v>1.2223976385074928</v>
      </c>
      <c r="AX52" s="1">
        <f>AF52 / AF$32</f>
        <v>1.1681783611323879</v>
      </c>
      <c r="AY52" s="1">
        <f>AG52 / AG$32</f>
        <v>1.1425147318482465</v>
      </c>
      <c r="AZ52" s="1">
        <f>AH52 / AH$32</f>
        <v>1.2187123968283404</v>
      </c>
      <c r="BA52" s="1">
        <f>AI52 / AI$32</f>
        <v>1.4864371037293131</v>
      </c>
      <c r="BB52" s="1">
        <f>AJ52 / AJ$32</f>
        <v>1.2553047108884166</v>
      </c>
      <c r="BC52" s="1"/>
      <c r="BD52" s="1"/>
      <c r="BE52" t="s">
        <v>43</v>
      </c>
      <c r="BF52" t="str">
        <f>AM43</f>
        <v>SL</v>
      </c>
      <c r="BG52" t="str">
        <f>"&amp;"&amp;AN43</f>
        <v>&amp;SL</v>
      </c>
      <c r="BH52" t="str">
        <f>"&amp;"&amp;AO43</f>
        <v>&amp;WLS-var</v>
      </c>
      <c r="BI52" t="str">
        <f>"&amp;"&amp;ROUND(AP43, 2)</f>
        <v>&amp;1.01</v>
      </c>
      <c r="BJ52" t="str">
        <f>"&amp;"&amp;ROUND(AQ43, 2)</f>
        <v>&amp;1.51</v>
      </c>
      <c r="BK52" t="str">
        <f>"&amp;"&amp;ROUND(AR43, 2)</f>
        <v>&amp;1.7</v>
      </c>
      <c r="BL52" t="str">
        <f>"&amp;"&amp;ROUND(AS43, 2)</f>
        <v>&amp;1.18</v>
      </c>
      <c r="BM52" t="str">
        <f>"&amp;"&amp;ROUND(AT43, 2)</f>
        <v>&amp;1.27</v>
      </c>
      <c r="BN52" t="str">
        <f>"&amp;"&amp;ROUND(AU43, 2)</f>
        <v>&amp;1.22</v>
      </c>
      <c r="BO52" t="str">
        <f>"&amp;"&amp;ROUND(AV43, 2)</f>
        <v>&amp;1.03</v>
      </c>
      <c r="BP52" t="str">
        <f>"&amp;"&amp;ROUND(AW43, 2)</f>
        <v>&amp;1.02</v>
      </c>
      <c r="BQ52" t="str">
        <f>"&amp;"&amp;ROUND(AX43, 2)</f>
        <v>&amp;1.31</v>
      </c>
      <c r="BR52" t="str">
        <f>"&amp;"&amp;ROUND(AY43, 2)</f>
        <v>&amp;1.43</v>
      </c>
      <c r="BS52" t="str">
        <f>"&amp;"&amp;ROUND(AZ43, 2)</f>
        <v>&amp;1.38</v>
      </c>
      <c r="BT52" t="str">
        <f>"&amp;"&amp;ROUND(BA43, 2)</f>
        <v>&amp;1.66</v>
      </c>
      <c r="BU52" t="str">
        <f>"&amp;"&amp;ROUND(BB43, 2)</f>
        <v>&amp;1.48</v>
      </c>
      <c r="BV52" s="3" t="s">
        <v>44</v>
      </c>
    </row>
    <row r="53" spans="17:74" x14ac:dyDescent="0.35">
      <c r="AK53" s="1"/>
      <c r="BC53" s="1"/>
      <c r="BD53" s="1"/>
      <c r="BE53" t="s">
        <v>43</v>
      </c>
      <c r="BF53" t="str">
        <f>AM44</f>
        <v>SL</v>
      </c>
      <c r="BG53" t="str">
        <f>"&amp;"&amp;AN44</f>
        <v>&amp;SL</v>
      </c>
      <c r="BH53" t="str">
        <f>"&amp;"&amp;AO44</f>
        <v>&amp;MinT-shrink</v>
      </c>
      <c r="BI53" t="str">
        <f>"&amp;"&amp;ROUND(AP44, 2)</f>
        <v>&amp;1.03</v>
      </c>
      <c r="BJ53" t="str">
        <f>"&amp;"&amp;ROUND(AQ44, 2)</f>
        <v>&amp;1.26</v>
      </c>
      <c r="BK53" t="str">
        <f>"&amp;"&amp;ROUND(AR44, 2)</f>
        <v>&amp;1.41</v>
      </c>
      <c r="BL53" s="7" t="str">
        <f>"&amp;"&amp;ROUND(AS44, 2)</f>
        <v>&amp;1.05</v>
      </c>
      <c r="BM53" s="7" t="str">
        <f>"&amp;"&amp;ROUND(AT44, 2)</f>
        <v>&amp;1.1</v>
      </c>
      <c r="BN53" s="7" t="str">
        <f>"&amp;"&amp;ROUND(AU44, 2)</f>
        <v>&amp;1.15</v>
      </c>
      <c r="BO53" t="str">
        <f>"&amp;"&amp;ROUND(AV44, 2)</f>
        <v>&amp;1.06</v>
      </c>
      <c r="BP53" t="str">
        <f>"&amp;"&amp;ROUND(AW44, 2)</f>
        <v>&amp;1.05</v>
      </c>
      <c r="BQ53" t="str">
        <f>"&amp;"&amp;ROUND(AX44, 2)</f>
        <v>&amp;1.11</v>
      </c>
      <c r="BR53" t="str">
        <f>"&amp;"&amp;ROUND(AY44, 2)</f>
        <v>&amp;1.17</v>
      </c>
      <c r="BS53" t="str">
        <f>"&amp;"&amp;ROUND(AZ44, 2)</f>
        <v>&amp;1.24</v>
      </c>
      <c r="BT53" t="str">
        <f>"&amp;"&amp;ROUND(BA44, 2)</f>
        <v>&amp;1.54</v>
      </c>
      <c r="BU53" t="str">
        <f>"&amp;"&amp;ROUND(BB44, 2)</f>
        <v>&amp;1.3</v>
      </c>
      <c r="BV53" s="3" t="s">
        <v>44</v>
      </c>
    </row>
    <row r="54" spans="17:74" x14ac:dyDescent="0.35">
      <c r="Q54" t="s">
        <v>7</v>
      </c>
      <c r="R54" t="s">
        <v>56</v>
      </c>
      <c r="U54" t="s">
        <v>36</v>
      </c>
      <c r="V54" t="s">
        <v>35</v>
      </c>
      <c r="W54" t="s">
        <v>27</v>
      </c>
      <c r="X54" s="1" cm="1">
        <f t="array" ref="X54">SUMPRODUCT((X$28 = $C$1:$O$1) * ($R54 = $B$2:$B$23) * ($Q54 = $A$2:$A$23) * ($C$2:$O$23))</f>
        <v>2.1097938119724202</v>
      </c>
      <c r="Y54" s="1" cm="1">
        <f t="array" ref="Y54">SUMPRODUCT((Y$28 = $C$1:$O$1) * ($R54 = $B$2:$B$23) * ($Q54 = $A$2:$A$23) * ($C$2:$O$23))</f>
        <v>642.98555008034396</v>
      </c>
      <c r="Z54" s="1" cm="1">
        <f t="array" ref="Z54">SUMPRODUCT((Z$28 = $C$1:$O$1) * ($R54 = $B$2:$B$23) * ($Q54 = $A$2:$A$23) * ($C$2:$O$23))</f>
        <v>1234.3624577432199</v>
      </c>
      <c r="AA54" s="1" cm="1">
        <f t="array" ref="AA54">SUMPRODUCT((AA$28 = $C$1:$O$1) * ($R54 = $B$2:$B$23) * ($Q54 = $A$2:$A$23) * ($C$2:$O$23))</f>
        <v>113.874239968786</v>
      </c>
      <c r="AB54" s="1" cm="1">
        <f t="array" ref="AB54">SUMPRODUCT((AB$28 = $C$1:$O$1) * ($R54 = $B$2:$B$23) * ($Q54 = $A$2:$A$23) * ($C$2:$O$23))</f>
        <v>216.76555793423</v>
      </c>
      <c r="AC54" s="1" cm="1">
        <f t="array" ref="AC54">SUMPRODUCT((AC$28 = $C$1:$O$1) * ($R54 = $B$2:$B$23) * ($Q54 = $A$2:$A$23) * ($C$2:$O$23))</f>
        <v>455.66415952473801</v>
      </c>
      <c r="AD54" s="1" cm="1">
        <f t="array" ref="AD54">SUMPRODUCT((AD$28 = $C$1:$O$1) * ($R54 = $B$2:$B$23) * ($Q54 = $A$2:$A$23) * ($C$2:$O$23))</f>
        <v>8.7546656543241497</v>
      </c>
      <c r="AE54" s="1" cm="1">
        <f t="array" ref="AE54">SUMPRODUCT((AE$28 = $C$1:$O$1) * ($R54 = $B$2:$B$23) * ($Q54 = $A$2:$A$23) * ($C$2:$O$23))</f>
        <v>4.2536947816382504</v>
      </c>
      <c r="AF54" s="1" cm="1">
        <f t="array" ref="AF54">SUMPRODUCT((AF$28 = $C$1:$O$1) * ($R54 = $B$2:$B$23) * ($Q54 = $A$2:$A$23) * ($C$2:$O$23))</f>
        <v>280.7914087771</v>
      </c>
      <c r="AG54" s="1" cm="1">
        <f t="array" ref="AG54">SUMPRODUCT((AG$28 = $C$1:$O$1) * ($R54 = $B$2:$B$23) * ($Q54 = $A$2:$A$23) * ($C$2:$O$23))</f>
        <v>549.28899412196597</v>
      </c>
      <c r="AH54" s="1" cm="1">
        <f t="array" ref="AH54">SUMPRODUCT((AH$28 = $C$1:$O$1) * ($R54 = $B$2:$B$23) * ($Q54 = $A$2:$A$23) * ($C$2:$O$23))</f>
        <v>1162.0767871928799</v>
      </c>
      <c r="AI54" s="1" cm="1">
        <f t="array" ref="AI54">SUMPRODUCT((AI$28 = $C$1:$O$1) * ($R54 = $B$2:$B$23) * ($Q54 = $A$2:$A$23) * ($C$2:$O$23))</f>
        <v>2664.4353545713798</v>
      </c>
      <c r="AJ54" s="1" cm="1">
        <f t="array" ref="AJ54">SUMPRODUCT((AJ$28 = $C$1:$O$1) * ($R54 = $B$2:$B$23) * ($Q54 = $A$2:$A$23) * ($C$2:$O$23))</f>
        <v>25.6194651690017</v>
      </c>
      <c r="AK54" s="1"/>
      <c r="AM54" t="s">
        <v>57</v>
      </c>
      <c r="AN54" t="s">
        <v>36</v>
      </c>
      <c r="AO54" t="s">
        <v>27</v>
      </c>
      <c r="AP54" s="1">
        <f>X54 / X$32</f>
        <v>0.99969423504418953</v>
      </c>
      <c r="AQ54" s="1">
        <f>Y54 / Y$32</f>
        <v>1.1088569387863236</v>
      </c>
      <c r="AR54" s="1">
        <f>Z54 / Z$32</f>
        <v>1.1263582692452039</v>
      </c>
      <c r="AS54" s="1">
        <f>AA54 / AA$32</f>
        <v>1.0373969977134443</v>
      </c>
      <c r="AT54" s="1">
        <f>AB54 / AB$32</f>
        <v>1.0463742485030161</v>
      </c>
      <c r="AU54" s="1">
        <f>AC54 / AC$32</f>
        <v>1.0964315618180465</v>
      </c>
      <c r="AV54" s="1">
        <f>AD54 / AD$32</f>
        <v>0.99452637302096503</v>
      </c>
      <c r="AW54" s="1">
        <f>AE54 / AE$32</f>
        <v>0.99788824312070101</v>
      </c>
      <c r="AX54" s="1">
        <f>AF54 / AF$32</f>
        <v>1.0680821963191167</v>
      </c>
      <c r="AY54" s="1">
        <f>AG54 / AG$32</f>
        <v>1.076884623891962</v>
      </c>
      <c r="AZ54" s="1">
        <f>AH54 / AH$32</f>
        <v>1.1660503541501188</v>
      </c>
      <c r="BA54" s="1">
        <f>AI54 / AI$32</f>
        <v>1.277376408102149</v>
      </c>
      <c r="BB54" s="1">
        <f>AJ54 / AJ$32</f>
        <v>1.1441986508479007</v>
      </c>
      <c r="BC54" s="1"/>
      <c r="BD54" s="1"/>
      <c r="BE54" t="s">
        <v>43</v>
      </c>
      <c r="BF54" t="str">
        <f>AM45</f>
        <v>SL</v>
      </c>
      <c r="BG54" t="str">
        <f>"&amp;"&amp;AN45</f>
        <v>&amp;SL</v>
      </c>
      <c r="BH54" t="str">
        <f>"&amp;"&amp;AO45</f>
        <v>&amp;ERM</v>
      </c>
      <c r="BI54" t="str">
        <f>"&amp;"&amp;ROUND(AP45, 2)</f>
        <v>&amp;1.21</v>
      </c>
      <c r="BJ54" t="str">
        <f>"&amp;"&amp;ROUND(AQ45, 2)</f>
        <v>&amp;1.59</v>
      </c>
      <c r="BK54" t="str">
        <f>"&amp;"&amp;ROUND(AR45, 2)</f>
        <v>&amp;1.69</v>
      </c>
      <c r="BL54" t="str">
        <f>"&amp;"&amp;ROUND(AS45, 2)</f>
        <v>&amp;1.26</v>
      </c>
      <c r="BM54" t="str">
        <f>"&amp;"&amp;ROUND(AT45, 2)</f>
        <v>&amp;1.28</v>
      </c>
      <c r="BN54" t="str">
        <f>"&amp;"&amp;ROUND(AU45, 2)</f>
        <v>&amp;1.34</v>
      </c>
      <c r="BO54" t="str">
        <f>"&amp;"&amp;ROUND(AV45, 2)</f>
        <v>&amp;1.2</v>
      </c>
      <c r="BP54" t="str">
        <f>"&amp;"&amp;ROUND(AW45, 2)</f>
        <v>&amp;1.23</v>
      </c>
      <c r="BQ54" t="str">
        <f>"&amp;"&amp;ROUND(AX45, 2)</f>
        <v>&amp;1.45</v>
      </c>
      <c r="BR54" t="str">
        <f>"&amp;"&amp;ROUND(AY45, 2)</f>
        <v>&amp;1.49</v>
      </c>
      <c r="BS54" t="str">
        <f>"&amp;"&amp;ROUND(AZ45, 2)</f>
        <v>&amp;1.61</v>
      </c>
      <c r="BT54" t="str">
        <f>"&amp;"&amp;ROUND(BA45, 2)</f>
        <v>&amp;1.8</v>
      </c>
      <c r="BU54" t="str">
        <f>"&amp;"&amp;ROUND(BB45, 2)</f>
        <v>&amp;1.59</v>
      </c>
      <c r="BV54" s="3" t="s">
        <v>44</v>
      </c>
    </row>
    <row r="56" spans="17:74" x14ac:dyDescent="0.35">
      <c r="BE56" t="s">
        <v>43</v>
      </c>
      <c r="BF56" t="str">
        <f>AM54</f>
        <v>RHL</v>
      </c>
      <c r="BG56" t="str">
        <f>"&amp;"&amp;AN54</f>
        <v>&amp;HL</v>
      </c>
      <c r="BH56" t="str">
        <f>"&amp;"&amp;AO54</f>
        <v>&amp;None</v>
      </c>
      <c r="BI56" t="str">
        <f>"&amp;"&amp;ROUND(AP54, 2)</f>
        <v>&amp;1</v>
      </c>
      <c r="BJ56" t="str">
        <f>"&amp;"&amp;ROUND(AQ54, 2)</f>
        <v>&amp;1.11</v>
      </c>
      <c r="BK56" t="str">
        <f>"&amp;"&amp;ROUND(AR54, 2)</f>
        <v>&amp;1.13</v>
      </c>
      <c r="BL56" t="str">
        <f>"&amp;"&amp;ROUND(AS54, 2)</f>
        <v>&amp;1.04</v>
      </c>
      <c r="BM56" t="str">
        <f>"&amp;"&amp;ROUND(AT54, 2)</f>
        <v>&amp;1.05</v>
      </c>
      <c r="BN56" t="str">
        <f>"&amp;"&amp;ROUND(AU54, 2)</f>
        <v>&amp;1.1</v>
      </c>
      <c r="BO56" t="str">
        <f>"&amp;"&amp;ROUND(AV54, 2)</f>
        <v>&amp;0.99</v>
      </c>
      <c r="BP56" t="str">
        <f>"&amp;"&amp;ROUND(AW54, 2)</f>
        <v>&amp;1</v>
      </c>
      <c r="BQ56" t="str">
        <f>"&amp;"&amp;ROUND(AX54, 2)</f>
        <v>&amp;1.07</v>
      </c>
      <c r="BR56" t="str">
        <f>"&amp;"&amp;ROUND(AY54, 2)</f>
        <v>&amp;1.08</v>
      </c>
      <c r="BS56" t="str">
        <f>"&amp;"&amp;ROUND(AZ54, 2)</f>
        <v>&amp;1.17</v>
      </c>
      <c r="BT56" t="str">
        <f>"&amp;"&amp;ROUND(BA54, 2)</f>
        <v>&amp;1.28</v>
      </c>
      <c r="BU56" t="str">
        <f>"&amp;"&amp;ROUND(BB54, 2)</f>
        <v>&amp;1.14</v>
      </c>
      <c r="BV56" s="3" t="s">
        <v>44</v>
      </c>
    </row>
  </sheetData>
  <hyperlinks>
    <hyperlink ref="BV32" r:id="rId1" xr:uid="{00000000-0004-0000-0000-000000000000}"/>
    <hyperlink ref="BV33" r:id="rId2" xr:uid="{00000000-0004-0000-0000-000001000000}"/>
    <hyperlink ref="BV34" r:id="rId3" xr:uid="{00000000-0004-0000-0000-000002000000}"/>
    <hyperlink ref="BV35" r:id="rId4" xr:uid="{00000000-0004-0000-0000-000003000000}"/>
    <hyperlink ref="BV36" r:id="rId5" xr:uid="{00000000-0004-0000-0000-000004000000}"/>
    <hyperlink ref="BV37" r:id="rId6" xr:uid="{00000000-0004-0000-0000-000005000000}"/>
    <hyperlink ref="BV38" r:id="rId7" xr:uid="{00000000-0004-0000-0000-000006000000}"/>
    <hyperlink ref="BV49" r:id="rId8" xr:uid="{00000000-0004-0000-0000-000007000000}"/>
    <hyperlink ref="BV50" r:id="rId9" xr:uid="{00000000-0004-0000-0000-000008000000}"/>
    <hyperlink ref="BV51" r:id="rId10" xr:uid="{00000000-0004-0000-0000-000009000000}"/>
    <hyperlink ref="BV52" r:id="rId11" xr:uid="{00000000-0004-0000-0000-00000A000000}"/>
    <hyperlink ref="BV53" r:id="rId12" xr:uid="{00000000-0004-0000-0000-00000C000000}"/>
    <hyperlink ref="BV54" r:id="rId13" xr:uid="{00000000-0004-0000-0000-00000D000000}"/>
    <hyperlink ref="BV41" r:id="rId14" xr:uid="{00000000-0004-0000-0000-00000E000000}"/>
    <hyperlink ref="BV42" r:id="rId15" xr:uid="{00000000-0004-0000-0000-00000F000000}"/>
    <hyperlink ref="BV43" r:id="rId16" xr:uid="{00000000-0004-0000-0000-000010000000}"/>
    <hyperlink ref="BV44" r:id="rId17" xr:uid="{00000000-0004-0000-0000-000011000000}"/>
    <hyperlink ref="BV45" r:id="rId18" xr:uid="{00000000-0004-0000-0000-000013000000}"/>
    <hyperlink ref="BV46" r:id="rId19" xr:uid="{00000000-0004-0000-0000-000014000000}"/>
    <hyperlink ref="BV31" r:id="rId20" xr:uid="{00000000-0004-0000-0000-000015000000}"/>
    <hyperlink ref="BV48" r:id="rId21" xr:uid="{00000000-0004-0000-0000-000016000000}"/>
    <hyperlink ref="BV40" r:id="rId22" xr:uid="{00000000-0004-0000-0000-000017000000}"/>
    <hyperlink ref="BV56" r:id="rId23" xr:uid="{D594A5B1-AB88-484F-B2B7-8D73AFF73F69}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1C1-6468-4C72-9AB1-C1440CB4B819}">
  <dimension ref="A1:BV56"/>
  <sheetViews>
    <sheetView topLeftCell="AJ1" zoomScale="70" zoomScaleNormal="70" workbookViewId="0">
      <selection activeCell="BI32" sqref="BI32"/>
    </sheetView>
  </sheetViews>
  <sheetFormatPr defaultRowHeight="14.5" x14ac:dyDescent="0.35"/>
  <cols>
    <col min="2" max="2" width="24.54296875" bestFit="1" customWidth="1"/>
    <col min="18" max="18" width="24.54296875" bestFit="1" customWidth="1"/>
    <col min="20" max="20" width="9.81640625" bestFit="1" customWidth="1"/>
    <col min="23" max="23" width="12.453125" bestFit="1" customWidth="1"/>
    <col min="61" max="61" width="18.1796875" bestFit="1" customWidth="1"/>
    <col min="62" max="62" width="18.7265625" bestFit="1" customWidth="1"/>
    <col min="63" max="63" width="19.1796875" bestFit="1" customWidth="1"/>
    <col min="64" max="64" width="17.453125" bestFit="1" customWidth="1"/>
    <col min="65" max="65" width="19.1796875" bestFit="1" customWidth="1"/>
    <col min="66" max="66" width="19.54296875" bestFit="1" customWidth="1"/>
    <col min="67" max="67" width="18.81640625" bestFit="1" customWidth="1"/>
    <col min="68" max="68" width="18.1796875" bestFit="1" customWidth="1"/>
    <col min="69" max="69" width="19.1796875" bestFit="1" customWidth="1"/>
    <col min="70" max="71" width="20" bestFit="1" customWidth="1"/>
    <col min="72" max="72" width="19.54296875" bestFit="1" customWidth="1"/>
    <col min="73" max="73" width="16.81640625" bestFit="1" customWidth="1"/>
  </cols>
  <sheetData>
    <row r="1" spans="1:31" x14ac:dyDescent="0.35">
      <c r="A1" t="s">
        <v>0</v>
      </c>
      <c r="B1" t="s">
        <v>1</v>
      </c>
      <c r="C1" t="str">
        <f>relative_rmse!C1</f>
        <v>All series</v>
      </c>
      <c r="D1" t="str">
        <f>relative_rmse!D1</f>
        <v>Total</v>
      </c>
      <c r="E1" t="str">
        <f>relative_rmse!E1</f>
        <v>cat_id_enc</v>
      </c>
      <c r="F1" t="str">
        <f>relative_rmse!F1</f>
        <v>dept_id_enc</v>
      </c>
      <c r="G1" t="str">
        <f>relative_rmse!G1</f>
        <v>item_id_enc</v>
      </c>
      <c r="H1" t="str">
        <f>relative_rmse!H1</f>
        <v>item_id_enc-state_id_enc</v>
      </c>
      <c r="I1" t="str">
        <f>relative_rmse!I1</f>
        <v>products</v>
      </c>
      <c r="J1" t="str">
        <f>relative_rmse!J1</f>
        <v>state_id_enc</v>
      </c>
      <c r="K1" t="str">
        <f>relative_rmse!K1</f>
        <v>state_id_enc-cat_id_enc</v>
      </c>
      <c r="L1" t="str">
        <f>relative_rmse!L1</f>
        <v>state_id_enc-dept_id_enc</v>
      </c>
      <c r="M1" t="str">
        <f>relative_rmse!M1</f>
        <v>store_id_enc</v>
      </c>
      <c r="N1" t="str">
        <f>relative_rmse!N1</f>
        <v>store_id_enc-cat_id_enc</v>
      </c>
      <c r="O1" t="str">
        <f>relative_rmse!O1</f>
        <v>store_id_enc-dept_id_enc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46</v>
      </c>
      <c r="X1" t="s">
        <v>47</v>
      </c>
      <c r="Y1" t="s">
        <v>6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</row>
    <row r="2" spans="1:31" x14ac:dyDescent="0.35">
      <c r="A2" t="s">
        <v>7</v>
      </c>
      <c r="B2" t="s">
        <v>8</v>
      </c>
      <c r="C2">
        <f>relative_rmse!C2</f>
        <v>19.5404145497372</v>
      </c>
      <c r="D2">
        <f>relative_rmse!D2</f>
        <v>1818.74906578745</v>
      </c>
      <c r="E2">
        <f>relative_rmse!E2</f>
        <v>882.080222947479</v>
      </c>
      <c r="F2">
        <f>relative_rmse!F2</f>
        <v>511.28101121072598</v>
      </c>
      <c r="G2">
        <f>relative_rmse!G2</f>
        <v>8.5003006103741505</v>
      </c>
      <c r="H2">
        <f>relative_rmse!H2</f>
        <v>4.2066807835365196</v>
      </c>
      <c r="I2">
        <f>relative_rmse!I2</f>
        <v>2.1145428416372098</v>
      </c>
      <c r="J2">
        <f>relative_rmse!J2</f>
        <v>878.181228603656</v>
      </c>
      <c r="K2">
        <f>relative_rmse!K2</f>
        <v>427.10117216517801</v>
      </c>
      <c r="L2">
        <f>relative_rmse!L2</f>
        <v>233.32342581090799</v>
      </c>
      <c r="M2">
        <f>relative_rmse!M2</f>
        <v>388.02599457415101</v>
      </c>
      <c r="N2">
        <f>relative_rmse!N2</f>
        <v>185.13979744134201</v>
      </c>
      <c r="O2">
        <f>relative_rmse!O2</f>
        <v>102.228839088101</v>
      </c>
      <c r="Q2" t="s">
        <v>7</v>
      </c>
      <c r="R2" t="s">
        <v>8</v>
      </c>
      <c r="S2">
        <f>SUMIFS(RMSE_std!C:C, RMSE_std!$B:$B, $B2, RMSE_std!$A:$A, $A2)</f>
        <v>0.37836279609611501</v>
      </c>
      <c r="T2">
        <f>SUMIFS(RMSE_std!D:D, RMSE_std!$B:$B, $B2, RMSE_std!$A:$A, $A2)</f>
        <v>78.415835771155898</v>
      </c>
      <c r="U2">
        <f>SUMIFS(RMSE_std!E:E, RMSE_std!$B:$B, $B2, RMSE_std!$A:$A, $A2)</f>
        <v>20.542501405604099</v>
      </c>
      <c r="V2">
        <f>SUMIFS(RMSE_std!F:F, RMSE_std!$B:$B, $B2, RMSE_std!$A:$A, $A2)</f>
        <v>8.9316405949054296</v>
      </c>
      <c r="W2">
        <f>SUMIFS(RMSE_std!G:G, RMSE_std!$B:$B, $B2, RMSE_std!$A:$A, $A2)</f>
        <v>2.44354488128752E-2</v>
      </c>
      <c r="X2">
        <f>SUMIFS(RMSE_std!H:H, RMSE_std!$B:$B, $B2, RMSE_std!$A:$A, $A2)</f>
        <v>8.5542078013217896E-3</v>
      </c>
      <c r="Y2">
        <f>SUMIFS(RMSE_std!I:I, RMSE_std!$B:$B, $B2, RMSE_std!$A:$A, $A2)</f>
        <v>3.2593249244060999E-3</v>
      </c>
      <c r="Z2">
        <f>SUMIFS(RMSE_std!J:J, RMSE_std!$B:$B, $B2, RMSE_std!$A:$A, $A2)</f>
        <v>17.166865928501501</v>
      </c>
      <c r="AA2">
        <f>SUMIFS(RMSE_std!K:K, RMSE_std!$B:$B, $B2, RMSE_std!$A:$A, $A2)</f>
        <v>4.7790445589678603</v>
      </c>
      <c r="AB2">
        <f>SUMIFS(RMSE_std!L:L, RMSE_std!$B:$B, $B2, RMSE_std!$A:$A, $A2)</f>
        <v>2.4199122191495701</v>
      </c>
      <c r="AC2">
        <f>SUMIFS(RMSE_std!M:M, RMSE_std!$B:$B, $B2, RMSE_std!$A:$A, $A2)</f>
        <v>4.2084663588330402</v>
      </c>
      <c r="AD2">
        <f>SUMIFS(RMSE_std!N:N, RMSE_std!$B:$B, $B2, RMSE_std!$A:$A, $A2)</f>
        <v>1.48403671640316</v>
      </c>
      <c r="AE2">
        <f>SUMIFS(RMSE_std!O:O, RMSE_std!$B:$B, $B2, RMSE_std!$A:$A, $A2)</f>
        <v>0.90401152071384905</v>
      </c>
    </row>
    <row r="3" spans="1:31" x14ac:dyDescent="0.35">
      <c r="A3" t="s">
        <v>7</v>
      </c>
      <c r="B3" t="s">
        <v>9</v>
      </c>
      <c r="C3">
        <f>relative_rmse!C3</f>
        <v>19.5923542006582</v>
      </c>
      <c r="D3">
        <f>relative_rmse!D3</f>
        <v>1813.45611405711</v>
      </c>
      <c r="E3">
        <f>relative_rmse!E3</f>
        <v>885.67448998709995</v>
      </c>
      <c r="F3">
        <f>relative_rmse!F3</f>
        <v>511.16266869178202</v>
      </c>
      <c r="G3">
        <f>relative_rmse!G3</f>
        <v>8.4550497731303107</v>
      </c>
      <c r="H3">
        <f>relative_rmse!H3</f>
        <v>4.1928955797374101</v>
      </c>
      <c r="I3">
        <f>relative_rmse!I3</f>
        <v>2.1112203811125498</v>
      </c>
      <c r="J3">
        <f>relative_rmse!J3</f>
        <v>881.09781288801196</v>
      </c>
      <c r="K3">
        <f>relative_rmse!K3</f>
        <v>430.46822466934799</v>
      </c>
      <c r="L3">
        <f>relative_rmse!L3</f>
        <v>234.346253700234</v>
      </c>
      <c r="M3">
        <f>relative_rmse!M3</f>
        <v>390.25630635163498</v>
      </c>
      <c r="N3">
        <f>relative_rmse!N3</f>
        <v>186.655776329665</v>
      </c>
      <c r="O3">
        <f>relative_rmse!O3</f>
        <v>102.701901236407</v>
      </c>
      <c r="Q3" t="s">
        <v>7</v>
      </c>
      <c r="R3" t="s">
        <v>9</v>
      </c>
      <c r="S3">
        <f>SUMIFS(RMSE_std!C:C, RMSE_std!$B:$B, $B3, RMSE_std!$A:$A, $A3)</f>
        <v>0.362837702769854</v>
      </c>
      <c r="T3">
        <f>SUMIFS(RMSE_std!D:D, RMSE_std!$B:$B, $B3, RMSE_std!$A:$A, $A3)</f>
        <v>64.600693280909695</v>
      </c>
      <c r="U3">
        <f>SUMIFS(RMSE_std!E:E, RMSE_std!$B:$B, $B3, RMSE_std!$A:$A, $A3)</f>
        <v>24.671594434071299</v>
      </c>
      <c r="V3">
        <f>SUMIFS(RMSE_std!F:F, RMSE_std!$B:$B, $B3, RMSE_std!$A:$A, $A3)</f>
        <v>9.4684782427088798</v>
      </c>
      <c r="W3">
        <f>SUMIFS(RMSE_std!G:G, RMSE_std!$B:$B, $B3, RMSE_std!$A:$A, $A3)</f>
        <v>3.9692729992711201E-2</v>
      </c>
      <c r="X3">
        <f>SUMIFS(RMSE_std!H:H, RMSE_std!$B:$B, $B3, RMSE_std!$A:$A, $A3)</f>
        <v>1.3491544469860501E-2</v>
      </c>
      <c r="Y3">
        <f>SUMIFS(RMSE_std!I:I, RMSE_std!$B:$B, $B3, RMSE_std!$A:$A, $A3)</f>
        <v>2.6743193534883199E-3</v>
      </c>
      <c r="Z3">
        <f>SUMIFS(RMSE_std!J:J, RMSE_std!$B:$B, $B3, RMSE_std!$A:$A, $A3)</f>
        <v>15.2679641463232</v>
      </c>
      <c r="AA3">
        <f>SUMIFS(RMSE_std!K:K, RMSE_std!$B:$B, $B3, RMSE_std!$A:$A, $A3)</f>
        <v>7.1753057603932398</v>
      </c>
      <c r="AB3">
        <f>SUMIFS(RMSE_std!L:L, RMSE_std!$B:$B, $B3, RMSE_std!$A:$A, $A3)</f>
        <v>3.1507590144511899</v>
      </c>
      <c r="AC3">
        <f>SUMIFS(RMSE_std!M:M, RMSE_std!$B:$B, $B3, RMSE_std!$A:$A, $A3)</f>
        <v>3.7978322710181001</v>
      </c>
      <c r="AD3">
        <f>SUMIFS(RMSE_std!N:N, RMSE_std!$B:$B, $B3, RMSE_std!$A:$A, $A3)</f>
        <v>2.1170343207241702</v>
      </c>
      <c r="AE3">
        <f>SUMIFS(RMSE_std!O:O, RMSE_std!$B:$B, $B3, RMSE_std!$A:$A, $A3)</f>
        <v>1.0825807999625601</v>
      </c>
    </row>
    <row r="4" spans="1:31" x14ac:dyDescent="0.35">
      <c r="A4" t="s">
        <v>7</v>
      </c>
      <c r="B4" t="s">
        <v>10</v>
      </c>
      <c r="C4">
        <f>relative_rmse!C4</f>
        <v>21.842654225563201</v>
      </c>
      <c r="D4">
        <f>relative_rmse!D4</f>
        <v>2078.8435539472998</v>
      </c>
      <c r="E4">
        <f>relative_rmse!E4</f>
        <v>1039.35982220863</v>
      </c>
      <c r="F4">
        <f>relative_rmse!F4</f>
        <v>563.71036811522094</v>
      </c>
      <c r="G4">
        <f>relative_rmse!G4</f>
        <v>8.75670410163535</v>
      </c>
      <c r="H4">
        <f>relative_rmse!H4</f>
        <v>4.2509339766517504</v>
      </c>
      <c r="I4">
        <f>relative_rmse!I4</f>
        <v>2.1097555003519699</v>
      </c>
      <c r="J4">
        <f>relative_rmse!J4</f>
        <v>982.78782661028401</v>
      </c>
      <c r="K4">
        <f>relative_rmse!K4</f>
        <v>490.378667424046</v>
      </c>
      <c r="L4">
        <f>relative_rmse!L4</f>
        <v>256.38926279492301</v>
      </c>
      <c r="M4">
        <f>relative_rmse!M4</f>
        <v>407.97195919999501</v>
      </c>
      <c r="N4">
        <f>relative_rmse!N4</f>
        <v>200.253312821017</v>
      </c>
      <c r="O4">
        <f>relative_rmse!O4</f>
        <v>107.33110524069799</v>
      </c>
      <c r="Q4" t="s">
        <v>7</v>
      </c>
      <c r="R4" t="s">
        <v>10</v>
      </c>
      <c r="S4">
        <f>SUMIFS(RMSE_std!C:C, RMSE_std!$B:$B, $B4, RMSE_std!$A:$A, $A4)</f>
        <v>0.153798161502748</v>
      </c>
      <c r="T4">
        <f>SUMIFS(RMSE_std!D:D, RMSE_std!$B:$B, $B4, RMSE_std!$A:$A, $A4)</f>
        <v>33.462817518561998</v>
      </c>
      <c r="U4">
        <f>SUMIFS(RMSE_std!E:E, RMSE_std!$B:$B, $B4, RMSE_std!$A:$A, $A4)</f>
        <v>14.6398018606652</v>
      </c>
      <c r="V4">
        <f>SUMIFS(RMSE_std!F:F, RMSE_std!$B:$B, $B4, RMSE_std!$A:$A, $A4)</f>
        <v>5.5817189831994503</v>
      </c>
      <c r="W4">
        <f>SUMIFS(RMSE_std!G:G, RMSE_std!$B:$B, $B4, RMSE_std!$A:$A, $A4)</f>
        <v>5.6797518825986201E-2</v>
      </c>
      <c r="X4">
        <f>SUMIFS(RMSE_std!H:H, RMSE_std!$B:$B, $B4, RMSE_std!$A:$A, $A4)</f>
        <v>1.37415712118226E-2</v>
      </c>
      <c r="Y4">
        <f>SUMIFS(RMSE_std!I:I, RMSE_std!$B:$B, $B4, RMSE_std!$A:$A, $A4)</f>
        <v>3.9848218127091998E-3</v>
      </c>
      <c r="Z4">
        <f>SUMIFS(RMSE_std!J:J, RMSE_std!$B:$B, $B4, RMSE_std!$A:$A, $A4)</f>
        <v>5.9297287523622897</v>
      </c>
      <c r="AA4">
        <f>SUMIFS(RMSE_std!K:K, RMSE_std!$B:$B, $B4, RMSE_std!$A:$A, $A4)</f>
        <v>3.9298486725698698</v>
      </c>
      <c r="AB4">
        <f>SUMIFS(RMSE_std!L:L, RMSE_std!$B:$B, $B4, RMSE_std!$A:$A, $A4)</f>
        <v>1.29531049402416</v>
      </c>
      <c r="AC4">
        <f>SUMIFS(RMSE_std!M:M, RMSE_std!$B:$B, $B4, RMSE_std!$A:$A, $A4)</f>
        <v>2.37066896846859</v>
      </c>
      <c r="AD4">
        <f>SUMIFS(RMSE_std!N:N, RMSE_std!$B:$B, $B4, RMSE_std!$A:$A, $A4)</f>
        <v>1.69049110293872</v>
      </c>
      <c r="AE4">
        <f>SUMIFS(RMSE_std!O:O, RMSE_std!$B:$B, $B4, RMSE_std!$A:$A, $A4)</f>
        <v>0.73633752824833698</v>
      </c>
    </row>
    <row r="5" spans="1:31" x14ac:dyDescent="0.35">
      <c r="A5" t="s">
        <v>7</v>
      </c>
      <c r="B5" t="s">
        <v>11</v>
      </c>
      <c r="C5">
        <f>relative_rmse!C5</f>
        <v>22.390749324880399</v>
      </c>
      <c r="D5">
        <f>relative_rmse!D5</f>
        <v>2085.8654799567198</v>
      </c>
      <c r="E5">
        <f>relative_rmse!E5</f>
        <v>1095.88795274739</v>
      </c>
      <c r="F5">
        <f>relative_rmse!F5</f>
        <v>579.863395889564</v>
      </c>
      <c r="G5">
        <f>relative_rmse!G5</f>
        <v>8.8028491670171096</v>
      </c>
      <c r="H5">
        <f>relative_rmse!H5</f>
        <v>4.2626965604240903</v>
      </c>
      <c r="I5">
        <f>relative_rmse!I5</f>
        <v>2.1104391102937199</v>
      </c>
      <c r="J5">
        <f>relative_rmse!J5</f>
        <v>996.59228527902201</v>
      </c>
      <c r="K5">
        <f>relative_rmse!K5</f>
        <v>510.07227880809</v>
      </c>
      <c r="L5">
        <f>relative_rmse!L5</f>
        <v>262.893071099564</v>
      </c>
      <c r="M5">
        <f>relative_rmse!M5</f>
        <v>415.5883279839</v>
      </c>
      <c r="N5">
        <f>relative_rmse!N5</f>
        <v>207.15872762001101</v>
      </c>
      <c r="O5">
        <f>relative_rmse!O5</f>
        <v>109.769201395203</v>
      </c>
      <c r="Q5" t="s">
        <v>7</v>
      </c>
      <c r="R5" t="s">
        <v>11</v>
      </c>
      <c r="S5">
        <f>SUMIFS(RMSE_std!C:C, RMSE_std!$B:$B, $B5, RMSE_std!$A:$A, $A5)</f>
        <v>0.16115187778867901</v>
      </c>
      <c r="T5">
        <f>SUMIFS(RMSE_std!D:D, RMSE_std!$B:$B, $B5, RMSE_std!$A:$A, $A5)</f>
        <v>38.534153384946997</v>
      </c>
      <c r="U5">
        <f>SUMIFS(RMSE_std!E:E, RMSE_std!$B:$B, $B5, RMSE_std!$A:$A, $A5)</f>
        <v>13.709234097696701</v>
      </c>
      <c r="V5">
        <f>SUMIFS(RMSE_std!F:F, RMSE_std!$B:$B, $B5, RMSE_std!$A:$A, $A5)</f>
        <v>3.9528387616721199</v>
      </c>
      <c r="W5">
        <f>SUMIFS(RMSE_std!G:G, RMSE_std!$B:$B, $B5, RMSE_std!$A:$A, $A5)</f>
        <v>2.71528048636119E-2</v>
      </c>
      <c r="X5">
        <f>SUMIFS(RMSE_std!H:H, RMSE_std!$B:$B, $B5, RMSE_std!$A:$A, $A5)</f>
        <v>1.13865945196296E-2</v>
      </c>
      <c r="Y5">
        <f>SUMIFS(RMSE_std!I:I, RMSE_std!$B:$B, $B5, RMSE_std!$A:$A, $A5)</f>
        <v>4.8740292404259901E-3</v>
      </c>
      <c r="Z5">
        <f>SUMIFS(RMSE_std!J:J, RMSE_std!$B:$B, $B5, RMSE_std!$A:$A, $A5)</f>
        <v>8.4440540591520001</v>
      </c>
      <c r="AA5">
        <f>SUMIFS(RMSE_std!K:K, RMSE_std!$B:$B, $B5, RMSE_std!$A:$A, $A5)</f>
        <v>3.81201905372617</v>
      </c>
      <c r="AB5">
        <f>SUMIFS(RMSE_std!L:L, RMSE_std!$B:$B, $B5, RMSE_std!$A:$A, $A5)</f>
        <v>1.2962620562377001</v>
      </c>
      <c r="AC5">
        <f>SUMIFS(RMSE_std!M:M, RMSE_std!$B:$B, $B5, RMSE_std!$A:$A, $A5)</f>
        <v>2.0682838142917999</v>
      </c>
      <c r="AD5">
        <f>SUMIFS(RMSE_std!N:N, RMSE_std!$B:$B, $B5, RMSE_std!$A:$A, $A5)</f>
        <v>1.20934204434447</v>
      </c>
      <c r="AE5">
        <f>SUMIFS(RMSE_std!O:O, RMSE_std!$B:$B, $B5, RMSE_std!$A:$A, $A5)</f>
        <v>0.604928745433438</v>
      </c>
    </row>
    <row r="6" spans="1:31" x14ac:dyDescent="0.35">
      <c r="A6" t="s">
        <v>7</v>
      </c>
      <c r="B6" t="s">
        <v>56</v>
      </c>
      <c r="C6">
        <f>relative_rmse!C6</f>
        <v>25.6194651690017</v>
      </c>
      <c r="D6">
        <f>relative_rmse!D6</f>
        <v>2664.4353545713798</v>
      </c>
      <c r="E6">
        <f>relative_rmse!E6</f>
        <v>1234.3624577432199</v>
      </c>
      <c r="F6">
        <f>relative_rmse!F6</f>
        <v>642.98555008034396</v>
      </c>
      <c r="G6">
        <f>relative_rmse!G6</f>
        <v>8.7546656543241497</v>
      </c>
      <c r="H6">
        <f>relative_rmse!H6</f>
        <v>4.2536947816382504</v>
      </c>
      <c r="I6">
        <f>relative_rmse!I6</f>
        <v>2.1097938119724202</v>
      </c>
      <c r="J6">
        <f>relative_rmse!J6</f>
        <v>1162.0767871928799</v>
      </c>
      <c r="K6">
        <f>relative_rmse!K6</f>
        <v>549.28899412196597</v>
      </c>
      <c r="L6">
        <f>relative_rmse!L6</f>
        <v>280.7914087771</v>
      </c>
      <c r="M6">
        <f>relative_rmse!M6</f>
        <v>455.66415952473801</v>
      </c>
      <c r="N6">
        <f>relative_rmse!N6</f>
        <v>216.76555793423</v>
      </c>
      <c r="O6">
        <f>relative_rmse!O6</f>
        <v>113.874239968786</v>
      </c>
      <c r="Q6" t="s">
        <v>7</v>
      </c>
      <c r="R6" t="s">
        <v>56</v>
      </c>
      <c r="S6">
        <f>SUMIFS(RMSE_std!C:C, RMSE_std!$B:$B, $B6, RMSE_std!$A:$A, $A6)</f>
        <v>4.7548915550306896</v>
      </c>
      <c r="T6">
        <f>SUMIFS(RMSE_std!D:D, RMSE_std!$B:$B, $B6, RMSE_std!$A:$A, $A6)</f>
        <v>859.91183434605205</v>
      </c>
      <c r="U6">
        <f>SUMIFS(RMSE_std!E:E, RMSE_std!$B:$B, $B6, RMSE_std!$A:$A, $A6)</f>
        <v>221.75961253564199</v>
      </c>
      <c r="V6">
        <f>SUMIFS(RMSE_std!F:F, RMSE_std!$B:$B, $B6, RMSE_std!$A:$A, $A6)</f>
        <v>99.364817239066596</v>
      </c>
      <c r="W6">
        <f>SUMIFS(RMSE_std!G:G, RMSE_std!$B:$B, $B6, RMSE_std!$A:$A, $A6)</f>
        <v>5.8876199758578003E-2</v>
      </c>
      <c r="X6">
        <f>SUMIFS(RMSE_std!H:H, RMSE_std!$B:$B, $B6, RMSE_std!$A:$A, $A6)</f>
        <v>1.44318520194753E-2</v>
      </c>
      <c r="Y6">
        <f>SUMIFS(RMSE_std!I:I, RMSE_std!$B:$B, $B6, RMSE_std!$A:$A, $A6)</f>
        <v>3.4035687899097999E-3</v>
      </c>
      <c r="Z6">
        <f>SUMIFS(RMSE_std!J:J, RMSE_std!$B:$B, $B6, RMSE_std!$A:$A, $A6)</f>
        <v>231.903208673135</v>
      </c>
      <c r="AA6">
        <f>SUMIFS(RMSE_std!K:K, RMSE_std!$B:$B, $B6, RMSE_std!$A:$A, $A6)</f>
        <v>57.445795687679599</v>
      </c>
      <c r="AB6">
        <f>SUMIFS(RMSE_std!L:L, RMSE_std!$B:$B, $B6, RMSE_std!$A:$A, $A6)</f>
        <v>26.241609190320599</v>
      </c>
      <c r="AC6">
        <f>SUMIFS(RMSE_std!M:M, RMSE_std!$B:$B, $B6, RMSE_std!$A:$A, $A6)</f>
        <v>51.291006095194199</v>
      </c>
      <c r="AD6">
        <f>SUMIFS(RMSE_std!N:N, RMSE_std!$B:$B, $B6, RMSE_std!$A:$A, $A6)</f>
        <v>12.122053109825201</v>
      </c>
      <c r="AE6">
        <f>SUMIFS(RMSE_std!O:O, RMSE_std!$B:$B, $B6, RMSE_std!$A:$A, $A6)</f>
        <v>5.3161890057349304</v>
      </c>
    </row>
    <row r="7" spans="1:31" x14ac:dyDescent="0.35">
      <c r="A7" t="s">
        <v>7</v>
      </c>
      <c r="B7" t="s">
        <v>12</v>
      </c>
      <c r="C7">
        <f>relative_rmse!C7</f>
        <v>21.804677992614899</v>
      </c>
      <c r="D7">
        <f>relative_rmse!D7</f>
        <v>2007.06209331025</v>
      </c>
      <c r="E7">
        <f>relative_rmse!E7</f>
        <v>1055.25066490417</v>
      </c>
      <c r="F7">
        <f>relative_rmse!F7</f>
        <v>548.80400977451995</v>
      </c>
      <c r="G7">
        <f>relative_rmse!G7</f>
        <v>8.7318963542149195</v>
      </c>
      <c r="H7">
        <f>relative_rmse!H7</f>
        <v>4.2536190170305099</v>
      </c>
      <c r="I7">
        <f>relative_rmse!I7</f>
        <v>2.1136646348401702</v>
      </c>
      <c r="J7">
        <f>relative_rmse!J7</f>
        <v>978.02680797048595</v>
      </c>
      <c r="K7">
        <f>relative_rmse!K7</f>
        <v>501.855447045174</v>
      </c>
      <c r="L7">
        <f>relative_rmse!L7</f>
        <v>255.642291976444</v>
      </c>
      <c r="M7">
        <f>relative_rmse!M7</f>
        <v>415.16616763737699</v>
      </c>
      <c r="N7">
        <f>relative_rmse!N7</f>
        <v>207.29859465596101</v>
      </c>
      <c r="O7">
        <f>relative_rmse!O7</f>
        <v>109.08725180587901</v>
      </c>
      <c r="Q7" t="s">
        <v>7</v>
      </c>
      <c r="R7" t="s">
        <v>12</v>
      </c>
      <c r="S7">
        <f>SUMIFS(RMSE_std!C:C, RMSE_std!$B:$B, $B7, RMSE_std!$A:$A, $A7)</f>
        <v>0.34107908444975599</v>
      </c>
      <c r="T7">
        <f>SUMIFS(RMSE_std!D:D, RMSE_std!$B:$B, $B7, RMSE_std!$A:$A, $A7)</f>
        <v>63.570567522683596</v>
      </c>
      <c r="U7">
        <f>SUMIFS(RMSE_std!E:E, RMSE_std!$B:$B, $B7, RMSE_std!$A:$A, $A7)</f>
        <v>22.683398903703001</v>
      </c>
      <c r="V7">
        <f>SUMIFS(RMSE_std!F:F, RMSE_std!$B:$B, $B7, RMSE_std!$A:$A, $A7)</f>
        <v>9.2053706069012193</v>
      </c>
      <c r="W7">
        <f>SUMIFS(RMSE_std!G:G, RMSE_std!$B:$B, $B7, RMSE_std!$A:$A, $A7)</f>
        <v>3.3962049743662501E-2</v>
      </c>
      <c r="X7">
        <f>SUMIFS(RMSE_std!H:H, RMSE_std!$B:$B, $B7, RMSE_std!$A:$A, $A7)</f>
        <v>6.9064481839080901E-3</v>
      </c>
      <c r="Y7">
        <f>SUMIFS(RMSE_std!I:I, RMSE_std!$B:$B, $B7, RMSE_std!$A:$A, $A7)</f>
        <v>2.5071477729493902E-3</v>
      </c>
      <c r="Z7">
        <f>SUMIFS(RMSE_std!J:J, RMSE_std!$B:$B, $B7, RMSE_std!$A:$A, $A7)</f>
        <v>13.798565929593501</v>
      </c>
      <c r="AA7">
        <f>SUMIFS(RMSE_std!K:K, RMSE_std!$B:$B, $B7, RMSE_std!$A:$A, $A7)</f>
        <v>5.0378214091940796</v>
      </c>
      <c r="AB7">
        <f>SUMIFS(RMSE_std!L:L, RMSE_std!$B:$B, $B7, RMSE_std!$A:$A, $A7)</f>
        <v>2.0897757898335301</v>
      </c>
      <c r="AC7">
        <f>SUMIFS(RMSE_std!M:M, RMSE_std!$B:$B, $B7, RMSE_std!$A:$A, $A7)</f>
        <v>2.5781328785594799</v>
      </c>
      <c r="AD7">
        <f>SUMIFS(RMSE_std!N:N, RMSE_std!$B:$B, $B7, RMSE_std!$A:$A, $A7)</f>
        <v>1.2685938686260301</v>
      </c>
      <c r="AE7">
        <f>SUMIFS(RMSE_std!O:O, RMSE_std!$B:$B, $B7, RMSE_std!$A:$A, $A7)</f>
        <v>0.57504789576368998</v>
      </c>
    </row>
    <row r="8" spans="1:31" x14ac:dyDescent="0.35">
      <c r="A8" t="s">
        <v>7</v>
      </c>
      <c r="B8" t="s">
        <v>13</v>
      </c>
      <c r="C8">
        <f>relative_rmse!C8</f>
        <v>21.493289696813601</v>
      </c>
      <c r="D8">
        <f>relative_rmse!D8</f>
        <v>1943.3566110739901</v>
      </c>
      <c r="E8">
        <f>relative_rmse!E8</f>
        <v>1017.10202830437</v>
      </c>
      <c r="F8">
        <f>relative_rmse!F8</f>
        <v>543.57903111653297</v>
      </c>
      <c r="G8">
        <f>relative_rmse!G8</f>
        <v>8.6808814326802501</v>
      </c>
      <c r="H8">
        <f>relative_rmse!H8</f>
        <v>4.2459364415145204</v>
      </c>
      <c r="I8">
        <f>relative_rmse!I8</f>
        <v>2.1139357309947702</v>
      </c>
      <c r="J8">
        <f>relative_rmse!J8</f>
        <v>972.43865184460299</v>
      </c>
      <c r="K8">
        <f>relative_rmse!K8</f>
        <v>497.34885350790501</v>
      </c>
      <c r="L8">
        <f>relative_rmse!L8</f>
        <v>256.12234584447299</v>
      </c>
      <c r="M8">
        <f>relative_rmse!M8</f>
        <v>416.17891951726</v>
      </c>
      <c r="N8">
        <f>relative_rmse!N8</f>
        <v>207.53067797548201</v>
      </c>
      <c r="O8">
        <f>relative_rmse!O8</f>
        <v>109.840771273671</v>
      </c>
      <c r="Q8" t="s">
        <v>7</v>
      </c>
      <c r="R8" t="s">
        <v>13</v>
      </c>
      <c r="S8">
        <f>SUMIFS(RMSE_std!C:C, RMSE_std!$B:$B, $B8, RMSE_std!$A:$A, $A8)</f>
        <v>0.252772896985825</v>
      </c>
      <c r="T8">
        <f>SUMIFS(RMSE_std!D:D, RMSE_std!$B:$B, $B8, RMSE_std!$A:$A, $A8)</f>
        <v>41.208650189374801</v>
      </c>
      <c r="U8">
        <f>SUMIFS(RMSE_std!E:E, RMSE_std!$B:$B, $B8, RMSE_std!$A:$A, $A8)</f>
        <v>25.233384171076899</v>
      </c>
      <c r="V8">
        <f>SUMIFS(RMSE_std!F:F, RMSE_std!$B:$B, $B8, RMSE_std!$A:$A, $A8)</f>
        <v>7.6597271046274598</v>
      </c>
      <c r="W8">
        <f>SUMIFS(RMSE_std!G:G, RMSE_std!$B:$B, $B8, RMSE_std!$A:$A, $A8)</f>
        <v>4.36775264435229E-2</v>
      </c>
      <c r="X8">
        <f>SUMIFS(RMSE_std!H:H, RMSE_std!$B:$B, $B8, RMSE_std!$A:$A, $A8)</f>
        <v>8.3224777995235099E-3</v>
      </c>
      <c r="Y8">
        <f>SUMIFS(RMSE_std!I:I, RMSE_std!$B:$B, $B8, RMSE_std!$A:$A, $A8)</f>
        <v>2.0036363785569302E-3</v>
      </c>
      <c r="Z8">
        <f>SUMIFS(RMSE_std!J:J, RMSE_std!$B:$B, $B8, RMSE_std!$A:$A, $A8)</f>
        <v>7.6700793259276097</v>
      </c>
      <c r="AA8">
        <f>SUMIFS(RMSE_std!K:K, RMSE_std!$B:$B, $B8, RMSE_std!$A:$A, $A8)</f>
        <v>5.2297612076834197</v>
      </c>
      <c r="AB8">
        <f>SUMIFS(RMSE_std!L:L, RMSE_std!$B:$B, $B8, RMSE_std!$A:$A, $A8)</f>
        <v>1.55456217634493</v>
      </c>
      <c r="AC8">
        <f>SUMIFS(RMSE_std!M:M, RMSE_std!$B:$B, $B8, RMSE_std!$A:$A, $A8)</f>
        <v>2.4096167747127999</v>
      </c>
      <c r="AD8">
        <f>SUMIFS(RMSE_std!N:N, RMSE_std!$B:$B, $B8, RMSE_std!$A:$A, $A8)</f>
        <v>1.1983484482670701</v>
      </c>
      <c r="AE8">
        <f>SUMIFS(RMSE_std!O:O, RMSE_std!$B:$B, $B8, RMSE_std!$A:$A, $A8)</f>
        <v>0.39762482423519901</v>
      </c>
    </row>
    <row r="9" spans="1:31" x14ac:dyDescent="0.35">
      <c r="A9" t="s">
        <v>7</v>
      </c>
      <c r="B9" t="s">
        <v>14</v>
      </c>
      <c r="C9">
        <f>relative_rmse!C9</f>
        <v>53.270477932099702</v>
      </c>
      <c r="D9">
        <f>relative_rmse!D9</f>
        <v>5645.9669226584101</v>
      </c>
      <c r="E9">
        <f>relative_rmse!E9</f>
        <v>3075.0650149605499</v>
      </c>
      <c r="F9">
        <f>relative_rmse!F9</f>
        <v>1579.4626803083299</v>
      </c>
      <c r="G9">
        <f>relative_rmse!G9</f>
        <v>13.406036811161099</v>
      </c>
      <c r="H9">
        <f>relative_rmse!H9</f>
        <v>5.67514458033423</v>
      </c>
      <c r="I9">
        <f>relative_rmse!I9</f>
        <v>2.46201067084729</v>
      </c>
      <c r="J9">
        <f>relative_rmse!J9</f>
        <v>2074.2951149586602</v>
      </c>
      <c r="K9">
        <f>relative_rmse!K9</f>
        <v>1111.37364455482</v>
      </c>
      <c r="L9">
        <f>relative_rmse!L9</f>
        <v>566.47376203418401</v>
      </c>
      <c r="M9">
        <f>relative_rmse!M9</f>
        <v>717.30420088963001</v>
      </c>
      <c r="N9">
        <f>relative_rmse!N9</f>
        <v>378.96099875148599</v>
      </c>
      <c r="O9">
        <f>relative_rmse!O9</f>
        <v>193.306895094205</v>
      </c>
      <c r="Q9" t="s">
        <v>7</v>
      </c>
      <c r="R9" t="s">
        <v>14</v>
      </c>
      <c r="S9">
        <f>SUMIFS(RMSE_std!C:C, RMSE_std!$B:$B, $B9, RMSE_std!$A:$A, $A9)</f>
        <v>0.38676050762807102</v>
      </c>
      <c r="T9">
        <f>SUMIFS(RMSE_std!D:D, RMSE_std!$B:$B, $B9, RMSE_std!$A:$A, $A9)</f>
        <v>60.402265741327902</v>
      </c>
      <c r="U9">
        <f>SUMIFS(RMSE_std!E:E, RMSE_std!$B:$B, $B9, RMSE_std!$A:$A, $A9)</f>
        <v>20.496842218160399</v>
      </c>
      <c r="V9">
        <f>SUMIFS(RMSE_std!F:F, RMSE_std!$B:$B, $B9, RMSE_std!$A:$A, $A9)</f>
        <v>9.7130186942581194</v>
      </c>
      <c r="W9">
        <f>SUMIFS(RMSE_std!G:G, RMSE_std!$B:$B, $B9, RMSE_std!$A:$A, $A9)</f>
        <v>5.4898636428431298E-2</v>
      </c>
      <c r="X9">
        <f>SUMIFS(RMSE_std!H:H, RMSE_std!$B:$B, $B9, RMSE_std!$A:$A, $A9)</f>
        <v>1.84651128984013E-2</v>
      </c>
      <c r="Y9">
        <f>SUMIFS(RMSE_std!I:I, RMSE_std!$B:$B, $B9, RMSE_std!$A:$A, $A9)</f>
        <v>4.9665259199845602E-3</v>
      </c>
      <c r="Z9">
        <f>SUMIFS(RMSE_std!J:J, RMSE_std!$B:$B, $B9, RMSE_std!$A:$A, $A9)</f>
        <v>18.6772105694548</v>
      </c>
      <c r="AA9">
        <f>SUMIFS(RMSE_std!K:K, RMSE_std!$B:$B, $B9, RMSE_std!$A:$A, $A9)</f>
        <v>6.4168342984953997</v>
      </c>
      <c r="AB9">
        <f>SUMIFS(RMSE_std!L:L, RMSE_std!$B:$B, $B9, RMSE_std!$A:$A, $A9)</f>
        <v>3.1065810119632098</v>
      </c>
      <c r="AC9">
        <f>SUMIFS(RMSE_std!M:M, RMSE_std!$B:$B, $B9, RMSE_std!$A:$A, $A9)</f>
        <v>5.1703822162586102</v>
      </c>
      <c r="AD9">
        <f>SUMIFS(RMSE_std!N:N, RMSE_std!$B:$B, $B9, RMSE_std!$A:$A, $A9)</f>
        <v>1.8360747737110501</v>
      </c>
      <c r="AE9">
        <f>SUMIFS(RMSE_std!O:O, RMSE_std!$B:$B, $B9, RMSE_std!$A:$A, $A9)</f>
        <v>0.86901819476208497</v>
      </c>
    </row>
    <row r="10" spans="1:31" x14ac:dyDescent="0.35">
      <c r="A10" t="s">
        <v>15</v>
      </c>
      <c r="B10" t="s">
        <v>16</v>
      </c>
      <c r="C10">
        <f>relative_rmse!C10</f>
        <v>32.792559916616298</v>
      </c>
      <c r="D10">
        <f>relative_rmse!D10</f>
        <v>3273.4815544408498</v>
      </c>
      <c r="E10">
        <f>relative_rmse!E10</f>
        <v>1587.11701250536</v>
      </c>
      <c r="F10">
        <f>relative_rmse!F10</f>
        <v>770.97330676363401</v>
      </c>
      <c r="G10">
        <f>relative_rmse!G10</f>
        <v>9.0885806620850307</v>
      </c>
      <c r="H10">
        <f>relative_rmse!H10</f>
        <v>4.3977372100197396</v>
      </c>
      <c r="I10">
        <f>relative_rmse!I10</f>
        <v>2.1577492155108202</v>
      </c>
      <c r="J10">
        <f>relative_rmse!J10</f>
        <v>1806.9190793079599</v>
      </c>
      <c r="K10">
        <f>relative_rmse!K10</f>
        <v>649.53845283785495</v>
      </c>
      <c r="L10">
        <f>relative_rmse!L10</f>
        <v>328.75765122838698</v>
      </c>
      <c r="M10">
        <f>relative_rmse!M10</f>
        <v>458.47772011986899</v>
      </c>
      <c r="N10">
        <f>relative_rmse!N10</f>
        <v>226.88966997024201</v>
      </c>
      <c r="O10">
        <f>relative_rmse!O10</f>
        <v>119.804781775378</v>
      </c>
      <c r="Q10" t="s">
        <v>15</v>
      </c>
      <c r="R10" t="s">
        <v>16</v>
      </c>
      <c r="S10">
        <f>SUMIFS(RMSE_std!C:C, RMSE_std!$B:$B, $B10, RMSE_std!$A:$A, $A10)</f>
        <v>6.5995312934895898</v>
      </c>
      <c r="T10">
        <f>SUMIFS(RMSE_std!D:D, RMSE_std!$B:$B, $B10, RMSE_std!$A:$A, $A10)</f>
        <v>338.70987439627697</v>
      </c>
      <c r="U10">
        <f>SUMIFS(RMSE_std!E:E, RMSE_std!$B:$B, $B10, RMSE_std!$A:$A, $A10)</f>
        <v>256.06172532128801</v>
      </c>
      <c r="V10">
        <f>SUMIFS(RMSE_std!F:F, RMSE_std!$B:$B, $B10, RMSE_std!$A:$A, $A10)</f>
        <v>54.937373068087403</v>
      </c>
      <c r="W10">
        <f>SUMIFS(RMSE_std!G:G, RMSE_std!$B:$B, $B10, RMSE_std!$A:$A, $A10)</f>
        <v>4.7703197506292198E-2</v>
      </c>
      <c r="X10">
        <f>SUMIFS(RMSE_std!H:H, RMSE_std!$B:$B, $B10, RMSE_std!$A:$A, $A10)</f>
        <v>1.01300017170771E-2</v>
      </c>
      <c r="Y10">
        <f>SUMIFS(RMSE_std!I:I, RMSE_std!$B:$B, $B10, RMSE_std!$A:$A, $A10)</f>
        <v>3.8743057977706401E-3</v>
      </c>
      <c r="Z10">
        <f>SUMIFS(RMSE_std!J:J, RMSE_std!$B:$B, $B10, RMSE_std!$A:$A, $A10)</f>
        <v>1203.61787486653</v>
      </c>
      <c r="AA10">
        <f>SUMIFS(RMSE_std!K:K, RMSE_std!$B:$B, $B10, RMSE_std!$A:$A, $A10)</f>
        <v>31.088905438588199</v>
      </c>
      <c r="AB10">
        <f>SUMIFS(RMSE_std!L:L, RMSE_std!$B:$B, $B10, RMSE_std!$A:$A, $A10)</f>
        <v>18.506925259292299</v>
      </c>
      <c r="AC10">
        <f>SUMIFS(RMSE_std!M:M, RMSE_std!$B:$B, $B10, RMSE_std!$A:$A, $A10)</f>
        <v>18.450553755188199</v>
      </c>
      <c r="AD10">
        <f>SUMIFS(RMSE_std!N:N, RMSE_std!$B:$B, $B10, RMSE_std!$A:$A, $A10)</f>
        <v>8.8102623591464297</v>
      </c>
      <c r="AE10">
        <f>SUMIFS(RMSE_std!O:O, RMSE_std!$B:$B, $B10, RMSE_std!$A:$A, $A10)</f>
        <v>2.1134133152757801</v>
      </c>
    </row>
    <row r="11" spans="1:31" x14ac:dyDescent="0.35">
      <c r="A11" t="s">
        <v>15</v>
      </c>
      <c r="B11" t="s">
        <v>17</v>
      </c>
      <c r="C11">
        <f>relative_rmse!C11</f>
        <v>35.707101419066802</v>
      </c>
      <c r="D11">
        <f>relative_rmse!D11</f>
        <v>3751.6475824250801</v>
      </c>
      <c r="E11">
        <f>relative_rmse!E11</f>
        <v>1856.76081320054</v>
      </c>
      <c r="F11">
        <f>relative_rmse!F11</f>
        <v>923.13447682089395</v>
      </c>
      <c r="G11">
        <f>relative_rmse!G11</f>
        <v>10.520710392256101</v>
      </c>
      <c r="H11">
        <f>relative_rmse!H11</f>
        <v>5.2262512911241403</v>
      </c>
      <c r="I11">
        <f>relative_rmse!I11</f>
        <v>2.5640630552151</v>
      </c>
      <c r="J11">
        <f>relative_rmse!J11</f>
        <v>1607.1328897119599</v>
      </c>
      <c r="K11">
        <f>relative_rmse!K11</f>
        <v>761.72926416613404</v>
      </c>
      <c r="L11">
        <f>relative_rmse!L11</f>
        <v>382.43962420832901</v>
      </c>
      <c r="M11">
        <f>relative_rmse!M11</f>
        <v>558.19976086864006</v>
      </c>
      <c r="N11">
        <f>relative_rmse!N11</f>
        <v>265.08103516364201</v>
      </c>
      <c r="O11">
        <f>relative_rmse!O11</f>
        <v>138.49344961697599</v>
      </c>
      <c r="Q11" t="s">
        <v>15</v>
      </c>
      <c r="R11" t="s">
        <v>17</v>
      </c>
      <c r="S11">
        <f>SUMIFS(RMSE_std!C:C, RMSE_std!$B:$B, $B11, RMSE_std!$A:$A, $A11)</f>
        <v>3.7437918717681402</v>
      </c>
      <c r="T11">
        <f>SUMIFS(RMSE_std!D:D, RMSE_std!$B:$B, $B11, RMSE_std!$A:$A, $A11)</f>
        <v>669.35543156527297</v>
      </c>
      <c r="U11">
        <f>SUMIFS(RMSE_std!E:E, RMSE_std!$B:$B, $B11, RMSE_std!$A:$A, $A11)</f>
        <v>271.232372551423</v>
      </c>
      <c r="V11">
        <f>SUMIFS(RMSE_std!F:F, RMSE_std!$B:$B, $B11, RMSE_std!$A:$A, $A11)</f>
        <v>113.38668466750001</v>
      </c>
      <c r="W11">
        <f>SUMIFS(RMSE_std!G:G, RMSE_std!$B:$B, $B11, RMSE_std!$A:$A, $A11)</f>
        <v>0.62026221563777995</v>
      </c>
      <c r="X11">
        <f>SUMIFS(RMSE_std!H:H, RMSE_std!$B:$B, $B11, RMSE_std!$A:$A, $A11)</f>
        <v>0.33904127638605502</v>
      </c>
      <c r="Y11">
        <f>SUMIFS(RMSE_std!I:I, RMSE_std!$B:$B, $B11, RMSE_std!$A:$A, $A11)</f>
        <v>0.136391738733975</v>
      </c>
      <c r="Z11">
        <f>SUMIFS(RMSE_std!J:J, RMSE_std!$B:$B, $B11, RMSE_std!$A:$A, $A11)</f>
        <v>371.33789422109101</v>
      </c>
      <c r="AA11">
        <f>SUMIFS(RMSE_std!K:K, RMSE_std!$B:$B, $B11, RMSE_std!$A:$A, $A11)</f>
        <v>118.536619566653</v>
      </c>
      <c r="AB11">
        <f>SUMIFS(RMSE_std!L:L, RMSE_std!$B:$B, $B11, RMSE_std!$A:$A, $A11)</f>
        <v>56.453261145975503</v>
      </c>
      <c r="AC11">
        <f>SUMIFS(RMSE_std!M:M, RMSE_std!$B:$B, $B11, RMSE_std!$A:$A, $A11)</f>
        <v>105.866437232558</v>
      </c>
      <c r="AD11">
        <f>SUMIFS(RMSE_std!N:N, RMSE_std!$B:$B, $B11, RMSE_std!$A:$A, $A11)</f>
        <v>34.539268292742101</v>
      </c>
      <c r="AE11">
        <f>SUMIFS(RMSE_std!O:O, RMSE_std!$B:$B, $B11, RMSE_std!$A:$A, $A11)</f>
        <v>16.524514589037299</v>
      </c>
    </row>
    <row r="12" spans="1:31" x14ac:dyDescent="0.35">
      <c r="A12" t="s">
        <v>15</v>
      </c>
      <c r="B12" t="s">
        <v>18</v>
      </c>
      <c r="C12">
        <f>relative_rmse!C12</f>
        <v>0</v>
      </c>
      <c r="D12">
        <f>relative_rmse!D12</f>
        <v>0</v>
      </c>
      <c r="E12">
        <f>relative_rmse!E12</f>
        <v>0</v>
      </c>
      <c r="F12">
        <f>relative_rmse!F12</f>
        <v>0</v>
      </c>
      <c r="G12">
        <f>relative_rmse!G12</f>
        <v>0</v>
      </c>
      <c r="H12">
        <f>relative_rmse!H12</f>
        <v>0</v>
      </c>
      <c r="I12">
        <f>relative_rmse!I12</f>
        <v>0</v>
      </c>
      <c r="J12">
        <f>relative_rmse!J12</f>
        <v>0</v>
      </c>
      <c r="K12">
        <f>relative_rmse!K12</f>
        <v>0</v>
      </c>
      <c r="L12">
        <f>relative_rmse!L12</f>
        <v>0</v>
      </c>
      <c r="M12">
        <f>relative_rmse!M12</f>
        <v>0</v>
      </c>
      <c r="N12">
        <f>relative_rmse!N12</f>
        <v>0</v>
      </c>
      <c r="O12">
        <f>relative_rmse!O12</f>
        <v>0</v>
      </c>
      <c r="Q12" t="s">
        <v>15</v>
      </c>
      <c r="R12" t="s">
        <v>18</v>
      </c>
      <c r="S12">
        <f>SUMIFS(RMSE_std!C:C, RMSE_std!$B:$B, $B12, RMSE_std!$A:$A, $A12)</f>
        <v>0</v>
      </c>
      <c r="T12">
        <f>SUMIFS(RMSE_std!D:D, RMSE_std!$B:$B, $B12, RMSE_std!$A:$A, $A12)</f>
        <v>0</v>
      </c>
      <c r="U12">
        <f>SUMIFS(RMSE_std!E:E, RMSE_std!$B:$B, $B12, RMSE_std!$A:$A, $A12)</f>
        <v>0</v>
      </c>
      <c r="V12">
        <f>SUMIFS(RMSE_std!F:F, RMSE_std!$B:$B, $B12, RMSE_std!$A:$A, $A12)</f>
        <v>0</v>
      </c>
      <c r="W12">
        <f>SUMIFS(RMSE_std!G:G, RMSE_std!$B:$B, $B12, RMSE_std!$A:$A, $A12)</f>
        <v>0</v>
      </c>
      <c r="X12">
        <f>SUMIFS(RMSE_std!H:H, RMSE_std!$B:$B, $B12, RMSE_std!$A:$A, $A12)</f>
        <v>0</v>
      </c>
      <c r="Y12">
        <f>SUMIFS(RMSE_std!I:I, RMSE_std!$B:$B, $B12, RMSE_std!$A:$A, $A12)</f>
        <v>0</v>
      </c>
      <c r="Z12">
        <f>SUMIFS(RMSE_std!J:J, RMSE_std!$B:$B, $B12, RMSE_std!$A:$A, $A12)</f>
        <v>0</v>
      </c>
      <c r="AA12">
        <f>SUMIFS(RMSE_std!K:K, RMSE_std!$B:$B, $B12, RMSE_std!$A:$A, $A12)</f>
        <v>0</v>
      </c>
      <c r="AB12">
        <f>SUMIFS(RMSE_std!L:L, RMSE_std!$B:$B, $B12, RMSE_std!$A:$A, $A12)</f>
        <v>0</v>
      </c>
      <c r="AC12">
        <f>SUMIFS(RMSE_std!M:M, RMSE_std!$B:$B, $B12, RMSE_std!$A:$A, $A12)</f>
        <v>0</v>
      </c>
      <c r="AD12">
        <f>SUMIFS(RMSE_std!N:N, RMSE_std!$B:$B, $B12, RMSE_std!$A:$A, $A12)</f>
        <v>0</v>
      </c>
      <c r="AE12">
        <f>SUMIFS(RMSE_std!O:O, RMSE_std!$B:$B, $B12, RMSE_std!$A:$A, $A12)</f>
        <v>0</v>
      </c>
    </row>
    <row r="13" spans="1:31" x14ac:dyDescent="0.35">
      <c r="A13" t="s">
        <v>15</v>
      </c>
      <c r="B13" t="s">
        <v>19</v>
      </c>
      <c r="C13">
        <f>relative_rmse!C13</f>
        <v>29.087966745363801</v>
      </c>
      <c r="D13">
        <f>relative_rmse!D13</f>
        <v>3211.2489320828299</v>
      </c>
      <c r="E13">
        <f>relative_rmse!E13</f>
        <v>1544.6730636381899</v>
      </c>
      <c r="F13">
        <f>relative_rmse!F13</f>
        <v>730.07011387829505</v>
      </c>
      <c r="G13">
        <f>relative_rmse!G13</f>
        <v>9.2922969745380701</v>
      </c>
      <c r="H13">
        <f>relative_rmse!H13</f>
        <v>4.4564936882766002</v>
      </c>
      <c r="I13">
        <f>relative_rmse!I13</f>
        <v>2.1828556668207102</v>
      </c>
      <c r="J13">
        <f>relative_rmse!J13</f>
        <v>1235.1630111299801</v>
      </c>
      <c r="K13">
        <f>relative_rmse!K13</f>
        <v>599.00744415041697</v>
      </c>
      <c r="L13">
        <f>relative_rmse!L13</f>
        <v>292.75921006456798</v>
      </c>
      <c r="M13">
        <f>relative_rmse!M13</f>
        <v>478.44281782132498</v>
      </c>
      <c r="N13">
        <f>relative_rmse!N13</f>
        <v>227.951430250953</v>
      </c>
      <c r="O13">
        <f>relative_rmse!O13</f>
        <v>114.81008174328799</v>
      </c>
      <c r="Q13" t="s">
        <v>15</v>
      </c>
      <c r="R13" t="s">
        <v>19</v>
      </c>
      <c r="S13">
        <f>SUMIFS(RMSE_std!C:C, RMSE_std!$B:$B, $B13, RMSE_std!$A:$A, $A13)</f>
        <v>2.3255905863612298</v>
      </c>
      <c r="T13">
        <f>SUMIFS(RMSE_std!D:D, RMSE_std!$B:$B, $B13, RMSE_std!$A:$A, $A13)</f>
        <v>432.021329429368</v>
      </c>
      <c r="U13">
        <f>SUMIFS(RMSE_std!E:E, RMSE_std!$B:$B, $B13, RMSE_std!$A:$A, $A13)</f>
        <v>155.65410485926699</v>
      </c>
      <c r="V13">
        <f>SUMIFS(RMSE_std!F:F, RMSE_std!$B:$B, $B13, RMSE_std!$A:$A, $A13)</f>
        <v>50.729072995548201</v>
      </c>
      <c r="W13">
        <f>SUMIFS(RMSE_std!G:G, RMSE_std!$B:$B, $B13, RMSE_std!$A:$A, $A13)</f>
        <v>0.164550109945441</v>
      </c>
      <c r="X13">
        <f>SUMIFS(RMSE_std!H:H, RMSE_std!$B:$B, $B13, RMSE_std!$A:$A, $A13)</f>
        <v>6.02312283577097E-2</v>
      </c>
      <c r="Y13">
        <f>SUMIFS(RMSE_std!I:I, RMSE_std!$B:$B, $B13, RMSE_std!$A:$A, $A13)</f>
        <v>1.7089926283727502E-2</v>
      </c>
      <c r="Z13">
        <f>SUMIFS(RMSE_std!J:J, RMSE_std!$B:$B, $B13, RMSE_std!$A:$A, $A13)</f>
        <v>89.405928792380607</v>
      </c>
      <c r="AA13">
        <f>SUMIFS(RMSE_std!K:K, RMSE_std!$B:$B, $B13, RMSE_std!$A:$A, $A13)</f>
        <v>33.270319914458199</v>
      </c>
      <c r="AB13">
        <f>SUMIFS(RMSE_std!L:L, RMSE_std!$B:$B, $B13, RMSE_std!$A:$A, $A13)</f>
        <v>12.0560632484141</v>
      </c>
      <c r="AC13">
        <f>SUMIFS(RMSE_std!M:M, RMSE_std!$B:$B, $B13, RMSE_std!$A:$A, $A13)</f>
        <v>19.6142144367852</v>
      </c>
      <c r="AD13">
        <f>SUMIFS(RMSE_std!N:N, RMSE_std!$B:$B, $B13, RMSE_std!$A:$A, $A13)</f>
        <v>5.9706845746269002</v>
      </c>
      <c r="AE13">
        <f>SUMIFS(RMSE_std!O:O, RMSE_std!$B:$B, $B13, RMSE_std!$A:$A, $A13)</f>
        <v>2.4218964640539098</v>
      </c>
    </row>
    <row r="14" spans="1:31" x14ac:dyDescent="0.35">
      <c r="A14" t="s">
        <v>15</v>
      </c>
      <c r="B14" t="s">
        <v>20</v>
      </c>
      <c r="C14">
        <f>relative_rmse!C14</f>
        <v>29.898134300676801</v>
      </c>
      <c r="D14">
        <f>relative_rmse!D14</f>
        <v>3113.5372708836198</v>
      </c>
      <c r="E14">
        <f>relative_rmse!E14</f>
        <v>1523.7284667906099</v>
      </c>
      <c r="F14">
        <f>relative_rmse!F14</f>
        <v>764.24823465847101</v>
      </c>
      <c r="G14">
        <f>relative_rmse!G14</f>
        <v>8.9914420650465505</v>
      </c>
      <c r="H14">
        <f>relative_rmse!H14</f>
        <v>4.3403407167516397</v>
      </c>
      <c r="I14">
        <f>relative_rmse!I14</f>
        <v>2.1311015609351598</v>
      </c>
      <c r="J14">
        <f>relative_rmse!J14</f>
        <v>1370.6935319248801</v>
      </c>
      <c r="K14">
        <f>relative_rmse!K14</f>
        <v>636.97046632252795</v>
      </c>
      <c r="L14">
        <f>relative_rmse!L14</f>
        <v>316.002857613797</v>
      </c>
      <c r="M14">
        <f>relative_rmse!M14</f>
        <v>483.971176087755</v>
      </c>
      <c r="N14">
        <f>relative_rmse!N14</f>
        <v>226.836087183377</v>
      </c>
      <c r="O14">
        <f>relative_rmse!O14</f>
        <v>117.171854905654</v>
      </c>
      <c r="Q14" t="s">
        <v>15</v>
      </c>
      <c r="R14" t="s">
        <v>20</v>
      </c>
      <c r="S14">
        <f>SUMIFS(RMSE_std!C:C, RMSE_std!$B:$B, $B14, RMSE_std!$A:$A, $A14)</f>
        <v>2.5162194005497098</v>
      </c>
      <c r="T14">
        <f>SUMIFS(RMSE_std!D:D, RMSE_std!$B:$B, $B14, RMSE_std!$A:$A, $A14)</f>
        <v>417.37666620008798</v>
      </c>
      <c r="U14">
        <f>SUMIFS(RMSE_std!E:E, RMSE_std!$B:$B, $B14, RMSE_std!$A:$A, $A14)</f>
        <v>181.38473849930699</v>
      </c>
      <c r="V14">
        <f>SUMIFS(RMSE_std!F:F, RMSE_std!$B:$B, $B14, RMSE_std!$A:$A, $A14)</f>
        <v>58.905957457375699</v>
      </c>
      <c r="W14">
        <f>SUMIFS(RMSE_std!G:G, RMSE_std!$B:$B, $B14, RMSE_std!$A:$A, $A14)</f>
        <v>4.7032708028934299E-2</v>
      </c>
      <c r="X14">
        <f>SUMIFS(RMSE_std!H:H, RMSE_std!$B:$B, $B14, RMSE_std!$A:$A, $A14)</f>
        <v>3.2382450302601E-2</v>
      </c>
      <c r="Y14">
        <f>SUMIFS(RMSE_std!I:I, RMSE_std!$B:$B, $B14, RMSE_std!$A:$A, $A14)</f>
        <v>6.1867320015004503E-3</v>
      </c>
      <c r="Z14">
        <f>SUMIFS(RMSE_std!J:J, RMSE_std!$B:$B, $B14, RMSE_std!$A:$A, $A14)</f>
        <v>417.83604093064099</v>
      </c>
      <c r="AA14">
        <f>SUMIFS(RMSE_std!K:K, RMSE_std!$B:$B, $B14, RMSE_std!$A:$A, $A14)</f>
        <v>107.62886343657399</v>
      </c>
      <c r="AB14">
        <f>SUMIFS(RMSE_std!L:L, RMSE_std!$B:$B, $B14, RMSE_std!$A:$A, $A14)</f>
        <v>42.9893817392214</v>
      </c>
      <c r="AC14">
        <f>SUMIFS(RMSE_std!M:M, RMSE_std!$B:$B, $B14, RMSE_std!$A:$A, $A14)</f>
        <v>109.136527674571</v>
      </c>
      <c r="AD14">
        <f>SUMIFS(RMSE_std!N:N, RMSE_std!$B:$B, $B14, RMSE_std!$A:$A, $A14)</f>
        <v>27.243838121054502</v>
      </c>
      <c r="AE14">
        <f>SUMIFS(RMSE_std!O:O, RMSE_std!$B:$B, $B14, RMSE_std!$A:$A, $A14)</f>
        <v>10.319065428750701</v>
      </c>
    </row>
    <row r="15" spans="1:31" x14ac:dyDescent="0.35">
      <c r="A15" t="s">
        <v>15</v>
      </c>
      <c r="B15" t="s">
        <v>21</v>
      </c>
      <c r="C15">
        <f>relative_rmse!C15</f>
        <v>30.358603671967298</v>
      </c>
      <c r="D15">
        <f>relative_rmse!D15</f>
        <v>3231.3305403248</v>
      </c>
      <c r="E15">
        <f>relative_rmse!E15</f>
        <v>1686.47053357767</v>
      </c>
      <c r="F15">
        <f>relative_rmse!F15</f>
        <v>799.65526995043001</v>
      </c>
      <c r="G15">
        <f>relative_rmse!G15</f>
        <v>9.0917963537421098</v>
      </c>
      <c r="H15">
        <f>relative_rmse!H15</f>
        <v>4.3545445812476196</v>
      </c>
      <c r="I15">
        <f>relative_rmse!I15</f>
        <v>2.1341889451220299</v>
      </c>
      <c r="J15">
        <f>relative_rmse!J15</f>
        <v>1263.62931001583</v>
      </c>
      <c r="K15">
        <f>relative_rmse!K15</f>
        <v>650.78491791950501</v>
      </c>
      <c r="L15">
        <f>relative_rmse!L15</f>
        <v>313.57446889895198</v>
      </c>
      <c r="M15">
        <f>relative_rmse!M15</f>
        <v>462.956305471929</v>
      </c>
      <c r="N15">
        <f>relative_rmse!N15</f>
        <v>234.98126923561799</v>
      </c>
      <c r="O15">
        <f>relative_rmse!O15</f>
        <v>118.29873172324</v>
      </c>
      <c r="Q15" t="s">
        <v>15</v>
      </c>
      <c r="R15" t="s">
        <v>21</v>
      </c>
      <c r="S15">
        <f>SUMIFS(RMSE_std!C:C, RMSE_std!$B:$B, $B15, RMSE_std!$A:$A, $A15)</f>
        <v>1.67743812586859</v>
      </c>
      <c r="T15">
        <f>SUMIFS(RMSE_std!D:D, RMSE_std!$B:$B, $B15, RMSE_std!$A:$A, $A15)</f>
        <v>279.96434430919999</v>
      </c>
      <c r="U15">
        <f>SUMIFS(RMSE_std!E:E, RMSE_std!$B:$B, $B15, RMSE_std!$A:$A, $A15)</f>
        <v>103.86382039348101</v>
      </c>
      <c r="V15">
        <f>SUMIFS(RMSE_std!F:F, RMSE_std!$B:$B, $B15, RMSE_std!$A:$A, $A15)</f>
        <v>45.370592677739602</v>
      </c>
      <c r="W15">
        <f>SUMIFS(RMSE_std!G:G, RMSE_std!$B:$B, $B15, RMSE_std!$A:$A, $A15)</f>
        <v>3.2690076015757602E-2</v>
      </c>
      <c r="X15">
        <f>SUMIFS(RMSE_std!H:H, RMSE_std!$B:$B, $B15, RMSE_std!$A:$A, $A15)</f>
        <v>7.30969253479106E-3</v>
      </c>
      <c r="Y15">
        <f>SUMIFS(RMSE_std!I:I, RMSE_std!$B:$B, $B15, RMSE_std!$A:$A, $A15)</f>
        <v>2.72489193555291E-3</v>
      </c>
      <c r="Z15">
        <f>SUMIFS(RMSE_std!J:J, RMSE_std!$B:$B, $B15, RMSE_std!$A:$A, $A15)</f>
        <v>55.943624121134697</v>
      </c>
      <c r="AA15">
        <f>SUMIFS(RMSE_std!K:K, RMSE_std!$B:$B, $B15, RMSE_std!$A:$A, $A15)</f>
        <v>24.972952598584001</v>
      </c>
      <c r="AB15">
        <f>SUMIFS(RMSE_std!L:L, RMSE_std!$B:$B, $B15, RMSE_std!$A:$A, $A15)</f>
        <v>10.7214964455514</v>
      </c>
      <c r="AC15">
        <f>SUMIFS(RMSE_std!M:M, RMSE_std!$B:$B, $B15, RMSE_std!$A:$A, $A15)</f>
        <v>11.900979482692</v>
      </c>
      <c r="AD15">
        <f>SUMIFS(RMSE_std!N:N, RMSE_std!$B:$B, $B15, RMSE_std!$A:$A, $A15)</f>
        <v>5.95667252112868</v>
      </c>
      <c r="AE15">
        <f>SUMIFS(RMSE_std!O:O, RMSE_std!$B:$B, $B15, RMSE_std!$A:$A, $A15)</f>
        <v>2.51791385769467</v>
      </c>
    </row>
    <row r="16" spans="1:31" x14ac:dyDescent="0.35">
      <c r="A16" t="s">
        <v>15</v>
      </c>
      <c r="B16" t="s">
        <v>22</v>
      </c>
      <c r="C16">
        <f>relative_rmse!C16</f>
        <v>33.180979732876501</v>
      </c>
      <c r="D16">
        <f>relative_rmse!D16</f>
        <v>3463.1148800691599</v>
      </c>
      <c r="E16">
        <f>relative_rmse!E16</f>
        <v>1867.18404570092</v>
      </c>
      <c r="F16">
        <f>relative_rmse!F16</f>
        <v>876.35019577464902</v>
      </c>
      <c r="G16">
        <f>relative_rmse!G16</f>
        <v>9.0953087953724694</v>
      </c>
      <c r="H16">
        <f>relative_rmse!H16</f>
        <v>4.3544530383008997</v>
      </c>
      <c r="I16">
        <f>relative_rmse!I16</f>
        <v>2.1352440185085801</v>
      </c>
      <c r="J16">
        <f>relative_rmse!J16</f>
        <v>1373.90452498182</v>
      </c>
      <c r="K16">
        <f>relative_rmse!K16</f>
        <v>727.11981044278502</v>
      </c>
      <c r="L16">
        <f>relative_rmse!L16</f>
        <v>345.20653523467797</v>
      </c>
      <c r="M16">
        <f>relative_rmse!M16</f>
        <v>507.99823120783901</v>
      </c>
      <c r="N16">
        <f>relative_rmse!N16</f>
        <v>262.54906549023798</v>
      </c>
      <c r="O16">
        <f>relative_rmse!O16</f>
        <v>130.054900606307</v>
      </c>
      <c r="Q16" t="s">
        <v>15</v>
      </c>
      <c r="R16" t="s">
        <v>22</v>
      </c>
      <c r="S16">
        <f>SUMIFS(RMSE_std!C:C, RMSE_std!$B:$B, $B16, RMSE_std!$A:$A, $A16)</f>
        <v>1.84017774618299</v>
      </c>
      <c r="T16">
        <f>SUMIFS(RMSE_std!D:D, RMSE_std!$B:$B, $B16, RMSE_std!$A:$A, $A16)</f>
        <v>283.053113514247</v>
      </c>
      <c r="U16">
        <f>SUMIFS(RMSE_std!E:E, RMSE_std!$B:$B, $B16, RMSE_std!$A:$A, $A16)</f>
        <v>106.772991902977</v>
      </c>
      <c r="V16">
        <f>SUMIFS(RMSE_std!F:F, RMSE_std!$B:$B, $B16, RMSE_std!$A:$A, $A16)</f>
        <v>43.623774091085103</v>
      </c>
      <c r="W16">
        <f>SUMIFS(RMSE_std!G:G, RMSE_std!$B:$B, $B16, RMSE_std!$A:$A, $A16)</f>
        <v>4.9819227738664602E-2</v>
      </c>
      <c r="X16">
        <f>SUMIFS(RMSE_std!H:H, RMSE_std!$B:$B, $B16, RMSE_std!$A:$A, $A16)</f>
        <v>1.42682856389221E-2</v>
      </c>
      <c r="Y16">
        <f>SUMIFS(RMSE_std!I:I, RMSE_std!$B:$B, $B16, RMSE_std!$A:$A, $A16)</f>
        <v>5.0860955685519396E-3</v>
      </c>
      <c r="Z16">
        <f>SUMIFS(RMSE_std!J:J, RMSE_std!$B:$B, $B16, RMSE_std!$A:$A, $A16)</f>
        <v>80.658202638137595</v>
      </c>
      <c r="AA16">
        <f>SUMIFS(RMSE_std!K:K, RMSE_std!$B:$B, $B16, RMSE_std!$A:$A, $A16)</f>
        <v>30.303119078669202</v>
      </c>
      <c r="AB16">
        <f>SUMIFS(RMSE_std!L:L, RMSE_std!$B:$B, $B16, RMSE_std!$A:$A, $A16)</f>
        <v>11.7093567151593</v>
      </c>
      <c r="AC16">
        <f>SUMIFS(RMSE_std!M:M, RMSE_std!$B:$B, $B16, RMSE_std!$A:$A, $A16)</f>
        <v>18.511798797690201</v>
      </c>
      <c r="AD16">
        <f>SUMIFS(RMSE_std!N:N, RMSE_std!$B:$B, $B16, RMSE_std!$A:$A, $A16)</f>
        <v>7.0970025067821796</v>
      </c>
      <c r="AE16">
        <f>SUMIFS(RMSE_std!O:O, RMSE_std!$B:$B, $B16, RMSE_std!$A:$A, $A16)</f>
        <v>2.31492539312451</v>
      </c>
    </row>
    <row r="17" spans="1:74" x14ac:dyDescent="0.35">
      <c r="A17" t="s">
        <v>23</v>
      </c>
      <c r="B17" t="s">
        <v>16</v>
      </c>
      <c r="C17">
        <f>relative_rmse!C17</f>
        <v>30.1491962689846</v>
      </c>
      <c r="D17">
        <f>relative_rmse!D17</f>
        <v>3338.6909933274001</v>
      </c>
      <c r="E17">
        <f>relative_rmse!E17</f>
        <v>1417.13595220912</v>
      </c>
      <c r="F17">
        <f>relative_rmse!F17</f>
        <v>835.41760241407599</v>
      </c>
      <c r="G17">
        <f>relative_rmse!G17</f>
        <v>8.8753382026853807</v>
      </c>
      <c r="H17">
        <f>relative_rmse!H17</f>
        <v>4.2310678495962302</v>
      </c>
      <c r="I17">
        <f>relative_rmse!I17</f>
        <v>2.1104370862562898</v>
      </c>
      <c r="J17">
        <f>relative_rmse!J17</f>
        <v>1269.33924863733</v>
      </c>
      <c r="K17">
        <f>relative_rmse!K17</f>
        <v>681.75872119762005</v>
      </c>
      <c r="L17">
        <f>relative_rmse!L17</f>
        <v>322.15037912988998</v>
      </c>
      <c r="M17">
        <f>relative_rmse!M17</f>
        <v>474.339277538793</v>
      </c>
      <c r="N17">
        <f>relative_rmse!N17</f>
        <v>236.47326218096299</v>
      </c>
      <c r="O17">
        <f>relative_rmse!O17</f>
        <v>130.115164022454</v>
      </c>
      <c r="Q17" t="s">
        <v>23</v>
      </c>
      <c r="R17" t="s">
        <v>16</v>
      </c>
      <c r="S17">
        <f>SUMIFS(RMSE_std!C:C, RMSE_std!$B:$B, $B17, RMSE_std!$A:$A, $A17)</f>
        <v>0.21346363019046</v>
      </c>
      <c r="T17">
        <f>SUMIFS(RMSE_std!D:D, RMSE_std!$B:$B, $B17, RMSE_std!$A:$A, $A17)</f>
        <v>86.794025171648798</v>
      </c>
      <c r="U17">
        <f>SUMIFS(RMSE_std!E:E, RMSE_std!$B:$B, $B17, RMSE_std!$A:$A, $A17)</f>
        <v>69.780222808691505</v>
      </c>
      <c r="V17">
        <f>SUMIFS(RMSE_std!F:F, RMSE_std!$B:$B, $B17, RMSE_std!$A:$A, $A17)</f>
        <v>23.4726781501126</v>
      </c>
      <c r="W17">
        <f>SUMIFS(RMSE_std!G:G, RMSE_std!$B:$B, $B17, RMSE_std!$A:$A, $A17)</f>
        <v>1.6917402185185299E-2</v>
      </c>
      <c r="X17">
        <f>SUMIFS(RMSE_std!H:H, RMSE_std!$B:$B, $B17, RMSE_std!$A:$A, $A17)</f>
        <v>8.2346603188390294E-3</v>
      </c>
      <c r="Y17">
        <f>SUMIFS(RMSE_std!I:I, RMSE_std!$B:$B, $B17, RMSE_std!$A:$A, $A17)</f>
        <v>4.8730271586679003E-3</v>
      </c>
      <c r="Z17">
        <f>SUMIFS(RMSE_std!J:J, RMSE_std!$B:$B, $B17, RMSE_std!$A:$A, $A17)</f>
        <v>47.110346967565398</v>
      </c>
      <c r="AA17">
        <f>SUMIFS(RMSE_std!K:K, RMSE_std!$B:$B, $B17, RMSE_std!$A:$A, $A17)</f>
        <v>19.017012884299302</v>
      </c>
      <c r="AB17">
        <f>SUMIFS(RMSE_std!L:L, RMSE_std!$B:$B, $B17, RMSE_std!$A:$A, $A17)</f>
        <v>11.4828193822082</v>
      </c>
      <c r="AC17">
        <f>SUMIFS(RMSE_std!M:M, RMSE_std!$B:$B, $B17, RMSE_std!$A:$A, $A17)</f>
        <v>8.7102172553151807</v>
      </c>
      <c r="AD17">
        <f>SUMIFS(RMSE_std!N:N, RMSE_std!$B:$B, $B17, RMSE_std!$A:$A, $A17)</f>
        <v>5.2548808138871097</v>
      </c>
      <c r="AE17">
        <f>SUMIFS(RMSE_std!O:O, RMSE_std!$B:$B, $B17, RMSE_std!$A:$A, $A17)</f>
        <v>1.85926246352519</v>
      </c>
    </row>
    <row r="18" spans="1:74" x14ac:dyDescent="0.35">
      <c r="A18" t="s">
        <v>23</v>
      </c>
      <c r="B18" t="s">
        <v>17</v>
      </c>
      <c r="C18">
        <f>relative_rmse!C18</f>
        <v>28.107213107844</v>
      </c>
      <c r="D18">
        <f>relative_rmse!D18</f>
        <v>3100.5078427958201</v>
      </c>
      <c r="E18">
        <f>relative_rmse!E18</f>
        <v>1411.1762396909101</v>
      </c>
      <c r="F18">
        <f>relative_rmse!F18</f>
        <v>727.55670945925704</v>
      </c>
      <c r="G18">
        <f>relative_rmse!G18</f>
        <v>10.2998292018209</v>
      </c>
      <c r="H18">
        <f>relative_rmse!H18</f>
        <v>5.2107102091364199</v>
      </c>
      <c r="I18">
        <f>relative_rmse!I18</f>
        <v>2.5833516888413701</v>
      </c>
      <c r="J18">
        <f>relative_rmse!J18</f>
        <v>1214.5593726530301</v>
      </c>
      <c r="K18">
        <f>relative_rmse!K18</f>
        <v>582.76509284564895</v>
      </c>
      <c r="L18">
        <f>relative_rmse!L18</f>
        <v>307.10599695014901</v>
      </c>
      <c r="M18">
        <f>relative_rmse!M18</f>
        <v>443.21227628983098</v>
      </c>
      <c r="N18">
        <f>relative_rmse!N18</f>
        <v>213.306034255778</v>
      </c>
      <c r="O18">
        <f>relative_rmse!O18</f>
        <v>117.49068943066899</v>
      </c>
      <c r="Q18" t="s">
        <v>23</v>
      </c>
      <c r="R18" t="s">
        <v>17</v>
      </c>
      <c r="S18">
        <f>SUMIFS(RMSE_std!C:C, RMSE_std!$B:$B, $B18, RMSE_std!$A:$A, $A18)</f>
        <v>1.8320552331440401</v>
      </c>
      <c r="T18">
        <f>SUMIFS(RMSE_std!D:D, RMSE_std!$B:$B, $B18, RMSE_std!$A:$A, $A18)</f>
        <v>258.29233040757902</v>
      </c>
      <c r="U18">
        <f>SUMIFS(RMSE_std!E:E, RMSE_std!$B:$B, $B18, RMSE_std!$A:$A, $A18)</f>
        <v>118.36268711316799</v>
      </c>
      <c r="V18">
        <f>SUMIFS(RMSE_std!F:F, RMSE_std!$B:$B, $B18, RMSE_std!$A:$A, $A18)</f>
        <v>48.013120042585903</v>
      </c>
      <c r="W18">
        <f>SUMIFS(RMSE_std!G:G, RMSE_std!$B:$B, $B18, RMSE_std!$A:$A, $A18)</f>
        <v>0.101403996358572</v>
      </c>
      <c r="X18">
        <f>SUMIFS(RMSE_std!H:H, RMSE_std!$B:$B, $B18, RMSE_std!$A:$A, $A18)</f>
        <v>4.1754587667782402E-2</v>
      </c>
      <c r="Y18">
        <f>SUMIFS(RMSE_std!I:I, RMSE_std!$B:$B, $B18, RMSE_std!$A:$A, $A18)</f>
        <v>1.4551833744793199E-2</v>
      </c>
      <c r="Z18">
        <f>SUMIFS(RMSE_std!J:J, RMSE_std!$B:$B, $B18, RMSE_std!$A:$A, $A18)</f>
        <v>75.296178100465696</v>
      </c>
      <c r="AA18">
        <f>SUMIFS(RMSE_std!K:K, RMSE_std!$B:$B, $B18, RMSE_std!$A:$A, $A18)</f>
        <v>33.1482459570732</v>
      </c>
      <c r="AB18">
        <f>SUMIFS(RMSE_std!L:L, RMSE_std!$B:$B, $B18, RMSE_std!$A:$A, $A18)</f>
        <v>14.6121498391397</v>
      </c>
      <c r="AC18">
        <f>SUMIFS(RMSE_std!M:M, RMSE_std!$B:$B, $B18, RMSE_std!$A:$A, $A18)</f>
        <v>20.498947403064101</v>
      </c>
      <c r="AD18">
        <f>SUMIFS(RMSE_std!N:N, RMSE_std!$B:$B, $B18, RMSE_std!$A:$A, $A18)</f>
        <v>8.7280001808615193</v>
      </c>
      <c r="AE18">
        <f>SUMIFS(RMSE_std!O:O, RMSE_std!$B:$B, $B18, RMSE_std!$A:$A, $A18)</f>
        <v>3.65936880508495</v>
      </c>
    </row>
    <row r="19" spans="1:74" x14ac:dyDescent="0.35">
      <c r="A19" t="s">
        <v>23</v>
      </c>
      <c r="B19" t="s">
        <v>18</v>
      </c>
      <c r="C19">
        <f>relative_rmse!C19</f>
        <v>0</v>
      </c>
      <c r="D19">
        <f>relative_rmse!D19</f>
        <v>0</v>
      </c>
      <c r="E19">
        <f>relative_rmse!E19</f>
        <v>0</v>
      </c>
      <c r="F19">
        <f>relative_rmse!F19</f>
        <v>0</v>
      </c>
      <c r="G19">
        <f>relative_rmse!G19</f>
        <v>0</v>
      </c>
      <c r="H19">
        <f>relative_rmse!H19</f>
        <v>0</v>
      </c>
      <c r="I19">
        <f>relative_rmse!I19</f>
        <v>0</v>
      </c>
      <c r="J19">
        <f>relative_rmse!J19</f>
        <v>0</v>
      </c>
      <c r="K19">
        <f>relative_rmse!K19</f>
        <v>0</v>
      </c>
      <c r="L19">
        <f>relative_rmse!L19</f>
        <v>0</v>
      </c>
      <c r="M19">
        <f>relative_rmse!M19</f>
        <v>0</v>
      </c>
      <c r="N19">
        <f>relative_rmse!N19</f>
        <v>0</v>
      </c>
      <c r="O19">
        <f>relative_rmse!O19</f>
        <v>0</v>
      </c>
      <c r="Q19" t="s">
        <v>23</v>
      </c>
      <c r="R19" t="s">
        <v>18</v>
      </c>
      <c r="S19">
        <f>SUMIFS(RMSE_std!C:C, RMSE_std!$B:$B, $B19, RMSE_std!$A:$A, $A19)</f>
        <v>0</v>
      </c>
      <c r="T19">
        <f>SUMIFS(RMSE_std!D:D, RMSE_std!$B:$B, $B19, RMSE_std!$A:$A, $A19)</f>
        <v>0</v>
      </c>
      <c r="U19">
        <f>SUMIFS(RMSE_std!E:E, RMSE_std!$B:$B, $B19, RMSE_std!$A:$A, $A19)</f>
        <v>0</v>
      </c>
      <c r="V19">
        <f>SUMIFS(RMSE_std!F:F, RMSE_std!$B:$B, $B19, RMSE_std!$A:$A, $A19)</f>
        <v>0</v>
      </c>
      <c r="W19">
        <f>SUMIFS(RMSE_std!G:G, RMSE_std!$B:$B, $B19, RMSE_std!$A:$A, $A19)</f>
        <v>0</v>
      </c>
      <c r="X19">
        <f>SUMIFS(RMSE_std!H:H, RMSE_std!$B:$B, $B19, RMSE_std!$A:$A, $A19)</f>
        <v>0</v>
      </c>
      <c r="Y19">
        <f>SUMIFS(RMSE_std!I:I, RMSE_std!$B:$B, $B19, RMSE_std!$A:$A, $A19)</f>
        <v>0</v>
      </c>
      <c r="Z19">
        <f>SUMIFS(RMSE_std!J:J, RMSE_std!$B:$B, $B19, RMSE_std!$A:$A, $A19)</f>
        <v>0</v>
      </c>
      <c r="AA19">
        <f>SUMIFS(RMSE_std!K:K, RMSE_std!$B:$B, $B19, RMSE_std!$A:$A, $A19)</f>
        <v>0</v>
      </c>
      <c r="AB19">
        <f>SUMIFS(RMSE_std!L:L, RMSE_std!$B:$B, $B19, RMSE_std!$A:$A, $A19)</f>
        <v>0</v>
      </c>
      <c r="AC19">
        <f>SUMIFS(RMSE_std!M:M, RMSE_std!$B:$B, $B19, RMSE_std!$A:$A, $A19)</f>
        <v>0</v>
      </c>
      <c r="AD19">
        <f>SUMIFS(RMSE_std!N:N, RMSE_std!$B:$B, $B19, RMSE_std!$A:$A, $A19)</f>
        <v>0</v>
      </c>
      <c r="AE19">
        <f>SUMIFS(RMSE_std!O:O, RMSE_std!$B:$B, $B19, RMSE_std!$A:$A, $A19)</f>
        <v>0</v>
      </c>
    </row>
    <row r="20" spans="1:74" x14ac:dyDescent="0.35">
      <c r="A20" t="s">
        <v>23</v>
      </c>
      <c r="B20" t="s">
        <v>19</v>
      </c>
      <c r="C20">
        <f>relative_rmse!C20</f>
        <v>25.762153026084501</v>
      </c>
      <c r="D20">
        <f>relative_rmse!D20</f>
        <v>2705.5833885194302</v>
      </c>
      <c r="E20">
        <f>relative_rmse!E20</f>
        <v>1396.6337623004899</v>
      </c>
      <c r="F20">
        <f>relative_rmse!F20</f>
        <v>666.82974732524701</v>
      </c>
      <c r="G20">
        <f>relative_rmse!G20</f>
        <v>8.7646696533103903</v>
      </c>
      <c r="H20">
        <f>relative_rmse!H20</f>
        <v>4.2437679937989996</v>
      </c>
      <c r="I20">
        <f>relative_rmse!I20</f>
        <v>2.1082478912682601</v>
      </c>
      <c r="J20">
        <f>relative_rmse!J20</f>
        <v>1090.5359243471501</v>
      </c>
      <c r="K20">
        <f>relative_rmse!K20</f>
        <v>557.71762417438003</v>
      </c>
      <c r="L20">
        <f>relative_rmse!L20</f>
        <v>271.87079645715301</v>
      </c>
      <c r="M20">
        <f>relative_rmse!M20</f>
        <v>404.77626583993901</v>
      </c>
      <c r="N20">
        <f>relative_rmse!N20</f>
        <v>205.61793658585401</v>
      </c>
      <c r="O20">
        <f>relative_rmse!O20</f>
        <v>105.931326184683</v>
      </c>
      <c r="Q20" t="s">
        <v>23</v>
      </c>
      <c r="R20" t="s">
        <v>19</v>
      </c>
      <c r="S20">
        <f>SUMIFS(RMSE_std!C:C, RMSE_std!$B:$B, $B20, RMSE_std!$A:$A, $A20)</f>
        <v>0.62947003779565602</v>
      </c>
      <c r="T20">
        <f>SUMIFS(RMSE_std!D:D, RMSE_std!$B:$B, $B20, RMSE_std!$A:$A, $A20)</f>
        <v>80.278325990455201</v>
      </c>
      <c r="U20">
        <f>SUMIFS(RMSE_std!E:E, RMSE_std!$B:$B, $B20, RMSE_std!$A:$A, $A20)</f>
        <v>44.320443828521697</v>
      </c>
      <c r="V20">
        <f>SUMIFS(RMSE_std!F:F, RMSE_std!$B:$B, $B20, RMSE_std!$A:$A, $A20)</f>
        <v>18.151700791644799</v>
      </c>
      <c r="W20">
        <f>SUMIFS(RMSE_std!G:G, RMSE_std!$B:$B, $B20, RMSE_std!$A:$A, $A20)</f>
        <v>1.9829514749914501E-2</v>
      </c>
      <c r="X20">
        <f>SUMIFS(RMSE_std!H:H, RMSE_std!$B:$B, $B20, RMSE_std!$A:$A, $A20)</f>
        <v>6.7625917717428399E-3</v>
      </c>
      <c r="Y20">
        <f>SUMIFS(RMSE_std!I:I, RMSE_std!$B:$B, $B20, RMSE_std!$A:$A, $A20)</f>
        <v>2.9805420284961101E-3</v>
      </c>
      <c r="Z20">
        <f>SUMIFS(RMSE_std!J:J, RMSE_std!$B:$B, $B20, RMSE_std!$A:$A, $A20)</f>
        <v>22.520697119934901</v>
      </c>
      <c r="AA20">
        <f>SUMIFS(RMSE_std!K:K, RMSE_std!$B:$B, $B20, RMSE_std!$A:$A, $A20)</f>
        <v>12.591318718122499</v>
      </c>
      <c r="AB20">
        <f>SUMIFS(RMSE_std!L:L, RMSE_std!$B:$B, $B20, RMSE_std!$A:$A, $A20)</f>
        <v>4.9231814496088697</v>
      </c>
      <c r="AC20">
        <f>SUMIFS(RMSE_std!M:M, RMSE_std!$B:$B, $B20, RMSE_std!$A:$A, $A20)</f>
        <v>5.4481909593948803</v>
      </c>
      <c r="AD20">
        <f>SUMIFS(RMSE_std!N:N, RMSE_std!$B:$B, $B20, RMSE_std!$A:$A, $A20)</f>
        <v>3.13980858477911</v>
      </c>
      <c r="AE20">
        <f>SUMIFS(RMSE_std!O:O, RMSE_std!$B:$B, $B20, RMSE_std!$A:$A, $A20)</f>
        <v>1.1525767385252299</v>
      </c>
    </row>
    <row r="21" spans="1:74" x14ac:dyDescent="0.35">
      <c r="A21" t="s">
        <v>23</v>
      </c>
      <c r="B21" t="s">
        <v>20</v>
      </c>
      <c r="C21">
        <f>relative_rmse!C21</f>
        <v>29.112268123150599</v>
      </c>
      <c r="D21">
        <f>relative_rmse!D21</f>
        <v>3124.9695235893901</v>
      </c>
      <c r="E21">
        <f>relative_rmse!E21</f>
        <v>1548.17840860356</v>
      </c>
      <c r="F21">
        <f>relative_rmse!F21</f>
        <v>804.29108578630701</v>
      </c>
      <c r="G21">
        <f>relative_rmse!G21</f>
        <v>8.77488673298223</v>
      </c>
      <c r="H21">
        <f>relative_rmse!H21</f>
        <v>4.2451471110701497</v>
      </c>
      <c r="I21">
        <f>relative_rmse!I21</f>
        <v>2.1072380488148599</v>
      </c>
      <c r="J21">
        <f>relative_rmse!J21</f>
        <v>1222.30177935911</v>
      </c>
      <c r="K21">
        <f>relative_rmse!K21</f>
        <v>604.757394787301</v>
      </c>
      <c r="L21">
        <f>relative_rmse!L21</f>
        <v>314.53052765630798</v>
      </c>
      <c r="M21">
        <f>relative_rmse!M21</f>
        <v>443.27758998911702</v>
      </c>
      <c r="N21">
        <f>relative_rmse!N21</f>
        <v>220.181673263043</v>
      </c>
      <c r="O21">
        <f>relative_rmse!O21</f>
        <v>120.447550232596</v>
      </c>
      <c r="Q21" t="s">
        <v>23</v>
      </c>
      <c r="R21" t="s">
        <v>20</v>
      </c>
      <c r="S21">
        <f>SUMIFS(RMSE_std!C:C, RMSE_std!$B:$B, $B21, RMSE_std!$A:$A, $A21)</f>
        <v>0.21806065957291601</v>
      </c>
      <c r="T21">
        <f>SUMIFS(RMSE_std!D:D, RMSE_std!$B:$B, $B21, RMSE_std!$A:$A, $A21)</f>
        <v>24.2528339244177</v>
      </c>
      <c r="U21">
        <f>SUMIFS(RMSE_std!E:E, RMSE_std!$B:$B, $B21, RMSE_std!$A:$A, $A21)</f>
        <v>22.236218965004699</v>
      </c>
      <c r="V21">
        <f>SUMIFS(RMSE_std!F:F, RMSE_std!$B:$B, $B21, RMSE_std!$A:$A, $A21)</f>
        <v>14.221497422592</v>
      </c>
      <c r="W21">
        <f>SUMIFS(RMSE_std!G:G, RMSE_std!$B:$B, $B21, RMSE_std!$A:$A, $A21)</f>
        <v>2.29569974297038E-2</v>
      </c>
      <c r="X21">
        <f>SUMIFS(RMSE_std!H:H, RMSE_std!$B:$B, $B21, RMSE_std!$A:$A, $A21)</f>
        <v>5.6578417406437298E-3</v>
      </c>
      <c r="Y21">
        <f>SUMIFS(RMSE_std!I:I, RMSE_std!$B:$B, $B21, RMSE_std!$A:$A, $A21)</f>
        <v>2.8611032888431298E-3</v>
      </c>
      <c r="Z21">
        <f>SUMIFS(RMSE_std!J:J, RMSE_std!$B:$B, $B21, RMSE_std!$A:$A, $A21)</f>
        <v>9.6888948037826808</v>
      </c>
      <c r="AA21">
        <f>SUMIFS(RMSE_std!K:K, RMSE_std!$B:$B, $B21, RMSE_std!$A:$A, $A21)</f>
        <v>7.9812665591018899</v>
      </c>
      <c r="AB21">
        <f>SUMIFS(RMSE_std!L:L, RMSE_std!$B:$B, $B21, RMSE_std!$A:$A, $A21)</f>
        <v>4.1506275950654503</v>
      </c>
      <c r="AC21">
        <f>SUMIFS(RMSE_std!M:M, RMSE_std!$B:$B, $B21, RMSE_std!$A:$A, $A21)</f>
        <v>2.3692474193159101</v>
      </c>
      <c r="AD21">
        <f>SUMIFS(RMSE_std!N:N, RMSE_std!$B:$B, $B21, RMSE_std!$A:$A, $A21)</f>
        <v>1.94563924698794</v>
      </c>
      <c r="AE21">
        <f>SUMIFS(RMSE_std!O:O, RMSE_std!$B:$B, $B21, RMSE_std!$A:$A, $A21)</f>
        <v>1.4863558961468799</v>
      </c>
    </row>
    <row r="22" spans="1:74" x14ac:dyDescent="0.35">
      <c r="A22" t="s">
        <v>23</v>
      </c>
      <c r="B22" t="s">
        <v>21</v>
      </c>
      <c r="C22">
        <f>relative_rmse!C22</f>
        <v>27.5681196135086</v>
      </c>
      <c r="D22">
        <f>relative_rmse!D22</f>
        <v>2908.9524688657698</v>
      </c>
      <c r="E22">
        <f>relative_rmse!E22</f>
        <v>1504.68874686701</v>
      </c>
      <c r="F22">
        <f>relative_rmse!F22</f>
        <v>731.34621931536697</v>
      </c>
      <c r="G22">
        <f>relative_rmse!G22</f>
        <v>8.7104562418168499</v>
      </c>
      <c r="H22">
        <f>relative_rmse!H22</f>
        <v>4.2272976383116196</v>
      </c>
      <c r="I22">
        <f>relative_rmse!I22</f>
        <v>2.1037730392892602</v>
      </c>
      <c r="J22">
        <f>relative_rmse!J22</f>
        <v>1153.11575540595</v>
      </c>
      <c r="K22">
        <f>relative_rmse!K22</f>
        <v>590.67318739755501</v>
      </c>
      <c r="L22">
        <f>relative_rmse!L22</f>
        <v>291.22265493612798</v>
      </c>
      <c r="M22">
        <f>relative_rmse!M22</f>
        <v>425.881301273416</v>
      </c>
      <c r="N22">
        <f>relative_rmse!N22</f>
        <v>217.110977305261</v>
      </c>
      <c r="O22">
        <f>relative_rmse!O22</f>
        <v>112.886694198928</v>
      </c>
      <c r="Q22" t="s">
        <v>23</v>
      </c>
      <c r="R22" t="s">
        <v>21</v>
      </c>
      <c r="S22">
        <f>SUMIFS(RMSE_std!C:C, RMSE_std!$B:$B, $B22, RMSE_std!$A:$A, $A22)</f>
        <v>0.21829367979574801</v>
      </c>
      <c r="T22">
        <f>SUMIFS(RMSE_std!D:D, RMSE_std!$B:$B, $B22, RMSE_std!$A:$A, $A22)</f>
        <v>23.5197669563969</v>
      </c>
      <c r="U22">
        <f>SUMIFS(RMSE_std!E:E, RMSE_std!$B:$B, $B22, RMSE_std!$A:$A, $A22)</f>
        <v>16.093677980119399</v>
      </c>
      <c r="V22">
        <f>SUMIFS(RMSE_std!F:F, RMSE_std!$B:$B, $B22, RMSE_std!$A:$A, $A22)</f>
        <v>8.5508641968800898</v>
      </c>
      <c r="W22">
        <f>SUMIFS(RMSE_std!G:G, RMSE_std!$B:$B, $B22, RMSE_std!$A:$A, $A22)</f>
        <v>2.2574650442577299E-2</v>
      </c>
      <c r="X22">
        <f>SUMIFS(RMSE_std!H:H, RMSE_std!$B:$B, $B22, RMSE_std!$A:$A, $A22)</f>
        <v>6.6774366057287303E-3</v>
      </c>
      <c r="Y22">
        <f>SUMIFS(RMSE_std!I:I, RMSE_std!$B:$B, $B22, RMSE_std!$A:$A, $A22)</f>
        <v>3.4859699233203301E-3</v>
      </c>
      <c r="Z22">
        <f>SUMIFS(RMSE_std!J:J, RMSE_std!$B:$B, $B22, RMSE_std!$A:$A, $A22)</f>
        <v>7.52793309677143</v>
      </c>
      <c r="AA22">
        <f>SUMIFS(RMSE_std!K:K, RMSE_std!$B:$B, $B22, RMSE_std!$A:$A, $A22)</f>
        <v>4.8227745243332203</v>
      </c>
      <c r="AB22">
        <f>SUMIFS(RMSE_std!L:L, RMSE_std!$B:$B, $B22, RMSE_std!$A:$A, $A22)</f>
        <v>2.3831633915695898</v>
      </c>
      <c r="AC22">
        <f>SUMIFS(RMSE_std!M:M, RMSE_std!$B:$B, $B22, RMSE_std!$A:$A, $A22)</f>
        <v>2.1671728952448599</v>
      </c>
      <c r="AD22">
        <f>SUMIFS(RMSE_std!N:N, RMSE_std!$B:$B, $B22, RMSE_std!$A:$A, $A22)</f>
        <v>1.13320168197463</v>
      </c>
      <c r="AE22">
        <f>SUMIFS(RMSE_std!O:O, RMSE_std!$B:$B, $B22, RMSE_std!$A:$A, $A22)</f>
        <v>0.57740811701289096</v>
      </c>
    </row>
    <row r="23" spans="1:74" x14ac:dyDescent="0.35">
      <c r="A23" t="s">
        <v>23</v>
      </c>
      <c r="B23" t="s">
        <v>22</v>
      </c>
      <c r="C23">
        <f>relative_rmse!C23</f>
        <v>25.074477194545899</v>
      </c>
      <c r="D23">
        <f>relative_rmse!D23</f>
        <v>2541.1977450878899</v>
      </c>
      <c r="E23">
        <f>relative_rmse!E23</f>
        <v>1344.77520573232</v>
      </c>
      <c r="F23">
        <f>relative_rmse!F23</f>
        <v>646.78051410869296</v>
      </c>
      <c r="G23">
        <f>relative_rmse!G23</f>
        <v>8.7248721649879108</v>
      </c>
      <c r="H23">
        <f>relative_rmse!H23</f>
        <v>4.2382502124389703</v>
      </c>
      <c r="I23">
        <f>relative_rmse!I23</f>
        <v>2.1063726760609001</v>
      </c>
      <c r="J23">
        <f>relative_rmse!J23</f>
        <v>1068.2661240790501</v>
      </c>
      <c r="K23">
        <f>relative_rmse!K23</f>
        <v>555.36247496193801</v>
      </c>
      <c r="L23">
        <f>relative_rmse!L23</f>
        <v>271.52461772753401</v>
      </c>
      <c r="M23">
        <f>relative_rmse!M23</f>
        <v>410.88678615379303</v>
      </c>
      <c r="N23">
        <f>relative_rmse!N23</f>
        <v>210.66338045309701</v>
      </c>
      <c r="O23">
        <f>relative_rmse!O23</f>
        <v>108.506128733578</v>
      </c>
      <c r="Q23" t="s">
        <v>23</v>
      </c>
      <c r="R23" t="s">
        <v>22</v>
      </c>
      <c r="S23">
        <f>SUMIFS(RMSE_std!C:C, RMSE_std!$B:$B, $B23, RMSE_std!$A:$A, $A23)</f>
        <v>0.250689369506156</v>
      </c>
      <c r="T23">
        <f>SUMIFS(RMSE_std!D:D, RMSE_std!$B:$B, $B23, RMSE_std!$A:$A, $A23)</f>
        <v>31.064704203121899</v>
      </c>
      <c r="U23">
        <f>SUMIFS(RMSE_std!E:E, RMSE_std!$B:$B, $B23, RMSE_std!$A:$A, $A23)</f>
        <v>18.953030910451201</v>
      </c>
      <c r="V23">
        <f>SUMIFS(RMSE_std!F:F, RMSE_std!$B:$B, $B23, RMSE_std!$A:$A, $A23)</f>
        <v>7.2327920918661697</v>
      </c>
      <c r="W23">
        <f>SUMIFS(RMSE_std!G:G, RMSE_std!$B:$B, $B23, RMSE_std!$A:$A, $A23)</f>
        <v>2.5565324159636801E-2</v>
      </c>
      <c r="X23">
        <f>SUMIFS(RMSE_std!H:H, RMSE_std!$B:$B, $B23, RMSE_std!$A:$A, $A23)</f>
        <v>7.6494807903089096E-3</v>
      </c>
      <c r="Y23">
        <f>SUMIFS(RMSE_std!I:I, RMSE_std!$B:$B, $B23, RMSE_std!$A:$A, $A23)</f>
        <v>2.92313036953883E-3</v>
      </c>
      <c r="Z23">
        <f>SUMIFS(RMSE_std!J:J, RMSE_std!$B:$B, $B23, RMSE_std!$A:$A, $A23)</f>
        <v>8.7702044432415196</v>
      </c>
      <c r="AA23">
        <f>SUMIFS(RMSE_std!K:K, RMSE_std!$B:$B, $B23, RMSE_std!$A:$A, $A23)</f>
        <v>5.5796821492161603</v>
      </c>
      <c r="AB23">
        <f>SUMIFS(RMSE_std!L:L, RMSE_std!$B:$B, $B23, RMSE_std!$A:$A, $A23)</f>
        <v>2.0565244269160798</v>
      </c>
      <c r="AC23">
        <f>SUMIFS(RMSE_std!M:M, RMSE_std!$B:$B, $B23, RMSE_std!$A:$A, $A23)</f>
        <v>2.05512513500942</v>
      </c>
      <c r="AD23">
        <f>SUMIFS(RMSE_std!N:N, RMSE_std!$B:$B, $B23, RMSE_std!$A:$A, $A23)</f>
        <v>1.43416242324039</v>
      </c>
      <c r="AE23">
        <f>SUMIFS(RMSE_std!O:O, RMSE_std!$B:$B, $B23, RMSE_std!$A:$A, $A23)</f>
        <v>0.50661882042249096</v>
      </c>
    </row>
    <row r="28" spans="1:74" ht="58" x14ac:dyDescent="0.35">
      <c r="X28" t="s">
        <v>6</v>
      </c>
      <c r="Y28" t="s">
        <v>5</v>
      </c>
      <c r="Z28" t="s">
        <v>4</v>
      </c>
      <c r="AA28" s="4" t="s">
        <v>53</v>
      </c>
      <c r="AB28" s="4" t="s">
        <v>52</v>
      </c>
      <c r="AC28" s="4" t="s">
        <v>51</v>
      </c>
      <c r="AD28" s="4" t="s">
        <v>46</v>
      </c>
      <c r="AE28" s="4" t="s">
        <v>47</v>
      </c>
      <c r="AF28" s="4" t="s">
        <v>50</v>
      </c>
      <c r="AG28" s="4" t="s">
        <v>49</v>
      </c>
      <c r="AH28" s="4" t="s">
        <v>48</v>
      </c>
      <c r="AI28" t="s">
        <v>3</v>
      </c>
      <c r="AJ28" t="s">
        <v>2</v>
      </c>
      <c r="AP28" t="s">
        <v>6</v>
      </c>
      <c r="AQ28" t="s">
        <v>5</v>
      </c>
      <c r="AR28" t="s">
        <v>4</v>
      </c>
      <c r="AS28" s="4" t="s">
        <v>53</v>
      </c>
      <c r="AT28" s="4" t="s">
        <v>52</v>
      </c>
      <c r="AU28" s="4" t="s">
        <v>51</v>
      </c>
      <c r="AV28" s="4" t="s">
        <v>46</v>
      </c>
      <c r="AW28" s="4" t="s">
        <v>47</v>
      </c>
      <c r="AX28" s="4" t="s">
        <v>50</v>
      </c>
      <c r="AY28" s="4" t="s">
        <v>49</v>
      </c>
      <c r="AZ28" s="4" t="s">
        <v>48</v>
      </c>
      <c r="BA28" t="s">
        <v>3</v>
      </c>
      <c r="BB28" t="s">
        <v>2</v>
      </c>
    </row>
    <row r="29" spans="1:74" x14ac:dyDescent="0.35">
      <c r="AA29" t="s">
        <v>54</v>
      </c>
      <c r="AB29" t="s">
        <v>54</v>
      </c>
      <c r="AC29" t="s">
        <v>54</v>
      </c>
      <c r="AD29" t="s">
        <v>38</v>
      </c>
      <c r="AE29" t="s">
        <v>38</v>
      </c>
      <c r="AF29" t="s">
        <v>55</v>
      </c>
      <c r="AG29" t="s">
        <v>55</v>
      </c>
      <c r="AH29" t="s">
        <v>55</v>
      </c>
      <c r="AS29" t="s">
        <v>54</v>
      </c>
      <c r="AT29" t="s">
        <v>54</v>
      </c>
      <c r="AU29" t="s">
        <v>54</v>
      </c>
      <c r="AV29" t="s">
        <v>38</v>
      </c>
      <c r="AW29" t="s">
        <v>38</v>
      </c>
      <c r="AX29" t="s">
        <v>55</v>
      </c>
      <c r="AY29" t="s">
        <v>55</v>
      </c>
      <c r="AZ29" t="s">
        <v>55</v>
      </c>
    </row>
    <row r="30" spans="1:74" x14ac:dyDescent="0.35">
      <c r="T30" t="s">
        <v>0</v>
      </c>
      <c r="U30" t="s">
        <v>24</v>
      </c>
      <c r="V30" t="s">
        <v>25</v>
      </c>
      <c r="W30" t="s">
        <v>26</v>
      </c>
      <c r="X30" t="s">
        <v>38</v>
      </c>
      <c r="Y30" t="s">
        <v>39</v>
      </c>
      <c r="Z30" t="s">
        <v>40</v>
      </c>
      <c r="AA30" t="s">
        <v>39</v>
      </c>
      <c r="AB30" t="s">
        <v>40</v>
      </c>
      <c r="AC30" t="s">
        <v>3</v>
      </c>
      <c r="AD30" t="s">
        <v>54</v>
      </c>
      <c r="AE30" t="s">
        <v>55</v>
      </c>
      <c r="AF30" t="s">
        <v>39</v>
      </c>
      <c r="AG30" t="s">
        <v>40</v>
      </c>
      <c r="AH30" t="s">
        <v>3</v>
      </c>
      <c r="AI30" t="s">
        <v>3</v>
      </c>
      <c r="AJ30" t="s">
        <v>2</v>
      </c>
      <c r="AP30" t="s">
        <v>38</v>
      </c>
      <c r="AQ30" t="s">
        <v>39</v>
      </c>
      <c r="AR30" t="s">
        <v>40</v>
      </c>
      <c r="AS30" t="s">
        <v>39</v>
      </c>
      <c r="AT30" t="s">
        <v>40</v>
      </c>
      <c r="AU30" t="s">
        <v>3</v>
      </c>
      <c r="AV30" t="s">
        <v>54</v>
      </c>
      <c r="AW30" t="s">
        <v>55</v>
      </c>
      <c r="AX30" t="s">
        <v>39</v>
      </c>
      <c r="AY30" t="s">
        <v>40</v>
      </c>
      <c r="AZ30" t="s">
        <v>3</v>
      </c>
      <c r="BA30" t="s">
        <v>3</v>
      </c>
      <c r="BB30" t="s">
        <v>2</v>
      </c>
      <c r="BE30" t="s">
        <v>45</v>
      </c>
    </row>
    <row r="31" spans="1:74" x14ac:dyDescent="0.35">
      <c r="T31" t="s">
        <v>34</v>
      </c>
      <c r="AL31" t="s">
        <v>34</v>
      </c>
      <c r="BE31" t="str">
        <f>"\texttt{"&amp;AL31&amp;"}"</f>
        <v>\texttt{Bottom-up}</v>
      </c>
      <c r="BV31" s="3" t="s">
        <v>44</v>
      </c>
    </row>
    <row r="32" spans="1:74" x14ac:dyDescent="0.35">
      <c r="Q32" t="s">
        <v>7</v>
      </c>
      <c r="R32" t="s">
        <v>11</v>
      </c>
      <c r="U32" t="s">
        <v>35</v>
      </c>
      <c r="V32" t="s">
        <v>35</v>
      </c>
      <c r="W32" t="s">
        <v>27</v>
      </c>
      <c r="X32" s="1" cm="1">
        <f t="array" ref="X32">SUMPRODUCT((X$28 = $C$1:$O$1) * ($R32 = $B$2:$B$23) * ($Q32 = $A$2:$A$23) * ($C$2:$O$23))</f>
        <v>2.1104391102937199</v>
      </c>
      <c r="Y32" s="1" cm="1">
        <f t="array" ref="Y32">SUMPRODUCT((Y$28 = $C$1:$O$1) * ($R32 = $B$2:$B$23) * ($Q32 = $A$2:$A$23) * ($C$2:$O$23))</f>
        <v>579.863395889564</v>
      </c>
      <c r="Z32" s="1" cm="1">
        <f t="array" ref="Z32">SUMPRODUCT((Z$28 = $C$1:$O$1) * ($R32 = $B$2:$B$23) * ($Q32 = $A$2:$A$23) * ($C$2:$O$23))</f>
        <v>1095.88795274739</v>
      </c>
      <c r="AA32" s="1" cm="1">
        <f t="array" ref="AA32">SUMPRODUCT((AA$28 = $C$1:$O$1) * ($R32 = $B$2:$B$23) * ($Q32 = $A$2:$A$23) * ($C$2:$O$23))</f>
        <v>109.769201395203</v>
      </c>
      <c r="AB32" s="1" cm="1">
        <f t="array" ref="AB32">SUMPRODUCT((AB$28 = $C$1:$O$1) * ($R32 = $B$2:$B$23) * ($Q32 = $A$2:$A$23) * ($C$2:$O$23))</f>
        <v>207.15872762001101</v>
      </c>
      <c r="AC32" s="1" cm="1">
        <f t="array" ref="AC32">SUMPRODUCT((AC$28 = $C$1:$O$1) * ($R32 = $B$2:$B$23) * ($Q32 = $A$2:$A$23) * ($C$2:$O$23))</f>
        <v>415.5883279839</v>
      </c>
      <c r="AD32" s="1" cm="1">
        <f t="array" ref="AD32">SUMPRODUCT((AD$28 = $C$1:$O$1) * ($R32 = $B$2:$B$23) * ($Q32 = $A$2:$A$23) * ($C$2:$O$23))</f>
        <v>8.8028491670171096</v>
      </c>
      <c r="AE32" s="1" cm="1">
        <f t="array" ref="AE32">SUMPRODUCT((AE$28 = $C$1:$O$1) * ($R32 = $B$2:$B$23) * ($Q32 = $A$2:$A$23) * ($C$2:$O$23))</f>
        <v>4.2626965604240903</v>
      </c>
      <c r="AF32" s="1" cm="1">
        <f t="array" ref="AF32">SUMPRODUCT((AF$28 = $C$1:$O$1) * ($R32 = $B$2:$B$23) * ($Q32 = $A$2:$A$23) * ($C$2:$O$23))</f>
        <v>262.893071099564</v>
      </c>
      <c r="AG32" s="1" cm="1">
        <f t="array" ref="AG32">SUMPRODUCT((AG$28 = $C$1:$O$1) * ($R32 = $B$2:$B$23) * ($Q32 = $A$2:$A$23) * ($C$2:$O$23))</f>
        <v>510.07227880809</v>
      </c>
      <c r="AH32" s="1" cm="1">
        <f t="array" ref="AH32">SUMPRODUCT((AH$28 = $C$1:$O$1) * ($R32 = $B$2:$B$23) * ($Q32 = $A$2:$A$23) * ($C$2:$O$23))</f>
        <v>996.59228527902201</v>
      </c>
      <c r="AI32" s="1" cm="1">
        <f t="array" ref="AI32">SUMPRODUCT((AI$28 = $C$1:$O$1) * ($R32 = $B$2:$B$23) * ($Q32 = $A$2:$A$23) * ($C$2:$O$23))</f>
        <v>2085.8654799567198</v>
      </c>
      <c r="AJ32" s="1" cm="1">
        <f t="array" ref="AJ32">SUMPRODUCT((AJ$28 = $C$1:$O$1) * ($R32 = $B$2:$B$23) * ($Q32 = $A$2:$A$23) * ($C$2:$O$23))</f>
        <v>22.390749324880399</v>
      </c>
      <c r="AK32" s="1"/>
      <c r="AM32" t="s">
        <v>35</v>
      </c>
      <c r="AN32" t="s">
        <v>35</v>
      </c>
      <c r="AO32" t="s">
        <v>27</v>
      </c>
      <c r="AP32" s="1" cm="1">
        <f t="array" ref="AP32">SUMPRODUCT((AP$28 = $S$1:$AE$1) * ($R32 = $R$2:$R$23) * ($Q32 = $Q$2:$Q$23) * ($S$2:$AE$23))</f>
        <v>4.8740292404259901E-3</v>
      </c>
      <c r="AQ32" s="1" cm="1">
        <f t="array" ref="AQ32">SUMPRODUCT((AQ$28 = $S$1:$AE$1) * ($R32 = $R$2:$R$23) * ($Q32 = $Q$2:$Q$23) * ($S$2:$AE$23))</f>
        <v>3.9528387616721199</v>
      </c>
      <c r="AR32" s="1" cm="1">
        <f t="array" ref="AR32">SUMPRODUCT((AR$28 = $S$1:$AE$1) * ($R32 = $R$2:$R$23) * ($Q32 = $Q$2:$Q$23) * ($S$2:$AE$23))</f>
        <v>13.709234097696701</v>
      </c>
      <c r="AS32" s="1" cm="1">
        <f t="array" ref="AS32">SUMPRODUCT((AS$28 = $S$1:$AE$1) * ($R32 = $R$2:$R$23) * ($Q32 = $Q$2:$Q$23) * ($S$2:$AE$23))</f>
        <v>0.604928745433438</v>
      </c>
      <c r="AT32" s="1" cm="1">
        <f t="array" ref="AT32">SUMPRODUCT((AT$28 = $S$1:$AE$1) * ($R32 = $R$2:$R$23) * ($Q32 = $Q$2:$Q$23) * ($S$2:$AE$23))</f>
        <v>1.20934204434447</v>
      </c>
      <c r="AU32" s="1" cm="1">
        <f t="array" ref="AU32">SUMPRODUCT((AU$28 = $S$1:$AE$1) * ($R32 = $R$2:$R$23) * ($Q32 = $Q$2:$Q$23) * ($S$2:$AE$23))</f>
        <v>2.0682838142917999</v>
      </c>
      <c r="AV32" s="1" cm="1">
        <f t="array" ref="AV32">SUMPRODUCT((AV$28 = $S$1:$AE$1) * ($R32 = $R$2:$R$23) * ($Q32 = $Q$2:$Q$23) * ($S$2:$AE$23))</f>
        <v>2.71528048636119E-2</v>
      </c>
      <c r="AW32" s="1" cm="1">
        <f t="array" ref="AW32">SUMPRODUCT((AW$28 = $S$1:$AE$1) * ($R32 = $R$2:$R$23) * ($Q32 = $Q$2:$Q$23) * ($S$2:$AE$23))</f>
        <v>1.13865945196296E-2</v>
      </c>
      <c r="AX32" s="1" cm="1">
        <f t="array" ref="AX32">SUMPRODUCT((AX$28 = $S$1:$AE$1) * ($R32 = $R$2:$R$23) * ($Q32 = $Q$2:$Q$23) * ($S$2:$AE$23))</f>
        <v>1.2962620562377001</v>
      </c>
      <c r="AY32" s="1" cm="1">
        <f t="array" ref="AY32">SUMPRODUCT((AY$28 = $S$1:$AE$1) * ($R32 = $R$2:$R$23) * ($Q32 = $Q$2:$Q$23) * ($S$2:$AE$23))</f>
        <v>3.81201905372617</v>
      </c>
      <c r="AZ32" s="1" cm="1">
        <f t="array" ref="AZ32">SUMPRODUCT((AZ$28 = $S$1:$AE$1) * ($R32 = $R$2:$R$23) * ($Q32 = $Q$2:$Q$23) * ($S$2:$AE$23))</f>
        <v>8.4440540591520001</v>
      </c>
      <c r="BA32" s="1" cm="1">
        <f t="array" ref="BA32">SUMPRODUCT((BA$28 = $S$1:$AE$1) * ($R32 = $R$2:$R$23) * ($Q32 = $Q$2:$Q$23) * ($S$2:$AE$23))</f>
        <v>38.534153384946997</v>
      </c>
      <c r="BB32" s="1" cm="1">
        <f t="array" ref="BB32">SUMPRODUCT((BB$28 = $S$1:$AE$1) * ($R32 = $R$2:$R$23) * ($Q32 = $Q$2:$Q$23) * ($S$2:$AE$23))</f>
        <v>0.16115187778867901</v>
      </c>
      <c r="BC32" s="1"/>
      <c r="BD32" s="1"/>
      <c r="BE32" t="s">
        <v>43</v>
      </c>
      <c r="BF32" t="str">
        <f t="shared" ref="BF32:BF38" si="0">AM32</f>
        <v>SL</v>
      </c>
      <c r="BG32" t="str">
        <f t="shared" ref="BG32" si="1">"&amp;"&amp;AN32</f>
        <v>&amp;SL</v>
      </c>
      <c r="BH32" t="str">
        <f t="shared" ref="BH32" si="2">"&amp;"&amp;AO32</f>
        <v>&amp;None</v>
      </c>
      <c r="BI32" s="8" t="str">
        <f>"&amp;"&amp;ROUND(X32, 2)&amp;" ("&amp;ROUND(AP32, 2)&amp;")"</f>
        <v>&amp;2.11 (0)</v>
      </c>
      <c r="BJ32" t="str">
        <f>"&amp;"&amp;ROUND(Y32, 0)&amp;" ("&amp;ROUND(AQ32, 2)&amp;")"</f>
        <v>&amp;580 (3.95)</v>
      </c>
      <c r="BK32" t="str">
        <f t="shared" ref="BK32:BN38" si="3">"&amp;"&amp;ROUND(Z32, 0)&amp;" ("&amp;ROUND(AR32, 2)&amp;")"</f>
        <v>&amp;1096 (13.71)</v>
      </c>
      <c r="BL32" t="str">
        <f t="shared" si="3"/>
        <v>&amp;110 (0.6)</v>
      </c>
      <c r="BM32" t="str">
        <f t="shared" si="3"/>
        <v>&amp;207 (1.21)</v>
      </c>
      <c r="BN32" t="str">
        <f t="shared" si="3"/>
        <v>&amp;416 (2.07)</v>
      </c>
      <c r="BO32" t="str">
        <f t="shared" ref="BO32:BP32" si="4">"&amp;"&amp;ROUND(AD32, 2)&amp;" ("&amp;ROUND(AV32, 2)&amp;")"</f>
        <v>&amp;8.8 (0.03)</v>
      </c>
      <c r="BP32" t="str">
        <f t="shared" si="4"/>
        <v>&amp;4.26 (0.01)</v>
      </c>
      <c r="BQ32" t="str">
        <f t="shared" ref="BQ32:BQ38" si="5">"&amp;"&amp;ROUND(AF32, 0)&amp;" ("&amp;ROUND(AX32, 2)&amp;")"</f>
        <v>&amp;263 (1.3)</v>
      </c>
      <c r="BR32" t="str">
        <f t="shared" ref="BR32:BR38" si="6">"&amp;"&amp;ROUND(AG32, 0)&amp;" ("&amp;ROUND(AY32, 2)&amp;")"</f>
        <v>&amp;510 (3.81)</v>
      </c>
      <c r="BS32" t="str">
        <f t="shared" ref="BS32:BS38" si="7">"&amp;"&amp;ROUND(AH32, 0)&amp;" ("&amp;ROUND(AZ32, 2)&amp;")"</f>
        <v>&amp;997 (8.44)</v>
      </c>
      <c r="BT32" t="str">
        <f t="shared" ref="BT32:BT38" si="8">"&amp;"&amp;ROUND(AI32, 0)&amp;" ("&amp;ROUND(BA32, 2)&amp;")"</f>
        <v>&amp;2086 (38.53)</v>
      </c>
      <c r="BU32" t="str">
        <f>"&amp;"&amp;ROUND(AJ32, 1)&amp;" ("&amp;ROUND(BB32, 2)&amp;")"</f>
        <v>&amp;22.4 (0.16)</v>
      </c>
      <c r="BV32" s="3" t="s">
        <v>44</v>
      </c>
    </row>
    <row r="33" spans="17:74" x14ac:dyDescent="0.35">
      <c r="Q33" t="s">
        <v>7</v>
      </c>
      <c r="R33" t="s">
        <v>10</v>
      </c>
      <c r="U33" t="s">
        <v>35</v>
      </c>
      <c r="V33" t="s">
        <v>36</v>
      </c>
      <c r="W33" t="s">
        <v>27</v>
      </c>
      <c r="X33" s="1" cm="1">
        <f t="array" ref="X33">SUMPRODUCT((X$28 = $C$1:$O$1) * ($R33 = $B$2:$B$23) * ($Q33 = $A$2:$A$23) * ($C$2:$O$23))</f>
        <v>2.1097555003519699</v>
      </c>
      <c r="Y33" s="1" cm="1">
        <f t="array" ref="Y33">SUMPRODUCT((Y$28 = $C$1:$O$1) * ($R33 = $B$2:$B$23) * ($Q33 = $A$2:$A$23) * ($C$2:$O$23))</f>
        <v>563.71036811522094</v>
      </c>
      <c r="Z33" s="1" cm="1">
        <f t="array" ref="Z33">SUMPRODUCT((Z$28 = $C$1:$O$1) * ($R33 = $B$2:$B$23) * ($Q33 = $A$2:$A$23) * ($C$2:$O$23))</f>
        <v>1039.35982220863</v>
      </c>
      <c r="AA33" s="1" cm="1">
        <f t="array" ref="AA33">SUMPRODUCT((AA$28 = $C$1:$O$1) * ($R33 = $B$2:$B$23) * ($Q33 = $A$2:$A$23) * ($C$2:$O$23))</f>
        <v>107.33110524069799</v>
      </c>
      <c r="AB33" s="1" cm="1">
        <f t="array" ref="AB33">SUMPRODUCT((AB$28 = $C$1:$O$1) * ($R33 = $B$2:$B$23) * ($Q33 = $A$2:$A$23) * ($C$2:$O$23))</f>
        <v>200.253312821017</v>
      </c>
      <c r="AC33" s="1" cm="1">
        <f t="array" ref="AC33">SUMPRODUCT((AC$28 = $C$1:$O$1) * ($R33 = $B$2:$B$23) * ($Q33 = $A$2:$A$23) * ($C$2:$O$23))</f>
        <v>407.97195919999501</v>
      </c>
      <c r="AD33" s="1" cm="1">
        <f t="array" ref="AD33">SUMPRODUCT((AD$28 = $C$1:$O$1) * ($R33 = $B$2:$B$23) * ($Q33 = $A$2:$A$23) * ($C$2:$O$23))</f>
        <v>8.75670410163535</v>
      </c>
      <c r="AE33" s="1" cm="1">
        <f t="array" ref="AE33">SUMPRODUCT((AE$28 = $C$1:$O$1) * ($R33 = $B$2:$B$23) * ($Q33 = $A$2:$A$23) * ($C$2:$O$23))</f>
        <v>4.2509339766517504</v>
      </c>
      <c r="AF33" s="1" cm="1">
        <f t="array" ref="AF33">SUMPRODUCT((AF$28 = $C$1:$O$1) * ($R33 = $B$2:$B$23) * ($Q33 = $A$2:$A$23) * ($C$2:$O$23))</f>
        <v>256.38926279492301</v>
      </c>
      <c r="AG33" s="1" cm="1">
        <f t="array" ref="AG33">SUMPRODUCT((AG$28 = $C$1:$O$1) * ($R33 = $B$2:$B$23) * ($Q33 = $A$2:$A$23) * ($C$2:$O$23))</f>
        <v>490.378667424046</v>
      </c>
      <c r="AH33" s="1" cm="1">
        <f t="array" ref="AH33">SUMPRODUCT((AH$28 = $C$1:$O$1) * ($R33 = $B$2:$B$23) * ($Q33 = $A$2:$A$23) * ($C$2:$O$23))</f>
        <v>982.78782661028401</v>
      </c>
      <c r="AI33" s="1" cm="1">
        <f t="array" ref="AI33">SUMPRODUCT((AI$28 = $C$1:$O$1) * ($R33 = $B$2:$B$23) * ($Q33 = $A$2:$A$23) * ($C$2:$O$23))</f>
        <v>2078.8435539472998</v>
      </c>
      <c r="AJ33" s="1" cm="1">
        <f t="array" ref="AJ33">SUMPRODUCT((AJ$28 = $C$1:$O$1) * ($R33 = $B$2:$B$23) * ($Q33 = $A$2:$A$23) * ($C$2:$O$23))</f>
        <v>21.842654225563201</v>
      </c>
      <c r="AK33" s="1"/>
      <c r="AM33" t="s">
        <v>35</v>
      </c>
      <c r="AN33" t="s">
        <v>36</v>
      </c>
      <c r="AO33" t="s">
        <v>27</v>
      </c>
      <c r="AP33" s="1" cm="1">
        <f t="array" ref="AP33">SUMPRODUCT((AP$28 = $S$1:$AE$1) * ($R33 = $R$2:$R$23) * ($Q33 = $Q$2:$Q$23) * ($S$2:$AE$23))</f>
        <v>3.9848218127091998E-3</v>
      </c>
      <c r="AQ33" s="1" cm="1">
        <f t="array" ref="AQ33">SUMPRODUCT((AQ$28 = $S$1:$AE$1) * ($R33 = $R$2:$R$23) * ($Q33 = $Q$2:$Q$23) * ($S$2:$AE$23))</f>
        <v>5.5817189831994503</v>
      </c>
      <c r="AR33" s="1" cm="1">
        <f t="array" ref="AR33">SUMPRODUCT((AR$28 = $S$1:$AE$1) * ($R33 = $R$2:$R$23) * ($Q33 = $Q$2:$Q$23) * ($S$2:$AE$23))</f>
        <v>14.6398018606652</v>
      </c>
      <c r="AS33" s="1" cm="1">
        <f t="array" ref="AS33">SUMPRODUCT((AS$28 = $S$1:$AE$1) * ($R33 = $R$2:$R$23) * ($Q33 = $Q$2:$Q$23) * ($S$2:$AE$23))</f>
        <v>0.73633752824833698</v>
      </c>
      <c r="AT33" s="1" cm="1">
        <f t="array" ref="AT33">SUMPRODUCT((AT$28 = $S$1:$AE$1) * ($R33 = $R$2:$R$23) * ($Q33 = $Q$2:$Q$23) * ($S$2:$AE$23))</f>
        <v>1.69049110293872</v>
      </c>
      <c r="AU33" s="1" cm="1">
        <f t="array" ref="AU33">SUMPRODUCT((AU$28 = $S$1:$AE$1) * ($R33 = $R$2:$R$23) * ($Q33 = $Q$2:$Q$23) * ($S$2:$AE$23))</f>
        <v>2.37066896846859</v>
      </c>
      <c r="AV33" s="1" cm="1">
        <f t="array" ref="AV33">SUMPRODUCT((AV$28 = $S$1:$AE$1) * ($R33 = $R$2:$R$23) * ($Q33 = $Q$2:$Q$23) * ($S$2:$AE$23))</f>
        <v>5.6797518825986201E-2</v>
      </c>
      <c r="AW33" s="1" cm="1">
        <f t="array" ref="AW33">SUMPRODUCT((AW$28 = $S$1:$AE$1) * ($R33 = $R$2:$R$23) * ($Q33 = $Q$2:$Q$23) * ($S$2:$AE$23))</f>
        <v>1.37415712118226E-2</v>
      </c>
      <c r="AX33" s="1" cm="1">
        <f t="array" ref="AX33">SUMPRODUCT((AX$28 = $S$1:$AE$1) * ($R33 = $R$2:$R$23) * ($Q33 = $Q$2:$Q$23) * ($S$2:$AE$23))</f>
        <v>1.29531049402416</v>
      </c>
      <c r="AY33" s="1" cm="1">
        <f t="array" ref="AY33">SUMPRODUCT((AY$28 = $S$1:$AE$1) * ($R33 = $R$2:$R$23) * ($Q33 = $Q$2:$Q$23) * ($S$2:$AE$23))</f>
        <v>3.9298486725698698</v>
      </c>
      <c r="AZ33" s="1" cm="1">
        <f t="array" ref="AZ33">SUMPRODUCT((AZ$28 = $S$1:$AE$1) * ($R33 = $R$2:$R$23) * ($Q33 = $Q$2:$Q$23) * ($S$2:$AE$23))</f>
        <v>5.9297287523622897</v>
      </c>
      <c r="BA33" s="1" cm="1">
        <f t="array" ref="BA33">SUMPRODUCT((BA$28 = $S$1:$AE$1) * ($R33 = $R$2:$R$23) * ($Q33 = $Q$2:$Q$23) * ($S$2:$AE$23))</f>
        <v>33.462817518561998</v>
      </c>
      <c r="BB33" s="1" cm="1">
        <f t="array" ref="BB33">SUMPRODUCT((BB$28 = $S$1:$AE$1) * ($R33 = $R$2:$R$23) * ($Q33 = $Q$2:$Q$23) * ($S$2:$AE$23))</f>
        <v>0.153798161502748</v>
      </c>
      <c r="BC33" s="1"/>
      <c r="BD33" s="1"/>
      <c r="BE33" t="s">
        <v>43</v>
      </c>
      <c r="BF33" t="str">
        <f t="shared" si="0"/>
        <v>SL</v>
      </c>
      <c r="BG33" t="str">
        <f t="shared" ref="BG33:BH38" si="9">"&amp;"&amp;AN33</f>
        <v>&amp;HL</v>
      </c>
      <c r="BH33" t="str">
        <f t="shared" si="9"/>
        <v>&amp;None</v>
      </c>
      <c r="BI33" t="str">
        <f t="shared" ref="BI33:BI38" si="10">"&amp;"&amp;ROUND(X33, 2)&amp;" ("&amp;ROUND(AP33, 2)&amp;")"</f>
        <v>&amp;2.11 (0)</v>
      </c>
      <c r="BJ33" t="str">
        <f t="shared" ref="BJ33:BJ38" si="11">"&amp;"&amp;ROUND(Y33, 0)&amp;" ("&amp;ROUND(AQ33, 2)&amp;")"</f>
        <v>&amp;564 (5.58)</v>
      </c>
      <c r="BK33" t="str">
        <f t="shared" si="3"/>
        <v>&amp;1039 (14.64)</v>
      </c>
      <c r="BL33" t="str">
        <f t="shared" si="3"/>
        <v>&amp;107 (0.74)</v>
      </c>
      <c r="BM33" t="str">
        <f t="shared" si="3"/>
        <v>&amp;200 (1.69)</v>
      </c>
      <c r="BN33" t="str">
        <f t="shared" si="3"/>
        <v>&amp;408 (2.37)</v>
      </c>
      <c r="BO33" t="str">
        <f t="shared" ref="BO33:BO38" si="12">"&amp;"&amp;ROUND(AD33, 2)&amp;" ("&amp;ROUND(AV33, 2)&amp;")"</f>
        <v>&amp;8.76 (0.06)</v>
      </c>
      <c r="BP33" t="str">
        <f t="shared" ref="BP33:BP38" si="13">"&amp;"&amp;ROUND(AE33, 2)&amp;" ("&amp;ROUND(AW33, 2)&amp;")"</f>
        <v>&amp;4.25 (0.01)</v>
      </c>
      <c r="BQ33" t="str">
        <f t="shared" si="5"/>
        <v>&amp;256 (1.3)</v>
      </c>
      <c r="BR33" t="str">
        <f t="shared" si="6"/>
        <v>&amp;490 (3.93)</v>
      </c>
      <c r="BS33" t="str">
        <f t="shared" si="7"/>
        <v>&amp;983 (5.93)</v>
      </c>
      <c r="BT33" t="str">
        <f t="shared" si="8"/>
        <v>&amp;2079 (33.46)</v>
      </c>
      <c r="BU33" t="str">
        <f t="shared" ref="BU33:BU38" si="14">"&amp;"&amp;ROUND(AJ33, 1)&amp;" ("&amp;ROUND(BB33, 2)&amp;")"</f>
        <v>&amp;21.8 (0.15)</v>
      </c>
      <c r="BV33" s="3" t="s">
        <v>44</v>
      </c>
    </row>
    <row r="34" spans="17:74" x14ac:dyDescent="0.35">
      <c r="Q34" t="s">
        <v>7</v>
      </c>
      <c r="R34" t="s">
        <v>8</v>
      </c>
      <c r="U34" t="s">
        <v>36</v>
      </c>
      <c r="V34" t="s">
        <v>36</v>
      </c>
      <c r="W34" t="s">
        <v>27</v>
      </c>
      <c r="X34" s="1" cm="1">
        <f t="array" ref="X34">SUMPRODUCT((X$28 = $C$1:$O$1) * ($R34 = $B$2:$B$23) * ($Q34 = $A$2:$A$23) * ($C$2:$O$23))</f>
        <v>2.1145428416372098</v>
      </c>
      <c r="Y34" s="1" cm="1">
        <f t="array" ref="Y34">SUMPRODUCT((Y$28 = $C$1:$O$1) * ($R34 = $B$2:$B$23) * ($Q34 = $A$2:$A$23) * ($C$2:$O$23))</f>
        <v>511.28101121072598</v>
      </c>
      <c r="Z34" s="1" cm="1">
        <f t="array" ref="Z34">SUMPRODUCT((Z$28 = $C$1:$O$1) * ($R34 = $B$2:$B$23) * ($Q34 = $A$2:$A$23) * ($C$2:$O$23))</f>
        <v>882.080222947479</v>
      </c>
      <c r="AA34" s="1" cm="1">
        <f t="array" ref="AA34">SUMPRODUCT((AA$28 = $C$1:$O$1) * ($R34 = $B$2:$B$23) * ($Q34 = $A$2:$A$23) * ($C$2:$O$23))</f>
        <v>102.228839088101</v>
      </c>
      <c r="AB34" s="1" cm="1">
        <f t="array" ref="AB34">SUMPRODUCT((AB$28 = $C$1:$O$1) * ($R34 = $B$2:$B$23) * ($Q34 = $A$2:$A$23) * ($C$2:$O$23))</f>
        <v>185.13979744134201</v>
      </c>
      <c r="AC34" s="1" cm="1">
        <f t="array" ref="AC34">SUMPRODUCT((AC$28 = $C$1:$O$1) * ($R34 = $B$2:$B$23) * ($Q34 = $A$2:$A$23) * ($C$2:$O$23))</f>
        <v>388.02599457415101</v>
      </c>
      <c r="AD34" s="1" cm="1">
        <f t="array" ref="AD34">SUMPRODUCT((AD$28 = $C$1:$O$1) * ($R34 = $B$2:$B$23) * ($Q34 = $A$2:$A$23) * ($C$2:$O$23))</f>
        <v>8.5003006103741505</v>
      </c>
      <c r="AE34" s="1" cm="1">
        <f t="array" ref="AE34">SUMPRODUCT((AE$28 = $C$1:$O$1) * ($R34 = $B$2:$B$23) * ($Q34 = $A$2:$A$23) * ($C$2:$O$23))</f>
        <v>4.2066807835365196</v>
      </c>
      <c r="AF34" s="1" cm="1">
        <f t="array" ref="AF34">SUMPRODUCT((AF$28 = $C$1:$O$1) * ($R34 = $B$2:$B$23) * ($Q34 = $A$2:$A$23) * ($C$2:$O$23))</f>
        <v>233.32342581090799</v>
      </c>
      <c r="AG34" s="1" cm="1">
        <f t="array" ref="AG34">SUMPRODUCT((AG$28 = $C$1:$O$1) * ($R34 = $B$2:$B$23) * ($Q34 = $A$2:$A$23) * ($C$2:$O$23))</f>
        <v>427.10117216517801</v>
      </c>
      <c r="AH34" s="1" cm="1">
        <f t="array" ref="AH34">SUMPRODUCT((AH$28 = $C$1:$O$1) * ($R34 = $B$2:$B$23) * ($Q34 = $A$2:$A$23) * ($C$2:$O$23))</f>
        <v>878.181228603656</v>
      </c>
      <c r="AI34" s="1" cm="1">
        <f t="array" ref="AI34">SUMPRODUCT((AI$28 = $C$1:$O$1) * ($R34 = $B$2:$B$23) * ($Q34 = $A$2:$A$23) * ($C$2:$O$23))</f>
        <v>1818.74906578745</v>
      </c>
      <c r="AJ34" s="1" cm="1">
        <f t="array" ref="AJ34">SUMPRODUCT((AJ$28 = $C$1:$O$1) * ($R34 = $B$2:$B$23) * ($Q34 = $A$2:$A$23) * ($C$2:$O$23))</f>
        <v>19.5404145497372</v>
      </c>
      <c r="AK34" s="1"/>
      <c r="AM34" t="s">
        <v>36</v>
      </c>
      <c r="AN34" t="s">
        <v>36</v>
      </c>
      <c r="AO34" t="s">
        <v>27</v>
      </c>
      <c r="AP34" s="1" cm="1">
        <f t="array" ref="AP34">SUMPRODUCT((AP$28 = $S$1:$AE$1) * ($R34 = $R$2:$R$23) * ($Q34 = $Q$2:$Q$23) * ($S$2:$AE$23))</f>
        <v>3.2593249244060999E-3</v>
      </c>
      <c r="AQ34" s="1" cm="1">
        <f t="array" ref="AQ34">SUMPRODUCT((AQ$28 = $S$1:$AE$1) * ($R34 = $R$2:$R$23) * ($Q34 = $Q$2:$Q$23) * ($S$2:$AE$23))</f>
        <v>8.9316405949054296</v>
      </c>
      <c r="AR34" s="1" cm="1">
        <f t="array" ref="AR34">SUMPRODUCT((AR$28 = $S$1:$AE$1) * ($R34 = $R$2:$R$23) * ($Q34 = $Q$2:$Q$23) * ($S$2:$AE$23))</f>
        <v>20.542501405604099</v>
      </c>
      <c r="AS34" s="1" cm="1">
        <f t="array" ref="AS34">SUMPRODUCT((AS$28 = $S$1:$AE$1) * ($R34 = $R$2:$R$23) * ($Q34 = $Q$2:$Q$23) * ($S$2:$AE$23))</f>
        <v>0.90401152071384905</v>
      </c>
      <c r="AT34" s="1" cm="1">
        <f t="array" ref="AT34">SUMPRODUCT((AT$28 = $S$1:$AE$1) * ($R34 = $R$2:$R$23) * ($Q34 = $Q$2:$Q$23) * ($S$2:$AE$23))</f>
        <v>1.48403671640316</v>
      </c>
      <c r="AU34" s="1" cm="1">
        <f t="array" ref="AU34">SUMPRODUCT((AU$28 = $S$1:$AE$1) * ($R34 = $R$2:$R$23) * ($Q34 = $Q$2:$Q$23) * ($S$2:$AE$23))</f>
        <v>4.2084663588330402</v>
      </c>
      <c r="AV34" s="1" cm="1">
        <f t="array" ref="AV34">SUMPRODUCT((AV$28 = $S$1:$AE$1) * ($R34 = $R$2:$R$23) * ($Q34 = $Q$2:$Q$23) * ($S$2:$AE$23))</f>
        <v>2.44354488128752E-2</v>
      </c>
      <c r="AW34" s="1" cm="1">
        <f t="array" ref="AW34">SUMPRODUCT((AW$28 = $S$1:$AE$1) * ($R34 = $R$2:$R$23) * ($Q34 = $Q$2:$Q$23) * ($S$2:$AE$23))</f>
        <v>8.5542078013217896E-3</v>
      </c>
      <c r="AX34" s="1" cm="1">
        <f t="array" ref="AX34">SUMPRODUCT((AX$28 = $S$1:$AE$1) * ($R34 = $R$2:$R$23) * ($Q34 = $Q$2:$Q$23) * ($S$2:$AE$23))</f>
        <v>2.4199122191495701</v>
      </c>
      <c r="AY34" s="1" cm="1">
        <f t="array" ref="AY34">SUMPRODUCT((AY$28 = $S$1:$AE$1) * ($R34 = $R$2:$R$23) * ($Q34 = $Q$2:$Q$23) * ($S$2:$AE$23))</f>
        <v>4.7790445589678603</v>
      </c>
      <c r="AZ34" s="1" cm="1">
        <f t="array" ref="AZ34">SUMPRODUCT((AZ$28 = $S$1:$AE$1) * ($R34 = $R$2:$R$23) * ($Q34 = $Q$2:$Q$23) * ($S$2:$AE$23))</f>
        <v>17.166865928501501</v>
      </c>
      <c r="BA34" s="1" cm="1">
        <f t="array" ref="BA34">SUMPRODUCT((BA$28 = $S$1:$AE$1) * ($R34 = $R$2:$R$23) * ($Q34 = $Q$2:$Q$23) * ($S$2:$AE$23))</f>
        <v>78.415835771155898</v>
      </c>
      <c r="BB34" s="1" cm="1">
        <f t="array" ref="BB34">SUMPRODUCT((BB$28 = $S$1:$AE$1) * ($R34 = $R$2:$R$23) * ($Q34 = $Q$2:$Q$23) * ($S$2:$AE$23))</f>
        <v>0.37836279609611501</v>
      </c>
      <c r="BC34" s="1"/>
      <c r="BD34" s="1"/>
      <c r="BE34" t="s">
        <v>43</v>
      </c>
      <c r="BF34" t="str">
        <f t="shared" si="0"/>
        <v>HL</v>
      </c>
      <c r="BG34" t="str">
        <f t="shared" si="9"/>
        <v>&amp;HL</v>
      </c>
      <c r="BH34" t="str">
        <f t="shared" si="9"/>
        <v>&amp;None</v>
      </c>
      <c r="BI34" t="str">
        <f t="shared" si="10"/>
        <v>&amp;2.11 (0)</v>
      </c>
      <c r="BJ34" s="6" t="str">
        <f t="shared" si="11"/>
        <v>&amp;511 (8.93)</v>
      </c>
      <c r="BK34" s="6" t="str">
        <f t="shared" si="3"/>
        <v>&amp;882 (20.54)</v>
      </c>
      <c r="BL34" s="6" t="str">
        <f t="shared" si="3"/>
        <v>&amp;102 (0.9)</v>
      </c>
      <c r="BM34" s="6" t="str">
        <f t="shared" si="3"/>
        <v>&amp;185 (1.48)</v>
      </c>
      <c r="BN34" s="6" t="str">
        <f t="shared" si="3"/>
        <v>&amp;388 (4.21)</v>
      </c>
      <c r="BO34" s="6" t="str">
        <f t="shared" si="12"/>
        <v>&amp;8.5 (0.02)</v>
      </c>
      <c r="BP34" s="6" t="str">
        <f t="shared" si="13"/>
        <v>&amp;4.21 (0.01)</v>
      </c>
      <c r="BQ34" s="6" t="str">
        <f t="shared" si="5"/>
        <v>&amp;233 (2.42)</v>
      </c>
      <c r="BR34" s="6" t="str">
        <f t="shared" si="6"/>
        <v>&amp;427 (4.78)</v>
      </c>
      <c r="BS34" s="6" t="str">
        <f t="shared" si="7"/>
        <v>&amp;878 (17.17)</v>
      </c>
      <c r="BT34" s="6" t="str">
        <f t="shared" si="8"/>
        <v>&amp;1819 (78.42)</v>
      </c>
      <c r="BU34" s="6" t="str">
        <f t="shared" si="14"/>
        <v>&amp;19.5 (0.38)</v>
      </c>
      <c r="BV34" s="3" t="s">
        <v>44</v>
      </c>
    </row>
    <row r="35" spans="17:74" x14ac:dyDescent="0.35">
      <c r="Q35" t="s">
        <v>7</v>
      </c>
      <c r="R35" t="s">
        <v>9</v>
      </c>
      <c r="U35" t="s">
        <v>36</v>
      </c>
      <c r="V35" t="s">
        <v>35</v>
      </c>
      <c r="W35" t="s">
        <v>27</v>
      </c>
      <c r="X35" s="1" cm="1">
        <f t="array" ref="X35">SUMPRODUCT((X$28 = $C$1:$O$1) * ($R35 = $B$2:$B$23) * ($Q35 = $A$2:$A$23) * ($C$2:$O$23))</f>
        <v>2.1112203811125498</v>
      </c>
      <c r="Y35" s="1" cm="1">
        <f t="array" ref="Y35">SUMPRODUCT((Y$28 = $C$1:$O$1) * ($R35 = $B$2:$B$23) * ($Q35 = $A$2:$A$23) * ($C$2:$O$23))</f>
        <v>511.16266869178202</v>
      </c>
      <c r="Z35" s="1" cm="1">
        <f t="array" ref="Z35">SUMPRODUCT((Z$28 = $C$1:$O$1) * ($R35 = $B$2:$B$23) * ($Q35 = $A$2:$A$23) * ($C$2:$O$23))</f>
        <v>885.67448998709995</v>
      </c>
      <c r="AA35" s="1" cm="1">
        <f t="array" ref="AA35">SUMPRODUCT((AA$28 = $C$1:$O$1) * ($R35 = $B$2:$B$23) * ($Q35 = $A$2:$A$23) * ($C$2:$O$23))</f>
        <v>102.701901236407</v>
      </c>
      <c r="AB35" s="1" cm="1">
        <f t="array" ref="AB35">SUMPRODUCT((AB$28 = $C$1:$O$1) * ($R35 = $B$2:$B$23) * ($Q35 = $A$2:$A$23) * ($C$2:$O$23))</f>
        <v>186.655776329665</v>
      </c>
      <c r="AC35" s="1" cm="1">
        <f t="array" ref="AC35">SUMPRODUCT((AC$28 = $C$1:$O$1) * ($R35 = $B$2:$B$23) * ($Q35 = $A$2:$A$23) * ($C$2:$O$23))</f>
        <v>390.25630635163498</v>
      </c>
      <c r="AD35" s="1" cm="1">
        <f t="array" ref="AD35">SUMPRODUCT((AD$28 = $C$1:$O$1) * ($R35 = $B$2:$B$23) * ($Q35 = $A$2:$A$23) * ($C$2:$O$23))</f>
        <v>8.4550497731303107</v>
      </c>
      <c r="AE35" s="1" cm="1">
        <f t="array" ref="AE35">SUMPRODUCT((AE$28 = $C$1:$O$1) * ($R35 = $B$2:$B$23) * ($Q35 = $A$2:$A$23) * ($C$2:$O$23))</f>
        <v>4.1928955797374101</v>
      </c>
      <c r="AF35" s="1" cm="1">
        <f t="array" ref="AF35">SUMPRODUCT((AF$28 = $C$1:$O$1) * ($R35 = $B$2:$B$23) * ($Q35 = $A$2:$A$23) * ($C$2:$O$23))</f>
        <v>234.346253700234</v>
      </c>
      <c r="AG35" s="1" cm="1">
        <f t="array" ref="AG35">SUMPRODUCT((AG$28 = $C$1:$O$1) * ($R35 = $B$2:$B$23) * ($Q35 = $A$2:$A$23) * ($C$2:$O$23))</f>
        <v>430.46822466934799</v>
      </c>
      <c r="AH35" s="1" cm="1">
        <f t="array" ref="AH35">SUMPRODUCT((AH$28 = $C$1:$O$1) * ($R35 = $B$2:$B$23) * ($Q35 = $A$2:$A$23) * ($C$2:$O$23))</f>
        <v>881.09781288801196</v>
      </c>
      <c r="AI35" s="1" cm="1">
        <f t="array" ref="AI35">SUMPRODUCT((AI$28 = $C$1:$O$1) * ($R35 = $B$2:$B$23) * ($Q35 = $A$2:$A$23) * ($C$2:$O$23))</f>
        <v>1813.45611405711</v>
      </c>
      <c r="AJ35" s="1" cm="1">
        <f t="array" ref="AJ35">SUMPRODUCT((AJ$28 = $C$1:$O$1) * ($R35 = $B$2:$B$23) * ($Q35 = $A$2:$A$23) * ($C$2:$O$23))</f>
        <v>19.5923542006582</v>
      </c>
      <c r="AK35" s="1"/>
      <c r="AM35" t="s">
        <v>36</v>
      </c>
      <c r="AN35" t="s">
        <v>35</v>
      </c>
      <c r="AO35" t="s">
        <v>27</v>
      </c>
      <c r="AP35" s="1" cm="1">
        <f t="array" ref="AP35">SUMPRODUCT((AP$28 = $S$1:$AE$1) * ($R35 = $R$2:$R$23) * ($Q35 = $Q$2:$Q$23) * ($S$2:$AE$23))</f>
        <v>2.6743193534883199E-3</v>
      </c>
      <c r="AQ35" s="1" cm="1">
        <f t="array" ref="AQ35">SUMPRODUCT((AQ$28 = $S$1:$AE$1) * ($R35 = $R$2:$R$23) * ($Q35 = $Q$2:$Q$23) * ($S$2:$AE$23))</f>
        <v>9.4684782427088798</v>
      </c>
      <c r="AR35" s="1" cm="1">
        <f t="array" ref="AR35">SUMPRODUCT((AR$28 = $S$1:$AE$1) * ($R35 = $R$2:$R$23) * ($Q35 = $Q$2:$Q$23) * ($S$2:$AE$23))</f>
        <v>24.671594434071299</v>
      </c>
      <c r="AS35" s="1" cm="1">
        <f t="array" ref="AS35">SUMPRODUCT((AS$28 = $S$1:$AE$1) * ($R35 = $R$2:$R$23) * ($Q35 = $Q$2:$Q$23) * ($S$2:$AE$23))</f>
        <v>1.0825807999625601</v>
      </c>
      <c r="AT35" s="1" cm="1">
        <f t="array" ref="AT35">SUMPRODUCT((AT$28 = $S$1:$AE$1) * ($R35 = $R$2:$R$23) * ($Q35 = $Q$2:$Q$23) * ($S$2:$AE$23))</f>
        <v>2.1170343207241702</v>
      </c>
      <c r="AU35" s="1" cm="1">
        <f t="array" ref="AU35">SUMPRODUCT((AU$28 = $S$1:$AE$1) * ($R35 = $R$2:$R$23) * ($Q35 = $Q$2:$Q$23) * ($S$2:$AE$23))</f>
        <v>3.7978322710181001</v>
      </c>
      <c r="AV35" s="1" cm="1">
        <f t="array" ref="AV35">SUMPRODUCT((AV$28 = $S$1:$AE$1) * ($R35 = $R$2:$R$23) * ($Q35 = $Q$2:$Q$23) * ($S$2:$AE$23))</f>
        <v>3.9692729992711201E-2</v>
      </c>
      <c r="AW35" s="1" cm="1">
        <f t="array" ref="AW35">SUMPRODUCT((AW$28 = $S$1:$AE$1) * ($R35 = $R$2:$R$23) * ($Q35 = $Q$2:$Q$23) * ($S$2:$AE$23))</f>
        <v>1.3491544469860501E-2</v>
      </c>
      <c r="AX35" s="1" cm="1">
        <f t="array" ref="AX35">SUMPRODUCT((AX$28 = $S$1:$AE$1) * ($R35 = $R$2:$R$23) * ($Q35 = $Q$2:$Q$23) * ($S$2:$AE$23))</f>
        <v>3.1507590144511899</v>
      </c>
      <c r="AY35" s="1" cm="1">
        <f t="array" ref="AY35">SUMPRODUCT((AY$28 = $S$1:$AE$1) * ($R35 = $R$2:$R$23) * ($Q35 = $Q$2:$Q$23) * ($S$2:$AE$23))</f>
        <v>7.1753057603932398</v>
      </c>
      <c r="AZ35" s="1" cm="1">
        <f t="array" ref="AZ35">SUMPRODUCT((AZ$28 = $S$1:$AE$1) * ($R35 = $R$2:$R$23) * ($Q35 = $Q$2:$Q$23) * ($S$2:$AE$23))</f>
        <v>15.2679641463232</v>
      </c>
      <c r="BA35" s="1" cm="1">
        <f t="array" ref="BA35">SUMPRODUCT((BA$28 = $S$1:$AE$1) * ($R35 = $R$2:$R$23) * ($Q35 = $Q$2:$Q$23) * ($S$2:$AE$23))</f>
        <v>64.600693280909695</v>
      </c>
      <c r="BB35" s="1" cm="1">
        <f t="array" ref="BB35">SUMPRODUCT((BB$28 = $S$1:$AE$1) * ($R35 = $R$2:$R$23) * ($Q35 = $Q$2:$Q$23) * ($S$2:$AE$23))</f>
        <v>0.362837702769854</v>
      </c>
      <c r="BC35" s="1"/>
      <c r="BD35" s="1"/>
      <c r="BE35" t="s">
        <v>43</v>
      </c>
      <c r="BF35" t="str">
        <f t="shared" si="0"/>
        <v>HL</v>
      </c>
      <c r="BG35" t="str">
        <f t="shared" si="9"/>
        <v>&amp;SL</v>
      </c>
      <c r="BH35" t="str">
        <f t="shared" si="9"/>
        <v>&amp;None</v>
      </c>
      <c r="BI35" t="str">
        <f t="shared" si="10"/>
        <v>&amp;2.11 (0)</v>
      </c>
      <c r="BJ35" t="str">
        <f t="shared" si="11"/>
        <v>&amp;511 (9.47)</v>
      </c>
      <c r="BK35" t="str">
        <f t="shared" si="3"/>
        <v>&amp;886 (24.67)</v>
      </c>
      <c r="BL35" t="str">
        <f t="shared" si="3"/>
        <v>&amp;103 (1.08)</v>
      </c>
      <c r="BM35" t="str">
        <f t="shared" si="3"/>
        <v>&amp;187 (2.12)</v>
      </c>
      <c r="BN35" t="str">
        <f t="shared" si="3"/>
        <v>&amp;390 (3.8)</v>
      </c>
      <c r="BO35" t="str">
        <f t="shared" si="12"/>
        <v>&amp;8.46 (0.04)</v>
      </c>
      <c r="BP35" t="str">
        <f t="shared" si="13"/>
        <v>&amp;4.19 (0.01)</v>
      </c>
      <c r="BQ35" t="str">
        <f t="shared" si="5"/>
        <v>&amp;234 (3.15)</v>
      </c>
      <c r="BR35" t="str">
        <f t="shared" si="6"/>
        <v>&amp;430 (7.18)</v>
      </c>
      <c r="BS35" t="str">
        <f t="shared" si="7"/>
        <v>&amp;881 (15.27)</v>
      </c>
      <c r="BT35" t="str">
        <f t="shared" si="8"/>
        <v>&amp;1813 (64.6)</v>
      </c>
      <c r="BU35" t="str">
        <f t="shared" si="14"/>
        <v>&amp;19.6 (0.36)</v>
      </c>
      <c r="BV35" s="3" t="s">
        <v>44</v>
      </c>
    </row>
    <row r="36" spans="17:74" x14ac:dyDescent="0.35">
      <c r="Q36" t="s">
        <v>7</v>
      </c>
      <c r="R36" t="s">
        <v>12</v>
      </c>
      <c r="U36" t="s">
        <v>37</v>
      </c>
      <c r="V36" t="s">
        <v>36</v>
      </c>
      <c r="W36" t="s">
        <v>27</v>
      </c>
      <c r="X36" s="1" cm="1">
        <f t="array" ref="X36">SUMPRODUCT((X$28 = $C$1:$O$1) * ($R36 = $B$2:$B$23) * ($Q36 = $A$2:$A$23) * ($C$2:$O$23))</f>
        <v>2.1136646348401702</v>
      </c>
      <c r="Y36" s="1" cm="1">
        <f t="array" ref="Y36">SUMPRODUCT((Y$28 = $C$1:$O$1) * ($R36 = $B$2:$B$23) * ($Q36 = $A$2:$A$23) * ($C$2:$O$23))</f>
        <v>548.80400977451995</v>
      </c>
      <c r="Z36" s="1" cm="1">
        <f t="array" ref="Z36">SUMPRODUCT((Z$28 = $C$1:$O$1) * ($R36 = $B$2:$B$23) * ($Q36 = $A$2:$A$23) * ($C$2:$O$23))</f>
        <v>1055.25066490417</v>
      </c>
      <c r="AA36" s="1" cm="1">
        <f t="array" ref="AA36">SUMPRODUCT((AA$28 = $C$1:$O$1) * ($R36 = $B$2:$B$23) * ($Q36 = $A$2:$A$23) * ($C$2:$O$23))</f>
        <v>109.08725180587901</v>
      </c>
      <c r="AB36" s="1" cm="1">
        <f t="array" ref="AB36">SUMPRODUCT((AB$28 = $C$1:$O$1) * ($R36 = $B$2:$B$23) * ($Q36 = $A$2:$A$23) * ($C$2:$O$23))</f>
        <v>207.29859465596101</v>
      </c>
      <c r="AC36" s="1" cm="1">
        <f t="array" ref="AC36">SUMPRODUCT((AC$28 = $C$1:$O$1) * ($R36 = $B$2:$B$23) * ($Q36 = $A$2:$A$23) * ($C$2:$O$23))</f>
        <v>415.16616763737699</v>
      </c>
      <c r="AD36" s="1" cm="1">
        <f t="array" ref="AD36">SUMPRODUCT((AD$28 = $C$1:$O$1) * ($R36 = $B$2:$B$23) * ($Q36 = $A$2:$A$23) * ($C$2:$O$23))</f>
        <v>8.7318963542149195</v>
      </c>
      <c r="AE36" s="1" cm="1">
        <f t="array" ref="AE36">SUMPRODUCT((AE$28 = $C$1:$O$1) * ($R36 = $B$2:$B$23) * ($Q36 = $A$2:$A$23) * ($C$2:$O$23))</f>
        <v>4.2536190170305099</v>
      </c>
      <c r="AF36" s="1" cm="1">
        <f t="array" ref="AF36">SUMPRODUCT((AF$28 = $C$1:$O$1) * ($R36 = $B$2:$B$23) * ($Q36 = $A$2:$A$23) * ($C$2:$O$23))</f>
        <v>255.642291976444</v>
      </c>
      <c r="AG36" s="1" cm="1">
        <f t="array" ref="AG36">SUMPRODUCT((AG$28 = $C$1:$O$1) * ($R36 = $B$2:$B$23) * ($Q36 = $A$2:$A$23) * ($C$2:$O$23))</f>
        <v>501.855447045174</v>
      </c>
      <c r="AH36" s="1" cm="1">
        <f t="array" ref="AH36">SUMPRODUCT((AH$28 = $C$1:$O$1) * ($R36 = $B$2:$B$23) * ($Q36 = $A$2:$A$23) * ($C$2:$O$23))</f>
        <v>978.02680797048595</v>
      </c>
      <c r="AI36" s="1" cm="1">
        <f t="array" ref="AI36">SUMPRODUCT((AI$28 = $C$1:$O$1) * ($R36 = $B$2:$B$23) * ($Q36 = $A$2:$A$23) * ($C$2:$O$23))</f>
        <v>2007.06209331025</v>
      </c>
      <c r="AJ36" s="1" cm="1">
        <f t="array" ref="AJ36">SUMPRODUCT((AJ$28 = $C$1:$O$1) * ($R36 = $B$2:$B$23) * ($Q36 = $A$2:$A$23) * ($C$2:$O$23))</f>
        <v>21.804677992614899</v>
      </c>
      <c r="AK36" s="1"/>
      <c r="AM36" t="s">
        <v>37</v>
      </c>
      <c r="AN36" t="s">
        <v>36</v>
      </c>
      <c r="AO36" t="s">
        <v>27</v>
      </c>
      <c r="AP36" s="1" cm="1">
        <f t="array" ref="AP36">SUMPRODUCT((AP$28 = $S$1:$AE$1) * ($R36 = $R$2:$R$23) * ($Q36 = $Q$2:$Q$23) * ($S$2:$AE$23))</f>
        <v>2.5071477729493902E-3</v>
      </c>
      <c r="AQ36" s="1" cm="1">
        <f t="array" ref="AQ36">SUMPRODUCT((AQ$28 = $S$1:$AE$1) * ($R36 = $R$2:$R$23) * ($Q36 = $Q$2:$Q$23) * ($S$2:$AE$23))</f>
        <v>9.2053706069012193</v>
      </c>
      <c r="AR36" s="1" cm="1">
        <f t="array" ref="AR36">SUMPRODUCT((AR$28 = $S$1:$AE$1) * ($R36 = $R$2:$R$23) * ($Q36 = $Q$2:$Q$23) * ($S$2:$AE$23))</f>
        <v>22.683398903703001</v>
      </c>
      <c r="AS36" s="1" cm="1">
        <f t="array" ref="AS36">SUMPRODUCT((AS$28 = $S$1:$AE$1) * ($R36 = $R$2:$R$23) * ($Q36 = $Q$2:$Q$23) * ($S$2:$AE$23))</f>
        <v>0.57504789576368998</v>
      </c>
      <c r="AT36" s="1" cm="1">
        <f t="array" ref="AT36">SUMPRODUCT((AT$28 = $S$1:$AE$1) * ($R36 = $R$2:$R$23) * ($Q36 = $Q$2:$Q$23) * ($S$2:$AE$23))</f>
        <v>1.2685938686260301</v>
      </c>
      <c r="AU36" s="1" cm="1">
        <f t="array" ref="AU36">SUMPRODUCT((AU$28 = $S$1:$AE$1) * ($R36 = $R$2:$R$23) * ($Q36 = $Q$2:$Q$23) * ($S$2:$AE$23))</f>
        <v>2.5781328785594799</v>
      </c>
      <c r="AV36" s="1" cm="1">
        <f t="array" ref="AV36">SUMPRODUCT((AV$28 = $S$1:$AE$1) * ($R36 = $R$2:$R$23) * ($Q36 = $Q$2:$Q$23) * ($S$2:$AE$23))</f>
        <v>3.3962049743662501E-2</v>
      </c>
      <c r="AW36" s="1" cm="1">
        <f t="array" ref="AW36">SUMPRODUCT((AW$28 = $S$1:$AE$1) * ($R36 = $R$2:$R$23) * ($Q36 = $Q$2:$Q$23) * ($S$2:$AE$23))</f>
        <v>6.9064481839080901E-3</v>
      </c>
      <c r="AX36" s="1" cm="1">
        <f t="array" ref="AX36">SUMPRODUCT((AX$28 = $S$1:$AE$1) * ($R36 = $R$2:$R$23) * ($Q36 = $Q$2:$Q$23) * ($S$2:$AE$23))</f>
        <v>2.0897757898335301</v>
      </c>
      <c r="AY36" s="1" cm="1">
        <f t="array" ref="AY36">SUMPRODUCT((AY$28 = $S$1:$AE$1) * ($R36 = $R$2:$R$23) * ($Q36 = $Q$2:$Q$23) * ($S$2:$AE$23))</f>
        <v>5.0378214091940796</v>
      </c>
      <c r="AZ36" s="1" cm="1">
        <f t="array" ref="AZ36">SUMPRODUCT((AZ$28 = $S$1:$AE$1) * ($R36 = $R$2:$R$23) * ($Q36 = $Q$2:$Q$23) * ($S$2:$AE$23))</f>
        <v>13.798565929593501</v>
      </c>
      <c r="BA36" s="1" cm="1">
        <f t="array" ref="BA36">SUMPRODUCT((BA$28 = $S$1:$AE$1) * ($R36 = $R$2:$R$23) * ($Q36 = $Q$2:$Q$23) * ($S$2:$AE$23))</f>
        <v>63.570567522683596</v>
      </c>
      <c r="BB36" s="1" cm="1">
        <f t="array" ref="BB36">SUMPRODUCT((BB$28 = $S$1:$AE$1) * ($R36 = $R$2:$R$23) * ($Q36 = $Q$2:$Q$23) * ($S$2:$AE$23))</f>
        <v>0.34107908444975599</v>
      </c>
      <c r="BC36" s="2"/>
      <c r="BD36" s="2"/>
      <c r="BE36" t="s">
        <v>43</v>
      </c>
      <c r="BF36" t="str">
        <f t="shared" si="0"/>
        <v>TL</v>
      </c>
      <c r="BG36" t="str">
        <f t="shared" si="9"/>
        <v>&amp;HL</v>
      </c>
      <c r="BH36" t="str">
        <f t="shared" si="9"/>
        <v>&amp;None</v>
      </c>
      <c r="BI36" t="str">
        <f t="shared" si="10"/>
        <v>&amp;2.11 (0)</v>
      </c>
      <c r="BJ36" t="str">
        <f t="shared" si="11"/>
        <v>&amp;549 (9.21)</v>
      </c>
      <c r="BK36" t="str">
        <f t="shared" si="3"/>
        <v>&amp;1055 (22.68)</v>
      </c>
      <c r="BL36" t="str">
        <f t="shared" si="3"/>
        <v>&amp;109 (0.58)</v>
      </c>
      <c r="BM36" t="str">
        <f t="shared" si="3"/>
        <v>&amp;207 (1.27)</v>
      </c>
      <c r="BN36" t="str">
        <f t="shared" si="3"/>
        <v>&amp;415 (2.58)</v>
      </c>
      <c r="BO36" t="str">
        <f t="shared" si="12"/>
        <v>&amp;8.73 (0.03)</v>
      </c>
      <c r="BP36" t="str">
        <f t="shared" si="13"/>
        <v>&amp;4.25 (0.01)</v>
      </c>
      <c r="BQ36" t="str">
        <f t="shared" si="5"/>
        <v>&amp;256 (2.09)</v>
      </c>
      <c r="BR36" t="str">
        <f t="shared" si="6"/>
        <v>&amp;502 (5.04)</v>
      </c>
      <c r="BS36" t="str">
        <f t="shared" si="7"/>
        <v>&amp;978 (13.8)</v>
      </c>
      <c r="BT36" t="str">
        <f t="shared" si="8"/>
        <v>&amp;2007 (63.57)</v>
      </c>
      <c r="BU36" t="str">
        <f t="shared" si="14"/>
        <v>&amp;21.8 (0.34)</v>
      </c>
      <c r="BV36" s="3" t="s">
        <v>44</v>
      </c>
    </row>
    <row r="37" spans="17:74" x14ac:dyDescent="0.35">
      <c r="Q37" t="s">
        <v>7</v>
      </c>
      <c r="R37" t="s">
        <v>13</v>
      </c>
      <c r="U37" t="s">
        <v>37</v>
      </c>
      <c r="V37" t="s">
        <v>35</v>
      </c>
      <c r="W37" t="s">
        <v>27</v>
      </c>
      <c r="X37" s="1" cm="1">
        <f t="array" ref="X37">SUMPRODUCT((X$28 = $C$1:$O$1) * ($R37 = $B$2:$B$23) * ($Q37 = $A$2:$A$23) * ($C$2:$O$23))</f>
        <v>2.1139357309947702</v>
      </c>
      <c r="Y37" s="1" cm="1">
        <f t="array" ref="Y37">SUMPRODUCT((Y$28 = $C$1:$O$1) * ($R37 = $B$2:$B$23) * ($Q37 = $A$2:$A$23) * ($C$2:$O$23))</f>
        <v>543.57903111653297</v>
      </c>
      <c r="Z37" s="1" cm="1">
        <f t="array" ref="Z37">SUMPRODUCT((Z$28 = $C$1:$O$1) * ($R37 = $B$2:$B$23) * ($Q37 = $A$2:$A$23) * ($C$2:$O$23))</f>
        <v>1017.10202830437</v>
      </c>
      <c r="AA37" s="1" cm="1">
        <f t="array" ref="AA37">SUMPRODUCT((AA$28 = $C$1:$O$1) * ($R37 = $B$2:$B$23) * ($Q37 = $A$2:$A$23) * ($C$2:$O$23))</f>
        <v>109.840771273671</v>
      </c>
      <c r="AB37" s="1" cm="1">
        <f t="array" ref="AB37">SUMPRODUCT((AB$28 = $C$1:$O$1) * ($R37 = $B$2:$B$23) * ($Q37 = $A$2:$A$23) * ($C$2:$O$23))</f>
        <v>207.53067797548201</v>
      </c>
      <c r="AC37" s="1" cm="1">
        <f t="array" ref="AC37">SUMPRODUCT((AC$28 = $C$1:$O$1) * ($R37 = $B$2:$B$23) * ($Q37 = $A$2:$A$23) * ($C$2:$O$23))</f>
        <v>416.17891951726</v>
      </c>
      <c r="AD37" s="1" cm="1">
        <f t="array" ref="AD37">SUMPRODUCT((AD$28 = $C$1:$O$1) * ($R37 = $B$2:$B$23) * ($Q37 = $A$2:$A$23) * ($C$2:$O$23))</f>
        <v>8.6808814326802501</v>
      </c>
      <c r="AE37" s="1" cm="1">
        <f t="array" ref="AE37">SUMPRODUCT((AE$28 = $C$1:$O$1) * ($R37 = $B$2:$B$23) * ($Q37 = $A$2:$A$23) * ($C$2:$O$23))</f>
        <v>4.2459364415145204</v>
      </c>
      <c r="AF37" s="1" cm="1">
        <f t="array" ref="AF37">SUMPRODUCT((AF$28 = $C$1:$O$1) * ($R37 = $B$2:$B$23) * ($Q37 = $A$2:$A$23) * ($C$2:$O$23))</f>
        <v>256.12234584447299</v>
      </c>
      <c r="AG37" s="1" cm="1">
        <f t="array" ref="AG37">SUMPRODUCT((AG$28 = $C$1:$O$1) * ($R37 = $B$2:$B$23) * ($Q37 = $A$2:$A$23) * ($C$2:$O$23))</f>
        <v>497.34885350790501</v>
      </c>
      <c r="AH37" s="1" cm="1">
        <f t="array" ref="AH37">SUMPRODUCT((AH$28 = $C$1:$O$1) * ($R37 = $B$2:$B$23) * ($Q37 = $A$2:$A$23) * ($C$2:$O$23))</f>
        <v>972.43865184460299</v>
      </c>
      <c r="AI37" s="1" cm="1">
        <f t="array" ref="AI37">SUMPRODUCT((AI$28 = $C$1:$O$1) * ($R37 = $B$2:$B$23) * ($Q37 = $A$2:$A$23) * ($C$2:$O$23))</f>
        <v>1943.3566110739901</v>
      </c>
      <c r="AJ37" s="1" cm="1">
        <f t="array" ref="AJ37">SUMPRODUCT((AJ$28 = $C$1:$O$1) * ($R37 = $B$2:$B$23) * ($Q37 = $A$2:$A$23) * ($C$2:$O$23))</f>
        <v>21.493289696813601</v>
      </c>
      <c r="AK37" s="1"/>
      <c r="AM37" t="s">
        <v>37</v>
      </c>
      <c r="AN37" t="s">
        <v>35</v>
      </c>
      <c r="AO37" t="s">
        <v>27</v>
      </c>
      <c r="AP37" s="1" cm="1">
        <f t="array" ref="AP37">SUMPRODUCT((AP$28 = $S$1:$AE$1) * ($R37 = $R$2:$R$23) * ($Q37 = $Q$2:$Q$23) * ($S$2:$AE$23))</f>
        <v>2.0036363785569302E-3</v>
      </c>
      <c r="AQ37" s="1" cm="1">
        <f t="array" ref="AQ37">SUMPRODUCT((AQ$28 = $S$1:$AE$1) * ($R37 = $R$2:$R$23) * ($Q37 = $Q$2:$Q$23) * ($S$2:$AE$23))</f>
        <v>7.6597271046274598</v>
      </c>
      <c r="AR37" s="1" cm="1">
        <f t="array" ref="AR37">SUMPRODUCT((AR$28 = $S$1:$AE$1) * ($R37 = $R$2:$R$23) * ($Q37 = $Q$2:$Q$23) * ($S$2:$AE$23))</f>
        <v>25.233384171076899</v>
      </c>
      <c r="AS37" s="1" cm="1">
        <f t="array" ref="AS37">SUMPRODUCT((AS$28 = $S$1:$AE$1) * ($R37 = $R$2:$R$23) * ($Q37 = $Q$2:$Q$23) * ($S$2:$AE$23))</f>
        <v>0.39762482423519901</v>
      </c>
      <c r="AT37" s="1" cm="1">
        <f t="array" ref="AT37">SUMPRODUCT((AT$28 = $S$1:$AE$1) * ($R37 = $R$2:$R$23) * ($Q37 = $Q$2:$Q$23) * ($S$2:$AE$23))</f>
        <v>1.1983484482670701</v>
      </c>
      <c r="AU37" s="1" cm="1">
        <f t="array" ref="AU37">SUMPRODUCT((AU$28 = $S$1:$AE$1) * ($R37 = $R$2:$R$23) * ($Q37 = $Q$2:$Q$23) * ($S$2:$AE$23))</f>
        <v>2.4096167747127999</v>
      </c>
      <c r="AV37" s="1" cm="1">
        <f t="array" ref="AV37">SUMPRODUCT((AV$28 = $S$1:$AE$1) * ($R37 = $R$2:$R$23) * ($Q37 = $Q$2:$Q$23) * ($S$2:$AE$23))</f>
        <v>4.36775264435229E-2</v>
      </c>
      <c r="AW37" s="1" cm="1">
        <f t="array" ref="AW37">SUMPRODUCT((AW$28 = $S$1:$AE$1) * ($R37 = $R$2:$R$23) * ($Q37 = $Q$2:$Q$23) * ($S$2:$AE$23))</f>
        <v>8.3224777995235099E-3</v>
      </c>
      <c r="AX37" s="1" cm="1">
        <f t="array" ref="AX37">SUMPRODUCT((AX$28 = $S$1:$AE$1) * ($R37 = $R$2:$R$23) * ($Q37 = $Q$2:$Q$23) * ($S$2:$AE$23))</f>
        <v>1.55456217634493</v>
      </c>
      <c r="AY37" s="1" cm="1">
        <f t="array" ref="AY37">SUMPRODUCT((AY$28 = $S$1:$AE$1) * ($R37 = $R$2:$R$23) * ($Q37 = $Q$2:$Q$23) * ($S$2:$AE$23))</f>
        <v>5.2297612076834197</v>
      </c>
      <c r="AZ37" s="1" cm="1">
        <f t="array" ref="AZ37">SUMPRODUCT((AZ$28 = $S$1:$AE$1) * ($R37 = $R$2:$R$23) * ($Q37 = $Q$2:$Q$23) * ($S$2:$AE$23))</f>
        <v>7.6700793259276097</v>
      </c>
      <c r="BA37" s="1" cm="1">
        <f t="array" ref="BA37">SUMPRODUCT((BA$28 = $S$1:$AE$1) * ($R37 = $R$2:$R$23) * ($Q37 = $Q$2:$Q$23) * ($S$2:$AE$23))</f>
        <v>41.208650189374801</v>
      </c>
      <c r="BB37" s="1" cm="1">
        <f t="array" ref="BB37">SUMPRODUCT((BB$28 = $S$1:$AE$1) * ($R37 = $R$2:$R$23) * ($Q37 = $Q$2:$Q$23) * ($S$2:$AE$23))</f>
        <v>0.252772896985825</v>
      </c>
      <c r="BC37" s="1"/>
      <c r="BD37" s="1"/>
      <c r="BE37" t="s">
        <v>43</v>
      </c>
      <c r="BF37" t="str">
        <f t="shared" si="0"/>
        <v>TL</v>
      </c>
      <c r="BG37" t="str">
        <f t="shared" si="9"/>
        <v>&amp;SL</v>
      </c>
      <c r="BH37" t="str">
        <f t="shared" si="9"/>
        <v>&amp;None</v>
      </c>
      <c r="BI37" t="str">
        <f t="shared" si="10"/>
        <v>&amp;2.11 (0)</v>
      </c>
      <c r="BJ37" t="str">
        <f t="shared" si="11"/>
        <v>&amp;544 (7.66)</v>
      </c>
      <c r="BK37" t="str">
        <f t="shared" si="3"/>
        <v>&amp;1017 (25.23)</v>
      </c>
      <c r="BL37" t="str">
        <f t="shared" si="3"/>
        <v>&amp;110 (0.4)</v>
      </c>
      <c r="BM37" t="str">
        <f t="shared" si="3"/>
        <v>&amp;208 (1.2)</v>
      </c>
      <c r="BN37" t="str">
        <f t="shared" si="3"/>
        <v>&amp;416 (2.41)</v>
      </c>
      <c r="BO37" t="str">
        <f t="shared" si="12"/>
        <v>&amp;8.68 (0.04)</v>
      </c>
      <c r="BP37" t="str">
        <f t="shared" si="13"/>
        <v>&amp;4.25 (0.01)</v>
      </c>
      <c r="BQ37" t="str">
        <f t="shared" si="5"/>
        <v>&amp;256 (1.55)</v>
      </c>
      <c r="BR37" t="str">
        <f t="shared" si="6"/>
        <v>&amp;497 (5.23)</v>
      </c>
      <c r="BS37" t="str">
        <f t="shared" si="7"/>
        <v>&amp;972 (7.67)</v>
      </c>
      <c r="BT37" t="str">
        <f t="shared" si="8"/>
        <v>&amp;1943 (41.21)</v>
      </c>
      <c r="BU37" t="str">
        <f t="shared" si="14"/>
        <v>&amp;21.5 (0.25)</v>
      </c>
      <c r="BV37" s="3" t="s">
        <v>44</v>
      </c>
    </row>
    <row r="38" spans="17:74" x14ac:dyDescent="0.35">
      <c r="Q38" t="s">
        <v>7</v>
      </c>
      <c r="R38" t="s">
        <v>14</v>
      </c>
      <c r="U38" t="s">
        <v>37</v>
      </c>
      <c r="V38" t="s">
        <v>37</v>
      </c>
      <c r="W38" t="s">
        <v>27</v>
      </c>
      <c r="X38" s="1" cm="1">
        <f t="array" ref="X38">SUMPRODUCT((X$28 = $C$1:$O$1) * ($R38 = $B$2:$B$23) * ($Q38 = $A$2:$A$23) * ($C$2:$O$23))</f>
        <v>2.46201067084729</v>
      </c>
      <c r="Y38" s="1" cm="1">
        <f t="array" ref="Y38">SUMPRODUCT((Y$28 = $C$1:$O$1) * ($R38 = $B$2:$B$23) * ($Q38 = $A$2:$A$23) * ($C$2:$O$23))</f>
        <v>1579.4626803083299</v>
      </c>
      <c r="Z38" s="1" cm="1">
        <f t="array" ref="Z38">SUMPRODUCT((Z$28 = $C$1:$O$1) * ($R38 = $B$2:$B$23) * ($Q38 = $A$2:$A$23) * ($C$2:$O$23))</f>
        <v>3075.0650149605499</v>
      </c>
      <c r="AA38" s="1" cm="1">
        <f t="array" ref="AA38">SUMPRODUCT((AA$28 = $C$1:$O$1) * ($R38 = $B$2:$B$23) * ($Q38 = $A$2:$A$23) * ($C$2:$O$23))</f>
        <v>193.306895094205</v>
      </c>
      <c r="AB38" s="1" cm="1">
        <f t="array" ref="AB38">SUMPRODUCT((AB$28 = $C$1:$O$1) * ($R38 = $B$2:$B$23) * ($Q38 = $A$2:$A$23) * ($C$2:$O$23))</f>
        <v>378.96099875148599</v>
      </c>
      <c r="AC38" s="1" cm="1">
        <f t="array" ref="AC38">SUMPRODUCT((AC$28 = $C$1:$O$1) * ($R38 = $B$2:$B$23) * ($Q38 = $A$2:$A$23) * ($C$2:$O$23))</f>
        <v>717.30420088963001</v>
      </c>
      <c r="AD38" s="1" cm="1">
        <f t="array" ref="AD38">SUMPRODUCT((AD$28 = $C$1:$O$1) * ($R38 = $B$2:$B$23) * ($Q38 = $A$2:$A$23) * ($C$2:$O$23))</f>
        <v>13.406036811161099</v>
      </c>
      <c r="AE38" s="1" cm="1">
        <f t="array" ref="AE38">SUMPRODUCT((AE$28 = $C$1:$O$1) * ($R38 = $B$2:$B$23) * ($Q38 = $A$2:$A$23) * ($C$2:$O$23))</f>
        <v>5.67514458033423</v>
      </c>
      <c r="AF38" s="1" cm="1">
        <f t="array" ref="AF38">SUMPRODUCT((AF$28 = $C$1:$O$1) * ($R38 = $B$2:$B$23) * ($Q38 = $A$2:$A$23) * ($C$2:$O$23))</f>
        <v>566.47376203418401</v>
      </c>
      <c r="AG38" s="1" cm="1">
        <f t="array" ref="AG38">SUMPRODUCT((AG$28 = $C$1:$O$1) * ($R38 = $B$2:$B$23) * ($Q38 = $A$2:$A$23) * ($C$2:$O$23))</f>
        <v>1111.37364455482</v>
      </c>
      <c r="AH38" s="1" cm="1">
        <f t="array" ref="AH38">SUMPRODUCT((AH$28 = $C$1:$O$1) * ($R38 = $B$2:$B$23) * ($Q38 = $A$2:$A$23) * ($C$2:$O$23))</f>
        <v>2074.2951149586602</v>
      </c>
      <c r="AI38" s="1" cm="1">
        <f t="array" ref="AI38">SUMPRODUCT((AI$28 = $C$1:$O$1) * ($R38 = $B$2:$B$23) * ($Q38 = $A$2:$A$23) * ($C$2:$O$23))</f>
        <v>5645.9669226584101</v>
      </c>
      <c r="AJ38" s="1" cm="1">
        <f t="array" ref="AJ38">SUMPRODUCT((AJ$28 = $C$1:$O$1) * ($R38 = $B$2:$B$23) * ($Q38 = $A$2:$A$23) * ($C$2:$O$23))</f>
        <v>53.270477932099702</v>
      </c>
      <c r="AK38" s="1"/>
      <c r="AM38" t="s">
        <v>37</v>
      </c>
      <c r="AN38" t="s">
        <v>37</v>
      </c>
      <c r="AO38" t="s">
        <v>27</v>
      </c>
      <c r="AP38" s="1" cm="1">
        <f t="array" ref="AP38">SUMPRODUCT((AP$28 = $S$1:$AE$1) * ($R38 = $R$2:$R$23) * ($Q38 = $Q$2:$Q$23) * ($S$2:$AE$23))</f>
        <v>4.9665259199845602E-3</v>
      </c>
      <c r="AQ38" s="1" cm="1">
        <f t="array" ref="AQ38">SUMPRODUCT((AQ$28 = $S$1:$AE$1) * ($R38 = $R$2:$R$23) * ($Q38 = $Q$2:$Q$23) * ($S$2:$AE$23))</f>
        <v>9.7130186942581194</v>
      </c>
      <c r="AR38" s="1" cm="1">
        <f t="array" ref="AR38">SUMPRODUCT((AR$28 = $S$1:$AE$1) * ($R38 = $R$2:$R$23) * ($Q38 = $Q$2:$Q$23) * ($S$2:$AE$23))</f>
        <v>20.496842218160399</v>
      </c>
      <c r="AS38" s="1" cm="1">
        <f t="array" ref="AS38">SUMPRODUCT((AS$28 = $S$1:$AE$1) * ($R38 = $R$2:$R$23) * ($Q38 = $Q$2:$Q$23) * ($S$2:$AE$23))</f>
        <v>0.86901819476208497</v>
      </c>
      <c r="AT38" s="1" cm="1">
        <f t="array" ref="AT38">SUMPRODUCT((AT$28 = $S$1:$AE$1) * ($R38 = $R$2:$R$23) * ($Q38 = $Q$2:$Q$23) * ($S$2:$AE$23))</f>
        <v>1.8360747737110501</v>
      </c>
      <c r="AU38" s="1" cm="1">
        <f t="array" ref="AU38">SUMPRODUCT((AU$28 = $S$1:$AE$1) * ($R38 = $R$2:$R$23) * ($Q38 = $Q$2:$Q$23) * ($S$2:$AE$23))</f>
        <v>5.1703822162586102</v>
      </c>
      <c r="AV38" s="1" cm="1">
        <f t="array" ref="AV38">SUMPRODUCT((AV$28 = $S$1:$AE$1) * ($R38 = $R$2:$R$23) * ($Q38 = $Q$2:$Q$23) * ($S$2:$AE$23))</f>
        <v>5.4898636428431298E-2</v>
      </c>
      <c r="AW38" s="1" cm="1">
        <f t="array" ref="AW38">SUMPRODUCT((AW$28 = $S$1:$AE$1) * ($R38 = $R$2:$R$23) * ($Q38 = $Q$2:$Q$23) * ($S$2:$AE$23))</f>
        <v>1.84651128984013E-2</v>
      </c>
      <c r="AX38" s="1" cm="1">
        <f t="array" ref="AX38">SUMPRODUCT((AX$28 = $S$1:$AE$1) * ($R38 = $R$2:$R$23) * ($Q38 = $Q$2:$Q$23) * ($S$2:$AE$23))</f>
        <v>3.1065810119632098</v>
      </c>
      <c r="AY38" s="1" cm="1">
        <f t="array" ref="AY38">SUMPRODUCT((AY$28 = $S$1:$AE$1) * ($R38 = $R$2:$R$23) * ($Q38 = $Q$2:$Q$23) * ($S$2:$AE$23))</f>
        <v>6.4168342984953997</v>
      </c>
      <c r="AZ38" s="1" cm="1">
        <f t="array" ref="AZ38">SUMPRODUCT((AZ$28 = $S$1:$AE$1) * ($R38 = $R$2:$R$23) * ($Q38 = $Q$2:$Q$23) * ($S$2:$AE$23))</f>
        <v>18.6772105694548</v>
      </c>
      <c r="BA38" s="1" cm="1">
        <f t="array" ref="BA38">SUMPRODUCT((BA$28 = $S$1:$AE$1) * ($R38 = $R$2:$R$23) * ($Q38 = $Q$2:$Q$23) * ($S$2:$AE$23))</f>
        <v>60.402265741327902</v>
      </c>
      <c r="BB38" s="1" cm="1">
        <f t="array" ref="BB38">SUMPRODUCT((BB$28 = $S$1:$AE$1) * ($R38 = $R$2:$R$23) * ($Q38 = $Q$2:$Q$23) * ($S$2:$AE$23))</f>
        <v>0.38676050762807102</v>
      </c>
      <c r="BC38" s="1"/>
      <c r="BD38" s="1"/>
      <c r="BE38" t="s">
        <v>43</v>
      </c>
      <c r="BF38" t="str">
        <f t="shared" si="0"/>
        <v>TL</v>
      </c>
      <c r="BG38" t="str">
        <f t="shared" si="9"/>
        <v>&amp;TL</v>
      </c>
      <c r="BH38" t="str">
        <f t="shared" si="9"/>
        <v>&amp;None</v>
      </c>
      <c r="BI38" t="str">
        <f t="shared" si="10"/>
        <v>&amp;2.46 (0)</v>
      </c>
      <c r="BJ38" t="str">
        <f t="shared" si="11"/>
        <v>&amp;1579 (9.71)</v>
      </c>
      <c r="BK38" t="str">
        <f t="shared" si="3"/>
        <v>&amp;3075 (20.5)</v>
      </c>
      <c r="BL38" t="str">
        <f t="shared" si="3"/>
        <v>&amp;193 (0.87)</v>
      </c>
      <c r="BM38" t="str">
        <f t="shared" si="3"/>
        <v>&amp;379 (1.84)</v>
      </c>
      <c r="BN38" t="str">
        <f t="shared" si="3"/>
        <v>&amp;717 (5.17)</v>
      </c>
      <c r="BO38" t="str">
        <f t="shared" si="12"/>
        <v>&amp;13.41 (0.05)</v>
      </c>
      <c r="BP38" t="str">
        <f t="shared" si="13"/>
        <v>&amp;5.68 (0.02)</v>
      </c>
      <c r="BQ38" t="str">
        <f t="shared" si="5"/>
        <v>&amp;566 (3.11)</v>
      </c>
      <c r="BR38" t="str">
        <f t="shared" si="6"/>
        <v>&amp;1111 (6.42)</v>
      </c>
      <c r="BS38" t="str">
        <f t="shared" si="7"/>
        <v>&amp;2074 (18.68)</v>
      </c>
      <c r="BT38" t="str">
        <f t="shared" si="8"/>
        <v>&amp;5646 (60.4)</v>
      </c>
      <c r="BU38" t="str">
        <f t="shared" si="14"/>
        <v>&amp;53.3 (0.39)</v>
      </c>
      <c r="BV38" s="3" t="s">
        <v>44</v>
      </c>
    </row>
    <row r="39" spans="17:74" x14ac:dyDescent="0.35">
      <c r="T39" t="s">
        <v>41</v>
      </c>
      <c r="AL39" t="s">
        <v>41</v>
      </c>
      <c r="BE39" t="s">
        <v>45</v>
      </c>
    </row>
    <row r="40" spans="17:74" x14ac:dyDescent="0.35">
      <c r="Q40" t="s">
        <v>15</v>
      </c>
      <c r="R40" t="s">
        <v>16</v>
      </c>
      <c r="U40" t="s">
        <v>35</v>
      </c>
      <c r="V40" t="s">
        <v>35</v>
      </c>
      <c r="W40" t="s">
        <v>28</v>
      </c>
      <c r="X40" s="1" cm="1">
        <f t="array" ref="X40">SUMPRODUCT((X$28 = $C$1:$O$1) * ($R40 = $B$2:$B$23) * ($Q40 = $A$2:$A$23) * ($C$2:$O$23))</f>
        <v>2.1577492155108202</v>
      </c>
      <c r="Y40" s="1" cm="1">
        <f t="array" ref="Y40">SUMPRODUCT((Y$28 = $C$1:$O$1) * ($R40 = $B$2:$B$23) * ($Q40 = $A$2:$A$23) * ($C$2:$O$23))</f>
        <v>770.97330676363401</v>
      </c>
      <c r="Z40" s="1" cm="1">
        <f t="array" ref="Z40">SUMPRODUCT((Z$28 = $C$1:$O$1) * ($R40 = $B$2:$B$23) * ($Q40 = $A$2:$A$23) * ($C$2:$O$23))</f>
        <v>1587.11701250536</v>
      </c>
      <c r="AA40" s="1" cm="1">
        <f t="array" ref="AA40">SUMPRODUCT((AA$28 = $C$1:$O$1) * ($R40 = $B$2:$B$23) * ($Q40 = $A$2:$A$23) * ($C$2:$O$23))</f>
        <v>119.804781775378</v>
      </c>
      <c r="AB40" s="1" cm="1">
        <f t="array" ref="AB40">SUMPRODUCT((AB$28 = $C$1:$O$1) * ($R40 = $B$2:$B$23) * ($Q40 = $A$2:$A$23) * ($C$2:$O$23))</f>
        <v>226.88966997024201</v>
      </c>
      <c r="AC40" s="1" cm="1">
        <f t="array" ref="AC40">SUMPRODUCT((AC$28 = $C$1:$O$1) * ($R40 = $B$2:$B$23) * ($Q40 = $A$2:$A$23) * ($C$2:$O$23))</f>
        <v>458.47772011986899</v>
      </c>
      <c r="AD40" s="1" cm="1">
        <f t="array" ref="AD40">SUMPRODUCT((AD$28 = $C$1:$O$1) * ($R40 = $B$2:$B$23) * ($Q40 = $A$2:$A$23) * ($C$2:$O$23))</f>
        <v>9.0885806620850307</v>
      </c>
      <c r="AE40" s="1" cm="1">
        <f t="array" ref="AE40">SUMPRODUCT((AE$28 = $C$1:$O$1) * ($R40 = $B$2:$B$23) * ($Q40 = $A$2:$A$23) * ($C$2:$O$23))</f>
        <v>4.3977372100197396</v>
      </c>
      <c r="AF40" s="1" cm="1">
        <f t="array" ref="AF40">SUMPRODUCT((AF$28 = $C$1:$O$1) * ($R40 = $B$2:$B$23) * ($Q40 = $A$2:$A$23) * ($C$2:$O$23))</f>
        <v>328.75765122838698</v>
      </c>
      <c r="AG40" s="1" cm="1">
        <f t="array" ref="AG40">SUMPRODUCT((AG$28 = $C$1:$O$1) * ($R40 = $B$2:$B$23) * ($Q40 = $A$2:$A$23) * ($C$2:$O$23))</f>
        <v>649.53845283785495</v>
      </c>
      <c r="AH40" s="1" cm="1">
        <f t="array" ref="AH40">SUMPRODUCT((AH$28 = $C$1:$O$1) * ($R40 = $B$2:$B$23) * ($Q40 = $A$2:$A$23) * ($C$2:$O$23))</f>
        <v>1806.9190793079599</v>
      </c>
      <c r="AI40" s="1" cm="1">
        <f t="array" ref="AI40">SUMPRODUCT((AI$28 = $C$1:$O$1) * ($R40 = $B$2:$B$23) * ($Q40 = $A$2:$A$23) * ($C$2:$O$23))</f>
        <v>3273.4815544408498</v>
      </c>
      <c r="AJ40" s="1" cm="1">
        <f t="array" ref="AJ40">SUMPRODUCT((AJ$28 = $C$1:$O$1) * ($R40 = $B$2:$B$23) * ($Q40 = $A$2:$A$23) * ($C$2:$O$23))</f>
        <v>32.792559916616298</v>
      </c>
      <c r="AK40" s="1"/>
      <c r="AM40" t="s">
        <v>35</v>
      </c>
      <c r="AN40" t="s">
        <v>35</v>
      </c>
      <c r="AO40" t="s">
        <v>28</v>
      </c>
      <c r="AP40" s="1" cm="1">
        <f t="array" ref="AP40">SUMPRODUCT((AP$28 = $S$1:$AE$1) * ($R40 = $R$2:$R$23) * ($Q40 = $Q$2:$Q$23) * ($S$2:$AE$23))</f>
        <v>3.8743057977706401E-3</v>
      </c>
      <c r="AQ40" s="1" cm="1">
        <f t="array" ref="AQ40">SUMPRODUCT((AQ$28 = $S$1:$AE$1) * ($R40 = $R$2:$R$23) * ($Q40 = $Q$2:$Q$23) * ($S$2:$AE$23))</f>
        <v>54.937373068087403</v>
      </c>
      <c r="AR40" s="1" cm="1">
        <f t="array" ref="AR40">SUMPRODUCT((AR$28 = $S$1:$AE$1) * ($R40 = $R$2:$R$23) * ($Q40 = $Q$2:$Q$23) * ($S$2:$AE$23))</f>
        <v>256.06172532128801</v>
      </c>
      <c r="AS40" s="1" cm="1">
        <f t="array" ref="AS40">SUMPRODUCT((AS$28 = $S$1:$AE$1) * ($R40 = $R$2:$R$23) * ($Q40 = $Q$2:$Q$23) * ($S$2:$AE$23))</f>
        <v>2.1134133152757801</v>
      </c>
      <c r="AT40" s="1" cm="1">
        <f t="array" ref="AT40">SUMPRODUCT((AT$28 = $S$1:$AE$1) * ($R40 = $R$2:$R$23) * ($Q40 = $Q$2:$Q$23) * ($S$2:$AE$23))</f>
        <v>8.8102623591464297</v>
      </c>
      <c r="AU40" s="1" cm="1">
        <f t="array" ref="AU40">SUMPRODUCT((AU$28 = $S$1:$AE$1) * ($R40 = $R$2:$R$23) * ($Q40 = $Q$2:$Q$23) * ($S$2:$AE$23))</f>
        <v>18.450553755188199</v>
      </c>
      <c r="AV40" s="1" cm="1">
        <f t="array" ref="AV40">SUMPRODUCT((AV$28 = $S$1:$AE$1) * ($R40 = $R$2:$R$23) * ($Q40 = $Q$2:$Q$23) * ($S$2:$AE$23))</f>
        <v>4.7703197506292198E-2</v>
      </c>
      <c r="AW40" s="1" cm="1">
        <f t="array" ref="AW40">SUMPRODUCT((AW$28 = $S$1:$AE$1) * ($R40 = $R$2:$R$23) * ($Q40 = $Q$2:$Q$23) * ($S$2:$AE$23))</f>
        <v>1.01300017170771E-2</v>
      </c>
      <c r="AX40" s="1" cm="1">
        <f t="array" ref="AX40">SUMPRODUCT((AX$28 = $S$1:$AE$1) * ($R40 = $R$2:$R$23) * ($Q40 = $Q$2:$Q$23) * ($S$2:$AE$23))</f>
        <v>18.506925259292299</v>
      </c>
      <c r="AY40" s="1" cm="1">
        <f t="array" ref="AY40">SUMPRODUCT((AY$28 = $S$1:$AE$1) * ($R40 = $R$2:$R$23) * ($Q40 = $Q$2:$Q$23) * ($S$2:$AE$23))</f>
        <v>31.088905438588199</v>
      </c>
      <c r="AZ40" s="1" cm="1">
        <f t="array" ref="AZ40">SUMPRODUCT((AZ$28 = $S$1:$AE$1) * ($R40 = $R$2:$R$23) * ($Q40 = $Q$2:$Q$23) * ($S$2:$AE$23))</f>
        <v>1203.61787486653</v>
      </c>
      <c r="BA40" s="1" cm="1">
        <f t="array" ref="BA40">SUMPRODUCT((BA$28 = $S$1:$AE$1) * ($R40 = $R$2:$R$23) * ($Q40 = $Q$2:$Q$23) * ($S$2:$AE$23))</f>
        <v>338.70987439627697</v>
      </c>
      <c r="BB40" s="1" cm="1">
        <f t="array" ref="BB40">SUMPRODUCT((BB$28 = $S$1:$AE$1) * ($R40 = $R$2:$R$23) * ($Q40 = $Q$2:$Q$23) * ($S$2:$AE$23))</f>
        <v>6.5995312934895898</v>
      </c>
      <c r="BC40" s="1"/>
      <c r="BD40" s="1"/>
      <c r="BE40" t="str">
        <f>"\texttt{"&amp;AL46&amp;"}"</f>
        <v>\texttt{Separate aggregations}</v>
      </c>
      <c r="BV40" s="3" t="s">
        <v>44</v>
      </c>
    </row>
    <row r="41" spans="17:74" x14ac:dyDescent="0.35">
      <c r="Q41" t="s">
        <v>15</v>
      </c>
      <c r="R41" t="s">
        <v>20</v>
      </c>
      <c r="U41" t="s">
        <v>35</v>
      </c>
      <c r="V41" t="s">
        <v>35</v>
      </c>
      <c r="W41" t="s">
        <v>31</v>
      </c>
      <c r="X41" s="1" cm="1">
        <f t="array" ref="X41">SUMPRODUCT((X$28 = $C$1:$O$1) * ($R41 = $B$2:$B$23) * ($Q41 = $A$2:$A$23) * ($C$2:$O$23))</f>
        <v>2.1311015609351598</v>
      </c>
      <c r="Y41" s="1" cm="1">
        <f t="array" ref="Y41">SUMPRODUCT((Y$28 = $C$1:$O$1) * ($R41 = $B$2:$B$23) * ($Q41 = $A$2:$A$23) * ($C$2:$O$23))</f>
        <v>764.24823465847101</v>
      </c>
      <c r="Z41" s="1" cm="1">
        <f t="array" ref="Z41">SUMPRODUCT((Z$28 = $C$1:$O$1) * ($R41 = $B$2:$B$23) * ($Q41 = $A$2:$A$23) * ($C$2:$O$23))</f>
        <v>1523.7284667906099</v>
      </c>
      <c r="AA41" s="1" cm="1">
        <f t="array" ref="AA41">SUMPRODUCT((AA$28 = $C$1:$O$1) * ($R41 = $B$2:$B$23) * ($Q41 = $A$2:$A$23) * ($C$2:$O$23))</f>
        <v>117.171854905654</v>
      </c>
      <c r="AB41" s="1" cm="1">
        <f t="array" ref="AB41">SUMPRODUCT((AB$28 = $C$1:$O$1) * ($R41 = $B$2:$B$23) * ($Q41 = $A$2:$A$23) * ($C$2:$O$23))</f>
        <v>226.836087183377</v>
      </c>
      <c r="AC41" s="1" cm="1">
        <f t="array" ref="AC41">SUMPRODUCT((AC$28 = $C$1:$O$1) * ($R41 = $B$2:$B$23) * ($Q41 = $A$2:$A$23) * ($C$2:$O$23))</f>
        <v>483.971176087755</v>
      </c>
      <c r="AD41" s="1" cm="1">
        <f t="array" ref="AD41">SUMPRODUCT((AD$28 = $C$1:$O$1) * ($R41 = $B$2:$B$23) * ($Q41 = $A$2:$A$23) * ($C$2:$O$23))</f>
        <v>8.9914420650465505</v>
      </c>
      <c r="AE41" s="1" cm="1">
        <f t="array" ref="AE41">SUMPRODUCT((AE$28 = $C$1:$O$1) * ($R41 = $B$2:$B$23) * ($Q41 = $A$2:$A$23) * ($C$2:$O$23))</f>
        <v>4.3403407167516397</v>
      </c>
      <c r="AF41" s="1" cm="1">
        <f t="array" ref="AF41">SUMPRODUCT((AF$28 = $C$1:$O$1) * ($R41 = $B$2:$B$23) * ($Q41 = $A$2:$A$23) * ($C$2:$O$23))</f>
        <v>316.002857613797</v>
      </c>
      <c r="AG41" s="1" cm="1">
        <f t="array" ref="AG41">SUMPRODUCT((AG$28 = $C$1:$O$1) * ($R41 = $B$2:$B$23) * ($Q41 = $A$2:$A$23) * ($C$2:$O$23))</f>
        <v>636.97046632252795</v>
      </c>
      <c r="AH41" s="1" cm="1">
        <f t="array" ref="AH41">SUMPRODUCT((AH$28 = $C$1:$O$1) * ($R41 = $B$2:$B$23) * ($Q41 = $A$2:$A$23) * ($C$2:$O$23))</f>
        <v>1370.6935319248801</v>
      </c>
      <c r="AI41" s="1" cm="1">
        <f t="array" ref="AI41">SUMPRODUCT((AI$28 = $C$1:$O$1) * ($R41 = $B$2:$B$23) * ($Q41 = $A$2:$A$23) * ($C$2:$O$23))</f>
        <v>3113.5372708836198</v>
      </c>
      <c r="AJ41" s="1" cm="1">
        <f t="array" ref="AJ41">SUMPRODUCT((AJ$28 = $C$1:$O$1) * ($R41 = $B$2:$B$23) * ($Q41 = $A$2:$A$23) * ($C$2:$O$23))</f>
        <v>29.898134300676801</v>
      </c>
      <c r="AK41" s="1"/>
      <c r="AM41" t="s">
        <v>35</v>
      </c>
      <c r="AN41" t="s">
        <v>35</v>
      </c>
      <c r="AO41" t="s">
        <v>31</v>
      </c>
      <c r="AP41" s="1" cm="1">
        <f t="array" ref="AP41">SUMPRODUCT((AP$28 = $S$1:$AE$1) * ($R41 = $R$2:$R$23) * ($Q41 = $Q$2:$Q$23) * ($S$2:$AE$23))</f>
        <v>6.1867320015004503E-3</v>
      </c>
      <c r="AQ41" s="1" cm="1">
        <f t="array" ref="AQ41">SUMPRODUCT((AQ$28 = $S$1:$AE$1) * ($R41 = $R$2:$R$23) * ($Q41 = $Q$2:$Q$23) * ($S$2:$AE$23))</f>
        <v>58.905957457375699</v>
      </c>
      <c r="AR41" s="1" cm="1">
        <f t="array" ref="AR41">SUMPRODUCT((AR$28 = $S$1:$AE$1) * ($R41 = $R$2:$R$23) * ($Q41 = $Q$2:$Q$23) * ($S$2:$AE$23))</f>
        <v>181.38473849930699</v>
      </c>
      <c r="AS41" s="1" cm="1">
        <f t="array" ref="AS41">SUMPRODUCT((AS$28 = $S$1:$AE$1) * ($R41 = $R$2:$R$23) * ($Q41 = $Q$2:$Q$23) * ($S$2:$AE$23))</f>
        <v>10.319065428750701</v>
      </c>
      <c r="AT41" s="1" cm="1">
        <f t="array" ref="AT41">SUMPRODUCT((AT$28 = $S$1:$AE$1) * ($R41 = $R$2:$R$23) * ($Q41 = $Q$2:$Q$23) * ($S$2:$AE$23))</f>
        <v>27.243838121054502</v>
      </c>
      <c r="AU41" s="1" cm="1">
        <f t="array" ref="AU41">SUMPRODUCT((AU$28 = $S$1:$AE$1) * ($R41 = $R$2:$R$23) * ($Q41 = $Q$2:$Q$23) * ($S$2:$AE$23))</f>
        <v>109.136527674571</v>
      </c>
      <c r="AV41" s="1" cm="1">
        <f t="array" ref="AV41">SUMPRODUCT((AV$28 = $S$1:$AE$1) * ($R41 = $R$2:$R$23) * ($Q41 = $Q$2:$Q$23) * ($S$2:$AE$23))</f>
        <v>4.7032708028934299E-2</v>
      </c>
      <c r="AW41" s="1" cm="1">
        <f t="array" ref="AW41">SUMPRODUCT((AW$28 = $S$1:$AE$1) * ($R41 = $R$2:$R$23) * ($Q41 = $Q$2:$Q$23) * ($S$2:$AE$23))</f>
        <v>3.2382450302601E-2</v>
      </c>
      <c r="AX41" s="1" cm="1">
        <f t="array" ref="AX41">SUMPRODUCT((AX$28 = $S$1:$AE$1) * ($R41 = $R$2:$R$23) * ($Q41 = $Q$2:$Q$23) * ($S$2:$AE$23))</f>
        <v>42.9893817392214</v>
      </c>
      <c r="AY41" s="1" cm="1">
        <f t="array" ref="AY41">SUMPRODUCT((AY$28 = $S$1:$AE$1) * ($R41 = $R$2:$R$23) * ($Q41 = $Q$2:$Q$23) * ($S$2:$AE$23))</f>
        <v>107.62886343657399</v>
      </c>
      <c r="AZ41" s="1" cm="1">
        <f t="array" ref="AZ41">SUMPRODUCT((AZ$28 = $S$1:$AE$1) * ($R41 = $R$2:$R$23) * ($Q41 = $Q$2:$Q$23) * ($S$2:$AE$23))</f>
        <v>417.83604093064099</v>
      </c>
      <c r="BA41" s="1" cm="1">
        <f t="array" ref="BA41">SUMPRODUCT((BA$28 = $S$1:$AE$1) * ($R41 = $R$2:$R$23) * ($Q41 = $Q$2:$Q$23) * ($S$2:$AE$23))</f>
        <v>417.37666620008798</v>
      </c>
      <c r="BB41" s="1" cm="1">
        <f t="array" ref="BB41">SUMPRODUCT((BB$28 = $S$1:$AE$1) * ($R41 = $R$2:$R$23) * ($Q41 = $Q$2:$Q$23) * ($S$2:$AE$23))</f>
        <v>2.5162194005497098</v>
      </c>
      <c r="BC41" s="1"/>
      <c r="BD41" s="1"/>
      <c r="BE41" t="s">
        <v>43</v>
      </c>
      <c r="BF41" t="str">
        <f>AM47</f>
        <v>SL</v>
      </c>
      <c r="BG41" t="str">
        <f>"&amp;"&amp;AN47</f>
        <v>&amp;SL</v>
      </c>
      <c r="BH41" t="str">
        <f>"&amp;"&amp;AO47</f>
        <v>&amp;Base</v>
      </c>
      <c r="BI41" t="str">
        <f>"&amp;"&amp;ROUND(X47, 2)&amp;" ("&amp;ROUND(AP47, 2)&amp;")"</f>
        <v>&amp;2.11 (0)</v>
      </c>
      <c r="BJ41" t="str">
        <f>"&amp;"&amp;ROUND(Y47, 0)&amp;" ("&amp;ROUND(AQ47, 2)&amp;")"</f>
        <v>&amp;835 (23.47)</v>
      </c>
      <c r="BK41" t="str">
        <f>"&amp;"&amp;ROUND(Z47, 0)&amp;" ("&amp;ROUND(AR47, 2)&amp;")"</f>
        <v>&amp;1417 (69.78)</v>
      </c>
      <c r="BL41" t="str">
        <f>"&amp;"&amp;ROUND(AA47, 0)&amp;" ("&amp;ROUND(AS47, 2)&amp;")"</f>
        <v>&amp;130 (1.86)</v>
      </c>
      <c r="BM41" t="str">
        <f>"&amp;"&amp;ROUND(AB47, 0)&amp;" ("&amp;ROUND(AT47, 2)&amp;")"</f>
        <v>&amp;236 (5.25)</v>
      </c>
      <c r="BN41" t="str">
        <f>"&amp;"&amp;ROUND(AC47, 0)&amp;" ("&amp;ROUND(AU47, 2)&amp;")"</f>
        <v>&amp;474 (8.71)</v>
      </c>
      <c r="BO41" t="str">
        <f>"&amp;"&amp;ROUND(AD47, 2)&amp;" ("&amp;ROUND(AV47, 2)&amp;")"</f>
        <v>&amp;8.88 (0.02)</v>
      </c>
      <c r="BP41" t="str">
        <f>"&amp;"&amp;ROUND(AE47, 2)&amp;" ("&amp;ROUND(AW47, 2)&amp;")"</f>
        <v>&amp;4.23 (0.01)</v>
      </c>
      <c r="BQ41" t="str">
        <f>"&amp;"&amp;ROUND(AF47, 0)&amp;" ("&amp;ROUND(AX47, 2)&amp;")"</f>
        <v>&amp;322 (11.48)</v>
      </c>
      <c r="BR41" t="str">
        <f>"&amp;"&amp;ROUND(AG47, 0)&amp;" ("&amp;ROUND(AY47, 2)&amp;")"</f>
        <v>&amp;682 (19.02)</v>
      </c>
      <c r="BS41" t="str">
        <f>"&amp;"&amp;ROUND(AH47, 0)&amp;" ("&amp;ROUND(AZ47, 2)&amp;")"</f>
        <v>&amp;1269 (47.11)</v>
      </c>
      <c r="BT41" t="str">
        <f>"&amp;"&amp;ROUND(AI47, 0)&amp;" ("&amp;ROUND(BA47, 2)&amp;")"</f>
        <v>&amp;3339 (86.79)</v>
      </c>
      <c r="BU41" t="str">
        <f>"&amp;"&amp;ROUND(AJ47, 1)&amp;" ("&amp;ROUND(BB47, 2)&amp;")"</f>
        <v>&amp;30.1 (0.21)</v>
      </c>
      <c r="BV41" s="3" t="s">
        <v>44</v>
      </c>
    </row>
    <row r="42" spans="17:74" x14ac:dyDescent="0.35">
      <c r="Q42" t="s">
        <v>15</v>
      </c>
      <c r="R42" t="s">
        <v>21</v>
      </c>
      <c r="U42" t="s">
        <v>35</v>
      </c>
      <c r="V42" t="s">
        <v>35</v>
      </c>
      <c r="W42" t="s">
        <v>32</v>
      </c>
      <c r="X42" s="1" cm="1">
        <f t="array" ref="X42">SUMPRODUCT((X$28 = $C$1:$O$1) * ($R42 = $B$2:$B$23) * ($Q42 = $A$2:$A$23) * ($C$2:$O$23))</f>
        <v>2.1341889451220299</v>
      </c>
      <c r="Y42" s="1" cm="1">
        <f t="array" ref="Y42">SUMPRODUCT((Y$28 = $C$1:$O$1) * ($R42 = $B$2:$B$23) * ($Q42 = $A$2:$A$23) * ($C$2:$O$23))</f>
        <v>799.65526995043001</v>
      </c>
      <c r="Z42" s="1" cm="1">
        <f t="array" ref="Z42">SUMPRODUCT((Z$28 = $C$1:$O$1) * ($R42 = $B$2:$B$23) * ($Q42 = $A$2:$A$23) * ($C$2:$O$23))</f>
        <v>1686.47053357767</v>
      </c>
      <c r="AA42" s="1" cm="1">
        <f t="array" ref="AA42">SUMPRODUCT((AA$28 = $C$1:$O$1) * ($R42 = $B$2:$B$23) * ($Q42 = $A$2:$A$23) * ($C$2:$O$23))</f>
        <v>118.29873172324</v>
      </c>
      <c r="AB42" s="1" cm="1">
        <f t="array" ref="AB42">SUMPRODUCT((AB$28 = $C$1:$O$1) * ($R42 = $B$2:$B$23) * ($Q42 = $A$2:$A$23) * ($C$2:$O$23))</f>
        <v>234.98126923561799</v>
      </c>
      <c r="AC42" s="1" cm="1">
        <f t="array" ref="AC42">SUMPRODUCT((AC$28 = $C$1:$O$1) * ($R42 = $B$2:$B$23) * ($Q42 = $A$2:$A$23) * ($C$2:$O$23))</f>
        <v>462.956305471929</v>
      </c>
      <c r="AD42" s="1" cm="1">
        <f t="array" ref="AD42">SUMPRODUCT((AD$28 = $C$1:$O$1) * ($R42 = $B$2:$B$23) * ($Q42 = $A$2:$A$23) * ($C$2:$O$23))</f>
        <v>9.0917963537421098</v>
      </c>
      <c r="AE42" s="1" cm="1">
        <f t="array" ref="AE42">SUMPRODUCT((AE$28 = $C$1:$O$1) * ($R42 = $B$2:$B$23) * ($Q42 = $A$2:$A$23) * ($C$2:$O$23))</f>
        <v>4.3545445812476196</v>
      </c>
      <c r="AF42" s="1" cm="1">
        <f t="array" ref="AF42">SUMPRODUCT((AF$28 = $C$1:$O$1) * ($R42 = $B$2:$B$23) * ($Q42 = $A$2:$A$23) * ($C$2:$O$23))</f>
        <v>313.57446889895198</v>
      </c>
      <c r="AG42" s="1" cm="1">
        <f t="array" ref="AG42">SUMPRODUCT((AG$28 = $C$1:$O$1) * ($R42 = $B$2:$B$23) * ($Q42 = $A$2:$A$23) * ($C$2:$O$23))</f>
        <v>650.78491791950501</v>
      </c>
      <c r="AH42" s="1" cm="1">
        <f t="array" ref="AH42">SUMPRODUCT((AH$28 = $C$1:$O$1) * ($R42 = $B$2:$B$23) * ($Q42 = $A$2:$A$23) * ($C$2:$O$23))</f>
        <v>1263.62931001583</v>
      </c>
      <c r="AI42" s="1" cm="1">
        <f t="array" ref="AI42">SUMPRODUCT((AI$28 = $C$1:$O$1) * ($R42 = $B$2:$B$23) * ($Q42 = $A$2:$A$23) * ($C$2:$O$23))</f>
        <v>3231.3305403248</v>
      </c>
      <c r="AJ42" s="1" cm="1">
        <f t="array" ref="AJ42">SUMPRODUCT((AJ$28 = $C$1:$O$1) * ($R42 = $B$2:$B$23) * ($Q42 = $A$2:$A$23) * ($C$2:$O$23))</f>
        <v>30.358603671967298</v>
      </c>
      <c r="AK42" s="1"/>
      <c r="AM42" t="s">
        <v>35</v>
      </c>
      <c r="AN42" t="s">
        <v>35</v>
      </c>
      <c r="AO42" t="s">
        <v>32</v>
      </c>
      <c r="AP42" s="1" cm="1">
        <f t="array" ref="AP42">SUMPRODUCT((AP$28 = $S$1:$AE$1) * ($R42 = $R$2:$R$23) * ($Q42 = $Q$2:$Q$23) * ($S$2:$AE$23))</f>
        <v>2.72489193555291E-3</v>
      </c>
      <c r="AQ42" s="1" cm="1">
        <f t="array" ref="AQ42">SUMPRODUCT((AQ$28 = $S$1:$AE$1) * ($R42 = $R$2:$R$23) * ($Q42 = $Q$2:$Q$23) * ($S$2:$AE$23))</f>
        <v>45.370592677739602</v>
      </c>
      <c r="AR42" s="1" cm="1">
        <f t="array" ref="AR42">SUMPRODUCT((AR$28 = $S$1:$AE$1) * ($R42 = $R$2:$R$23) * ($Q42 = $Q$2:$Q$23) * ($S$2:$AE$23))</f>
        <v>103.86382039348101</v>
      </c>
      <c r="AS42" s="1" cm="1">
        <f t="array" ref="AS42">SUMPRODUCT((AS$28 = $S$1:$AE$1) * ($R42 = $R$2:$R$23) * ($Q42 = $Q$2:$Q$23) * ($S$2:$AE$23))</f>
        <v>2.51791385769467</v>
      </c>
      <c r="AT42" s="1" cm="1">
        <f t="array" ref="AT42">SUMPRODUCT((AT$28 = $S$1:$AE$1) * ($R42 = $R$2:$R$23) * ($Q42 = $Q$2:$Q$23) * ($S$2:$AE$23))</f>
        <v>5.95667252112868</v>
      </c>
      <c r="AU42" s="1" cm="1">
        <f t="array" ref="AU42">SUMPRODUCT((AU$28 = $S$1:$AE$1) * ($R42 = $R$2:$R$23) * ($Q42 = $Q$2:$Q$23) * ($S$2:$AE$23))</f>
        <v>11.900979482692</v>
      </c>
      <c r="AV42" s="1" cm="1">
        <f t="array" ref="AV42">SUMPRODUCT((AV$28 = $S$1:$AE$1) * ($R42 = $R$2:$R$23) * ($Q42 = $Q$2:$Q$23) * ($S$2:$AE$23))</f>
        <v>3.2690076015757602E-2</v>
      </c>
      <c r="AW42" s="1" cm="1">
        <f t="array" ref="AW42">SUMPRODUCT((AW$28 = $S$1:$AE$1) * ($R42 = $R$2:$R$23) * ($Q42 = $Q$2:$Q$23) * ($S$2:$AE$23))</f>
        <v>7.30969253479106E-3</v>
      </c>
      <c r="AX42" s="1" cm="1">
        <f t="array" ref="AX42">SUMPRODUCT((AX$28 = $S$1:$AE$1) * ($R42 = $R$2:$R$23) * ($Q42 = $Q$2:$Q$23) * ($S$2:$AE$23))</f>
        <v>10.7214964455514</v>
      </c>
      <c r="AY42" s="1" cm="1">
        <f t="array" ref="AY42">SUMPRODUCT((AY$28 = $S$1:$AE$1) * ($R42 = $R$2:$R$23) * ($Q42 = $Q$2:$Q$23) * ($S$2:$AE$23))</f>
        <v>24.972952598584001</v>
      </c>
      <c r="AZ42" s="1" cm="1">
        <f t="array" ref="AZ42">SUMPRODUCT((AZ$28 = $S$1:$AE$1) * ($R42 = $R$2:$R$23) * ($Q42 = $Q$2:$Q$23) * ($S$2:$AE$23))</f>
        <v>55.943624121134697</v>
      </c>
      <c r="BA42" s="1" cm="1">
        <f t="array" ref="BA42">SUMPRODUCT((BA$28 = $S$1:$AE$1) * ($R42 = $R$2:$R$23) * ($Q42 = $Q$2:$Q$23) * ($S$2:$AE$23))</f>
        <v>279.96434430919999</v>
      </c>
      <c r="BB42" s="1" cm="1">
        <f t="array" ref="BB42">SUMPRODUCT((BB$28 = $S$1:$AE$1) * ($R42 = $R$2:$R$23) * ($Q42 = $Q$2:$Q$23) * ($S$2:$AE$23))</f>
        <v>1.67743812586859</v>
      </c>
      <c r="BC42" s="1"/>
      <c r="BD42" s="1"/>
      <c r="BE42" t="s">
        <v>43</v>
      </c>
      <c r="BF42" t="str">
        <f>AM48</f>
        <v>SL</v>
      </c>
      <c r="BG42" t="str">
        <f>"&amp;"&amp;AN48</f>
        <v>&amp;SL</v>
      </c>
      <c r="BH42" t="str">
        <f>"&amp;"&amp;AO48</f>
        <v>&amp;OLS</v>
      </c>
      <c r="BI42" t="str">
        <f>"&amp;"&amp;ROUND(X48, 2)&amp;" ("&amp;ROUND(AP48, 2)&amp;")"</f>
        <v>&amp;2.11 (0)</v>
      </c>
      <c r="BJ42" t="str">
        <f>"&amp;"&amp;ROUND(Y48, 0)&amp;" ("&amp;ROUND(AQ48, 2)&amp;")"</f>
        <v>&amp;804 (14.22)</v>
      </c>
      <c r="BK42" t="str">
        <f>"&amp;"&amp;ROUND(Z48, 0)&amp;" ("&amp;ROUND(AR48, 2)&amp;")"</f>
        <v>&amp;1548 (22.24)</v>
      </c>
      <c r="BL42" t="str">
        <f>"&amp;"&amp;ROUND(AA48, 0)&amp;" ("&amp;ROUND(AS48, 2)&amp;")"</f>
        <v>&amp;120 (1.49)</v>
      </c>
      <c r="BM42" t="str">
        <f>"&amp;"&amp;ROUND(AB48, 0)&amp;" ("&amp;ROUND(AT48, 2)&amp;")"</f>
        <v>&amp;220 (1.95)</v>
      </c>
      <c r="BN42" t="str">
        <f>"&amp;"&amp;ROUND(AC48, 0)&amp;" ("&amp;ROUND(AU48, 2)&amp;")"</f>
        <v>&amp;443 (2.37)</v>
      </c>
      <c r="BO42" t="str">
        <f>"&amp;"&amp;ROUND(AD48, 2)&amp;" ("&amp;ROUND(AV48, 2)&amp;")"</f>
        <v>&amp;8.77 (0.02)</v>
      </c>
      <c r="BP42" t="str">
        <f>"&amp;"&amp;ROUND(AE48, 2)&amp;" ("&amp;ROUND(AW48, 2)&amp;")"</f>
        <v>&amp;4.25 (0.01)</v>
      </c>
      <c r="BQ42" t="str">
        <f>"&amp;"&amp;ROUND(AF48, 0)&amp;" ("&amp;ROUND(AX48, 2)&amp;")"</f>
        <v>&amp;315 (4.15)</v>
      </c>
      <c r="BR42" t="str">
        <f>"&amp;"&amp;ROUND(AG48, 0)&amp;" ("&amp;ROUND(AY48, 2)&amp;")"</f>
        <v>&amp;605 (7.98)</v>
      </c>
      <c r="BS42" t="str">
        <f>"&amp;"&amp;ROUND(AH48, 0)&amp;" ("&amp;ROUND(AZ48, 2)&amp;")"</f>
        <v>&amp;1222 (9.69)</v>
      </c>
      <c r="BT42" t="str">
        <f>"&amp;"&amp;ROUND(AI48, 0)&amp;" ("&amp;ROUND(BA48, 2)&amp;")"</f>
        <v>&amp;3125 (24.25)</v>
      </c>
      <c r="BU42" t="str">
        <f>"&amp;"&amp;ROUND(AJ48, 1)&amp;" ("&amp;ROUND(BB48, 2)&amp;")"</f>
        <v>&amp;29.1 (0.22)</v>
      </c>
      <c r="BV42" s="3" t="s">
        <v>44</v>
      </c>
    </row>
    <row r="43" spans="17:74" x14ac:dyDescent="0.35">
      <c r="Q43" t="s">
        <v>15</v>
      </c>
      <c r="R43" t="s">
        <v>22</v>
      </c>
      <c r="U43" t="s">
        <v>35</v>
      </c>
      <c r="V43" t="s">
        <v>35</v>
      </c>
      <c r="W43" t="s">
        <v>33</v>
      </c>
      <c r="X43" s="1" cm="1">
        <f t="array" ref="X43">SUMPRODUCT((X$28 = $C$1:$O$1) * ($R43 = $B$2:$B$23) * ($Q43 = $A$2:$A$23) * ($C$2:$O$23))</f>
        <v>2.1352440185085801</v>
      </c>
      <c r="Y43" s="1" cm="1">
        <f t="array" ref="Y43">SUMPRODUCT((Y$28 = $C$1:$O$1) * ($R43 = $B$2:$B$23) * ($Q43 = $A$2:$A$23) * ($C$2:$O$23))</f>
        <v>876.35019577464902</v>
      </c>
      <c r="Z43" s="1" cm="1">
        <f t="array" ref="Z43">SUMPRODUCT((Z$28 = $C$1:$O$1) * ($R43 = $B$2:$B$23) * ($Q43 = $A$2:$A$23) * ($C$2:$O$23))</f>
        <v>1867.18404570092</v>
      </c>
      <c r="AA43" s="1" cm="1">
        <f t="array" ref="AA43">SUMPRODUCT((AA$28 = $C$1:$O$1) * ($R43 = $B$2:$B$23) * ($Q43 = $A$2:$A$23) * ($C$2:$O$23))</f>
        <v>130.054900606307</v>
      </c>
      <c r="AB43" s="1" cm="1">
        <f t="array" ref="AB43">SUMPRODUCT((AB$28 = $C$1:$O$1) * ($R43 = $B$2:$B$23) * ($Q43 = $A$2:$A$23) * ($C$2:$O$23))</f>
        <v>262.54906549023798</v>
      </c>
      <c r="AC43" s="1" cm="1">
        <f t="array" ref="AC43">SUMPRODUCT((AC$28 = $C$1:$O$1) * ($R43 = $B$2:$B$23) * ($Q43 = $A$2:$A$23) * ($C$2:$O$23))</f>
        <v>507.99823120783901</v>
      </c>
      <c r="AD43" s="1" cm="1">
        <f t="array" ref="AD43">SUMPRODUCT((AD$28 = $C$1:$O$1) * ($R43 = $B$2:$B$23) * ($Q43 = $A$2:$A$23) * ($C$2:$O$23))</f>
        <v>9.0953087953724694</v>
      </c>
      <c r="AE43" s="1" cm="1">
        <f t="array" ref="AE43">SUMPRODUCT((AE$28 = $C$1:$O$1) * ($R43 = $B$2:$B$23) * ($Q43 = $A$2:$A$23) * ($C$2:$O$23))</f>
        <v>4.3544530383008997</v>
      </c>
      <c r="AF43" s="1" cm="1">
        <f t="array" ref="AF43">SUMPRODUCT((AF$28 = $C$1:$O$1) * ($R43 = $B$2:$B$23) * ($Q43 = $A$2:$A$23) * ($C$2:$O$23))</f>
        <v>345.20653523467797</v>
      </c>
      <c r="AG43" s="1" cm="1">
        <f t="array" ref="AG43">SUMPRODUCT((AG$28 = $C$1:$O$1) * ($R43 = $B$2:$B$23) * ($Q43 = $A$2:$A$23) * ($C$2:$O$23))</f>
        <v>727.11981044278502</v>
      </c>
      <c r="AH43" s="1" cm="1">
        <f t="array" ref="AH43">SUMPRODUCT((AH$28 = $C$1:$O$1) * ($R43 = $B$2:$B$23) * ($Q43 = $A$2:$A$23) * ($C$2:$O$23))</f>
        <v>1373.90452498182</v>
      </c>
      <c r="AI43" s="1" cm="1">
        <f t="array" ref="AI43">SUMPRODUCT((AI$28 = $C$1:$O$1) * ($R43 = $B$2:$B$23) * ($Q43 = $A$2:$A$23) * ($C$2:$O$23))</f>
        <v>3463.1148800691599</v>
      </c>
      <c r="AJ43" s="1" cm="1">
        <f t="array" ref="AJ43">SUMPRODUCT((AJ$28 = $C$1:$O$1) * ($R43 = $B$2:$B$23) * ($Q43 = $A$2:$A$23) * ($C$2:$O$23))</f>
        <v>33.180979732876501</v>
      </c>
      <c r="AK43" s="1"/>
      <c r="AM43" t="s">
        <v>35</v>
      </c>
      <c r="AN43" t="s">
        <v>35</v>
      </c>
      <c r="AO43" t="s">
        <v>33</v>
      </c>
      <c r="AP43" s="1" cm="1">
        <f t="array" ref="AP43">SUMPRODUCT((AP$28 = $S$1:$AE$1) * ($R43 = $R$2:$R$23) * ($Q43 = $Q$2:$Q$23) * ($S$2:$AE$23))</f>
        <v>5.0860955685519396E-3</v>
      </c>
      <c r="AQ43" s="1" cm="1">
        <f t="array" ref="AQ43">SUMPRODUCT((AQ$28 = $S$1:$AE$1) * ($R43 = $R$2:$R$23) * ($Q43 = $Q$2:$Q$23) * ($S$2:$AE$23))</f>
        <v>43.623774091085103</v>
      </c>
      <c r="AR43" s="1" cm="1">
        <f t="array" ref="AR43">SUMPRODUCT((AR$28 = $S$1:$AE$1) * ($R43 = $R$2:$R$23) * ($Q43 = $Q$2:$Q$23) * ($S$2:$AE$23))</f>
        <v>106.772991902977</v>
      </c>
      <c r="AS43" s="1" cm="1">
        <f t="array" ref="AS43">SUMPRODUCT((AS$28 = $S$1:$AE$1) * ($R43 = $R$2:$R$23) * ($Q43 = $Q$2:$Q$23) * ($S$2:$AE$23))</f>
        <v>2.31492539312451</v>
      </c>
      <c r="AT43" s="1" cm="1">
        <f t="array" ref="AT43">SUMPRODUCT((AT$28 = $S$1:$AE$1) * ($R43 = $R$2:$R$23) * ($Q43 = $Q$2:$Q$23) * ($S$2:$AE$23))</f>
        <v>7.0970025067821796</v>
      </c>
      <c r="AU43" s="1" cm="1">
        <f t="array" ref="AU43">SUMPRODUCT((AU$28 = $S$1:$AE$1) * ($R43 = $R$2:$R$23) * ($Q43 = $Q$2:$Q$23) * ($S$2:$AE$23))</f>
        <v>18.511798797690201</v>
      </c>
      <c r="AV43" s="1" cm="1">
        <f t="array" ref="AV43">SUMPRODUCT((AV$28 = $S$1:$AE$1) * ($R43 = $R$2:$R$23) * ($Q43 = $Q$2:$Q$23) * ($S$2:$AE$23))</f>
        <v>4.9819227738664602E-2</v>
      </c>
      <c r="AW43" s="1" cm="1">
        <f t="array" ref="AW43">SUMPRODUCT((AW$28 = $S$1:$AE$1) * ($R43 = $R$2:$R$23) * ($Q43 = $Q$2:$Q$23) * ($S$2:$AE$23))</f>
        <v>1.42682856389221E-2</v>
      </c>
      <c r="AX43" s="1" cm="1">
        <f t="array" ref="AX43">SUMPRODUCT((AX$28 = $S$1:$AE$1) * ($R43 = $R$2:$R$23) * ($Q43 = $Q$2:$Q$23) * ($S$2:$AE$23))</f>
        <v>11.7093567151593</v>
      </c>
      <c r="AY43" s="1" cm="1">
        <f t="array" ref="AY43">SUMPRODUCT((AY$28 = $S$1:$AE$1) * ($R43 = $R$2:$R$23) * ($Q43 = $Q$2:$Q$23) * ($S$2:$AE$23))</f>
        <v>30.303119078669202</v>
      </c>
      <c r="AZ43" s="1" cm="1">
        <f t="array" ref="AZ43">SUMPRODUCT((AZ$28 = $S$1:$AE$1) * ($R43 = $R$2:$R$23) * ($Q43 = $Q$2:$Q$23) * ($S$2:$AE$23))</f>
        <v>80.658202638137595</v>
      </c>
      <c r="BA43" s="1" cm="1">
        <f t="array" ref="BA43">SUMPRODUCT((BA$28 = $S$1:$AE$1) * ($R43 = $R$2:$R$23) * ($Q43 = $Q$2:$Q$23) * ($S$2:$AE$23))</f>
        <v>283.053113514247</v>
      </c>
      <c r="BB43" s="1" cm="1">
        <f t="array" ref="BB43">SUMPRODUCT((BB$28 = $S$1:$AE$1) * ($R43 = $R$2:$R$23) * ($Q43 = $Q$2:$Q$23) * ($S$2:$AE$23))</f>
        <v>1.84017774618299</v>
      </c>
      <c r="BC43" s="1"/>
      <c r="BD43" s="1"/>
      <c r="BE43" t="s">
        <v>43</v>
      </c>
      <c r="BF43" t="str">
        <f>AM49</f>
        <v>SL</v>
      </c>
      <c r="BG43" t="str">
        <f>"&amp;"&amp;AN49</f>
        <v>&amp;SL</v>
      </c>
      <c r="BH43" t="str">
        <f>"&amp;"&amp;AO49</f>
        <v>&amp;WLS-struct</v>
      </c>
      <c r="BI43" t="str">
        <f>"&amp;"&amp;ROUND(X49, 2)&amp;" ("&amp;ROUND(AP49, 2)&amp;")"</f>
        <v>&amp;2.1 (0)</v>
      </c>
      <c r="BJ43" t="str">
        <f>"&amp;"&amp;ROUND(Y49, 0)&amp;" ("&amp;ROUND(AQ49, 2)&amp;")"</f>
        <v>&amp;731 (8.55)</v>
      </c>
      <c r="BK43" t="str">
        <f>"&amp;"&amp;ROUND(Z49, 0)&amp;" ("&amp;ROUND(AR49, 2)&amp;")"</f>
        <v>&amp;1505 (16.09)</v>
      </c>
      <c r="BL43" t="str">
        <f>"&amp;"&amp;ROUND(AA49, 0)&amp;" ("&amp;ROUND(AS49, 2)&amp;")"</f>
        <v>&amp;113 (0.58)</v>
      </c>
      <c r="BM43" t="str">
        <f>"&amp;"&amp;ROUND(AB49, 0)&amp;" ("&amp;ROUND(AT49, 2)&amp;")"</f>
        <v>&amp;217 (1.13)</v>
      </c>
      <c r="BN43" t="str">
        <f>"&amp;"&amp;ROUND(AC49, 0)&amp;" ("&amp;ROUND(AU49, 2)&amp;")"</f>
        <v>&amp;426 (2.17)</v>
      </c>
      <c r="BO43" t="str">
        <f>"&amp;"&amp;ROUND(AD49, 2)&amp;" ("&amp;ROUND(AV49, 2)&amp;")"</f>
        <v>&amp;8.71 (0.02)</v>
      </c>
      <c r="BP43" t="str">
        <f>"&amp;"&amp;ROUND(AE49, 2)&amp;" ("&amp;ROUND(AW49, 2)&amp;")"</f>
        <v>&amp;4.23 (0.01)</v>
      </c>
      <c r="BQ43" t="str">
        <f>"&amp;"&amp;ROUND(AF49, 0)&amp;" ("&amp;ROUND(AX49, 2)&amp;")"</f>
        <v>&amp;291 (2.38)</v>
      </c>
      <c r="BR43" t="str">
        <f>"&amp;"&amp;ROUND(AG49, 0)&amp;" ("&amp;ROUND(AY49, 2)&amp;")"</f>
        <v>&amp;591 (4.82)</v>
      </c>
      <c r="BS43" t="str">
        <f>"&amp;"&amp;ROUND(AH49, 0)&amp;" ("&amp;ROUND(AZ49, 2)&amp;")"</f>
        <v>&amp;1153 (7.53)</v>
      </c>
      <c r="BT43" t="str">
        <f>"&amp;"&amp;ROUND(AI49, 0)&amp;" ("&amp;ROUND(BA49, 2)&amp;")"</f>
        <v>&amp;2909 (23.52)</v>
      </c>
      <c r="BU43" t="str">
        <f>"&amp;"&amp;ROUND(AJ49, 1)&amp;" ("&amp;ROUND(BB49, 2)&amp;")"</f>
        <v>&amp;27.6 (0.22)</v>
      </c>
      <c r="BV43" s="3" t="s">
        <v>44</v>
      </c>
    </row>
    <row r="44" spans="17:74" x14ac:dyDescent="0.35">
      <c r="Q44" t="s">
        <v>15</v>
      </c>
      <c r="R44" t="s">
        <v>19</v>
      </c>
      <c r="U44" t="s">
        <v>35</v>
      </c>
      <c r="V44" t="s">
        <v>35</v>
      </c>
      <c r="W44" t="s">
        <v>30</v>
      </c>
      <c r="X44" s="1" cm="1">
        <f t="array" ref="X44">SUMPRODUCT((X$28 = $C$1:$O$1) * ($R44 = $B$2:$B$23) * ($Q44 = $A$2:$A$23) * ($C$2:$O$23))</f>
        <v>2.1828556668207102</v>
      </c>
      <c r="Y44" s="1" cm="1">
        <f t="array" ref="Y44">SUMPRODUCT((Y$28 = $C$1:$O$1) * ($R44 = $B$2:$B$23) * ($Q44 = $A$2:$A$23) * ($C$2:$O$23))</f>
        <v>730.07011387829505</v>
      </c>
      <c r="Z44" s="1" cm="1">
        <f t="array" ref="Z44">SUMPRODUCT((Z$28 = $C$1:$O$1) * ($R44 = $B$2:$B$23) * ($Q44 = $A$2:$A$23) * ($C$2:$O$23))</f>
        <v>1544.6730636381899</v>
      </c>
      <c r="AA44" s="1" cm="1">
        <f t="array" ref="AA44">SUMPRODUCT((AA$28 = $C$1:$O$1) * ($R44 = $B$2:$B$23) * ($Q44 = $A$2:$A$23) * ($C$2:$O$23))</f>
        <v>114.81008174328799</v>
      </c>
      <c r="AB44" s="1" cm="1">
        <f t="array" ref="AB44">SUMPRODUCT((AB$28 = $C$1:$O$1) * ($R44 = $B$2:$B$23) * ($Q44 = $A$2:$A$23) * ($C$2:$O$23))</f>
        <v>227.951430250953</v>
      </c>
      <c r="AC44" s="1" cm="1">
        <f t="array" ref="AC44">SUMPRODUCT((AC$28 = $C$1:$O$1) * ($R44 = $B$2:$B$23) * ($Q44 = $A$2:$A$23) * ($C$2:$O$23))</f>
        <v>478.44281782132498</v>
      </c>
      <c r="AD44" s="1" cm="1">
        <f t="array" ref="AD44">SUMPRODUCT((AD$28 = $C$1:$O$1) * ($R44 = $B$2:$B$23) * ($Q44 = $A$2:$A$23) * ($C$2:$O$23))</f>
        <v>9.2922969745380701</v>
      </c>
      <c r="AE44" s="1" cm="1">
        <f t="array" ref="AE44">SUMPRODUCT((AE$28 = $C$1:$O$1) * ($R44 = $B$2:$B$23) * ($Q44 = $A$2:$A$23) * ($C$2:$O$23))</f>
        <v>4.4564936882766002</v>
      </c>
      <c r="AF44" s="1" cm="1">
        <f t="array" ref="AF44">SUMPRODUCT((AF$28 = $C$1:$O$1) * ($R44 = $B$2:$B$23) * ($Q44 = $A$2:$A$23) * ($C$2:$O$23))</f>
        <v>292.75921006456798</v>
      </c>
      <c r="AG44" s="1" cm="1">
        <f t="array" ref="AG44">SUMPRODUCT((AG$28 = $C$1:$O$1) * ($R44 = $B$2:$B$23) * ($Q44 = $A$2:$A$23) * ($C$2:$O$23))</f>
        <v>599.00744415041697</v>
      </c>
      <c r="AH44" s="1" cm="1">
        <f t="array" ref="AH44">SUMPRODUCT((AH$28 = $C$1:$O$1) * ($R44 = $B$2:$B$23) * ($Q44 = $A$2:$A$23) * ($C$2:$O$23))</f>
        <v>1235.1630111299801</v>
      </c>
      <c r="AI44" s="1" cm="1">
        <f t="array" ref="AI44">SUMPRODUCT((AI$28 = $C$1:$O$1) * ($R44 = $B$2:$B$23) * ($Q44 = $A$2:$A$23) * ($C$2:$O$23))</f>
        <v>3211.2489320828299</v>
      </c>
      <c r="AJ44" s="1" cm="1">
        <f t="array" ref="AJ44">SUMPRODUCT((AJ$28 = $C$1:$O$1) * ($R44 = $B$2:$B$23) * ($Q44 = $A$2:$A$23) * ($C$2:$O$23))</f>
        <v>29.087966745363801</v>
      </c>
      <c r="AK44" s="1"/>
      <c r="AM44" t="s">
        <v>35</v>
      </c>
      <c r="AN44" t="s">
        <v>35</v>
      </c>
      <c r="AO44" t="s">
        <v>30</v>
      </c>
      <c r="AP44" s="1" cm="1">
        <f t="array" ref="AP44">SUMPRODUCT((AP$28 = $S$1:$AE$1) * ($R44 = $R$2:$R$23) * ($Q44 = $Q$2:$Q$23) * ($S$2:$AE$23))</f>
        <v>1.7089926283727502E-2</v>
      </c>
      <c r="AQ44" s="1" cm="1">
        <f t="array" ref="AQ44">SUMPRODUCT((AQ$28 = $S$1:$AE$1) * ($R44 = $R$2:$R$23) * ($Q44 = $Q$2:$Q$23) * ($S$2:$AE$23))</f>
        <v>50.729072995548201</v>
      </c>
      <c r="AR44" s="1" cm="1">
        <f t="array" ref="AR44">SUMPRODUCT((AR$28 = $S$1:$AE$1) * ($R44 = $R$2:$R$23) * ($Q44 = $Q$2:$Q$23) * ($S$2:$AE$23))</f>
        <v>155.65410485926699</v>
      </c>
      <c r="AS44" s="1" cm="1">
        <f t="array" ref="AS44">SUMPRODUCT((AS$28 = $S$1:$AE$1) * ($R44 = $R$2:$R$23) * ($Q44 = $Q$2:$Q$23) * ($S$2:$AE$23))</f>
        <v>2.4218964640539098</v>
      </c>
      <c r="AT44" s="1" cm="1">
        <f t="array" ref="AT44">SUMPRODUCT((AT$28 = $S$1:$AE$1) * ($R44 = $R$2:$R$23) * ($Q44 = $Q$2:$Q$23) * ($S$2:$AE$23))</f>
        <v>5.9706845746269002</v>
      </c>
      <c r="AU44" s="1" cm="1">
        <f t="array" ref="AU44">SUMPRODUCT((AU$28 = $S$1:$AE$1) * ($R44 = $R$2:$R$23) * ($Q44 = $Q$2:$Q$23) * ($S$2:$AE$23))</f>
        <v>19.6142144367852</v>
      </c>
      <c r="AV44" s="1" cm="1">
        <f t="array" ref="AV44">SUMPRODUCT((AV$28 = $S$1:$AE$1) * ($R44 = $R$2:$R$23) * ($Q44 = $Q$2:$Q$23) * ($S$2:$AE$23))</f>
        <v>0.164550109945441</v>
      </c>
      <c r="AW44" s="1" cm="1">
        <f t="array" ref="AW44">SUMPRODUCT((AW$28 = $S$1:$AE$1) * ($R44 = $R$2:$R$23) * ($Q44 = $Q$2:$Q$23) * ($S$2:$AE$23))</f>
        <v>6.02312283577097E-2</v>
      </c>
      <c r="AX44" s="1" cm="1">
        <f t="array" ref="AX44">SUMPRODUCT((AX$28 = $S$1:$AE$1) * ($R44 = $R$2:$R$23) * ($Q44 = $Q$2:$Q$23) * ($S$2:$AE$23))</f>
        <v>12.0560632484141</v>
      </c>
      <c r="AY44" s="1" cm="1">
        <f t="array" ref="AY44">SUMPRODUCT((AY$28 = $S$1:$AE$1) * ($R44 = $R$2:$R$23) * ($Q44 = $Q$2:$Q$23) * ($S$2:$AE$23))</f>
        <v>33.270319914458199</v>
      </c>
      <c r="AZ44" s="1" cm="1">
        <f t="array" ref="AZ44">SUMPRODUCT((AZ$28 = $S$1:$AE$1) * ($R44 = $R$2:$R$23) * ($Q44 = $Q$2:$Q$23) * ($S$2:$AE$23))</f>
        <v>89.405928792380607</v>
      </c>
      <c r="BA44" s="1" cm="1">
        <f t="array" ref="BA44">SUMPRODUCT((BA$28 = $S$1:$AE$1) * ($R44 = $R$2:$R$23) * ($Q44 = $Q$2:$Q$23) * ($S$2:$AE$23))</f>
        <v>432.021329429368</v>
      </c>
      <c r="BB44" s="1" cm="1">
        <f t="array" ref="BB44">SUMPRODUCT((BB$28 = $S$1:$AE$1) * ($R44 = $R$2:$R$23) * ($Q44 = $Q$2:$Q$23) * ($S$2:$AE$23))</f>
        <v>2.3255905863612298</v>
      </c>
      <c r="BC44" s="1"/>
      <c r="BD44" s="1"/>
      <c r="BE44" t="s">
        <v>43</v>
      </c>
      <c r="BF44" t="str">
        <f>AM50</f>
        <v>SL</v>
      </c>
      <c r="BG44" t="str">
        <f>"&amp;"&amp;AN50</f>
        <v>&amp;SL</v>
      </c>
      <c r="BH44" t="str">
        <f>"&amp;"&amp;AO50</f>
        <v>&amp;WLS-var</v>
      </c>
      <c r="BI44" t="str">
        <f>"&amp;"&amp;ROUND(X50, 2)&amp;" ("&amp;ROUND(AP50, 2)&amp;")"</f>
        <v>&amp;2.11 (0)</v>
      </c>
      <c r="BJ44" t="str">
        <f>"&amp;"&amp;ROUND(Y50, 0)&amp;" ("&amp;ROUND(AQ50, 2)&amp;")"</f>
        <v>&amp;647 (7.23)</v>
      </c>
      <c r="BK44" t="str">
        <f>"&amp;"&amp;ROUND(Z50, 0)&amp;" ("&amp;ROUND(AR50, 2)&amp;")"</f>
        <v>&amp;1345 (18.95)</v>
      </c>
      <c r="BL44" t="str">
        <f>"&amp;"&amp;ROUND(AA50, 0)&amp;" ("&amp;ROUND(AS50, 2)&amp;")"</f>
        <v>&amp;109 (0.51)</v>
      </c>
      <c r="BM44" t="str">
        <f>"&amp;"&amp;ROUND(AB50, 0)&amp;" ("&amp;ROUND(AT50, 2)&amp;")"</f>
        <v>&amp;211 (1.43)</v>
      </c>
      <c r="BN44" t="str">
        <f>"&amp;"&amp;ROUND(AC50, 0)&amp;" ("&amp;ROUND(AU50, 2)&amp;")"</f>
        <v>&amp;411 (2.06)</v>
      </c>
      <c r="BO44" t="str">
        <f>"&amp;"&amp;ROUND(AD50, 2)&amp;" ("&amp;ROUND(AV50, 2)&amp;")"</f>
        <v>&amp;8.72 (0.03)</v>
      </c>
      <c r="BP44" t="str">
        <f>"&amp;"&amp;ROUND(AE50, 2)&amp;" ("&amp;ROUND(AW50, 2)&amp;")"</f>
        <v>&amp;4.24 (0.01)</v>
      </c>
      <c r="BQ44" t="str">
        <f>"&amp;"&amp;ROUND(AF50, 0)&amp;" ("&amp;ROUND(AX50, 2)&amp;")"</f>
        <v>&amp;272 (2.06)</v>
      </c>
      <c r="BR44" t="str">
        <f>"&amp;"&amp;ROUND(AG50, 0)&amp;" ("&amp;ROUND(AY50, 2)&amp;")"</f>
        <v>&amp;555 (5.58)</v>
      </c>
      <c r="BS44" t="str">
        <f>"&amp;"&amp;ROUND(AH50, 0)&amp;" ("&amp;ROUND(AZ50, 2)&amp;")"</f>
        <v>&amp;1068 (8.77)</v>
      </c>
      <c r="BT44" t="str">
        <f>"&amp;"&amp;ROUND(AI50, 0)&amp;" ("&amp;ROUND(BA50, 2)&amp;")"</f>
        <v>&amp;2541 (31.06)</v>
      </c>
      <c r="BU44" t="str">
        <f>"&amp;"&amp;ROUND(AJ50, 1)&amp;" ("&amp;ROUND(BB50, 2)&amp;")"</f>
        <v>&amp;25.1 (0.25)</v>
      </c>
      <c r="BV44" s="3" t="s">
        <v>44</v>
      </c>
    </row>
    <row r="45" spans="17:74" x14ac:dyDescent="0.35">
      <c r="Q45" t="s">
        <v>15</v>
      </c>
      <c r="R45" t="s">
        <v>17</v>
      </c>
      <c r="U45" t="s">
        <v>35</v>
      </c>
      <c r="V45" t="s">
        <v>35</v>
      </c>
      <c r="W45" t="s">
        <v>29</v>
      </c>
      <c r="X45" s="1" cm="1">
        <f t="array" ref="X45">SUMPRODUCT((X$28 = $C$1:$O$1) * ($R45 = $B$2:$B$23) * ($Q45 = $A$2:$A$23) * ($C$2:$O$23))</f>
        <v>2.5640630552151</v>
      </c>
      <c r="Y45" s="1" cm="1">
        <f t="array" ref="Y45">SUMPRODUCT((Y$28 = $C$1:$O$1) * ($R45 = $B$2:$B$23) * ($Q45 = $A$2:$A$23) * ($C$2:$O$23))</f>
        <v>923.13447682089395</v>
      </c>
      <c r="Z45" s="1" cm="1">
        <f t="array" ref="Z45">SUMPRODUCT((Z$28 = $C$1:$O$1) * ($R45 = $B$2:$B$23) * ($Q45 = $A$2:$A$23) * ($C$2:$O$23))</f>
        <v>1856.76081320054</v>
      </c>
      <c r="AA45" s="1" cm="1">
        <f t="array" ref="AA45">SUMPRODUCT((AA$28 = $C$1:$O$1) * ($R45 = $B$2:$B$23) * ($Q45 = $A$2:$A$23) * ($C$2:$O$23))</f>
        <v>138.49344961697599</v>
      </c>
      <c r="AB45" s="1" cm="1">
        <f t="array" ref="AB45">SUMPRODUCT((AB$28 = $C$1:$O$1) * ($R45 = $B$2:$B$23) * ($Q45 = $A$2:$A$23) * ($C$2:$O$23))</f>
        <v>265.08103516364201</v>
      </c>
      <c r="AC45" s="1" cm="1">
        <f t="array" ref="AC45">SUMPRODUCT((AC$28 = $C$1:$O$1) * ($R45 = $B$2:$B$23) * ($Q45 = $A$2:$A$23) * ($C$2:$O$23))</f>
        <v>558.19976086864006</v>
      </c>
      <c r="AD45" s="1" cm="1">
        <f t="array" ref="AD45">SUMPRODUCT((AD$28 = $C$1:$O$1) * ($R45 = $B$2:$B$23) * ($Q45 = $A$2:$A$23) * ($C$2:$O$23))</f>
        <v>10.520710392256101</v>
      </c>
      <c r="AE45" s="1" cm="1">
        <f t="array" ref="AE45">SUMPRODUCT((AE$28 = $C$1:$O$1) * ($R45 = $B$2:$B$23) * ($Q45 = $A$2:$A$23) * ($C$2:$O$23))</f>
        <v>5.2262512911241403</v>
      </c>
      <c r="AF45" s="1" cm="1">
        <f t="array" ref="AF45">SUMPRODUCT((AF$28 = $C$1:$O$1) * ($R45 = $B$2:$B$23) * ($Q45 = $A$2:$A$23) * ($C$2:$O$23))</f>
        <v>382.43962420832901</v>
      </c>
      <c r="AG45" s="1" cm="1">
        <f t="array" ref="AG45">SUMPRODUCT((AG$28 = $C$1:$O$1) * ($R45 = $B$2:$B$23) * ($Q45 = $A$2:$A$23) * ($C$2:$O$23))</f>
        <v>761.72926416613404</v>
      </c>
      <c r="AH45" s="1" cm="1">
        <f t="array" ref="AH45">SUMPRODUCT((AH$28 = $C$1:$O$1) * ($R45 = $B$2:$B$23) * ($Q45 = $A$2:$A$23) * ($C$2:$O$23))</f>
        <v>1607.1328897119599</v>
      </c>
      <c r="AI45" s="1" cm="1">
        <f t="array" ref="AI45">SUMPRODUCT((AI$28 = $C$1:$O$1) * ($R45 = $B$2:$B$23) * ($Q45 = $A$2:$A$23) * ($C$2:$O$23))</f>
        <v>3751.6475824250801</v>
      </c>
      <c r="AJ45" s="1" cm="1">
        <f t="array" ref="AJ45">SUMPRODUCT((AJ$28 = $C$1:$O$1) * ($R45 = $B$2:$B$23) * ($Q45 = $A$2:$A$23) * ($C$2:$O$23))</f>
        <v>35.707101419066802</v>
      </c>
      <c r="AK45" s="1"/>
      <c r="AM45" t="s">
        <v>35</v>
      </c>
      <c r="AN45" t="s">
        <v>35</v>
      </c>
      <c r="AO45" t="s">
        <v>29</v>
      </c>
      <c r="AP45" s="1" cm="1">
        <f t="array" ref="AP45">SUMPRODUCT((AP$28 = $S$1:$AE$1) * ($R45 = $R$2:$R$23) * ($Q45 = $Q$2:$Q$23) * ($S$2:$AE$23))</f>
        <v>0.136391738733975</v>
      </c>
      <c r="AQ45" s="1" cm="1">
        <f t="array" ref="AQ45">SUMPRODUCT((AQ$28 = $S$1:$AE$1) * ($R45 = $R$2:$R$23) * ($Q45 = $Q$2:$Q$23) * ($S$2:$AE$23))</f>
        <v>113.38668466750001</v>
      </c>
      <c r="AR45" s="1" cm="1">
        <f t="array" ref="AR45">SUMPRODUCT((AR$28 = $S$1:$AE$1) * ($R45 = $R$2:$R$23) * ($Q45 = $Q$2:$Q$23) * ($S$2:$AE$23))</f>
        <v>271.232372551423</v>
      </c>
      <c r="AS45" s="1" cm="1">
        <f t="array" ref="AS45">SUMPRODUCT((AS$28 = $S$1:$AE$1) * ($R45 = $R$2:$R$23) * ($Q45 = $Q$2:$Q$23) * ($S$2:$AE$23))</f>
        <v>16.524514589037299</v>
      </c>
      <c r="AT45" s="1" cm="1">
        <f t="array" ref="AT45">SUMPRODUCT((AT$28 = $S$1:$AE$1) * ($R45 = $R$2:$R$23) * ($Q45 = $Q$2:$Q$23) * ($S$2:$AE$23))</f>
        <v>34.539268292742101</v>
      </c>
      <c r="AU45" s="1" cm="1">
        <f t="array" ref="AU45">SUMPRODUCT((AU$28 = $S$1:$AE$1) * ($R45 = $R$2:$R$23) * ($Q45 = $Q$2:$Q$23) * ($S$2:$AE$23))</f>
        <v>105.866437232558</v>
      </c>
      <c r="AV45" s="1" cm="1">
        <f t="array" ref="AV45">SUMPRODUCT((AV$28 = $S$1:$AE$1) * ($R45 = $R$2:$R$23) * ($Q45 = $Q$2:$Q$23) * ($S$2:$AE$23))</f>
        <v>0.62026221563777995</v>
      </c>
      <c r="AW45" s="1" cm="1">
        <f t="array" ref="AW45">SUMPRODUCT((AW$28 = $S$1:$AE$1) * ($R45 = $R$2:$R$23) * ($Q45 = $Q$2:$Q$23) * ($S$2:$AE$23))</f>
        <v>0.33904127638605502</v>
      </c>
      <c r="AX45" s="1" cm="1">
        <f t="array" ref="AX45">SUMPRODUCT((AX$28 = $S$1:$AE$1) * ($R45 = $R$2:$R$23) * ($Q45 = $Q$2:$Q$23) * ($S$2:$AE$23))</f>
        <v>56.453261145975503</v>
      </c>
      <c r="AY45" s="1" cm="1">
        <f t="array" ref="AY45">SUMPRODUCT((AY$28 = $S$1:$AE$1) * ($R45 = $R$2:$R$23) * ($Q45 = $Q$2:$Q$23) * ($S$2:$AE$23))</f>
        <v>118.536619566653</v>
      </c>
      <c r="AZ45" s="1" cm="1">
        <f t="array" ref="AZ45">SUMPRODUCT((AZ$28 = $S$1:$AE$1) * ($R45 = $R$2:$R$23) * ($Q45 = $Q$2:$Q$23) * ($S$2:$AE$23))</f>
        <v>371.33789422109101</v>
      </c>
      <c r="BA45" s="1" cm="1">
        <f t="array" ref="BA45">SUMPRODUCT((BA$28 = $S$1:$AE$1) * ($R45 = $R$2:$R$23) * ($Q45 = $Q$2:$Q$23) * ($S$2:$AE$23))</f>
        <v>669.35543156527297</v>
      </c>
      <c r="BB45" s="1" cm="1">
        <f t="array" ref="BB45">SUMPRODUCT((BB$28 = $S$1:$AE$1) * ($R45 = $R$2:$R$23) * ($Q45 = $Q$2:$Q$23) * ($S$2:$AE$23))</f>
        <v>3.7437918717681402</v>
      </c>
      <c r="BC45" s="1"/>
      <c r="BD45" s="1"/>
      <c r="BE45" t="s">
        <v>43</v>
      </c>
      <c r="BF45" t="str">
        <f>AM51</f>
        <v>SL</v>
      </c>
      <c r="BG45" t="str">
        <f>"&amp;"&amp;AN51</f>
        <v>&amp;SL</v>
      </c>
      <c r="BH45" t="str">
        <f>"&amp;"&amp;AO51</f>
        <v>&amp;MinT-shrink</v>
      </c>
      <c r="BI45" t="str">
        <f>"&amp;"&amp;ROUND(X51, 2)&amp;" ("&amp;ROUND(AP51, 2)&amp;")"</f>
        <v>&amp;2.11 (0)</v>
      </c>
      <c r="BJ45" t="str">
        <f>"&amp;"&amp;ROUND(Y51, 0)&amp;" ("&amp;ROUND(AQ51, 2)&amp;")"</f>
        <v>&amp;667 (18.15)</v>
      </c>
      <c r="BK45" t="str">
        <f>"&amp;"&amp;ROUND(Z51, 0)&amp;" ("&amp;ROUND(AR51, 2)&amp;")"</f>
        <v>&amp;1397 (44.32)</v>
      </c>
      <c r="BL45" t="str">
        <f>"&amp;"&amp;ROUND(AA51, 0)&amp;" ("&amp;ROUND(AS51, 2)&amp;")"</f>
        <v>&amp;106 (1.15)</v>
      </c>
      <c r="BM45" t="str">
        <f>"&amp;"&amp;ROUND(AB51, 0)&amp;" ("&amp;ROUND(AT51, 2)&amp;")"</f>
        <v>&amp;206 (3.14)</v>
      </c>
      <c r="BN45" t="str">
        <f>"&amp;"&amp;ROUND(AC51, 0)&amp;" ("&amp;ROUND(AU51, 2)&amp;")"</f>
        <v>&amp;405 (5.45)</v>
      </c>
      <c r="BO45" t="str">
        <f>"&amp;"&amp;ROUND(AD51, 2)&amp;" ("&amp;ROUND(AV51, 2)&amp;")"</f>
        <v>&amp;8.76 (0.02)</v>
      </c>
      <c r="BP45" t="str">
        <f>"&amp;"&amp;ROUND(AE51, 2)&amp;" ("&amp;ROUND(AW51, 2)&amp;")"</f>
        <v>&amp;4.24 (0.01)</v>
      </c>
      <c r="BQ45" t="str">
        <f>"&amp;"&amp;ROUND(AF51, 0)&amp;" ("&amp;ROUND(AX51, 2)&amp;")"</f>
        <v>&amp;272 (4.92)</v>
      </c>
      <c r="BR45" t="str">
        <f>"&amp;"&amp;ROUND(AG51, 0)&amp;" ("&amp;ROUND(AY51, 2)&amp;")"</f>
        <v>&amp;558 (12.59)</v>
      </c>
      <c r="BS45" t="str">
        <f>"&amp;"&amp;ROUND(AH51, 0)&amp;" ("&amp;ROUND(AZ51, 2)&amp;")"</f>
        <v>&amp;1091 (22.52)</v>
      </c>
      <c r="BT45" t="str">
        <f>"&amp;"&amp;ROUND(AI51, 0)&amp;" ("&amp;ROUND(BA51, 2)&amp;")"</f>
        <v>&amp;2706 (80.28)</v>
      </c>
      <c r="BU45" t="str">
        <f>"&amp;"&amp;ROUND(AJ51, 1)&amp;" ("&amp;ROUND(BB51, 2)&amp;")"</f>
        <v>&amp;25.8 (0.63)</v>
      </c>
      <c r="BV45" s="3" t="s">
        <v>44</v>
      </c>
    </row>
    <row r="46" spans="17:74" x14ac:dyDescent="0.35">
      <c r="T46" t="s">
        <v>42</v>
      </c>
      <c r="AK46" s="1"/>
      <c r="AL46" t="s">
        <v>42</v>
      </c>
      <c r="BC46" s="1"/>
      <c r="BD46" s="1"/>
      <c r="BE46" t="s">
        <v>43</v>
      </c>
      <c r="BF46" t="str">
        <f>AM52</f>
        <v>SL</v>
      </c>
      <c r="BG46" t="str">
        <f>"&amp;"&amp;AN52</f>
        <v>&amp;SL</v>
      </c>
      <c r="BH46" t="str">
        <f>"&amp;"&amp;AO52</f>
        <v>&amp;ERM</v>
      </c>
      <c r="BI46" t="str">
        <f>"&amp;"&amp;ROUND(X52, 2)&amp;" ("&amp;ROUND(AP52, 2)&amp;")"</f>
        <v>&amp;2.58 (0.01)</v>
      </c>
      <c r="BJ46" t="str">
        <f>"&amp;"&amp;ROUND(Y52, 0)&amp;" ("&amp;ROUND(AQ52, 2)&amp;")"</f>
        <v>&amp;728 (48.01)</v>
      </c>
      <c r="BK46" t="str">
        <f>"&amp;"&amp;ROUND(Z52, 0)&amp;" ("&amp;ROUND(AR52, 2)&amp;")"</f>
        <v>&amp;1411 (118.36)</v>
      </c>
      <c r="BL46" t="str">
        <f>"&amp;"&amp;ROUND(AA52, 0)&amp;" ("&amp;ROUND(AS52, 2)&amp;")"</f>
        <v>&amp;117 (3.66)</v>
      </c>
      <c r="BM46" t="str">
        <f>"&amp;"&amp;ROUND(AB52, 0)&amp;" ("&amp;ROUND(AT52, 2)&amp;")"</f>
        <v>&amp;213 (8.73)</v>
      </c>
      <c r="BN46" t="str">
        <f>"&amp;"&amp;ROUND(AC52, 0)&amp;" ("&amp;ROUND(AU52, 2)&amp;")"</f>
        <v>&amp;443 (20.5)</v>
      </c>
      <c r="BO46" t="str">
        <f>"&amp;"&amp;ROUND(AD52, 2)&amp;" ("&amp;ROUND(AV52, 2)&amp;")"</f>
        <v>&amp;10.3 (0.1)</v>
      </c>
      <c r="BP46" t="str">
        <f>"&amp;"&amp;ROUND(AE52, 2)&amp;" ("&amp;ROUND(AW52, 2)&amp;")"</f>
        <v>&amp;5.21 (0.04)</v>
      </c>
      <c r="BQ46" t="str">
        <f>"&amp;"&amp;ROUND(AF52, 0)&amp;" ("&amp;ROUND(AX52, 2)&amp;")"</f>
        <v>&amp;307 (14.61)</v>
      </c>
      <c r="BR46" t="str">
        <f>"&amp;"&amp;ROUND(AG52, 0)&amp;" ("&amp;ROUND(AY52, 2)&amp;")"</f>
        <v>&amp;583 (33.15)</v>
      </c>
      <c r="BS46" t="str">
        <f>"&amp;"&amp;ROUND(AH52, 0)&amp;" ("&amp;ROUND(AZ52, 2)&amp;")"</f>
        <v>&amp;1215 (75.3)</v>
      </c>
      <c r="BT46" t="str">
        <f>"&amp;"&amp;ROUND(AI52, 0)&amp;" ("&amp;ROUND(BA52, 2)&amp;")"</f>
        <v>&amp;3101 (258.29)</v>
      </c>
      <c r="BU46" t="str">
        <f>"&amp;"&amp;ROUND(AJ52, 1)&amp;" ("&amp;ROUND(BB52, 2)&amp;")"</f>
        <v>&amp;28.1 (1.83)</v>
      </c>
      <c r="BV46" s="3" t="s">
        <v>44</v>
      </c>
    </row>
    <row r="47" spans="17:74" x14ac:dyDescent="0.35">
      <c r="Q47" t="s">
        <v>23</v>
      </c>
      <c r="R47" t="s">
        <v>16</v>
      </c>
      <c r="U47" t="s">
        <v>35</v>
      </c>
      <c r="V47" t="s">
        <v>35</v>
      </c>
      <c r="W47" t="str">
        <f>W40</f>
        <v>Base</v>
      </c>
      <c r="X47" s="1" cm="1">
        <f t="array" ref="X47">SUMPRODUCT((X$28 = $C$1:$O$1) * ($R47 = $B$2:$B$23) * ($Q47 = $A$2:$A$23) * ($C$2:$O$23))</f>
        <v>2.1104370862562898</v>
      </c>
      <c r="Y47" s="1" cm="1">
        <f t="array" ref="Y47">SUMPRODUCT((Y$28 = $C$1:$O$1) * ($R47 = $B$2:$B$23) * ($Q47 = $A$2:$A$23) * ($C$2:$O$23))</f>
        <v>835.41760241407599</v>
      </c>
      <c r="Z47" s="1" cm="1">
        <f t="array" ref="Z47">SUMPRODUCT((Z$28 = $C$1:$O$1) * ($R47 = $B$2:$B$23) * ($Q47 = $A$2:$A$23) * ($C$2:$O$23))</f>
        <v>1417.13595220912</v>
      </c>
      <c r="AA47" s="1" cm="1">
        <f t="array" ref="AA47">SUMPRODUCT((AA$28 = $C$1:$O$1) * ($R47 = $B$2:$B$23) * ($Q47 = $A$2:$A$23) * ($C$2:$O$23))</f>
        <v>130.115164022454</v>
      </c>
      <c r="AB47" s="1" cm="1">
        <f t="array" ref="AB47">SUMPRODUCT((AB$28 = $C$1:$O$1) * ($R47 = $B$2:$B$23) * ($Q47 = $A$2:$A$23) * ($C$2:$O$23))</f>
        <v>236.47326218096299</v>
      </c>
      <c r="AC47" s="1" cm="1">
        <f t="array" ref="AC47">SUMPRODUCT((AC$28 = $C$1:$O$1) * ($R47 = $B$2:$B$23) * ($Q47 = $A$2:$A$23) * ($C$2:$O$23))</f>
        <v>474.339277538793</v>
      </c>
      <c r="AD47" s="1" cm="1">
        <f t="array" ref="AD47">SUMPRODUCT((AD$28 = $C$1:$O$1) * ($R47 = $B$2:$B$23) * ($Q47 = $A$2:$A$23) * ($C$2:$O$23))</f>
        <v>8.8753382026853807</v>
      </c>
      <c r="AE47" s="1" cm="1">
        <f t="array" ref="AE47">SUMPRODUCT((AE$28 = $C$1:$O$1) * ($R47 = $B$2:$B$23) * ($Q47 = $A$2:$A$23) * ($C$2:$O$23))</f>
        <v>4.2310678495962302</v>
      </c>
      <c r="AF47" s="1" cm="1">
        <f t="array" ref="AF47">SUMPRODUCT((AF$28 = $C$1:$O$1) * ($R47 = $B$2:$B$23) * ($Q47 = $A$2:$A$23) * ($C$2:$O$23))</f>
        <v>322.15037912988998</v>
      </c>
      <c r="AG47" s="1" cm="1">
        <f t="array" ref="AG47">SUMPRODUCT((AG$28 = $C$1:$O$1) * ($R47 = $B$2:$B$23) * ($Q47 = $A$2:$A$23) * ($C$2:$O$23))</f>
        <v>681.75872119762005</v>
      </c>
      <c r="AH47" s="1" cm="1">
        <f t="array" ref="AH47">SUMPRODUCT((AH$28 = $C$1:$O$1) * ($R47 = $B$2:$B$23) * ($Q47 = $A$2:$A$23) * ($C$2:$O$23))</f>
        <v>1269.33924863733</v>
      </c>
      <c r="AI47" s="1" cm="1">
        <f t="array" ref="AI47">SUMPRODUCT((AI$28 = $C$1:$O$1) * ($R47 = $B$2:$B$23) * ($Q47 = $A$2:$A$23) * ($C$2:$O$23))</f>
        <v>3338.6909933274001</v>
      </c>
      <c r="AJ47" s="1" cm="1">
        <f t="array" ref="AJ47">SUMPRODUCT((AJ$28 = $C$1:$O$1) * ($R47 = $B$2:$B$23) * ($Q47 = $A$2:$A$23) * ($C$2:$O$23))</f>
        <v>30.1491962689846</v>
      </c>
      <c r="AM47" t="s">
        <v>35</v>
      </c>
      <c r="AN47" t="s">
        <v>35</v>
      </c>
      <c r="AO47" t="str">
        <f>AO40</f>
        <v>Base</v>
      </c>
      <c r="AP47" s="1" cm="1">
        <f t="array" ref="AP47">SUMPRODUCT((AP$28 = $S$1:$AE$1) * ($R47 = $R$2:$R$23) * ($Q47 = $Q$2:$Q$23) * ($S$2:$AE$23))</f>
        <v>4.8730271586679003E-3</v>
      </c>
      <c r="AQ47" s="1" cm="1">
        <f t="array" ref="AQ47">SUMPRODUCT((AQ$28 = $S$1:$AE$1) * ($R47 = $R$2:$R$23) * ($Q47 = $Q$2:$Q$23) * ($S$2:$AE$23))</f>
        <v>23.4726781501126</v>
      </c>
      <c r="AR47" s="1" cm="1">
        <f t="array" ref="AR47">SUMPRODUCT((AR$28 = $S$1:$AE$1) * ($R47 = $R$2:$R$23) * ($Q47 = $Q$2:$Q$23) * ($S$2:$AE$23))</f>
        <v>69.780222808691505</v>
      </c>
      <c r="AS47" s="1" cm="1">
        <f t="array" ref="AS47">SUMPRODUCT((AS$28 = $S$1:$AE$1) * ($R47 = $R$2:$R$23) * ($Q47 = $Q$2:$Q$23) * ($S$2:$AE$23))</f>
        <v>1.85926246352519</v>
      </c>
      <c r="AT47" s="1" cm="1">
        <f t="array" ref="AT47">SUMPRODUCT((AT$28 = $S$1:$AE$1) * ($R47 = $R$2:$R$23) * ($Q47 = $Q$2:$Q$23) * ($S$2:$AE$23))</f>
        <v>5.2548808138871097</v>
      </c>
      <c r="AU47" s="1" cm="1">
        <f t="array" ref="AU47">SUMPRODUCT((AU$28 = $S$1:$AE$1) * ($R47 = $R$2:$R$23) * ($Q47 = $Q$2:$Q$23) * ($S$2:$AE$23))</f>
        <v>8.7102172553151807</v>
      </c>
      <c r="AV47" s="1" cm="1">
        <f t="array" ref="AV47">SUMPRODUCT((AV$28 = $S$1:$AE$1) * ($R47 = $R$2:$R$23) * ($Q47 = $Q$2:$Q$23) * ($S$2:$AE$23))</f>
        <v>1.6917402185185299E-2</v>
      </c>
      <c r="AW47" s="1" cm="1">
        <f t="array" ref="AW47">SUMPRODUCT((AW$28 = $S$1:$AE$1) * ($R47 = $R$2:$R$23) * ($Q47 = $Q$2:$Q$23) * ($S$2:$AE$23))</f>
        <v>8.2346603188390294E-3</v>
      </c>
      <c r="AX47" s="1" cm="1">
        <f t="array" ref="AX47">SUMPRODUCT((AX$28 = $S$1:$AE$1) * ($R47 = $R$2:$R$23) * ($Q47 = $Q$2:$Q$23) * ($S$2:$AE$23))</f>
        <v>11.4828193822082</v>
      </c>
      <c r="AY47" s="1" cm="1">
        <f t="array" ref="AY47">SUMPRODUCT((AY$28 = $S$1:$AE$1) * ($R47 = $R$2:$R$23) * ($Q47 = $Q$2:$Q$23) * ($S$2:$AE$23))</f>
        <v>19.017012884299302</v>
      </c>
      <c r="AZ47" s="1" cm="1">
        <f t="array" ref="AZ47">SUMPRODUCT((AZ$28 = $S$1:$AE$1) * ($R47 = $R$2:$R$23) * ($Q47 = $Q$2:$Q$23) * ($S$2:$AE$23))</f>
        <v>47.110346967565398</v>
      </c>
      <c r="BA47" s="1" cm="1">
        <f t="array" ref="BA47">SUMPRODUCT((BA$28 = $S$1:$AE$1) * ($R47 = $R$2:$R$23) * ($Q47 = $Q$2:$Q$23) * ($S$2:$AE$23))</f>
        <v>86.794025171648798</v>
      </c>
      <c r="BB47" s="1" cm="1">
        <f t="array" ref="BB47">SUMPRODUCT((BB$28 = $S$1:$AE$1) * ($R47 = $R$2:$R$23) * ($Q47 = $Q$2:$Q$23) * ($S$2:$AE$23))</f>
        <v>0.21346363019046</v>
      </c>
      <c r="BE47" t="s">
        <v>45</v>
      </c>
      <c r="BV47" s="3"/>
    </row>
    <row r="48" spans="17:74" x14ac:dyDescent="0.35">
      <c r="Q48" t="s">
        <v>23</v>
      </c>
      <c r="R48" t="s">
        <v>20</v>
      </c>
      <c r="U48" t="s">
        <v>35</v>
      </c>
      <c r="V48" t="s">
        <v>35</v>
      </c>
      <c r="W48" t="str">
        <f>W41</f>
        <v>OLS</v>
      </c>
      <c r="X48" s="1" cm="1">
        <f t="array" ref="X48">SUMPRODUCT((X$28 = $C$1:$O$1) * ($R48 = $B$2:$B$23) * ($Q48 = $A$2:$A$23) * ($C$2:$O$23))</f>
        <v>2.1072380488148599</v>
      </c>
      <c r="Y48" s="1" cm="1">
        <f t="array" ref="Y48">SUMPRODUCT((Y$28 = $C$1:$O$1) * ($R48 = $B$2:$B$23) * ($Q48 = $A$2:$A$23) * ($C$2:$O$23))</f>
        <v>804.29108578630701</v>
      </c>
      <c r="Z48" s="1" cm="1">
        <f t="array" ref="Z48">SUMPRODUCT((Z$28 = $C$1:$O$1) * ($R48 = $B$2:$B$23) * ($Q48 = $A$2:$A$23) * ($C$2:$O$23))</f>
        <v>1548.17840860356</v>
      </c>
      <c r="AA48" s="1" cm="1">
        <f t="array" ref="AA48">SUMPRODUCT((AA$28 = $C$1:$O$1) * ($R48 = $B$2:$B$23) * ($Q48 = $A$2:$A$23) * ($C$2:$O$23))</f>
        <v>120.447550232596</v>
      </c>
      <c r="AB48" s="1" cm="1">
        <f t="array" ref="AB48">SUMPRODUCT((AB$28 = $C$1:$O$1) * ($R48 = $B$2:$B$23) * ($Q48 = $A$2:$A$23) * ($C$2:$O$23))</f>
        <v>220.181673263043</v>
      </c>
      <c r="AC48" s="1" cm="1">
        <f t="array" ref="AC48">SUMPRODUCT((AC$28 = $C$1:$O$1) * ($R48 = $B$2:$B$23) * ($Q48 = $A$2:$A$23) * ($C$2:$O$23))</f>
        <v>443.27758998911702</v>
      </c>
      <c r="AD48" s="1" cm="1">
        <f t="array" ref="AD48">SUMPRODUCT((AD$28 = $C$1:$O$1) * ($R48 = $B$2:$B$23) * ($Q48 = $A$2:$A$23) * ($C$2:$O$23))</f>
        <v>8.77488673298223</v>
      </c>
      <c r="AE48" s="1" cm="1">
        <f t="array" ref="AE48">SUMPRODUCT((AE$28 = $C$1:$O$1) * ($R48 = $B$2:$B$23) * ($Q48 = $A$2:$A$23) * ($C$2:$O$23))</f>
        <v>4.2451471110701497</v>
      </c>
      <c r="AF48" s="1" cm="1">
        <f t="array" ref="AF48">SUMPRODUCT((AF$28 = $C$1:$O$1) * ($R48 = $B$2:$B$23) * ($Q48 = $A$2:$A$23) * ($C$2:$O$23))</f>
        <v>314.53052765630798</v>
      </c>
      <c r="AG48" s="1" cm="1">
        <f t="array" ref="AG48">SUMPRODUCT((AG$28 = $C$1:$O$1) * ($R48 = $B$2:$B$23) * ($Q48 = $A$2:$A$23) * ($C$2:$O$23))</f>
        <v>604.757394787301</v>
      </c>
      <c r="AH48" s="1" cm="1">
        <f t="array" ref="AH48">SUMPRODUCT((AH$28 = $C$1:$O$1) * ($R48 = $B$2:$B$23) * ($Q48 = $A$2:$A$23) * ($C$2:$O$23))</f>
        <v>1222.30177935911</v>
      </c>
      <c r="AI48" s="1" cm="1">
        <f t="array" ref="AI48">SUMPRODUCT((AI$28 = $C$1:$O$1) * ($R48 = $B$2:$B$23) * ($Q48 = $A$2:$A$23) * ($C$2:$O$23))</f>
        <v>3124.9695235893901</v>
      </c>
      <c r="AJ48" s="1" cm="1">
        <f t="array" ref="AJ48">SUMPRODUCT((AJ$28 = $C$1:$O$1) * ($R48 = $B$2:$B$23) * ($Q48 = $A$2:$A$23) * ($C$2:$O$23))</f>
        <v>29.112268123150599</v>
      </c>
      <c r="AK48" s="1"/>
      <c r="AM48" t="s">
        <v>35</v>
      </c>
      <c r="AN48" t="s">
        <v>35</v>
      </c>
      <c r="AO48" t="str">
        <f>AO41</f>
        <v>OLS</v>
      </c>
      <c r="AP48" s="1" cm="1">
        <f t="array" ref="AP48">SUMPRODUCT((AP$28 = $S$1:$AE$1) * ($R48 = $R$2:$R$23) * ($Q48 = $Q$2:$Q$23) * ($S$2:$AE$23))</f>
        <v>2.8611032888431298E-3</v>
      </c>
      <c r="AQ48" s="1" cm="1">
        <f t="array" ref="AQ48">SUMPRODUCT((AQ$28 = $S$1:$AE$1) * ($R48 = $R$2:$R$23) * ($Q48 = $Q$2:$Q$23) * ($S$2:$AE$23))</f>
        <v>14.221497422592</v>
      </c>
      <c r="AR48" s="1" cm="1">
        <f t="array" ref="AR48">SUMPRODUCT((AR$28 = $S$1:$AE$1) * ($R48 = $R$2:$R$23) * ($Q48 = $Q$2:$Q$23) * ($S$2:$AE$23))</f>
        <v>22.236218965004699</v>
      </c>
      <c r="AS48" s="1" cm="1">
        <f t="array" ref="AS48">SUMPRODUCT((AS$28 = $S$1:$AE$1) * ($R48 = $R$2:$R$23) * ($Q48 = $Q$2:$Q$23) * ($S$2:$AE$23))</f>
        <v>1.4863558961468799</v>
      </c>
      <c r="AT48" s="1" cm="1">
        <f t="array" ref="AT48">SUMPRODUCT((AT$28 = $S$1:$AE$1) * ($R48 = $R$2:$R$23) * ($Q48 = $Q$2:$Q$23) * ($S$2:$AE$23))</f>
        <v>1.94563924698794</v>
      </c>
      <c r="AU48" s="1" cm="1">
        <f t="array" ref="AU48">SUMPRODUCT((AU$28 = $S$1:$AE$1) * ($R48 = $R$2:$R$23) * ($Q48 = $Q$2:$Q$23) * ($S$2:$AE$23))</f>
        <v>2.3692474193159101</v>
      </c>
      <c r="AV48" s="1" cm="1">
        <f t="array" ref="AV48">SUMPRODUCT((AV$28 = $S$1:$AE$1) * ($R48 = $R$2:$R$23) * ($Q48 = $Q$2:$Q$23) * ($S$2:$AE$23))</f>
        <v>2.29569974297038E-2</v>
      </c>
      <c r="AW48" s="1" cm="1">
        <f t="array" ref="AW48">SUMPRODUCT((AW$28 = $S$1:$AE$1) * ($R48 = $R$2:$R$23) * ($Q48 = $Q$2:$Q$23) * ($S$2:$AE$23))</f>
        <v>5.6578417406437298E-3</v>
      </c>
      <c r="AX48" s="1" cm="1">
        <f t="array" ref="AX48">SUMPRODUCT((AX$28 = $S$1:$AE$1) * ($R48 = $R$2:$R$23) * ($Q48 = $Q$2:$Q$23) * ($S$2:$AE$23))</f>
        <v>4.1506275950654503</v>
      </c>
      <c r="AY48" s="1" cm="1">
        <f t="array" ref="AY48">SUMPRODUCT((AY$28 = $S$1:$AE$1) * ($R48 = $R$2:$R$23) * ($Q48 = $Q$2:$Q$23) * ($S$2:$AE$23))</f>
        <v>7.9812665591018899</v>
      </c>
      <c r="AZ48" s="1" cm="1">
        <f t="array" ref="AZ48">SUMPRODUCT((AZ$28 = $S$1:$AE$1) * ($R48 = $R$2:$R$23) * ($Q48 = $Q$2:$Q$23) * ($S$2:$AE$23))</f>
        <v>9.6888948037826808</v>
      </c>
      <c r="BA48" s="1" cm="1">
        <f t="array" ref="BA48">SUMPRODUCT((BA$28 = $S$1:$AE$1) * ($R48 = $R$2:$R$23) * ($Q48 = $Q$2:$Q$23) * ($S$2:$AE$23))</f>
        <v>24.2528339244177</v>
      </c>
      <c r="BB48" s="1" cm="1">
        <f t="array" ref="BB48">SUMPRODUCT((BB$28 = $S$1:$AE$1) * ($R48 = $R$2:$R$23) * ($Q48 = $Q$2:$Q$23) * ($S$2:$AE$23))</f>
        <v>0.21806065957291601</v>
      </c>
      <c r="BC48" s="1"/>
      <c r="BD48" s="1"/>
      <c r="BE48" t="str">
        <f>"\texttt{"&amp;AL39&amp;"}"</f>
        <v>\texttt{Global}</v>
      </c>
      <c r="BV48" s="3" t="s">
        <v>44</v>
      </c>
    </row>
    <row r="49" spans="17:74" x14ac:dyDescent="0.35">
      <c r="Q49" t="s">
        <v>23</v>
      </c>
      <c r="R49" t="s">
        <v>21</v>
      </c>
      <c r="U49" t="s">
        <v>35</v>
      </c>
      <c r="V49" t="s">
        <v>35</v>
      </c>
      <c r="W49" t="str">
        <f>W42</f>
        <v>WLS-struct</v>
      </c>
      <c r="X49" s="1" cm="1">
        <f t="array" ref="X49">SUMPRODUCT((X$28 = $C$1:$O$1) * ($R49 = $B$2:$B$23) * ($Q49 = $A$2:$A$23) * ($C$2:$O$23))</f>
        <v>2.1037730392892602</v>
      </c>
      <c r="Y49" s="1" cm="1">
        <f t="array" ref="Y49">SUMPRODUCT((Y$28 = $C$1:$O$1) * ($R49 = $B$2:$B$23) * ($Q49 = $A$2:$A$23) * ($C$2:$O$23))</f>
        <v>731.34621931536697</v>
      </c>
      <c r="Z49" s="1" cm="1">
        <f t="array" ref="Z49">SUMPRODUCT((Z$28 = $C$1:$O$1) * ($R49 = $B$2:$B$23) * ($Q49 = $A$2:$A$23) * ($C$2:$O$23))</f>
        <v>1504.68874686701</v>
      </c>
      <c r="AA49" s="1" cm="1">
        <f t="array" ref="AA49">SUMPRODUCT((AA$28 = $C$1:$O$1) * ($R49 = $B$2:$B$23) * ($Q49 = $A$2:$A$23) * ($C$2:$O$23))</f>
        <v>112.886694198928</v>
      </c>
      <c r="AB49" s="1" cm="1">
        <f t="array" ref="AB49">SUMPRODUCT((AB$28 = $C$1:$O$1) * ($R49 = $B$2:$B$23) * ($Q49 = $A$2:$A$23) * ($C$2:$O$23))</f>
        <v>217.110977305261</v>
      </c>
      <c r="AC49" s="1" cm="1">
        <f t="array" ref="AC49">SUMPRODUCT((AC$28 = $C$1:$O$1) * ($R49 = $B$2:$B$23) * ($Q49 = $A$2:$A$23) * ($C$2:$O$23))</f>
        <v>425.881301273416</v>
      </c>
      <c r="AD49" s="1" cm="1">
        <f t="array" ref="AD49">SUMPRODUCT((AD$28 = $C$1:$O$1) * ($R49 = $B$2:$B$23) * ($Q49 = $A$2:$A$23) * ($C$2:$O$23))</f>
        <v>8.7104562418168499</v>
      </c>
      <c r="AE49" s="1" cm="1">
        <f t="array" ref="AE49">SUMPRODUCT((AE$28 = $C$1:$O$1) * ($R49 = $B$2:$B$23) * ($Q49 = $A$2:$A$23) * ($C$2:$O$23))</f>
        <v>4.2272976383116196</v>
      </c>
      <c r="AF49" s="1" cm="1">
        <f t="array" ref="AF49">SUMPRODUCT((AF$28 = $C$1:$O$1) * ($R49 = $B$2:$B$23) * ($Q49 = $A$2:$A$23) * ($C$2:$O$23))</f>
        <v>291.22265493612798</v>
      </c>
      <c r="AG49" s="1" cm="1">
        <f t="array" ref="AG49">SUMPRODUCT((AG$28 = $C$1:$O$1) * ($R49 = $B$2:$B$23) * ($Q49 = $A$2:$A$23) * ($C$2:$O$23))</f>
        <v>590.67318739755501</v>
      </c>
      <c r="AH49" s="1" cm="1">
        <f t="array" ref="AH49">SUMPRODUCT((AH$28 = $C$1:$O$1) * ($R49 = $B$2:$B$23) * ($Q49 = $A$2:$A$23) * ($C$2:$O$23))</f>
        <v>1153.11575540595</v>
      </c>
      <c r="AI49" s="1" cm="1">
        <f t="array" ref="AI49">SUMPRODUCT((AI$28 = $C$1:$O$1) * ($R49 = $B$2:$B$23) * ($Q49 = $A$2:$A$23) * ($C$2:$O$23))</f>
        <v>2908.9524688657698</v>
      </c>
      <c r="AJ49" s="1" cm="1">
        <f t="array" ref="AJ49">SUMPRODUCT((AJ$28 = $C$1:$O$1) * ($R49 = $B$2:$B$23) * ($Q49 = $A$2:$A$23) * ($C$2:$O$23))</f>
        <v>27.5681196135086</v>
      </c>
      <c r="AK49" s="1"/>
      <c r="AM49" t="s">
        <v>35</v>
      </c>
      <c r="AN49" t="s">
        <v>35</v>
      </c>
      <c r="AO49" t="str">
        <f>AO42</f>
        <v>WLS-struct</v>
      </c>
      <c r="AP49" s="1" cm="1">
        <f t="array" ref="AP49">SUMPRODUCT((AP$28 = $S$1:$AE$1) * ($R49 = $R$2:$R$23) * ($Q49 = $Q$2:$Q$23) * ($S$2:$AE$23))</f>
        <v>3.4859699233203301E-3</v>
      </c>
      <c r="AQ49" s="1" cm="1">
        <f t="array" ref="AQ49">SUMPRODUCT((AQ$28 = $S$1:$AE$1) * ($R49 = $R$2:$R$23) * ($Q49 = $Q$2:$Q$23) * ($S$2:$AE$23))</f>
        <v>8.5508641968800898</v>
      </c>
      <c r="AR49" s="1" cm="1">
        <f t="array" ref="AR49">SUMPRODUCT((AR$28 = $S$1:$AE$1) * ($R49 = $R$2:$R$23) * ($Q49 = $Q$2:$Q$23) * ($S$2:$AE$23))</f>
        <v>16.093677980119399</v>
      </c>
      <c r="AS49" s="1" cm="1">
        <f t="array" ref="AS49">SUMPRODUCT((AS$28 = $S$1:$AE$1) * ($R49 = $R$2:$R$23) * ($Q49 = $Q$2:$Q$23) * ($S$2:$AE$23))</f>
        <v>0.57740811701289096</v>
      </c>
      <c r="AT49" s="1" cm="1">
        <f t="array" ref="AT49">SUMPRODUCT((AT$28 = $S$1:$AE$1) * ($R49 = $R$2:$R$23) * ($Q49 = $Q$2:$Q$23) * ($S$2:$AE$23))</f>
        <v>1.13320168197463</v>
      </c>
      <c r="AU49" s="1" cm="1">
        <f t="array" ref="AU49">SUMPRODUCT((AU$28 = $S$1:$AE$1) * ($R49 = $R$2:$R$23) * ($Q49 = $Q$2:$Q$23) * ($S$2:$AE$23))</f>
        <v>2.1671728952448599</v>
      </c>
      <c r="AV49" s="1" cm="1">
        <f t="array" ref="AV49">SUMPRODUCT((AV$28 = $S$1:$AE$1) * ($R49 = $R$2:$R$23) * ($Q49 = $Q$2:$Q$23) * ($S$2:$AE$23))</f>
        <v>2.2574650442577299E-2</v>
      </c>
      <c r="AW49" s="1" cm="1">
        <f t="array" ref="AW49">SUMPRODUCT((AW$28 = $S$1:$AE$1) * ($R49 = $R$2:$R$23) * ($Q49 = $Q$2:$Q$23) * ($S$2:$AE$23))</f>
        <v>6.6774366057287303E-3</v>
      </c>
      <c r="AX49" s="1" cm="1">
        <f t="array" ref="AX49">SUMPRODUCT((AX$28 = $S$1:$AE$1) * ($R49 = $R$2:$R$23) * ($Q49 = $Q$2:$Q$23) * ($S$2:$AE$23))</f>
        <v>2.3831633915695898</v>
      </c>
      <c r="AY49" s="1" cm="1">
        <f t="array" ref="AY49">SUMPRODUCT((AY$28 = $S$1:$AE$1) * ($R49 = $R$2:$R$23) * ($Q49 = $Q$2:$Q$23) * ($S$2:$AE$23))</f>
        <v>4.8227745243332203</v>
      </c>
      <c r="AZ49" s="1" cm="1">
        <f t="array" ref="AZ49">SUMPRODUCT((AZ$28 = $S$1:$AE$1) * ($R49 = $R$2:$R$23) * ($Q49 = $Q$2:$Q$23) * ($S$2:$AE$23))</f>
        <v>7.52793309677143</v>
      </c>
      <c r="BA49" s="1" cm="1">
        <f t="array" ref="BA49">SUMPRODUCT((BA$28 = $S$1:$AE$1) * ($R49 = $R$2:$R$23) * ($Q49 = $Q$2:$Q$23) * ($S$2:$AE$23))</f>
        <v>23.5197669563969</v>
      </c>
      <c r="BB49" s="1" cm="1">
        <f t="array" ref="BB49">SUMPRODUCT((BB$28 = $S$1:$AE$1) * ($R49 = $R$2:$R$23) * ($Q49 = $Q$2:$Q$23) * ($S$2:$AE$23))</f>
        <v>0.21829367979574801</v>
      </c>
      <c r="BC49" s="1"/>
      <c r="BD49" s="1"/>
      <c r="BE49" t="s">
        <v>43</v>
      </c>
      <c r="BF49" t="str">
        <f>AM40</f>
        <v>SL</v>
      </c>
      <c r="BG49" t="str">
        <f>"&amp;"&amp;AN40</f>
        <v>&amp;SL</v>
      </c>
      <c r="BH49" t="str">
        <f>"&amp;"&amp;AO40</f>
        <v>&amp;Base</v>
      </c>
      <c r="BI49" t="str">
        <f>"&amp;"&amp;ROUND(X40, 2)&amp;" ("&amp;ROUND(AP40, 2)&amp;")"</f>
        <v>&amp;2.16 (0)</v>
      </c>
      <c r="BJ49" t="str">
        <f>"&amp;"&amp;ROUND(Y40, 0)&amp;" ("&amp;ROUND(AQ40, 2)&amp;")"</f>
        <v>&amp;771 (54.94)</v>
      </c>
      <c r="BK49" t="str">
        <f>"&amp;"&amp;ROUND(Z40, 0)&amp;" ("&amp;ROUND(AR40, 2)&amp;")"</f>
        <v>&amp;1587 (256.06)</v>
      </c>
      <c r="BL49" s="6" t="str">
        <f>"&amp;"&amp;ROUND(AA40, 0)&amp;" ("&amp;ROUND(AS40, 2)&amp;")"</f>
        <v>&amp;120 (2.11)</v>
      </c>
      <c r="BM49" t="str">
        <f>"&amp;"&amp;ROUND(AB40, 0)&amp;" ("&amp;ROUND(AT40, 2)&amp;")"</f>
        <v>&amp;227 (8.81)</v>
      </c>
      <c r="BN49" t="str">
        <f>"&amp;"&amp;ROUND(AC40, 0)&amp;" ("&amp;ROUND(AU40, 2)&amp;")"</f>
        <v>&amp;458 (18.45)</v>
      </c>
      <c r="BO49" t="str">
        <f>"&amp;"&amp;ROUND(AD40, 2)&amp;" ("&amp;ROUND(AV40, 2)&amp;")"</f>
        <v>&amp;9.09 (0.05)</v>
      </c>
      <c r="BP49" t="str">
        <f>"&amp;"&amp;ROUND(AE40, 2)&amp;" ("&amp;ROUND(AW40, 2)&amp;")"</f>
        <v>&amp;4.4 (0.01)</v>
      </c>
      <c r="BQ49" t="str">
        <f>"&amp;"&amp;ROUND(AF40, 0)&amp;" ("&amp;ROUND(AX40, 2)&amp;")"</f>
        <v>&amp;329 (18.51)</v>
      </c>
      <c r="BR49" t="str">
        <f>"&amp;"&amp;ROUND(AG40, 0)&amp;" ("&amp;ROUND(AY40, 2)&amp;")"</f>
        <v>&amp;650 (31.09)</v>
      </c>
      <c r="BS49" t="str">
        <f>"&amp;"&amp;ROUND(AH40, 0)&amp;" ("&amp;ROUND(AZ40, 2)&amp;")"</f>
        <v>&amp;1807 (1203.62)</v>
      </c>
      <c r="BT49" t="str">
        <f>"&amp;"&amp;ROUND(AI40, 0)&amp;" ("&amp;ROUND(BA40, 2)&amp;")"</f>
        <v>&amp;3273 (338.71)</v>
      </c>
      <c r="BU49" t="str">
        <f>"&amp;"&amp;ROUND(AJ40, 1)&amp;" ("&amp;ROUND(BB40, 2)&amp;")"</f>
        <v>&amp;32.8 (6.6)</v>
      </c>
      <c r="BV49" s="3" t="s">
        <v>44</v>
      </c>
    </row>
    <row r="50" spans="17:74" x14ac:dyDescent="0.35">
      <c r="Q50" t="s">
        <v>23</v>
      </c>
      <c r="R50" t="s">
        <v>22</v>
      </c>
      <c r="U50" t="s">
        <v>35</v>
      </c>
      <c r="V50" t="s">
        <v>35</v>
      </c>
      <c r="W50" t="str">
        <f>W43</f>
        <v>WLS-var</v>
      </c>
      <c r="X50" s="1" cm="1">
        <f t="array" ref="X50">SUMPRODUCT((X$28 = $C$1:$O$1) * ($R50 = $B$2:$B$23) * ($Q50 = $A$2:$A$23) * ($C$2:$O$23))</f>
        <v>2.1063726760609001</v>
      </c>
      <c r="Y50" s="1" cm="1">
        <f t="array" ref="Y50">SUMPRODUCT((Y$28 = $C$1:$O$1) * ($R50 = $B$2:$B$23) * ($Q50 = $A$2:$A$23) * ($C$2:$O$23))</f>
        <v>646.78051410869296</v>
      </c>
      <c r="Z50" s="1" cm="1">
        <f t="array" ref="Z50">SUMPRODUCT((Z$28 = $C$1:$O$1) * ($R50 = $B$2:$B$23) * ($Q50 = $A$2:$A$23) * ($C$2:$O$23))</f>
        <v>1344.77520573232</v>
      </c>
      <c r="AA50" s="1" cm="1">
        <f t="array" ref="AA50">SUMPRODUCT((AA$28 = $C$1:$O$1) * ($R50 = $B$2:$B$23) * ($Q50 = $A$2:$A$23) * ($C$2:$O$23))</f>
        <v>108.506128733578</v>
      </c>
      <c r="AB50" s="1" cm="1">
        <f t="array" ref="AB50">SUMPRODUCT((AB$28 = $C$1:$O$1) * ($R50 = $B$2:$B$23) * ($Q50 = $A$2:$A$23) * ($C$2:$O$23))</f>
        <v>210.66338045309701</v>
      </c>
      <c r="AC50" s="1" cm="1">
        <f t="array" ref="AC50">SUMPRODUCT((AC$28 = $C$1:$O$1) * ($R50 = $B$2:$B$23) * ($Q50 = $A$2:$A$23) * ($C$2:$O$23))</f>
        <v>410.88678615379303</v>
      </c>
      <c r="AD50" s="1" cm="1">
        <f t="array" ref="AD50">SUMPRODUCT((AD$28 = $C$1:$O$1) * ($R50 = $B$2:$B$23) * ($Q50 = $A$2:$A$23) * ($C$2:$O$23))</f>
        <v>8.7248721649879108</v>
      </c>
      <c r="AE50" s="1" cm="1">
        <f t="array" ref="AE50">SUMPRODUCT((AE$28 = $C$1:$O$1) * ($R50 = $B$2:$B$23) * ($Q50 = $A$2:$A$23) * ($C$2:$O$23))</f>
        <v>4.2382502124389703</v>
      </c>
      <c r="AF50" s="1" cm="1">
        <f t="array" ref="AF50">SUMPRODUCT((AF$28 = $C$1:$O$1) * ($R50 = $B$2:$B$23) * ($Q50 = $A$2:$A$23) * ($C$2:$O$23))</f>
        <v>271.52461772753401</v>
      </c>
      <c r="AG50" s="1" cm="1">
        <f t="array" ref="AG50">SUMPRODUCT((AG$28 = $C$1:$O$1) * ($R50 = $B$2:$B$23) * ($Q50 = $A$2:$A$23) * ($C$2:$O$23))</f>
        <v>555.36247496193801</v>
      </c>
      <c r="AH50" s="1" cm="1">
        <f t="array" ref="AH50">SUMPRODUCT((AH$28 = $C$1:$O$1) * ($R50 = $B$2:$B$23) * ($Q50 = $A$2:$A$23) * ($C$2:$O$23))</f>
        <v>1068.2661240790501</v>
      </c>
      <c r="AI50" s="1" cm="1">
        <f t="array" ref="AI50">SUMPRODUCT((AI$28 = $C$1:$O$1) * ($R50 = $B$2:$B$23) * ($Q50 = $A$2:$A$23) * ($C$2:$O$23))</f>
        <v>2541.1977450878899</v>
      </c>
      <c r="AJ50" s="1" cm="1">
        <f t="array" ref="AJ50">SUMPRODUCT((AJ$28 = $C$1:$O$1) * ($R50 = $B$2:$B$23) * ($Q50 = $A$2:$A$23) * ($C$2:$O$23))</f>
        <v>25.074477194545899</v>
      </c>
      <c r="AK50" s="1"/>
      <c r="AM50" t="s">
        <v>35</v>
      </c>
      <c r="AN50" t="s">
        <v>35</v>
      </c>
      <c r="AO50" t="str">
        <f>AO43</f>
        <v>WLS-var</v>
      </c>
      <c r="AP50" s="1" cm="1">
        <f t="array" ref="AP50">SUMPRODUCT((AP$28 = $S$1:$AE$1) * ($R50 = $R$2:$R$23) * ($Q50 = $Q$2:$Q$23) * ($S$2:$AE$23))</f>
        <v>2.92313036953883E-3</v>
      </c>
      <c r="AQ50" s="1" cm="1">
        <f t="array" ref="AQ50">SUMPRODUCT((AQ$28 = $S$1:$AE$1) * ($R50 = $R$2:$R$23) * ($Q50 = $Q$2:$Q$23) * ($S$2:$AE$23))</f>
        <v>7.2327920918661697</v>
      </c>
      <c r="AR50" s="1" cm="1">
        <f t="array" ref="AR50">SUMPRODUCT((AR$28 = $S$1:$AE$1) * ($R50 = $R$2:$R$23) * ($Q50 = $Q$2:$Q$23) * ($S$2:$AE$23))</f>
        <v>18.953030910451201</v>
      </c>
      <c r="AS50" s="1" cm="1">
        <f t="array" ref="AS50">SUMPRODUCT((AS$28 = $S$1:$AE$1) * ($R50 = $R$2:$R$23) * ($Q50 = $Q$2:$Q$23) * ($S$2:$AE$23))</f>
        <v>0.50661882042249096</v>
      </c>
      <c r="AT50" s="1" cm="1">
        <f t="array" ref="AT50">SUMPRODUCT((AT$28 = $S$1:$AE$1) * ($R50 = $R$2:$R$23) * ($Q50 = $Q$2:$Q$23) * ($S$2:$AE$23))</f>
        <v>1.43416242324039</v>
      </c>
      <c r="AU50" s="1" cm="1">
        <f t="array" ref="AU50">SUMPRODUCT((AU$28 = $S$1:$AE$1) * ($R50 = $R$2:$R$23) * ($Q50 = $Q$2:$Q$23) * ($S$2:$AE$23))</f>
        <v>2.05512513500942</v>
      </c>
      <c r="AV50" s="1" cm="1">
        <f t="array" ref="AV50">SUMPRODUCT((AV$28 = $S$1:$AE$1) * ($R50 = $R$2:$R$23) * ($Q50 = $Q$2:$Q$23) * ($S$2:$AE$23))</f>
        <v>2.5565324159636801E-2</v>
      </c>
      <c r="AW50" s="1" cm="1">
        <f t="array" ref="AW50">SUMPRODUCT((AW$28 = $S$1:$AE$1) * ($R50 = $R$2:$R$23) * ($Q50 = $Q$2:$Q$23) * ($S$2:$AE$23))</f>
        <v>7.6494807903089096E-3</v>
      </c>
      <c r="AX50" s="1" cm="1">
        <f t="array" ref="AX50">SUMPRODUCT((AX$28 = $S$1:$AE$1) * ($R50 = $R$2:$R$23) * ($Q50 = $Q$2:$Q$23) * ($S$2:$AE$23))</f>
        <v>2.0565244269160798</v>
      </c>
      <c r="AY50" s="1" cm="1">
        <f t="array" ref="AY50">SUMPRODUCT((AY$28 = $S$1:$AE$1) * ($R50 = $R$2:$R$23) * ($Q50 = $Q$2:$Q$23) * ($S$2:$AE$23))</f>
        <v>5.5796821492161603</v>
      </c>
      <c r="AZ50" s="1" cm="1">
        <f t="array" ref="AZ50">SUMPRODUCT((AZ$28 = $S$1:$AE$1) * ($R50 = $R$2:$R$23) * ($Q50 = $Q$2:$Q$23) * ($S$2:$AE$23))</f>
        <v>8.7702044432415196</v>
      </c>
      <c r="BA50" s="1" cm="1">
        <f t="array" ref="BA50">SUMPRODUCT((BA$28 = $S$1:$AE$1) * ($R50 = $R$2:$R$23) * ($Q50 = $Q$2:$Q$23) * ($S$2:$AE$23))</f>
        <v>31.064704203121899</v>
      </c>
      <c r="BB50" s="1" cm="1">
        <f t="array" ref="BB50">SUMPRODUCT((BB$28 = $S$1:$AE$1) * ($R50 = $R$2:$R$23) * ($Q50 = $Q$2:$Q$23) * ($S$2:$AE$23))</f>
        <v>0.250689369506156</v>
      </c>
      <c r="BC50" s="1"/>
      <c r="BD50" s="1"/>
      <c r="BE50" t="s">
        <v>43</v>
      </c>
      <c r="BF50" t="str">
        <f>AM41</f>
        <v>SL</v>
      </c>
      <c r="BG50" t="str">
        <f>"&amp;"&amp;AN41</f>
        <v>&amp;SL</v>
      </c>
      <c r="BH50" t="str">
        <f>"&amp;"&amp;AO41</f>
        <v>&amp;OLS</v>
      </c>
      <c r="BI50" t="str">
        <f>"&amp;"&amp;ROUND(X41, 2)&amp;" ("&amp;ROUND(AP41, 2)&amp;")"</f>
        <v>&amp;2.13 (0.01)</v>
      </c>
      <c r="BJ50" t="str">
        <f>"&amp;"&amp;ROUND(Y41, 0)&amp;" ("&amp;ROUND(AQ41, 2)&amp;")"</f>
        <v>&amp;764 (58.91)</v>
      </c>
      <c r="BK50" t="str">
        <f>"&amp;"&amp;ROUND(Z41, 0)&amp;" ("&amp;ROUND(AR41, 2)&amp;")"</f>
        <v>&amp;1524 (181.38)</v>
      </c>
      <c r="BL50" t="str">
        <f>"&amp;"&amp;ROUND(AA41, 0)&amp;" ("&amp;ROUND(AS41, 2)&amp;")"</f>
        <v>&amp;117 (10.32)</v>
      </c>
      <c r="BM50" t="str">
        <f>"&amp;"&amp;ROUND(AB41, 0)&amp;" ("&amp;ROUND(AT41, 2)&amp;")"</f>
        <v>&amp;227 (27.24)</v>
      </c>
      <c r="BN50" t="str">
        <f>"&amp;"&amp;ROUND(AC41, 0)&amp;" ("&amp;ROUND(AU41, 2)&amp;")"</f>
        <v>&amp;484 (109.14)</v>
      </c>
      <c r="BO50" t="str">
        <f>"&amp;"&amp;ROUND(AD41, 2)&amp;" ("&amp;ROUND(AV41, 2)&amp;")"</f>
        <v>&amp;8.99 (0.05)</v>
      </c>
      <c r="BP50" t="str">
        <f>"&amp;"&amp;ROUND(AE41, 2)&amp;" ("&amp;ROUND(AW41, 2)&amp;")"</f>
        <v>&amp;4.34 (0.03)</v>
      </c>
      <c r="BQ50" t="str">
        <f>"&amp;"&amp;ROUND(AF41, 0)&amp;" ("&amp;ROUND(AX41, 2)&amp;")"</f>
        <v>&amp;316 (42.99)</v>
      </c>
      <c r="BR50" t="str">
        <f>"&amp;"&amp;ROUND(AG41, 0)&amp;" ("&amp;ROUND(AY41, 2)&amp;")"</f>
        <v>&amp;637 (107.63)</v>
      </c>
      <c r="BS50" t="str">
        <f>"&amp;"&amp;ROUND(AH41, 0)&amp;" ("&amp;ROUND(AZ41, 2)&amp;")"</f>
        <v>&amp;1371 (417.84)</v>
      </c>
      <c r="BT50" t="str">
        <f>"&amp;"&amp;ROUND(AI41, 0)&amp;" ("&amp;ROUND(BA41, 2)&amp;")"</f>
        <v>&amp;3114 (417.38)</v>
      </c>
      <c r="BU50" t="str">
        <f>"&amp;"&amp;ROUND(AJ41, 1)&amp;" ("&amp;ROUND(BB41, 2)&amp;")"</f>
        <v>&amp;29.9 (2.52)</v>
      </c>
      <c r="BV50" s="3" t="s">
        <v>44</v>
      </c>
    </row>
    <row r="51" spans="17:74" x14ac:dyDescent="0.35">
      <c r="Q51" t="s">
        <v>23</v>
      </c>
      <c r="R51" t="s">
        <v>19</v>
      </c>
      <c r="U51" t="s">
        <v>35</v>
      </c>
      <c r="V51" t="s">
        <v>35</v>
      </c>
      <c r="W51" t="str">
        <f>W44</f>
        <v>MinT-shrink</v>
      </c>
      <c r="X51" s="1" cm="1">
        <f t="array" ref="X51">SUMPRODUCT((X$28 = $C$1:$O$1) * ($R51 = $B$2:$B$23) * ($Q51 = $A$2:$A$23) * ($C$2:$O$23))</f>
        <v>2.1082478912682601</v>
      </c>
      <c r="Y51" s="1" cm="1">
        <f t="array" ref="Y51">SUMPRODUCT((Y$28 = $C$1:$O$1) * ($R51 = $B$2:$B$23) * ($Q51 = $A$2:$A$23) * ($C$2:$O$23))</f>
        <v>666.82974732524701</v>
      </c>
      <c r="Z51" s="1" cm="1">
        <f t="array" ref="Z51">SUMPRODUCT((Z$28 = $C$1:$O$1) * ($R51 = $B$2:$B$23) * ($Q51 = $A$2:$A$23) * ($C$2:$O$23))</f>
        <v>1396.6337623004899</v>
      </c>
      <c r="AA51" s="1" cm="1">
        <f t="array" ref="AA51">SUMPRODUCT((AA$28 = $C$1:$O$1) * ($R51 = $B$2:$B$23) * ($Q51 = $A$2:$A$23) * ($C$2:$O$23))</f>
        <v>105.931326184683</v>
      </c>
      <c r="AB51" s="1" cm="1">
        <f t="array" ref="AB51">SUMPRODUCT((AB$28 = $C$1:$O$1) * ($R51 = $B$2:$B$23) * ($Q51 = $A$2:$A$23) * ($C$2:$O$23))</f>
        <v>205.61793658585401</v>
      </c>
      <c r="AC51" s="1" cm="1">
        <f t="array" ref="AC51">SUMPRODUCT((AC$28 = $C$1:$O$1) * ($R51 = $B$2:$B$23) * ($Q51 = $A$2:$A$23) * ($C$2:$O$23))</f>
        <v>404.77626583993901</v>
      </c>
      <c r="AD51" s="1" cm="1">
        <f t="array" ref="AD51">SUMPRODUCT((AD$28 = $C$1:$O$1) * ($R51 = $B$2:$B$23) * ($Q51 = $A$2:$A$23) * ($C$2:$O$23))</f>
        <v>8.7646696533103903</v>
      </c>
      <c r="AE51" s="1" cm="1">
        <f t="array" ref="AE51">SUMPRODUCT((AE$28 = $C$1:$O$1) * ($R51 = $B$2:$B$23) * ($Q51 = $A$2:$A$23) * ($C$2:$O$23))</f>
        <v>4.2437679937989996</v>
      </c>
      <c r="AF51" s="1" cm="1">
        <f t="array" ref="AF51">SUMPRODUCT((AF$28 = $C$1:$O$1) * ($R51 = $B$2:$B$23) * ($Q51 = $A$2:$A$23) * ($C$2:$O$23))</f>
        <v>271.87079645715301</v>
      </c>
      <c r="AG51" s="1" cm="1">
        <f t="array" ref="AG51">SUMPRODUCT((AG$28 = $C$1:$O$1) * ($R51 = $B$2:$B$23) * ($Q51 = $A$2:$A$23) * ($C$2:$O$23))</f>
        <v>557.71762417438003</v>
      </c>
      <c r="AH51" s="1" cm="1">
        <f t="array" ref="AH51">SUMPRODUCT((AH$28 = $C$1:$O$1) * ($R51 = $B$2:$B$23) * ($Q51 = $A$2:$A$23) * ($C$2:$O$23))</f>
        <v>1090.5359243471501</v>
      </c>
      <c r="AI51" s="1" cm="1">
        <f t="array" ref="AI51">SUMPRODUCT((AI$28 = $C$1:$O$1) * ($R51 = $B$2:$B$23) * ($Q51 = $A$2:$A$23) * ($C$2:$O$23))</f>
        <v>2705.5833885194302</v>
      </c>
      <c r="AJ51" s="1" cm="1">
        <f t="array" ref="AJ51">SUMPRODUCT((AJ$28 = $C$1:$O$1) * ($R51 = $B$2:$B$23) * ($Q51 = $A$2:$A$23) * ($C$2:$O$23))</f>
        <v>25.762153026084501</v>
      </c>
      <c r="AK51" s="1"/>
      <c r="AM51" t="s">
        <v>35</v>
      </c>
      <c r="AN51" t="s">
        <v>35</v>
      </c>
      <c r="AO51" t="str">
        <f>AO44</f>
        <v>MinT-shrink</v>
      </c>
      <c r="AP51" s="1" cm="1">
        <f t="array" ref="AP51">SUMPRODUCT((AP$28 = $S$1:$AE$1) * ($R51 = $R$2:$R$23) * ($Q51 = $Q$2:$Q$23) * ($S$2:$AE$23))</f>
        <v>2.9805420284961101E-3</v>
      </c>
      <c r="AQ51" s="1" cm="1">
        <f t="array" ref="AQ51">SUMPRODUCT((AQ$28 = $S$1:$AE$1) * ($R51 = $R$2:$R$23) * ($Q51 = $Q$2:$Q$23) * ($S$2:$AE$23))</f>
        <v>18.151700791644799</v>
      </c>
      <c r="AR51" s="1" cm="1">
        <f t="array" ref="AR51">SUMPRODUCT((AR$28 = $S$1:$AE$1) * ($R51 = $R$2:$R$23) * ($Q51 = $Q$2:$Q$23) * ($S$2:$AE$23))</f>
        <v>44.320443828521697</v>
      </c>
      <c r="AS51" s="1" cm="1">
        <f t="array" ref="AS51">SUMPRODUCT((AS$28 = $S$1:$AE$1) * ($R51 = $R$2:$R$23) * ($Q51 = $Q$2:$Q$23) * ($S$2:$AE$23))</f>
        <v>1.1525767385252299</v>
      </c>
      <c r="AT51" s="1" cm="1">
        <f t="array" ref="AT51">SUMPRODUCT((AT$28 = $S$1:$AE$1) * ($R51 = $R$2:$R$23) * ($Q51 = $Q$2:$Q$23) * ($S$2:$AE$23))</f>
        <v>3.13980858477911</v>
      </c>
      <c r="AU51" s="1" cm="1">
        <f t="array" ref="AU51">SUMPRODUCT((AU$28 = $S$1:$AE$1) * ($R51 = $R$2:$R$23) * ($Q51 = $Q$2:$Q$23) * ($S$2:$AE$23))</f>
        <v>5.4481909593948803</v>
      </c>
      <c r="AV51" s="1" cm="1">
        <f t="array" ref="AV51">SUMPRODUCT((AV$28 = $S$1:$AE$1) * ($R51 = $R$2:$R$23) * ($Q51 = $Q$2:$Q$23) * ($S$2:$AE$23))</f>
        <v>1.9829514749914501E-2</v>
      </c>
      <c r="AW51" s="1" cm="1">
        <f t="array" ref="AW51">SUMPRODUCT((AW$28 = $S$1:$AE$1) * ($R51 = $R$2:$R$23) * ($Q51 = $Q$2:$Q$23) * ($S$2:$AE$23))</f>
        <v>6.7625917717428399E-3</v>
      </c>
      <c r="AX51" s="1" cm="1">
        <f t="array" ref="AX51">SUMPRODUCT((AX$28 = $S$1:$AE$1) * ($R51 = $R$2:$R$23) * ($Q51 = $Q$2:$Q$23) * ($S$2:$AE$23))</f>
        <v>4.9231814496088697</v>
      </c>
      <c r="AY51" s="1" cm="1">
        <f t="array" ref="AY51">SUMPRODUCT((AY$28 = $S$1:$AE$1) * ($R51 = $R$2:$R$23) * ($Q51 = $Q$2:$Q$23) * ($S$2:$AE$23))</f>
        <v>12.591318718122499</v>
      </c>
      <c r="AZ51" s="1" cm="1">
        <f t="array" ref="AZ51">SUMPRODUCT((AZ$28 = $S$1:$AE$1) * ($R51 = $R$2:$R$23) * ($Q51 = $Q$2:$Q$23) * ($S$2:$AE$23))</f>
        <v>22.520697119934901</v>
      </c>
      <c r="BA51" s="1" cm="1">
        <f t="array" ref="BA51">SUMPRODUCT((BA$28 = $S$1:$AE$1) * ($R51 = $R$2:$R$23) * ($Q51 = $Q$2:$Q$23) * ($S$2:$AE$23))</f>
        <v>80.278325990455201</v>
      </c>
      <c r="BB51" s="1" cm="1">
        <f t="array" ref="BB51">SUMPRODUCT((BB$28 = $S$1:$AE$1) * ($R51 = $R$2:$R$23) * ($Q51 = $Q$2:$Q$23) * ($S$2:$AE$23))</f>
        <v>0.62947003779565602</v>
      </c>
      <c r="BC51" s="1"/>
      <c r="BD51" s="1"/>
      <c r="BE51" t="s">
        <v>43</v>
      </c>
      <c r="BF51" t="str">
        <f>AM42</f>
        <v>SL</v>
      </c>
      <c r="BG51" t="str">
        <f>"&amp;"&amp;AN42</f>
        <v>&amp;SL</v>
      </c>
      <c r="BH51" t="str">
        <f>"&amp;"&amp;AO42</f>
        <v>&amp;WLS-struct</v>
      </c>
      <c r="BI51" t="str">
        <f>"&amp;"&amp;ROUND(X42, 2)&amp;" ("&amp;ROUND(AP42, 2)&amp;")"</f>
        <v>&amp;2.13 (0)</v>
      </c>
      <c r="BJ51" t="str">
        <f>"&amp;"&amp;ROUND(Y42, 0)&amp;" ("&amp;ROUND(AQ42, 2)&amp;")"</f>
        <v>&amp;800 (45.37)</v>
      </c>
      <c r="BK51" t="str">
        <f>"&amp;"&amp;ROUND(Z42, 0)&amp;" ("&amp;ROUND(AR42, 2)&amp;")"</f>
        <v>&amp;1686 (103.86)</v>
      </c>
      <c r="BL51" t="str">
        <f>"&amp;"&amp;ROUND(AA42, 0)&amp;" ("&amp;ROUND(AS42, 2)&amp;")"</f>
        <v>&amp;118 (2.52)</v>
      </c>
      <c r="BM51" t="str">
        <f>"&amp;"&amp;ROUND(AB42, 0)&amp;" ("&amp;ROUND(AT42, 2)&amp;")"</f>
        <v>&amp;235 (5.96)</v>
      </c>
      <c r="BN51" t="str">
        <f>"&amp;"&amp;ROUND(AC42, 0)&amp;" ("&amp;ROUND(AU42, 2)&amp;")"</f>
        <v>&amp;463 (11.9)</v>
      </c>
      <c r="BO51" t="str">
        <f>"&amp;"&amp;ROUND(AD42, 2)&amp;" ("&amp;ROUND(AV42, 2)&amp;")"</f>
        <v>&amp;9.09 (0.03)</v>
      </c>
      <c r="BP51" t="str">
        <f>"&amp;"&amp;ROUND(AE42, 2)&amp;" ("&amp;ROUND(AW42, 2)&amp;")"</f>
        <v>&amp;4.35 (0.01)</v>
      </c>
      <c r="BQ51" t="str">
        <f>"&amp;"&amp;ROUND(AF42, 0)&amp;" ("&amp;ROUND(AX42, 2)&amp;")"</f>
        <v>&amp;314 (10.72)</v>
      </c>
      <c r="BR51" t="str">
        <f>"&amp;"&amp;ROUND(AG42, 0)&amp;" ("&amp;ROUND(AY42, 2)&amp;")"</f>
        <v>&amp;651 (24.97)</v>
      </c>
      <c r="BS51" t="str">
        <f>"&amp;"&amp;ROUND(AH42, 0)&amp;" ("&amp;ROUND(AZ42, 2)&amp;")"</f>
        <v>&amp;1264 (55.94)</v>
      </c>
      <c r="BT51" t="str">
        <f>"&amp;"&amp;ROUND(AI42, 0)&amp;" ("&amp;ROUND(BA42, 2)&amp;")"</f>
        <v>&amp;3231 (279.96)</v>
      </c>
      <c r="BU51" t="str">
        <f>"&amp;"&amp;ROUND(AJ42, 1)&amp;" ("&amp;ROUND(BB42, 2)&amp;")"</f>
        <v>&amp;30.4 (1.68)</v>
      </c>
      <c r="BV51" s="3" t="s">
        <v>44</v>
      </c>
    </row>
    <row r="52" spans="17:74" x14ac:dyDescent="0.35">
      <c r="Q52" t="s">
        <v>23</v>
      </c>
      <c r="R52" t="s">
        <v>17</v>
      </c>
      <c r="U52" t="s">
        <v>35</v>
      </c>
      <c r="V52" t="s">
        <v>35</v>
      </c>
      <c r="W52" t="str">
        <f>W45</f>
        <v>ERM</v>
      </c>
      <c r="X52" s="1" cm="1">
        <f t="array" ref="X52">SUMPRODUCT((X$28 = $C$1:$O$1) * ($R52 = $B$2:$B$23) * ($Q52 = $A$2:$A$23) * ($C$2:$O$23))</f>
        <v>2.5833516888413701</v>
      </c>
      <c r="Y52" s="1" cm="1">
        <f t="array" ref="Y52">SUMPRODUCT((Y$28 = $C$1:$O$1) * ($R52 = $B$2:$B$23) * ($Q52 = $A$2:$A$23) * ($C$2:$O$23))</f>
        <v>727.55670945925704</v>
      </c>
      <c r="Z52" s="1" cm="1">
        <f t="array" ref="Z52">SUMPRODUCT((Z$28 = $C$1:$O$1) * ($R52 = $B$2:$B$23) * ($Q52 = $A$2:$A$23) * ($C$2:$O$23))</f>
        <v>1411.1762396909101</v>
      </c>
      <c r="AA52" s="1" cm="1">
        <f t="array" ref="AA52">SUMPRODUCT((AA$28 = $C$1:$O$1) * ($R52 = $B$2:$B$23) * ($Q52 = $A$2:$A$23) * ($C$2:$O$23))</f>
        <v>117.49068943066899</v>
      </c>
      <c r="AB52" s="1" cm="1">
        <f t="array" ref="AB52">SUMPRODUCT((AB$28 = $C$1:$O$1) * ($R52 = $B$2:$B$23) * ($Q52 = $A$2:$A$23) * ($C$2:$O$23))</f>
        <v>213.306034255778</v>
      </c>
      <c r="AC52" s="1" cm="1">
        <f t="array" ref="AC52">SUMPRODUCT((AC$28 = $C$1:$O$1) * ($R52 = $B$2:$B$23) * ($Q52 = $A$2:$A$23) * ($C$2:$O$23))</f>
        <v>443.21227628983098</v>
      </c>
      <c r="AD52" s="1" cm="1">
        <f t="array" ref="AD52">SUMPRODUCT((AD$28 = $C$1:$O$1) * ($R52 = $B$2:$B$23) * ($Q52 = $A$2:$A$23) * ($C$2:$O$23))</f>
        <v>10.2998292018209</v>
      </c>
      <c r="AE52" s="1" cm="1">
        <f t="array" ref="AE52">SUMPRODUCT((AE$28 = $C$1:$O$1) * ($R52 = $B$2:$B$23) * ($Q52 = $A$2:$A$23) * ($C$2:$O$23))</f>
        <v>5.2107102091364199</v>
      </c>
      <c r="AF52" s="1" cm="1">
        <f t="array" ref="AF52">SUMPRODUCT((AF$28 = $C$1:$O$1) * ($R52 = $B$2:$B$23) * ($Q52 = $A$2:$A$23) * ($C$2:$O$23))</f>
        <v>307.10599695014901</v>
      </c>
      <c r="AG52" s="1" cm="1">
        <f t="array" ref="AG52">SUMPRODUCT((AG$28 = $C$1:$O$1) * ($R52 = $B$2:$B$23) * ($Q52 = $A$2:$A$23) * ($C$2:$O$23))</f>
        <v>582.76509284564895</v>
      </c>
      <c r="AH52" s="1" cm="1">
        <f t="array" ref="AH52">SUMPRODUCT((AH$28 = $C$1:$O$1) * ($R52 = $B$2:$B$23) * ($Q52 = $A$2:$A$23) * ($C$2:$O$23))</f>
        <v>1214.5593726530301</v>
      </c>
      <c r="AI52" s="1" cm="1">
        <f t="array" ref="AI52">SUMPRODUCT((AI$28 = $C$1:$O$1) * ($R52 = $B$2:$B$23) * ($Q52 = $A$2:$A$23) * ($C$2:$O$23))</f>
        <v>3100.5078427958201</v>
      </c>
      <c r="AJ52" s="1" cm="1">
        <f t="array" ref="AJ52">SUMPRODUCT((AJ$28 = $C$1:$O$1) * ($R52 = $B$2:$B$23) * ($Q52 = $A$2:$A$23) * ($C$2:$O$23))</f>
        <v>28.107213107844</v>
      </c>
      <c r="AK52" s="1"/>
      <c r="AM52" t="s">
        <v>35</v>
      </c>
      <c r="AN52" t="s">
        <v>35</v>
      </c>
      <c r="AO52" t="str">
        <f>AO45</f>
        <v>ERM</v>
      </c>
      <c r="AP52" s="1" cm="1">
        <f t="array" ref="AP52">SUMPRODUCT((AP$28 = $S$1:$AE$1) * ($R52 = $R$2:$R$23) * ($Q52 = $Q$2:$Q$23) * ($S$2:$AE$23))</f>
        <v>1.4551833744793199E-2</v>
      </c>
      <c r="AQ52" s="1" cm="1">
        <f t="array" ref="AQ52">SUMPRODUCT((AQ$28 = $S$1:$AE$1) * ($R52 = $R$2:$R$23) * ($Q52 = $Q$2:$Q$23) * ($S$2:$AE$23))</f>
        <v>48.013120042585903</v>
      </c>
      <c r="AR52" s="1" cm="1">
        <f t="array" ref="AR52">SUMPRODUCT((AR$28 = $S$1:$AE$1) * ($R52 = $R$2:$R$23) * ($Q52 = $Q$2:$Q$23) * ($S$2:$AE$23))</f>
        <v>118.36268711316799</v>
      </c>
      <c r="AS52" s="1" cm="1">
        <f t="array" ref="AS52">SUMPRODUCT((AS$28 = $S$1:$AE$1) * ($R52 = $R$2:$R$23) * ($Q52 = $Q$2:$Q$23) * ($S$2:$AE$23))</f>
        <v>3.65936880508495</v>
      </c>
      <c r="AT52" s="1" cm="1">
        <f t="array" ref="AT52">SUMPRODUCT((AT$28 = $S$1:$AE$1) * ($R52 = $R$2:$R$23) * ($Q52 = $Q$2:$Q$23) * ($S$2:$AE$23))</f>
        <v>8.7280001808615193</v>
      </c>
      <c r="AU52" s="1" cm="1">
        <f t="array" ref="AU52">SUMPRODUCT((AU$28 = $S$1:$AE$1) * ($R52 = $R$2:$R$23) * ($Q52 = $Q$2:$Q$23) * ($S$2:$AE$23))</f>
        <v>20.498947403064101</v>
      </c>
      <c r="AV52" s="1" cm="1">
        <f t="array" ref="AV52">SUMPRODUCT((AV$28 = $S$1:$AE$1) * ($R52 = $R$2:$R$23) * ($Q52 = $Q$2:$Q$23) * ($S$2:$AE$23))</f>
        <v>0.101403996358572</v>
      </c>
      <c r="AW52" s="1" cm="1">
        <f t="array" ref="AW52">SUMPRODUCT((AW$28 = $S$1:$AE$1) * ($R52 = $R$2:$R$23) * ($Q52 = $Q$2:$Q$23) * ($S$2:$AE$23))</f>
        <v>4.1754587667782402E-2</v>
      </c>
      <c r="AX52" s="1" cm="1">
        <f t="array" ref="AX52">SUMPRODUCT((AX$28 = $S$1:$AE$1) * ($R52 = $R$2:$R$23) * ($Q52 = $Q$2:$Q$23) * ($S$2:$AE$23))</f>
        <v>14.6121498391397</v>
      </c>
      <c r="AY52" s="1" cm="1">
        <f t="array" ref="AY52">SUMPRODUCT((AY$28 = $S$1:$AE$1) * ($R52 = $R$2:$R$23) * ($Q52 = $Q$2:$Q$23) * ($S$2:$AE$23))</f>
        <v>33.1482459570732</v>
      </c>
      <c r="AZ52" s="1" cm="1">
        <f t="array" ref="AZ52">SUMPRODUCT((AZ$28 = $S$1:$AE$1) * ($R52 = $R$2:$R$23) * ($Q52 = $Q$2:$Q$23) * ($S$2:$AE$23))</f>
        <v>75.296178100465696</v>
      </c>
      <c r="BA52" s="1" cm="1">
        <f t="array" ref="BA52">SUMPRODUCT((BA$28 = $S$1:$AE$1) * ($R52 = $R$2:$R$23) * ($Q52 = $Q$2:$Q$23) * ($S$2:$AE$23))</f>
        <v>258.29233040757902</v>
      </c>
      <c r="BB52" s="1" cm="1">
        <f t="array" ref="BB52">SUMPRODUCT((BB$28 = $S$1:$AE$1) * ($R52 = $R$2:$R$23) * ($Q52 = $Q$2:$Q$23) * ($S$2:$AE$23))</f>
        <v>1.8320552331440401</v>
      </c>
      <c r="BC52" s="1"/>
      <c r="BD52" s="1"/>
      <c r="BE52" t="s">
        <v>43</v>
      </c>
      <c r="BF52" t="str">
        <f>AM43</f>
        <v>SL</v>
      </c>
      <c r="BG52" t="str">
        <f>"&amp;"&amp;AN43</f>
        <v>&amp;SL</v>
      </c>
      <c r="BH52" t="str">
        <f>"&amp;"&amp;AO43</f>
        <v>&amp;WLS-var</v>
      </c>
      <c r="BI52" t="str">
        <f>"&amp;"&amp;ROUND(X43, 2)&amp;" ("&amp;ROUND(AP43, 2)&amp;")"</f>
        <v>&amp;2.14 (0.01)</v>
      </c>
      <c r="BJ52" t="str">
        <f>"&amp;"&amp;ROUND(Y43, 0)&amp;" ("&amp;ROUND(AQ43, 2)&amp;")"</f>
        <v>&amp;876 (43.62)</v>
      </c>
      <c r="BK52" t="str">
        <f>"&amp;"&amp;ROUND(Z43, 0)&amp;" ("&amp;ROUND(AR43, 2)&amp;")"</f>
        <v>&amp;1867 (106.77)</v>
      </c>
      <c r="BL52" t="str">
        <f>"&amp;"&amp;ROUND(AA43, 0)&amp;" ("&amp;ROUND(AS43, 2)&amp;")"</f>
        <v>&amp;130 (2.31)</v>
      </c>
      <c r="BM52" t="str">
        <f>"&amp;"&amp;ROUND(AB43, 0)&amp;" ("&amp;ROUND(AT43, 2)&amp;")"</f>
        <v>&amp;263 (7.1)</v>
      </c>
      <c r="BN52" t="str">
        <f>"&amp;"&amp;ROUND(AC43, 0)&amp;" ("&amp;ROUND(AU43, 2)&amp;")"</f>
        <v>&amp;508 (18.51)</v>
      </c>
      <c r="BO52" t="str">
        <f>"&amp;"&amp;ROUND(AD43, 2)&amp;" ("&amp;ROUND(AV43, 2)&amp;")"</f>
        <v>&amp;9.1 (0.05)</v>
      </c>
      <c r="BP52" t="str">
        <f>"&amp;"&amp;ROUND(AE43, 2)&amp;" ("&amp;ROUND(AW43, 2)&amp;")"</f>
        <v>&amp;4.35 (0.01)</v>
      </c>
      <c r="BQ52" t="str">
        <f>"&amp;"&amp;ROUND(AF43, 0)&amp;" ("&amp;ROUND(AX43, 2)&amp;")"</f>
        <v>&amp;345 (11.71)</v>
      </c>
      <c r="BR52" t="str">
        <f>"&amp;"&amp;ROUND(AG43, 0)&amp;" ("&amp;ROUND(AY43, 2)&amp;")"</f>
        <v>&amp;727 (30.3)</v>
      </c>
      <c r="BS52" t="str">
        <f>"&amp;"&amp;ROUND(AH43, 0)&amp;" ("&amp;ROUND(AZ43, 2)&amp;")"</f>
        <v>&amp;1374 (80.66)</v>
      </c>
      <c r="BT52" t="str">
        <f>"&amp;"&amp;ROUND(AI43, 0)&amp;" ("&amp;ROUND(BA43, 2)&amp;")"</f>
        <v>&amp;3463 (283.05)</v>
      </c>
      <c r="BU52" t="str">
        <f>"&amp;"&amp;ROUND(AJ43, 1)&amp;" ("&amp;ROUND(BB43, 2)&amp;")"</f>
        <v>&amp;33.2 (1.84)</v>
      </c>
      <c r="BV52" s="3" t="s">
        <v>44</v>
      </c>
    </row>
    <row r="53" spans="17:74" x14ac:dyDescent="0.35">
      <c r="AK53" s="1"/>
      <c r="BC53" s="1"/>
      <c r="BD53" s="1"/>
      <c r="BE53" t="s">
        <v>43</v>
      </c>
      <c r="BF53" t="str">
        <f>AM44</f>
        <v>SL</v>
      </c>
      <c r="BG53" t="str">
        <f>"&amp;"&amp;AN44</f>
        <v>&amp;SL</v>
      </c>
      <c r="BH53" t="str">
        <f>"&amp;"&amp;AO44</f>
        <v>&amp;MinT-shrink</v>
      </c>
      <c r="BI53" t="str">
        <f>"&amp;"&amp;ROUND(X44, 2)&amp;" ("&amp;ROUND(AP44, 2)&amp;")"</f>
        <v>&amp;2.18 (0.02)</v>
      </c>
      <c r="BJ53" t="str">
        <f>"&amp;"&amp;ROUND(Y44, 0)&amp;" ("&amp;ROUND(AQ44, 2)&amp;")"</f>
        <v>&amp;730 (50.73)</v>
      </c>
      <c r="BK53" t="str">
        <f>"&amp;"&amp;ROUND(Z44, 0)&amp;" ("&amp;ROUND(AR44, 2)&amp;")"</f>
        <v>&amp;1545 (155.65)</v>
      </c>
      <c r="BL53" s="6" t="str">
        <f>"&amp;"&amp;ROUND(AA44, 0)&amp;" ("&amp;ROUND(AS44, 2)&amp;")"</f>
        <v>&amp;115 (2.42)</v>
      </c>
      <c r="BM53" s="6" t="str">
        <f>"&amp;"&amp;ROUND(AB44, 0)&amp;" ("&amp;ROUND(AT44, 2)&amp;")"</f>
        <v>&amp;228 (5.97)</v>
      </c>
      <c r="BN53" s="6" t="str">
        <f>"&amp;"&amp;ROUND(AC44, 0)&amp;" ("&amp;ROUND(AU44, 2)&amp;")"</f>
        <v>&amp;478 (19.61)</v>
      </c>
      <c r="BO53" t="str">
        <f>"&amp;"&amp;ROUND(AD44, 2)&amp;" ("&amp;ROUND(AV44, 2)&amp;")"</f>
        <v>&amp;9.29 (0.16)</v>
      </c>
      <c r="BP53" t="str">
        <f>"&amp;"&amp;ROUND(AE44, 2)&amp;" ("&amp;ROUND(AW44, 2)&amp;")"</f>
        <v>&amp;4.46 (0.06)</v>
      </c>
      <c r="BQ53" t="str">
        <f>"&amp;"&amp;ROUND(AF44, 0)&amp;" ("&amp;ROUND(AX44, 2)&amp;")"</f>
        <v>&amp;293 (12.06)</v>
      </c>
      <c r="BR53" t="str">
        <f>"&amp;"&amp;ROUND(AG44, 0)&amp;" ("&amp;ROUND(AY44, 2)&amp;")"</f>
        <v>&amp;599 (33.27)</v>
      </c>
      <c r="BS53" t="str">
        <f>"&amp;"&amp;ROUND(AH44, 0)&amp;" ("&amp;ROUND(AZ44, 2)&amp;")"</f>
        <v>&amp;1235 (89.41)</v>
      </c>
      <c r="BT53" t="str">
        <f>"&amp;"&amp;ROUND(AI44, 0)&amp;" ("&amp;ROUND(BA44, 2)&amp;")"</f>
        <v>&amp;3211 (432.02)</v>
      </c>
      <c r="BU53" t="str">
        <f>"&amp;"&amp;ROUND(AJ44, 1)&amp;" ("&amp;ROUND(BB44, 2)&amp;")"</f>
        <v>&amp;29.1 (2.33)</v>
      </c>
      <c r="BV53" s="3" t="s">
        <v>44</v>
      </c>
    </row>
    <row r="54" spans="17:74" x14ac:dyDescent="0.35">
      <c r="Q54" t="s">
        <v>7</v>
      </c>
      <c r="R54" t="s">
        <v>56</v>
      </c>
      <c r="U54" t="s">
        <v>36</v>
      </c>
      <c r="V54" t="s">
        <v>35</v>
      </c>
      <c r="W54" t="s">
        <v>27</v>
      </c>
      <c r="X54" s="1" cm="1">
        <f t="array" ref="X54">SUMPRODUCT((X$28 = $C$1:$O$1) * ($R54 = $B$2:$B$23) * ($Q54 = $A$2:$A$23) * ($C$2:$O$23))</f>
        <v>2.1097938119724202</v>
      </c>
      <c r="Y54" s="1" cm="1">
        <f t="array" ref="Y54">SUMPRODUCT((Y$28 = $C$1:$O$1) * ($R54 = $B$2:$B$23) * ($Q54 = $A$2:$A$23) * ($C$2:$O$23))</f>
        <v>642.98555008034396</v>
      </c>
      <c r="Z54" s="1" cm="1">
        <f t="array" ref="Z54">SUMPRODUCT((Z$28 = $C$1:$O$1) * ($R54 = $B$2:$B$23) * ($Q54 = $A$2:$A$23) * ($C$2:$O$23))</f>
        <v>1234.3624577432199</v>
      </c>
      <c r="AA54" s="1" cm="1">
        <f t="array" ref="AA54">SUMPRODUCT((AA$28 = $C$1:$O$1) * ($R54 = $B$2:$B$23) * ($Q54 = $A$2:$A$23) * ($C$2:$O$23))</f>
        <v>113.874239968786</v>
      </c>
      <c r="AB54" s="1" cm="1">
        <f t="array" ref="AB54">SUMPRODUCT((AB$28 = $C$1:$O$1) * ($R54 = $B$2:$B$23) * ($Q54 = $A$2:$A$23) * ($C$2:$O$23))</f>
        <v>216.76555793423</v>
      </c>
      <c r="AC54" s="1" cm="1">
        <f t="array" ref="AC54">SUMPRODUCT((AC$28 = $C$1:$O$1) * ($R54 = $B$2:$B$23) * ($Q54 = $A$2:$A$23) * ($C$2:$O$23))</f>
        <v>455.66415952473801</v>
      </c>
      <c r="AD54" s="1" cm="1">
        <f t="array" ref="AD54">SUMPRODUCT((AD$28 = $C$1:$O$1) * ($R54 = $B$2:$B$23) * ($Q54 = $A$2:$A$23) * ($C$2:$O$23))</f>
        <v>8.7546656543241497</v>
      </c>
      <c r="AE54" s="1" cm="1">
        <f t="array" ref="AE54">SUMPRODUCT((AE$28 = $C$1:$O$1) * ($R54 = $B$2:$B$23) * ($Q54 = $A$2:$A$23) * ($C$2:$O$23))</f>
        <v>4.2536947816382504</v>
      </c>
      <c r="AF54" s="1" cm="1">
        <f t="array" ref="AF54">SUMPRODUCT((AF$28 = $C$1:$O$1) * ($R54 = $B$2:$B$23) * ($Q54 = $A$2:$A$23) * ($C$2:$O$23))</f>
        <v>280.7914087771</v>
      </c>
      <c r="AG54" s="1" cm="1">
        <f t="array" ref="AG54">SUMPRODUCT((AG$28 = $C$1:$O$1) * ($R54 = $B$2:$B$23) * ($Q54 = $A$2:$A$23) * ($C$2:$O$23))</f>
        <v>549.28899412196597</v>
      </c>
      <c r="AH54" s="1" cm="1">
        <f t="array" ref="AH54">SUMPRODUCT((AH$28 = $C$1:$O$1) * ($R54 = $B$2:$B$23) * ($Q54 = $A$2:$A$23) * ($C$2:$O$23))</f>
        <v>1162.0767871928799</v>
      </c>
      <c r="AI54" s="1" cm="1">
        <f t="array" ref="AI54">SUMPRODUCT((AI$28 = $C$1:$O$1) * ($R54 = $B$2:$B$23) * ($Q54 = $A$2:$A$23) * ($C$2:$O$23))</f>
        <v>2664.4353545713798</v>
      </c>
      <c r="AJ54" s="1" cm="1">
        <f t="array" ref="AJ54">SUMPRODUCT((AJ$28 = $C$1:$O$1) * ($R54 = $B$2:$B$23) * ($Q54 = $A$2:$A$23) * ($C$2:$O$23))</f>
        <v>25.6194651690017</v>
      </c>
      <c r="AK54" s="1"/>
      <c r="AM54" t="s">
        <v>57</v>
      </c>
      <c r="AN54" t="s">
        <v>36</v>
      </c>
      <c r="AO54" t="s">
        <v>27</v>
      </c>
      <c r="AP54" s="1" cm="1">
        <f t="array" ref="AP54">SUMPRODUCT((AP$28 = $S$1:$AE$1) * ($R54 = $R$2:$R$23) * ($Q54 = $Q$2:$Q$23) * ($S$2:$AE$23))</f>
        <v>3.4035687899097999E-3</v>
      </c>
      <c r="AQ54" s="1" cm="1">
        <f t="array" ref="AQ54">SUMPRODUCT((AQ$28 = $S$1:$AE$1) * ($R54 = $R$2:$R$23) * ($Q54 = $Q$2:$Q$23) * ($S$2:$AE$23))</f>
        <v>99.364817239066596</v>
      </c>
      <c r="AR54" s="1" cm="1">
        <f t="array" ref="AR54">SUMPRODUCT((AR$28 = $S$1:$AE$1) * ($R54 = $R$2:$R$23) * ($Q54 = $Q$2:$Q$23) * ($S$2:$AE$23))</f>
        <v>221.75961253564199</v>
      </c>
      <c r="AS54" s="1" cm="1">
        <f t="array" ref="AS54">SUMPRODUCT((AS$28 = $S$1:$AE$1) * ($R54 = $R$2:$R$23) * ($Q54 = $Q$2:$Q$23) * ($S$2:$AE$23))</f>
        <v>5.3161890057349304</v>
      </c>
      <c r="AT54" s="1" cm="1">
        <f t="array" ref="AT54">SUMPRODUCT((AT$28 = $S$1:$AE$1) * ($R54 = $R$2:$R$23) * ($Q54 = $Q$2:$Q$23) * ($S$2:$AE$23))</f>
        <v>12.122053109825201</v>
      </c>
      <c r="AU54" s="1" cm="1">
        <f t="array" ref="AU54">SUMPRODUCT((AU$28 = $S$1:$AE$1) * ($R54 = $R$2:$R$23) * ($Q54 = $Q$2:$Q$23) * ($S$2:$AE$23))</f>
        <v>51.291006095194199</v>
      </c>
      <c r="AV54" s="1" cm="1">
        <f t="array" ref="AV54">SUMPRODUCT((AV$28 = $S$1:$AE$1) * ($R54 = $R$2:$R$23) * ($Q54 = $Q$2:$Q$23) * ($S$2:$AE$23))</f>
        <v>5.8876199758578003E-2</v>
      </c>
      <c r="AW54" s="1" cm="1">
        <f t="array" ref="AW54">SUMPRODUCT((AW$28 = $S$1:$AE$1) * ($R54 = $R$2:$R$23) * ($Q54 = $Q$2:$Q$23) * ($S$2:$AE$23))</f>
        <v>1.44318520194753E-2</v>
      </c>
      <c r="AX54" s="1" cm="1">
        <f t="array" ref="AX54">SUMPRODUCT((AX$28 = $S$1:$AE$1) * ($R54 = $R$2:$R$23) * ($Q54 = $Q$2:$Q$23) * ($S$2:$AE$23))</f>
        <v>26.241609190320599</v>
      </c>
      <c r="AY54" s="1" cm="1">
        <f t="array" ref="AY54">SUMPRODUCT((AY$28 = $S$1:$AE$1) * ($R54 = $R$2:$R$23) * ($Q54 = $Q$2:$Q$23) * ($S$2:$AE$23))</f>
        <v>57.445795687679599</v>
      </c>
      <c r="AZ54" s="1" cm="1">
        <f t="array" ref="AZ54">SUMPRODUCT((AZ$28 = $S$1:$AE$1) * ($R54 = $R$2:$R$23) * ($Q54 = $Q$2:$Q$23) * ($S$2:$AE$23))</f>
        <v>231.903208673135</v>
      </c>
      <c r="BA54" s="1" cm="1">
        <f t="array" ref="BA54">SUMPRODUCT((BA$28 = $S$1:$AE$1) * ($R54 = $R$2:$R$23) * ($Q54 = $Q$2:$Q$23) * ($S$2:$AE$23))</f>
        <v>859.91183434605205</v>
      </c>
      <c r="BB54" s="1" cm="1">
        <f t="array" ref="BB54">SUMPRODUCT((BB$28 = $S$1:$AE$1) * ($R54 = $R$2:$R$23) * ($Q54 = $Q$2:$Q$23) * ($S$2:$AE$23))</f>
        <v>4.7548915550306896</v>
      </c>
      <c r="BC54" s="1"/>
      <c r="BD54" s="1"/>
      <c r="BE54" t="s">
        <v>43</v>
      </c>
      <c r="BF54" t="str">
        <f>AM45</f>
        <v>SL</v>
      </c>
      <c r="BG54" t="str">
        <f>"&amp;"&amp;AN45</f>
        <v>&amp;SL</v>
      </c>
      <c r="BH54" t="str">
        <f>"&amp;"&amp;AO45</f>
        <v>&amp;ERM</v>
      </c>
      <c r="BI54" t="str">
        <f>"&amp;"&amp;ROUND(X45, 2)&amp;" ("&amp;ROUND(AP45, 2)&amp;")"</f>
        <v>&amp;2.56 (0.14)</v>
      </c>
      <c r="BJ54" t="str">
        <f>"&amp;"&amp;ROUND(Y45, 0)&amp;" ("&amp;ROUND(AQ45, 2)&amp;")"</f>
        <v>&amp;923 (113.39)</v>
      </c>
      <c r="BK54" t="str">
        <f>"&amp;"&amp;ROUND(Z45, 0)&amp;" ("&amp;ROUND(AR45, 2)&amp;")"</f>
        <v>&amp;1857 (271.23)</v>
      </c>
      <c r="BL54" t="str">
        <f>"&amp;"&amp;ROUND(AA45, 0)&amp;" ("&amp;ROUND(AS45, 2)&amp;")"</f>
        <v>&amp;138 (16.52)</v>
      </c>
      <c r="BM54" t="str">
        <f>"&amp;"&amp;ROUND(AB45, 0)&amp;" ("&amp;ROUND(AT45, 2)&amp;")"</f>
        <v>&amp;265 (34.54)</v>
      </c>
      <c r="BN54" t="str">
        <f>"&amp;"&amp;ROUND(AC45, 0)&amp;" ("&amp;ROUND(AU45, 2)&amp;")"</f>
        <v>&amp;558 (105.87)</v>
      </c>
      <c r="BO54" t="str">
        <f>"&amp;"&amp;ROUND(AD45, 2)&amp;" ("&amp;ROUND(AV45, 2)&amp;")"</f>
        <v>&amp;10.52 (0.62)</v>
      </c>
      <c r="BP54" t="str">
        <f>"&amp;"&amp;ROUND(AE45, 2)&amp;" ("&amp;ROUND(AW45, 2)&amp;")"</f>
        <v>&amp;5.23 (0.34)</v>
      </c>
      <c r="BQ54" t="str">
        <f>"&amp;"&amp;ROUND(AF45, 0)&amp;" ("&amp;ROUND(AX45, 2)&amp;")"</f>
        <v>&amp;382 (56.45)</v>
      </c>
      <c r="BR54" t="str">
        <f>"&amp;"&amp;ROUND(AG45, 0)&amp;" ("&amp;ROUND(AY45, 2)&amp;")"</f>
        <v>&amp;762 (118.54)</v>
      </c>
      <c r="BS54" t="str">
        <f>"&amp;"&amp;ROUND(AH45, 0)&amp;" ("&amp;ROUND(AZ45, 2)&amp;")"</f>
        <v>&amp;1607 (371.34)</v>
      </c>
      <c r="BT54" t="str">
        <f>"&amp;"&amp;ROUND(AI45, 0)&amp;" ("&amp;ROUND(BA45, 2)&amp;")"</f>
        <v>&amp;3752 (669.36)</v>
      </c>
      <c r="BU54" t="str">
        <f>"&amp;"&amp;ROUND(AJ45, 1)&amp;" ("&amp;ROUND(BB45, 2)&amp;")"</f>
        <v>&amp;35.7 (3.74)</v>
      </c>
      <c r="BV54" s="3" t="s">
        <v>44</v>
      </c>
    </row>
    <row r="56" spans="17:74" x14ac:dyDescent="0.35">
      <c r="BE56" t="s">
        <v>43</v>
      </c>
      <c r="BF56" t="str">
        <f>AM54</f>
        <v>RHL</v>
      </c>
      <c r="BG56" t="str">
        <f>"&amp;"&amp;AN54</f>
        <v>&amp;HL</v>
      </c>
      <c r="BH56" t="str">
        <f>"&amp;"&amp;AO54</f>
        <v>&amp;None</v>
      </c>
      <c r="BI56" t="str">
        <f>"&amp;"&amp;ROUND(X54, 2)&amp;" ("&amp;ROUND(AP54, 2)&amp;")"</f>
        <v>&amp;2.11 (0)</v>
      </c>
      <c r="BJ56" t="str">
        <f>"&amp;"&amp;ROUND(Y54, 0)&amp;" ("&amp;ROUND(AQ54, 2)&amp;")"</f>
        <v>&amp;643 (99.36)</v>
      </c>
      <c r="BK56" t="str">
        <f>"&amp;"&amp;ROUND(Z54, 0)&amp;" ("&amp;ROUND(AR54, 2)&amp;")"</f>
        <v>&amp;1234 (221.76)</v>
      </c>
      <c r="BL56" t="str">
        <f>"&amp;"&amp;ROUND(AA54, 0)&amp;" ("&amp;ROUND(AS54, 2)&amp;")"</f>
        <v>&amp;114 (5.32)</v>
      </c>
      <c r="BM56" t="str">
        <f>"&amp;"&amp;ROUND(AB54, 0)&amp;" ("&amp;ROUND(AT54, 2)&amp;")"</f>
        <v>&amp;217 (12.12)</v>
      </c>
      <c r="BN56" t="str">
        <f>"&amp;"&amp;ROUND(AC54, 0)&amp;" ("&amp;ROUND(AU54, 2)&amp;")"</f>
        <v>&amp;456 (51.29)</v>
      </c>
      <c r="BO56" t="str">
        <f>"&amp;"&amp;ROUND(AD54, 2)&amp;" ("&amp;ROUND(AV54, 2)&amp;")"</f>
        <v>&amp;8.75 (0.06)</v>
      </c>
      <c r="BP56" t="str">
        <f>"&amp;"&amp;ROUND(AE54, 2)&amp;" ("&amp;ROUND(AW54, 2)&amp;")"</f>
        <v>&amp;4.25 (0.01)</v>
      </c>
      <c r="BQ56" t="str">
        <f>"&amp;"&amp;ROUND(AF54, 0)&amp;" ("&amp;ROUND(AX54, 2)&amp;")"</f>
        <v>&amp;281 (26.24)</v>
      </c>
      <c r="BR56" t="str">
        <f>"&amp;"&amp;ROUND(AG54, 0)&amp;" ("&amp;ROUND(AY54, 2)&amp;")"</f>
        <v>&amp;549 (57.45)</v>
      </c>
      <c r="BS56" t="str">
        <f>"&amp;"&amp;ROUND(AH54, 0)&amp;" ("&amp;ROUND(AZ54, 2)&amp;")"</f>
        <v>&amp;1162 (231.9)</v>
      </c>
      <c r="BT56" t="str">
        <f>"&amp;"&amp;ROUND(AI54, 0)&amp;" ("&amp;ROUND(BA54, 2)&amp;")"</f>
        <v>&amp;2664 (859.91)</v>
      </c>
      <c r="BU56" t="str">
        <f>"&amp;"&amp;ROUND(AJ54, 1)&amp;" ("&amp;ROUND(BB54, 2)&amp;")"</f>
        <v>&amp;25.6 (4.75)</v>
      </c>
      <c r="BV56" s="3" t="s">
        <v>44</v>
      </c>
    </row>
  </sheetData>
  <hyperlinks>
    <hyperlink ref="BV32" r:id="rId1" xr:uid="{D432B6C8-6FDD-4EB6-B3E3-E1B509C33121}"/>
    <hyperlink ref="BV33" r:id="rId2" xr:uid="{B5FF5A35-7FBC-4585-B1C2-D30573A339C9}"/>
    <hyperlink ref="BV34" r:id="rId3" xr:uid="{9669EA79-9034-4D24-B4B5-C1BE43BCFF93}"/>
    <hyperlink ref="BV35" r:id="rId4" xr:uid="{3A32E916-F1B2-4565-871B-DE7955E15282}"/>
    <hyperlink ref="BV36" r:id="rId5" xr:uid="{543AD94B-C51A-4644-8E19-27921B040CA9}"/>
    <hyperlink ref="BV37" r:id="rId6" xr:uid="{67B13601-777C-4A89-84F0-93DA7FAEB94A}"/>
    <hyperlink ref="BV38" r:id="rId7" xr:uid="{CF2E9B5B-7985-4358-AEE0-34C9C146984D}"/>
    <hyperlink ref="BV49" r:id="rId8" xr:uid="{450DF113-C7DB-4BA3-BE45-0B343AA0BEEE}"/>
    <hyperlink ref="BV50" r:id="rId9" xr:uid="{022DF7C3-135F-4836-8291-EADEE17DAE23}"/>
    <hyperlink ref="BV51" r:id="rId10" xr:uid="{B38E1636-25AF-4561-BD27-CB2410DA1B60}"/>
    <hyperlink ref="BV52" r:id="rId11" xr:uid="{A451AC73-D3D1-41DC-BE47-7EA264350F58}"/>
    <hyperlink ref="BV53" r:id="rId12" xr:uid="{E3053348-E11B-4439-88F2-CC834D9B653D}"/>
    <hyperlink ref="BV54" r:id="rId13" xr:uid="{C5D3BAAC-0840-4B89-B81A-455053B55B6F}"/>
    <hyperlink ref="BV41" r:id="rId14" xr:uid="{E9576E67-0414-457D-B5A3-63BCD9453F7A}"/>
    <hyperlink ref="BV42" r:id="rId15" xr:uid="{394C575C-C196-448A-BB07-FB93088B1293}"/>
    <hyperlink ref="BV43" r:id="rId16" xr:uid="{0BF6339F-F9BD-4E60-B969-8B1612259D56}"/>
    <hyperlink ref="BV44" r:id="rId17" xr:uid="{ED7352BE-086C-4E2B-A02D-9357FA965909}"/>
    <hyperlink ref="BV45" r:id="rId18" xr:uid="{48873D4F-6FE0-422C-AFF6-B5BAECE94D47}"/>
    <hyperlink ref="BV46" r:id="rId19" xr:uid="{1B90F671-7B85-4BC0-B540-35367CB5037F}"/>
    <hyperlink ref="BV31" r:id="rId20" xr:uid="{D868FB71-03EB-470A-82D2-FB3E0D557E01}"/>
    <hyperlink ref="BV40" r:id="rId21" xr:uid="{C5D8CC3D-2733-4E57-933D-4DBCC7BBC1F4}"/>
    <hyperlink ref="BV56" r:id="rId22" xr:uid="{5D0F93BB-DD61-4F87-8478-A9E1F8C42AED}"/>
    <hyperlink ref="BV48" r:id="rId23" xr:uid="{09AAD49B-7056-4B1E-AE1F-A9C7D5B82551}"/>
  </hyperlinks>
  <pageMargins left="0.7" right="0.7" top="0.75" bottom="0.75" header="0.3" footer="0.3"/>
  <pageSetup paperSize="9"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8A9A-9B14-4AFB-A7E7-779670F81F46}">
  <dimension ref="A1:BV56"/>
  <sheetViews>
    <sheetView topLeftCell="AC1" zoomScale="85" zoomScaleNormal="85" workbookViewId="0">
      <selection activeCell="AN56" sqref="AN56"/>
    </sheetView>
  </sheetViews>
  <sheetFormatPr defaultRowHeight="14.5" x14ac:dyDescent="0.35"/>
  <cols>
    <col min="2" max="2" width="24.54296875" bestFit="1" customWidth="1"/>
    <col min="20" max="20" width="9.81640625" bestFit="1" customWidth="1"/>
    <col min="23" max="23" width="12.453125" bestFit="1" customWidth="1"/>
  </cols>
  <sheetData>
    <row r="1" spans="1:15" x14ac:dyDescent="0.35">
      <c r="A1" t="s">
        <v>0</v>
      </c>
      <c r="B1" t="s">
        <v>1</v>
      </c>
      <c r="C1" t="str">
        <f>RMSE_mean!C1</f>
        <v>All series</v>
      </c>
      <c r="D1" t="str">
        <f>RMSE_mean!D1</f>
        <v>Total</v>
      </c>
      <c r="E1" t="str">
        <f>RMSE_mean!E1</f>
        <v>cat_id_enc</v>
      </c>
      <c r="F1" t="str">
        <f>RMSE_mean!F1</f>
        <v>dept_id_enc</v>
      </c>
      <c r="G1" t="str">
        <f>RMSE_mean!G1</f>
        <v>item_id_enc</v>
      </c>
      <c r="H1" t="str">
        <f>RMSE_mean!H1</f>
        <v>item_id_enc-state_id_enc</v>
      </c>
      <c r="I1" t="str">
        <f>RMSE_mean!I1</f>
        <v>products</v>
      </c>
      <c r="J1" t="str">
        <f>RMSE_mean!J1</f>
        <v>state_id_enc</v>
      </c>
      <c r="K1" t="str">
        <f>RMSE_mean!K1</f>
        <v>state_id_enc-cat_id_enc</v>
      </c>
      <c r="L1" t="str">
        <f>RMSE_mean!L1</f>
        <v>state_id_enc-dept_id_enc</v>
      </c>
      <c r="M1" t="str">
        <f>RMSE_mean!M1</f>
        <v>store_id_enc</v>
      </c>
      <c r="N1" t="str">
        <f>RMSE_mean!N1</f>
        <v>store_id_enc-cat_id_enc</v>
      </c>
      <c r="O1" t="str">
        <f>RMSE_mean!O1</f>
        <v>store_id_enc-dept_id_enc</v>
      </c>
    </row>
    <row r="2" spans="1:15" x14ac:dyDescent="0.35">
      <c r="A2" t="s">
        <v>7</v>
      </c>
      <c r="B2" t="s">
        <v>8</v>
      </c>
      <c r="C2">
        <f>SUMIFS(MAE_mean!C:C, MAE_mean!$B:$B, $B2, MAE_mean!$A:$A, $A2)</f>
        <v>2.0994911709650599</v>
      </c>
      <c r="D2">
        <f>SUMIFS(MAE_mean!D:D, MAE_mean!$B:$B, $B2, MAE_mean!$A:$A, $A2)</f>
        <v>1426.85809151785</v>
      </c>
      <c r="E2">
        <f>SUMIFS(MAE_mean!E:E, MAE_mean!$B:$B, $B2, MAE_mean!$A:$A, $A2)</f>
        <v>598.40779448009596</v>
      </c>
      <c r="F2">
        <f>SUMIFS(MAE_mean!F:F, MAE_mean!$B:$B, $B2, MAE_mean!$A:$A, $A2)</f>
        <v>342.411850567253</v>
      </c>
      <c r="G2">
        <f>SUMIFS(MAE_mean!G:G, MAE_mean!$B:$B, $B2, MAE_mean!$A:$A, $A2)</f>
        <v>4.3289368814199101</v>
      </c>
      <c r="H2">
        <f>SUMIFS(MAE_mean!H:H, MAE_mean!$B:$B, $B2, MAE_mean!$A:$A, $A2)</f>
        <v>2.1780513518079001</v>
      </c>
      <c r="I2">
        <f>SUMIFS(MAE_mean!I:I, MAE_mean!$B:$B, $B2, MAE_mean!$A:$A, $A2)</f>
        <v>1.06421513963569</v>
      </c>
      <c r="J2">
        <f>SUMIFS(MAE_mean!J:J, MAE_mean!$B:$B, $B2, MAE_mean!$A:$A, $A2)</f>
        <v>723.62375953311005</v>
      </c>
      <c r="K2">
        <f>SUMIFS(MAE_mean!K:K, MAE_mean!$B:$B, $B2, MAE_mean!$A:$A, $A2)</f>
        <v>283.18449726407403</v>
      </c>
      <c r="L2">
        <f>SUMIFS(MAE_mean!L:L, MAE_mean!$B:$B, $B2, MAE_mean!$A:$A, $A2)</f>
        <v>153.56776023786799</v>
      </c>
      <c r="M2">
        <f>SUMIFS(MAE_mean!M:M, MAE_mean!$B:$B, $B2, MAE_mean!$A:$A, $A2)</f>
        <v>292.96188598632801</v>
      </c>
      <c r="N2">
        <f>SUMIFS(MAE_mean!N:N, MAE_mean!$B:$B, $B2, MAE_mean!$A:$A, $A2)</f>
        <v>116.64080495743499</v>
      </c>
      <c r="O2">
        <f>SUMIFS(MAE_mean!O:O, MAE_mean!$B:$B, $B2, MAE_mean!$A:$A, $A2)</f>
        <v>62.577939053262902</v>
      </c>
    </row>
    <row r="3" spans="1:15" x14ac:dyDescent="0.35">
      <c r="A3" t="s">
        <v>7</v>
      </c>
      <c r="B3" t="s">
        <v>9</v>
      </c>
      <c r="C3">
        <f>SUMIFS(MAE_mean!C:C, MAE_mean!$B:$B, $B3, MAE_mean!$A:$A, $A3)</f>
        <v>2.0994762300830501</v>
      </c>
      <c r="D3">
        <f>SUMIFS(MAE_mean!D:D, MAE_mean!$B:$B, $B3, MAE_mean!$A:$A, $A3)</f>
        <v>1416.6865792410699</v>
      </c>
      <c r="E3">
        <f>SUMIFS(MAE_mean!E:E, MAE_mean!$B:$B, $B3, MAE_mean!$A:$A, $A3)</f>
        <v>596.69924781435998</v>
      </c>
      <c r="F3">
        <f>SUMIFS(MAE_mean!F:F, MAE_mean!$B:$B, $B3, MAE_mean!$A:$A, $A3)</f>
        <v>340.06990499691</v>
      </c>
      <c r="G3">
        <f>SUMIFS(MAE_mean!G:G, MAE_mean!$B:$B, $B3, MAE_mean!$A:$A, $A3)</f>
        <v>4.3268651902695598</v>
      </c>
      <c r="H3">
        <f>SUMIFS(MAE_mean!H:H, MAE_mean!$B:$B, $B3, MAE_mean!$A:$A, $A3)</f>
        <v>2.1770324638818699</v>
      </c>
      <c r="I3">
        <f>SUMIFS(MAE_mean!I:I, MAE_mean!$B:$B, $B3, MAE_mean!$A:$A, $A3)</f>
        <v>1.0638863871148201</v>
      </c>
      <c r="J3">
        <f>SUMIFS(MAE_mean!J:J, MAE_mean!$B:$B, $B3, MAE_mean!$A:$A, $A3)</f>
        <v>725.45790318080299</v>
      </c>
      <c r="K3">
        <f>SUMIFS(MAE_mean!K:K, MAE_mean!$B:$B, $B3, MAE_mean!$A:$A, $A3)</f>
        <v>283.70303303551998</v>
      </c>
      <c r="L3">
        <f>SUMIFS(MAE_mean!L:L, MAE_mean!$B:$B, $B3, MAE_mean!$A:$A, $A3)</f>
        <v>154.025116459853</v>
      </c>
      <c r="M3">
        <f>SUMIFS(MAE_mean!M:M, MAE_mean!$B:$B, $B3, MAE_mean!$A:$A, $A3)</f>
        <v>293.64162353515599</v>
      </c>
      <c r="N3">
        <f>SUMIFS(MAE_mean!N:N, MAE_mean!$B:$B, $B3, MAE_mean!$A:$A, $A3)</f>
        <v>117.145099080403</v>
      </c>
      <c r="O3">
        <f>SUMIFS(MAE_mean!O:O, MAE_mean!$B:$B, $B3, MAE_mean!$A:$A, $A3)</f>
        <v>62.7923789060359</v>
      </c>
    </row>
    <row r="4" spans="1:15" x14ac:dyDescent="0.35">
      <c r="A4" t="s">
        <v>7</v>
      </c>
      <c r="B4" t="s">
        <v>10</v>
      </c>
      <c r="C4">
        <f>SUMIFS(MAE_mean!C:C, MAE_mean!$B:$B, $B4, MAE_mean!$A:$A, $A4)</f>
        <v>2.1857903571971602</v>
      </c>
      <c r="D4">
        <f>SUMIFS(MAE_mean!D:D, MAE_mean!$B:$B, $B4, MAE_mean!$A:$A, $A4)</f>
        <v>1652.96286272321</v>
      </c>
      <c r="E4">
        <f>SUMIFS(MAE_mean!E:E, MAE_mean!$B:$B, $B4, MAE_mean!$A:$A, $A4)</f>
        <v>742.58379138764803</v>
      </c>
      <c r="F4">
        <f>SUMIFS(MAE_mean!F:F, MAE_mean!$B:$B, $B4, MAE_mean!$A:$A, $A4)</f>
        <v>410.32769719337898</v>
      </c>
      <c r="G4">
        <f>SUMIFS(MAE_mean!G:G, MAE_mean!$B:$B, $B4, MAE_mean!$A:$A, $A4)</f>
        <v>4.3935313836279901</v>
      </c>
      <c r="H4">
        <f>SUMIFS(MAE_mean!H:H, MAE_mean!$B:$B, $B4, MAE_mean!$A:$A, $A4)</f>
        <v>2.1941179686158199</v>
      </c>
      <c r="I4">
        <f>SUMIFS(MAE_mean!I:I, MAE_mean!$B:$B, $B4, MAE_mean!$A:$A, $A4)</f>
        <v>1.06981810642652</v>
      </c>
      <c r="J4">
        <f>SUMIFS(MAE_mean!J:J, MAE_mean!$B:$B, $B4, MAE_mean!$A:$A, $A4)</f>
        <v>807.72476283482104</v>
      </c>
      <c r="K4">
        <f>SUMIFS(MAE_mean!K:K, MAE_mean!$B:$B, $B4, MAE_mean!$A:$A, $A4)</f>
        <v>331.829083421495</v>
      </c>
      <c r="L4">
        <f>SUMIFS(MAE_mean!L:L, MAE_mean!$B:$B, $B4, MAE_mean!$A:$A, $A4)</f>
        <v>176.60930733842901</v>
      </c>
      <c r="M4">
        <f>SUMIFS(MAE_mean!M:M, MAE_mean!$B:$B, $B4, MAE_mean!$A:$A, $A4)</f>
        <v>309.09241847446901</v>
      </c>
      <c r="N4">
        <f>SUMIFS(MAE_mean!N:N, MAE_mean!$B:$B, $B4, MAE_mean!$A:$A, $A4)</f>
        <v>127.740855465843</v>
      </c>
      <c r="O4">
        <f>SUMIFS(MAE_mean!O:O, MAE_mean!$B:$B, $B4, MAE_mean!$A:$A, $A4)</f>
        <v>68.006301862950195</v>
      </c>
    </row>
    <row r="5" spans="1:15" x14ac:dyDescent="0.35">
      <c r="A5" t="s">
        <v>7</v>
      </c>
      <c r="B5" t="s">
        <v>11</v>
      </c>
      <c r="C5">
        <f>SUMIFS(MAE_mean!C:C, MAE_mean!$B:$B, $B5, MAE_mean!$A:$A, $A5)</f>
        <v>2.2004506112389302</v>
      </c>
      <c r="D5">
        <f>SUMIFS(MAE_mean!D:D, MAE_mean!$B:$B, $B5, MAE_mean!$A:$A, $A5)</f>
        <v>1627.7422712053501</v>
      </c>
      <c r="E5">
        <f>SUMIFS(MAE_mean!E:E, MAE_mean!$B:$B, $B5, MAE_mean!$A:$A, $A5)</f>
        <v>771.89044218517404</v>
      </c>
      <c r="F5">
        <f>SUMIFS(MAE_mean!F:F, MAE_mean!$B:$B, $B5, MAE_mean!$A:$A, $A5)</f>
        <v>420.33586674904302</v>
      </c>
      <c r="G5">
        <f>SUMIFS(MAE_mean!G:G, MAE_mean!$B:$B, $B5, MAE_mean!$A:$A, $A5)</f>
        <v>4.4060736248115404</v>
      </c>
      <c r="H5">
        <f>SUMIFS(MAE_mean!H:H, MAE_mean!$B:$B, $B5, MAE_mean!$A:$A, $A5)</f>
        <v>2.19562632373662</v>
      </c>
      <c r="I5">
        <f>SUMIFS(MAE_mean!I:I, MAE_mean!$B:$B, $B5, MAE_mean!$A:$A, $A5)</f>
        <v>1.07019505627583</v>
      </c>
      <c r="J5">
        <f>SUMIFS(MAE_mean!J:J, MAE_mean!$B:$B, $B5, MAE_mean!$A:$A, $A5)</f>
        <v>811.55286225818395</v>
      </c>
      <c r="K5">
        <f>SUMIFS(MAE_mean!K:K, MAE_mean!$B:$B, $B5, MAE_mean!$A:$A, $A5)</f>
        <v>342.70765957302501</v>
      </c>
      <c r="L5">
        <f>SUMIFS(MAE_mean!L:L, MAE_mean!$B:$B, $B5, MAE_mean!$A:$A, $A5)</f>
        <v>181.29554563639101</v>
      </c>
      <c r="M5">
        <f>SUMIFS(MAE_mean!M:M, MAE_mean!$B:$B, $B5, MAE_mean!$A:$A, $A5)</f>
        <v>311.74265380859299</v>
      </c>
      <c r="N5">
        <f>SUMIFS(MAE_mean!N:N, MAE_mean!$B:$B, $B5, MAE_mean!$A:$A, $A5)</f>
        <v>130.82894021170401</v>
      </c>
      <c r="O5">
        <f>SUMIFS(MAE_mean!O:O, MAE_mean!$B:$B, $B5, MAE_mean!$A:$A, $A5)</f>
        <v>69.503586623133401</v>
      </c>
    </row>
    <row r="6" spans="1:15" x14ac:dyDescent="0.35">
      <c r="A6" t="s">
        <v>7</v>
      </c>
      <c r="B6" t="s">
        <v>56</v>
      </c>
      <c r="C6">
        <f>SUMIFS(MAE_mean!C:C, MAE_mean!$B:$B, $B6, MAE_mean!$A:$A, $A6)</f>
        <v>2.3078070472245402</v>
      </c>
      <c r="D6">
        <f>SUMIFS(MAE_mean!D:D, MAE_mean!$B:$B, $B6, MAE_mean!$A:$A, $A6)</f>
        <v>2173.14129464285</v>
      </c>
      <c r="E6">
        <f>SUMIFS(MAE_mean!E:E, MAE_mean!$B:$B, $B6, MAE_mean!$A:$A, $A6)</f>
        <v>934.94214913504402</v>
      </c>
      <c r="F6">
        <f>SUMIFS(MAE_mean!F:F, MAE_mean!$B:$B, $B6, MAE_mean!$A:$A, $A6)</f>
        <v>481.906944212621</v>
      </c>
      <c r="G6">
        <f>SUMIFS(MAE_mean!G:G, MAE_mean!$B:$B, $B6, MAE_mean!$A:$A, $A6)</f>
        <v>4.4801445878699599</v>
      </c>
      <c r="H6">
        <f>SUMIFS(MAE_mean!H:H, MAE_mean!$B:$B, $B6, MAE_mean!$A:$A, $A6)</f>
        <v>2.2177346011179</v>
      </c>
      <c r="I6">
        <f>SUMIFS(MAE_mean!I:I, MAE_mean!$B:$B, $B6, MAE_mean!$A:$A, $A6)</f>
        <v>1.0769654582397401</v>
      </c>
      <c r="J6">
        <f>SUMIFS(MAE_mean!J:J, MAE_mean!$B:$B, $B6, MAE_mean!$A:$A, $A6)</f>
        <v>967.04812476748498</v>
      </c>
      <c r="K6">
        <f>SUMIFS(MAE_mean!K:K, MAE_mean!$B:$B, $B6, MAE_mean!$A:$A, $A6)</f>
        <v>392.42056921096002</v>
      </c>
      <c r="L6">
        <f>SUMIFS(MAE_mean!L:L, MAE_mean!$B:$B, $B6, MAE_mean!$A:$A, $A6)</f>
        <v>200.01929056206501</v>
      </c>
      <c r="M6">
        <f>SUMIFS(MAE_mean!M:M, MAE_mean!$B:$B, $B6, MAE_mean!$A:$A, $A6)</f>
        <v>357.39955827985398</v>
      </c>
      <c r="N6">
        <f>SUMIFS(MAE_mean!N:N, MAE_mean!$B:$B, $B6, MAE_mean!$A:$A, $A6)</f>
        <v>144.138552453177</v>
      </c>
      <c r="O6">
        <f>SUMIFS(MAE_mean!O:O, MAE_mean!$B:$B, $B6, MAE_mean!$A:$A, $A6)</f>
        <v>74.305638994197395</v>
      </c>
    </row>
    <row r="7" spans="1:15" x14ac:dyDescent="0.35">
      <c r="A7" t="s">
        <v>7</v>
      </c>
      <c r="B7" t="s">
        <v>12</v>
      </c>
      <c r="C7">
        <f>SUMIFS(MAE_mean!C:C, MAE_mean!$B:$B, $B7, MAE_mean!$A:$A, $A7)</f>
        <v>2.1000499774347499</v>
      </c>
      <c r="D7">
        <f>SUMIFS(MAE_mean!D:D, MAE_mean!$B:$B, $B7, MAE_mean!$A:$A, $A7)</f>
        <v>1424.85221819196</v>
      </c>
      <c r="E7">
        <f>SUMIFS(MAE_mean!E:E, MAE_mean!$B:$B, $B7, MAE_mean!$A:$A, $A7)</f>
        <v>634.250096784319</v>
      </c>
      <c r="F7">
        <f>SUMIFS(MAE_mean!F:F, MAE_mean!$B:$B, $B7, MAE_mean!$A:$A, $A7)</f>
        <v>350.30273515350899</v>
      </c>
      <c r="G7">
        <f>SUMIFS(MAE_mean!G:G, MAE_mean!$B:$B, $B7, MAE_mean!$A:$A, $A7)</f>
        <v>4.26737666012649</v>
      </c>
      <c r="H7">
        <f>SUMIFS(MAE_mean!H:H, MAE_mean!$B:$B, $B7, MAE_mean!$A:$A, $A7)</f>
        <v>2.1524923451312898</v>
      </c>
      <c r="I7">
        <f>SUMIFS(MAE_mean!I:I, MAE_mean!$B:$B, $B7, MAE_mean!$A:$A, $A7)</f>
        <v>1.0479653617323099</v>
      </c>
      <c r="J7">
        <f>SUMIFS(MAE_mean!J:J, MAE_mean!$B:$B, $B7, MAE_mean!$A:$A, $A7)</f>
        <v>747.33602469308005</v>
      </c>
      <c r="K7">
        <f>SUMIFS(MAE_mean!K:K, MAE_mean!$B:$B, $B7, MAE_mean!$A:$A, $A7)</f>
        <v>304.84250330849301</v>
      </c>
      <c r="L7">
        <f>SUMIFS(MAE_mean!L:L, MAE_mean!$B:$B, $B7, MAE_mean!$A:$A, $A7)</f>
        <v>160.15891563519301</v>
      </c>
      <c r="M7">
        <f>SUMIFS(MAE_mean!M:M, MAE_mean!$B:$B, $B7, MAE_mean!$A:$A, $A7)</f>
        <v>298.73592895507801</v>
      </c>
      <c r="N7">
        <f>SUMIFS(MAE_mean!N:N, MAE_mean!$B:$B, $B7, MAE_mean!$A:$A, $A7)</f>
        <v>122.36418904259</v>
      </c>
      <c r="O7">
        <f>SUMIFS(MAE_mean!O:O, MAE_mean!$B:$B, $B7, MAE_mean!$A:$A, $A7)</f>
        <v>64.666625554318301</v>
      </c>
    </row>
    <row r="8" spans="1:15" x14ac:dyDescent="0.35">
      <c r="A8" t="s">
        <v>7</v>
      </c>
      <c r="B8" t="s">
        <v>13</v>
      </c>
      <c r="C8">
        <f>SUMIFS(MAE_mean!C:C, MAE_mean!$B:$B, $B8, MAE_mean!$A:$A, $A8)</f>
        <v>2.1228672488882898</v>
      </c>
      <c r="D8">
        <f>SUMIFS(MAE_mean!D:D, MAE_mean!$B:$B, $B8, MAE_mean!$A:$A, $A8)</f>
        <v>1457.45001395089</v>
      </c>
      <c r="E8">
        <f>SUMIFS(MAE_mean!E:E, MAE_mean!$B:$B, $B8, MAE_mean!$A:$A, $A8)</f>
        <v>646.73716546921503</v>
      </c>
      <c r="F8">
        <f>SUMIFS(MAE_mean!F:F, MAE_mean!$B:$B, $B8, MAE_mean!$A:$A, $A8)</f>
        <v>359.00713505647599</v>
      </c>
      <c r="G8">
        <f>SUMIFS(MAE_mean!G:G, MAE_mean!$B:$B, $B8, MAE_mean!$A:$A, $A8)</f>
        <v>4.3008539880269696</v>
      </c>
      <c r="H8">
        <f>SUMIFS(MAE_mean!H:H, MAE_mean!$B:$B, $B8, MAE_mean!$A:$A, $A8)</f>
        <v>2.1651310329575799</v>
      </c>
      <c r="I8">
        <f>SUMIFS(MAE_mean!I:I, MAE_mean!$B:$B, $B8, MAE_mean!$A:$A, $A8)</f>
        <v>1.05507022422403</v>
      </c>
      <c r="J8">
        <f>SUMIFS(MAE_mean!J:J, MAE_mean!$B:$B, $B8, MAE_mean!$A:$A, $A8)</f>
        <v>777.67983747209803</v>
      </c>
      <c r="K8">
        <f>SUMIFS(MAE_mean!K:K, MAE_mean!$B:$B, $B8, MAE_mean!$A:$A, $A8)</f>
        <v>311.29120982336599</v>
      </c>
      <c r="L8">
        <f>SUMIFS(MAE_mean!L:L, MAE_mean!$B:$B, $B8, MAE_mean!$A:$A, $A8)</f>
        <v>163.703691783567</v>
      </c>
      <c r="M8">
        <f>SUMIFS(MAE_mean!M:M, MAE_mean!$B:$B, $B8, MAE_mean!$A:$A, $A8)</f>
        <v>304.58821044921802</v>
      </c>
      <c r="N8">
        <f>SUMIFS(MAE_mean!N:N, MAE_mean!$B:$B, $B8, MAE_mean!$A:$A, $A8)</f>
        <v>124.31471469879099</v>
      </c>
      <c r="O8">
        <f>SUMIFS(MAE_mean!O:O, MAE_mean!$B:$B, $B8, MAE_mean!$A:$A, $A8)</f>
        <v>65.690164404791204</v>
      </c>
    </row>
    <row r="9" spans="1:15" x14ac:dyDescent="0.35">
      <c r="A9" t="s">
        <v>7</v>
      </c>
      <c r="B9" t="s">
        <v>14</v>
      </c>
      <c r="C9">
        <f>SUMIFS(MAE_mean!C:C, MAE_mean!$B:$B, $B9, MAE_mean!$A:$A, $A9)</f>
        <v>2.8486288573039</v>
      </c>
      <c r="D9">
        <f>SUMIFS(MAE_mean!D:D, MAE_mean!$B:$B, $B9, MAE_mean!$A:$A, $A9)</f>
        <v>4647.3224748883904</v>
      </c>
      <c r="E9">
        <f>SUMIFS(MAE_mean!E:E, MAE_mean!$B:$B, $B9, MAE_mean!$A:$A, $A9)</f>
        <v>1843.3320434570301</v>
      </c>
      <c r="F9">
        <f>SUMIFS(MAE_mean!F:F, MAE_mean!$B:$B, $B9, MAE_mean!$A:$A, $A9)</f>
        <v>866.05373600551002</v>
      </c>
      <c r="G9">
        <f>SUMIFS(MAE_mean!G:G, MAE_mean!$B:$B, $B9, MAE_mean!$A:$A, $A9)</f>
        <v>5.0282686123018898</v>
      </c>
      <c r="H9">
        <f>SUMIFS(MAE_mean!H:H, MAE_mean!$B:$B, $B9, MAE_mean!$A:$A, $A9)</f>
        <v>2.3489315982135599</v>
      </c>
      <c r="I9">
        <f>SUMIFS(MAE_mean!I:I, MAE_mean!$B:$B, $B9, MAE_mean!$A:$A, $A9)</f>
        <v>1.09383426653867</v>
      </c>
      <c r="J9">
        <f>SUMIFS(MAE_mean!J:J, MAE_mean!$B:$B, $B9, MAE_mean!$A:$A, $A9)</f>
        <v>1600.82482677641</v>
      </c>
      <c r="K9">
        <f>SUMIFS(MAE_mean!K:K, MAE_mean!$B:$B, $B9, MAE_mean!$A:$A, $A9)</f>
        <v>644.76155000716903</v>
      </c>
      <c r="L9">
        <f>SUMIFS(MAE_mean!L:L, MAE_mean!$B:$B, $B9, MAE_mean!$A:$A, $A9)</f>
        <v>305.91321719552298</v>
      </c>
      <c r="M9">
        <f>SUMIFS(MAE_mean!M:M, MAE_mean!$B:$B, $B9, MAE_mean!$A:$A, $A9)</f>
        <v>515.48077436174594</v>
      </c>
      <c r="N9">
        <f>SUMIFS(MAE_mean!N:N, MAE_mean!$B:$B, $B9, MAE_mean!$A:$A, $A9)</f>
        <v>210.13742441086501</v>
      </c>
      <c r="O9">
        <f>SUMIFS(MAE_mean!O:O, MAE_mean!$B:$B, $B9, MAE_mean!$A:$A, $A9)</f>
        <v>101.98934153751399</v>
      </c>
    </row>
    <row r="10" spans="1:15" x14ac:dyDescent="0.35">
      <c r="A10" t="s">
        <v>15</v>
      </c>
      <c r="B10" t="s">
        <v>16</v>
      </c>
      <c r="C10">
        <f>SUMIFS(MAE_mean!C:C, MAE_mean!$B:$B, $B10, MAE_mean!$A:$A, $A10)</f>
        <v>2.31036809340385</v>
      </c>
      <c r="D10">
        <f>SUMIFS(MAE_mean!D:D, MAE_mean!$B:$B, $B10, MAE_mean!$A:$A, $A10)</f>
        <v>2569.2035574776701</v>
      </c>
      <c r="E10">
        <f>SUMIFS(MAE_mean!E:E, MAE_mean!$B:$B, $B10, MAE_mean!$A:$A, $A10)</f>
        <v>900.23878609793496</v>
      </c>
      <c r="F10">
        <f>SUMIFS(MAE_mean!F:F, MAE_mean!$B:$B, $B10, MAE_mean!$A:$A, $A10)</f>
        <v>436.25308250894301</v>
      </c>
      <c r="G10">
        <f>SUMIFS(MAE_mean!G:G, MAE_mean!$B:$B, $B10, MAE_mean!$A:$A, $A10)</f>
        <v>4.3721613919930302</v>
      </c>
      <c r="H10">
        <f>SUMIFS(MAE_mean!H:H, MAE_mean!$B:$B, $B10, MAE_mean!$A:$A, $A10)</f>
        <v>2.1780994530569799</v>
      </c>
      <c r="I10">
        <f>SUMIFS(MAE_mean!I:I, MAE_mean!$B:$B, $B10, MAE_mean!$A:$A, $A10)</f>
        <v>1.11567343568215</v>
      </c>
      <c r="J10">
        <f>SUMIFS(MAE_mean!J:J, MAE_mean!$B:$B, $B10, MAE_mean!$A:$A, $A10)</f>
        <v>1313.89950241815</v>
      </c>
      <c r="K10">
        <f>SUMIFS(MAE_mean!K:K, MAE_mean!$B:$B, $B10, MAE_mean!$A:$A, $A10)</f>
        <v>372.638850136408</v>
      </c>
      <c r="L10">
        <f>SUMIFS(MAE_mean!L:L, MAE_mean!$B:$B, $B10, MAE_mean!$A:$A, $A10)</f>
        <v>188.256842082536</v>
      </c>
      <c r="M10">
        <f>SUMIFS(MAE_mean!M:M, MAE_mean!$B:$B, $B10, MAE_mean!$A:$A, $A10)</f>
        <v>326.16068019321898</v>
      </c>
      <c r="N10">
        <f>SUMIFS(MAE_mean!N:N, MAE_mean!$B:$B, $B10, MAE_mean!$A:$A, $A10)</f>
        <v>133.11585838317799</v>
      </c>
      <c r="O10">
        <f>SUMIFS(MAE_mean!O:O, MAE_mean!$B:$B, $B10, MAE_mean!$A:$A, $A10)</f>
        <v>69.683919959944106</v>
      </c>
    </row>
    <row r="11" spans="1:15" x14ac:dyDescent="0.35">
      <c r="A11" t="s">
        <v>15</v>
      </c>
      <c r="B11" t="s">
        <v>17</v>
      </c>
      <c r="C11">
        <f>SUMIFS(MAE_mean!C:C, MAE_mean!$B:$B, $B11, MAE_mean!$A:$A, $A11)</f>
        <v>2.78443331083075</v>
      </c>
      <c r="D11">
        <f>SUMIFS(MAE_mean!D:D, MAE_mean!$B:$B, $B11, MAE_mean!$A:$A, $A11)</f>
        <v>3190.1875837053499</v>
      </c>
      <c r="E11">
        <f>SUMIFS(MAE_mean!E:E, MAE_mean!$B:$B, $B11, MAE_mean!$A:$A, $A11)</f>
        <v>1251.87076386951</v>
      </c>
      <c r="F11">
        <f>SUMIFS(MAE_mean!F:F, MAE_mean!$B:$B, $B11, MAE_mean!$A:$A, $A11)</f>
        <v>625.13418837566701</v>
      </c>
      <c r="G11">
        <f>SUMIFS(MAE_mean!G:G, MAE_mean!$B:$B, $B11, MAE_mean!$A:$A, $A11)</f>
        <v>5.2568776318754002</v>
      </c>
      <c r="H11">
        <f>SUMIFS(MAE_mean!H:H, MAE_mean!$B:$B, $B11, MAE_mean!$A:$A, $A11)</f>
        <v>2.6453725479116201</v>
      </c>
      <c r="I11">
        <f>SUMIFS(MAE_mean!I:I, MAE_mean!$B:$B, $B11, MAE_mean!$A:$A, $A11)</f>
        <v>1.25105758578654</v>
      </c>
      <c r="J11">
        <f>SUMIFS(MAE_mean!J:J, MAE_mean!$B:$B, $B11, MAE_mean!$A:$A, $A11)</f>
        <v>1285.2761579241001</v>
      </c>
      <c r="K11">
        <f>SUMIFS(MAE_mean!K:K, MAE_mean!$B:$B, $B11, MAE_mean!$A:$A, $A11)</f>
        <v>512.33756653316402</v>
      </c>
      <c r="L11">
        <f>SUMIFS(MAE_mean!L:L, MAE_mean!$B:$B, $B11, MAE_mean!$A:$A, $A11)</f>
        <v>252.1967651265</v>
      </c>
      <c r="M11">
        <f>SUMIFS(MAE_mean!M:M, MAE_mean!$B:$B, $B11, MAE_mean!$A:$A, $A11)</f>
        <v>426.39348048618803</v>
      </c>
      <c r="N11">
        <f>SUMIFS(MAE_mean!N:N, MAE_mean!$B:$B, $B11, MAE_mean!$A:$A, $A11)</f>
        <v>174.74002525147901</v>
      </c>
      <c r="O11">
        <f>SUMIFS(MAE_mean!O:O, MAE_mean!$B:$B, $B11, MAE_mean!$A:$A, $A11)</f>
        <v>90.343732192066199</v>
      </c>
    </row>
    <row r="12" spans="1:15" x14ac:dyDescent="0.35">
      <c r="A12" t="s">
        <v>15</v>
      </c>
      <c r="B12" t="s">
        <v>18</v>
      </c>
      <c r="C12">
        <f>SUMIFS(MAE_mean!C:C, MAE_mean!$B:$B, $B12, MAE_mean!$A:$A, $A12)</f>
        <v>0</v>
      </c>
      <c r="D12">
        <f>SUMIFS(MAE_mean!D:D, MAE_mean!$B:$B, $B12, MAE_mean!$A:$A, $A12)</f>
        <v>0</v>
      </c>
      <c r="E12">
        <f>SUMIFS(MAE_mean!E:E, MAE_mean!$B:$B, $B12, MAE_mean!$A:$A, $A12)</f>
        <v>0</v>
      </c>
      <c r="F12">
        <f>SUMIFS(MAE_mean!F:F, MAE_mean!$B:$B, $B12, MAE_mean!$A:$A, $A12)</f>
        <v>0</v>
      </c>
      <c r="G12">
        <f>SUMIFS(MAE_mean!G:G, MAE_mean!$B:$B, $B12, MAE_mean!$A:$A, $A12)</f>
        <v>0</v>
      </c>
      <c r="H12">
        <f>SUMIFS(MAE_mean!H:H, MAE_mean!$B:$B, $B12, MAE_mean!$A:$A, $A12)</f>
        <v>0</v>
      </c>
      <c r="I12">
        <f>SUMIFS(MAE_mean!I:I, MAE_mean!$B:$B, $B12, MAE_mean!$A:$A, $A12)</f>
        <v>0</v>
      </c>
      <c r="J12">
        <f>SUMIFS(MAE_mean!J:J, MAE_mean!$B:$B, $B12, MAE_mean!$A:$A, $A12)</f>
        <v>0</v>
      </c>
      <c r="K12">
        <f>SUMIFS(MAE_mean!K:K, MAE_mean!$B:$B, $B12, MAE_mean!$A:$A, $A12)</f>
        <v>0</v>
      </c>
      <c r="L12">
        <f>SUMIFS(MAE_mean!L:L, MAE_mean!$B:$B, $B12, MAE_mean!$A:$A, $A12)</f>
        <v>0</v>
      </c>
      <c r="M12">
        <f>SUMIFS(MAE_mean!M:M, MAE_mean!$B:$B, $B12, MAE_mean!$A:$A, $A12)</f>
        <v>0</v>
      </c>
      <c r="N12">
        <f>SUMIFS(MAE_mean!N:N, MAE_mean!$B:$B, $B12, MAE_mean!$A:$A, $A12)</f>
        <v>0</v>
      </c>
      <c r="O12">
        <f>SUMIFS(MAE_mean!O:O, MAE_mean!$B:$B, $B12, MAE_mean!$A:$A, $A12)</f>
        <v>0</v>
      </c>
    </row>
    <row r="13" spans="1:15" x14ac:dyDescent="0.35">
      <c r="A13" t="s">
        <v>15</v>
      </c>
      <c r="B13" t="s">
        <v>19</v>
      </c>
      <c r="C13">
        <f>SUMIFS(MAE_mean!C:C, MAE_mean!$B:$B, $B13, MAE_mean!$A:$A, $A13)</f>
        <v>2.2901767283690599</v>
      </c>
      <c r="D13">
        <f>SUMIFS(MAE_mean!D:D, MAE_mean!$B:$B, $B13, MAE_mean!$A:$A, $A13)</f>
        <v>2604.6688089944801</v>
      </c>
      <c r="E13">
        <f>SUMIFS(MAE_mean!E:E, MAE_mean!$B:$B, $B13, MAE_mean!$A:$A, $A13)</f>
        <v>960.274281384711</v>
      </c>
      <c r="F13">
        <f>SUMIFS(MAE_mean!F:F, MAE_mean!$B:$B, $B13, MAE_mean!$A:$A, $A13)</f>
        <v>473.63139285751703</v>
      </c>
      <c r="G13">
        <f>SUMIFS(MAE_mean!G:G, MAE_mean!$B:$B, $B13, MAE_mean!$A:$A, $A13)</f>
        <v>4.4900223059452804</v>
      </c>
      <c r="H13">
        <f>SUMIFS(MAE_mean!H:H, MAE_mean!$B:$B, $B13, MAE_mean!$A:$A, $A13)</f>
        <v>2.2161267866200101</v>
      </c>
      <c r="I13">
        <f>SUMIFS(MAE_mean!I:I, MAE_mean!$B:$B, $B13, MAE_mean!$A:$A, $A13)</f>
        <v>1.05841012652432</v>
      </c>
      <c r="J13">
        <f>SUMIFS(MAE_mean!J:J, MAE_mean!$B:$B, $B13, MAE_mean!$A:$A, $A13)</f>
        <v>934.85774071635899</v>
      </c>
      <c r="K13">
        <f>SUMIFS(MAE_mean!K:K, MAE_mean!$B:$B, $B13, MAE_mean!$A:$A, $A13)</f>
        <v>367.36112407756502</v>
      </c>
      <c r="L13">
        <f>SUMIFS(MAE_mean!L:L, MAE_mean!$B:$B, $B13, MAE_mean!$A:$A, $A13)</f>
        <v>190.00028545889401</v>
      </c>
      <c r="M13">
        <f>SUMIFS(MAE_mean!M:M, MAE_mean!$B:$B, $B13, MAE_mean!$A:$A, $A13)</f>
        <v>357.66337441451299</v>
      </c>
      <c r="N13">
        <f>SUMIFS(MAE_mean!N:N, MAE_mean!$B:$B, $B13, MAE_mean!$A:$A, $A13)</f>
        <v>140.913611098502</v>
      </c>
      <c r="O13">
        <f>SUMIFS(MAE_mean!O:O, MAE_mean!$B:$B, $B13, MAE_mean!$A:$A, $A13)</f>
        <v>73.906767768976096</v>
      </c>
    </row>
    <row r="14" spans="1:15" x14ac:dyDescent="0.35">
      <c r="A14" t="s">
        <v>15</v>
      </c>
      <c r="B14" t="s">
        <v>20</v>
      </c>
      <c r="C14">
        <f>SUMIFS(MAE_mean!C:C, MAE_mean!$B:$B, $B14, MAE_mean!$A:$A, $A14)</f>
        <v>2.26853235093248</v>
      </c>
      <c r="D14">
        <f>SUMIFS(MAE_mean!D:D, MAE_mean!$B:$B, $B14, MAE_mean!$A:$A, $A14)</f>
        <v>2441.3799037388299</v>
      </c>
      <c r="E14">
        <f>SUMIFS(MAE_mean!E:E, MAE_mean!$B:$B, $B14, MAE_mean!$A:$A, $A14)</f>
        <v>906.39143386114199</v>
      </c>
      <c r="F14">
        <f>SUMIFS(MAE_mean!F:F, MAE_mean!$B:$B, $B14, MAE_mean!$A:$A, $A14)</f>
        <v>456.126056196251</v>
      </c>
      <c r="G14">
        <f>SUMIFS(MAE_mean!G:G, MAE_mean!$B:$B, $B14, MAE_mean!$A:$A, $A14)</f>
        <v>4.3770398226283698</v>
      </c>
      <c r="H14">
        <f>SUMIFS(MAE_mean!H:H, MAE_mean!$B:$B, $B14, MAE_mean!$A:$A, $A14)</f>
        <v>2.18651214007838</v>
      </c>
      <c r="I14">
        <f>SUMIFS(MAE_mean!I:I, MAE_mean!$B:$B, $B14, MAE_mean!$A:$A, $A14)</f>
        <v>1.0484424939717301</v>
      </c>
      <c r="J14">
        <f>SUMIFS(MAE_mean!J:J, MAE_mean!$B:$B, $B14, MAE_mean!$A:$A, $A14)</f>
        <v>1033.0321114676301</v>
      </c>
      <c r="K14">
        <f>SUMIFS(MAE_mean!K:K, MAE_mean!$B:$B, $B14, MAE_mean!$A:$A, $A14)</f>
        <v>388.17527914501301</v>
      </c>
      <c r="L14">
        <f>SUMIFS(MAE_mean!L:L, MAE_mean!$B:$B, $B14, MAE_mean!$A:$A, $A14)</f>
        <v>196.70767902074999</v>
      </c>
      <c r="M14">
        <f>SUMIFS(MAE_mean!M:M, MAE_mean!$B:$B, $B14, MAE_mean!$A:$A, $A14)</f>
        <v>352.19097481863798</v>
      </c>
      <c r="N14">
        <f>SUMIFS(MAE_mean!N:N, MAE_mean!$B:$B, $B14, MAE_mean!$A:$A, $A14)</f>
        <v>139.42519045421</v>
      </c>
      <c r="O14">
        <f>SUMIFS(MAE_mean!O:O, MAE_mean!$B:$B, $B14, MAE_mean!$A:$A, $A14)</f>
        <v>72.709373451513898</v>
      </c>
    </row>
    <row r="15" spans="1:15" x14ac:dyDescent="0.35">
      <c r="A15" t="s">
        <v>15</v>
      </c>
      <c r="B15" t="s">
        <v>21</v>
      </c>
      <c r="C15">
        <f>SUMIFS(MAE_mean!C:C, MAE_mean!$B:$B, $B15, MAE_mean!$A:$A, $A15)</f>
        <v>2.2414904329488001</v>
      </c>
      <c r="D15">
        <f>SUMIFS(MAE_mean!D:D, MAE_mean!$B:$B, $B15, MAE_mean!$A:$A, $A15)</f>
        <v>2552.15280412946</v>
      </c>
      <c r="E15">
        <f>SUMIFS(MAE_mean!E:E, MAE_mean!$B:$B, $B15, MAE_mean!$A:$A, $A15)</f>
        <v>970.27690342494395</v>
      </c>
      <c r="F15">
        <f>SUMIFS(MAE_mean!F:F, MAE_mean!$B:$B, $B15, MAE_mean!$A:$A, $A15)</f>
        <v>456.13321690461999</v>
      </c>
      <c r="G15">
        <f>SUMIFS(MAE_mean!G:G, MAE_mean!$B:$B, $B15, MAE_mean!$A:$A, $A15)</f>
        <v>4.3966803925445603</v>
      </c>
      <c r="H15">
        <f>SUMIFS(MAE_mean!H:H, MAE_mean!$B:$B, $B15, MAE_mean!$A:$A, $A15)</f>
        <v>2.1783783228018101</v>
      </c>
      <c r="I15">
        <f>SUMIFS(MAE_mean!I:I, MAE_mean!$B:$B, $B15, MAE_mean!$A:$A, $A15)</f>
        <v>1.0543777632183899</v>
      </c>
      <c r="J15">
        <f>SUMIFS(MAE_mean!J:J, MAE_mean!$B:$B, $B15, MAE_mean!$A:$A, $A15)</f>
        <v>936.72071823846704</v>
      </c>
      <c r="K15">
        <f>SUMIFS(MAE_mean!K:K, MAE_mean!$B:$B, $B15, MAE_mean!$A:$A, $A15)</f>
        <v>368.37114589630602</v>
      </c>
      <c r="L15">
        <f>SUMIFS(MAE_mean!L:L, MAE_mean!$B:$B, $B15, MAE_mean!$A:$A, $A15)</f>
        <v>181.08192369110699</v>
      </c>
      <c r="M15">
        <f>SUMIFS(MAE_mean!M:M, MAE_mean!$B:$B, $B15, MAE_mean!$A:$A, $A15)</f>
        <v>322.67920959472599</v>
      </c>
      <c r="N15">
        <f>SUMIFS(MAE_mean!N:N, MAE_mean!$B:$B, $B15, MAE_mean!$A:$A, $A15)</f>
        <v>132.73259492419999</v>
      </c>
      <c r="O15">
        <f>SUMIFS(MAE_mean!O:O, MAE_mean!$B:$B, $B15, MAE_mean!$A:$A, $A15)</f>
        <v>67.906546710802502</v>
      </c>
    </row>
    <row r="16" spans="1:15" x14ac:dyDescent="0.35">
      <c r="A16" t="s">
        <v>15</v>
      </c>
      <c r="B16" t="s">
        <v>22</v>
      </c>
      <c r="C16">
        <f>SUMIFS(MAE_mean!C:C, MAE_mean!$B:$B, $B16, MAE_mean!$A:$A, $A16)</f>
        <v>2.3353926464499399</v>
      </c>
      <c r="D16">
        <f>SUMIFS(MAE_mean!D:D, MAE_mean!$B:$B, $B16, MAE_mean!$A:$A, $A16)</f>
        <v>2743.6547014508901</v>
      </c>
      <c r="E16">
        <f>SUMIFS(MAE_mean!E:E, MAE_mean!$B:$B, $B16, MAE_mean!$A:$A, $A16)</f>
        <v>1082.2038053966701</v>
      </c>
      <c r="F16">
        <f>SUMIFS(MAE_mean!F:F, MAE_mean!$B:$B, $B16, MAE_mean!$A:$A, $A16)</f>
        <v>522.22032774321804</v>
      </c>
      <c r="G16">
        <f>SUMIFS(MAE_mean!G:G, MAE_mean!$B:$B, $B16, MAE_mean!$A:$A, $A16)</f>
        <v>4.42837560286155</v>
      </c>
      <c r="H16">
        <f>SUMIFS(MAE_mean!H:H, MAE_mean!$B:$B, $B16, MAE_mean!$A:$A, $A16)</f>
        <v>2.1902387840270801</v>
      </c>
      <c r="I16">
        <f>SUMIFS(MAE_mean!I:I, MAE_mean!$B:$B, $B16, MAE_mean!$A:$A, $A16)</f>
        <v>1.0643167699760201</v>
      </c>
      <c r="J16">
        <f>SUMIFS(MAE_mean!J:J, MAE_mean!$B:$B, $B16, MAE_mean!$A:$A, $A16)</f>
        <v>1016.78505278087</v>
      </c>
      <c r="K16">
        <f>SUMIFS(MAE_mean!K:K, MAE_mean!$B:$B, $B16, MAE_mean!$A:$A, $A16)</f>
        <v>415.35696914915002</v>
      </c>
      <c r="L16">
        <f>SUMIFS(MAE_mean!L:L, MAE_mean!$B:$B, $B16, MAE_mean!$A:$A, $A16)</f>
        <v>206.36931773334899</v>
      </c>
      <c r="M16">
        <f>SUMIFS(MAE_mean!M:M, MAE_mean!$B:$B, $B16, MAE_mean!$A:$A, $A16)</f>
        <v>353.00086329868799</v>
      </c>
      <c r="N16">
        <f>SUMIFS(MAE_mean!N:N, MAE_mean!$B:$B, $B16, MAE_mean!$A:$A, $A16)</f>
        <v>147.94323938278899</v>
      </c>
      <c r="O16">
        <f>SUMIFS(MAE_mean!O:O, MAE_mean!$B:$B, $B16, MAE_mean!$A:$A, $A16)</f>
        <v>76.064764390381001</v>
      </c>
    </row>
    <row r="17" spans="1:74" x14ac:dyDescent="0.35">
      <c r="A17" t="s">
        <v>23</v>
      </c>
      <c r="B17" t="s">
        <v>16</v>
      </c>
      <c r="C17">
        <f>SUMIFS(MAE_mean!C:C, MAE_mean!$B:$B, $B17, MAE_mean!$A:$A, $A17)</f>
        <v>2.2468019907384602</v>
      </c>
      <c r="D17">
        <f>SUMIFS(MAE_mean!D:D, MAE_mean!$B:$B, $B17, MAE_mean!$A:$A, $A17)</f>
        <v>2522.6777762276702</v>
      </c>
      <c r="E17">
        <f>SUMIFS(MAE_mean!E:E, MAE_mean!$B:$B, $B17, MAE_mean!$A:$A, $A17)</f>
        <v>819.21099185035303</v>
      </c>
      <c r="F17">
        <f>SUMIFS(MAE_mean!F:F, MAE_mean!$B:$B, $B17, MAE_mean!$A:$A, $A17)</f>
        <v>467.19051258320701</v>
      </c>
      <c r="G17">
        <f>SUMIFS(MAE_mean!G:G, MAE_mean!$B:$B, $B17, MAE_mean!$A:$A, $A17)</f>
        <v>4.2321871903578998</v>
      </c>
      <c r="H17">
        <f>SUMIFS(MAE_mean!H:H, MAE_mean!$B:$B, $B17, MAE_mean!$A:$A, $A17)</f>
        <v>2.1269496253694702</v>
      </c>
      <c r="I17">
        <f>SUMIFS(MAE_mean!I:I, MAE_mean!$B:$B, $B17, MAE_mean!$A:$A, $A17)</f>
        <v>1.0701913195614401</v>
      </c>
      <c r="J17">
        <f>SUMIFS(MAE_mean!J:J, MAE_mean!$B:$B, $B17, MAE_mean!$A:$A, $A17)</f>
        <v>970.90559198288599</v>
      </c>
      <c r="K17">
        <f>SUMIFS(MAE_mean!K:K, MAE_mean!$B:$B, $B17, MAE_mean!$A:$A, $A17)</f>
        <v>393.00628720238097</v>
      </c>
      <c r="L17">
        <f>SUMIFS(MAE_mean!L:L, MAE_mean!$B:$B, $B17, MAE_mean!$A:$A, $A17)</f>
        <v>186.86634598232399</v>
      </c>
      <c r="M17">
        <f>SUMIFS(MAE_mean!M:M, MAE_mean!$B:$B, $B17, MAE_mean!$A:$A, $A17)</f>
        <v>336.18863926478701</v>
      </c>
      <c r="N17">
        <f>SUMIFS(MAE_mean!N:N, MAE_mean!$B:$B, $B17, MAE_mean!$A:$A, $A17)</f>
        <v>143.671637800307</v>
      </c>
      <c r="O17">
        <f>SUMIFS(MAE_mean!O:O, MAE_mean!$B:$B, $B17, MAE_mean!$A:$A, $A17)</f>
        <v>70.958149860489101</v>
      </c>
    </row>
    <row r="18" spans="1:74" x14ac:dyDescent="0.35">
      <c r="A18" t="s">
        <v>23</v>
      </c>
      <c r="B18" t="s">
        <v>17</v>
      </c>
      <c r="C18">
        <f>SUMIFS(MAE_mean!C:C, MAE_mean!$B:$B, $B18, MAE_mean!$A:$A, $A18)</f>
        <v>2.5952425334421498</v>
      </c>
      <c r="D18">
        <f>SUMIFS(MAE_mean!D:D, MAE_mean!$B:$B, $B18, MAE_mean!$A:$A, $A18)</f>
        <v>2559.3113560267798</v>
      </c>
      <c r="E18">
        <f>SUMIFS(MAE_mean!E:E, MAE_mean!$B:$B, $B18, MAE_mean!$A:$A, $A18)</f>
        <v>935.31719302222803</v>
      </c>
      <c r="F18">
        <f>SUMIFS(MAE_mean!F:F, MAE_mean!$B:$B, $B18, MAE_mean!$A:$A, $A18)</f>
        <v>490.12948899561002</v>
      </c>
      <c r="G18">
        <f>SUMIFS(MAE_mean!G:G, MAE_mean!$B:$B, $B18, MAE_mean!$A:$A, $A18)</f>
        <v>5.2562315447605599</v>
      </c>
      <c r="H18">
        <f>SUMIFS(MAE_mean!H:H, MAE_mean!$B:$B, $B18, MAE_mean!$A:$A, $A18)</f>
        <v>2.6678234772179401</v>
      </c>
      <c r="I18">
        <f>SUMIFS(MAE_mean!I:I, MAE_mean!$B:$B, $B18, MAE_mean!$A:$A, $A18)</f>
        <v>1.26467554356269</v>
      </c>
      <c r="J18">
        <f>SUMIFS(MAE_mean!J:J, MAE_mean!$B:$B, $B18, MAE_mean!$A:$A, $A18)</f>
        <v>966.07224934895805</v>
      </c>
      <c r="K18">
        <f>SUMIFS(MAE_mean!K:K, MAE_mean!$B:$B, $B18, MAE_mean!$A:$A, $A18)</f>
        <v>382.75983075338598</v>
      </c>
      <c r="L18">
        <f>SUMIFS(MAE_mean!L:L, MAE_mean!$B:$B, $B18, MAE_mean!$A:$A, $A18)</f>
        <v>201.04100964312599</v>
      </c>
      <c r="M18">
        <f>SUMIFS(MAE_mean!M:M, MAE_mean!$B:$B, $B18, MAE_mean!$A:$A, $A18)</f>
        <v>335.10264962332502</v>
      </c>
      <c r="N18">
        <f>SUMIFS(MAE_mean!N:N, MAE_mean!$B:$B, $B18, MAE_mean!$A:$A, $A18)</f>
        <v>138.86804589226099</v>
      </c>
      <c r="O18">
        <f>SUMIFS(MAE_mean!O:O, MAE_mean!$B:$B, $B18, MAE_mean!$A:$A, $A18)</f>
        <v>75.903540356441994</v>
      </c>
    </row>
    <row r="19" spans="1:74" x14ac:dyDescent="0.35">
      <c r="A19" t="s">
        <v>23</v>
      </c>
      <c r="B19" t="s">
        <v>18</v>
      </c>
      <c r="C19">
        <f>SUMIFS(MAE_mean!C:C, MAE_mean!$B:$B, $B19, MAE_mean!$A:$A, $A19)</f>
        <v>0</v>
      </c>
      <c r="D19">
        <f>SUMIFS(MAE_mean!D:D, MAE_mean!$B:$B, $B19, MAE_mean!$A:$A, $A19)</f>
        <v>0</v>
      </c>
      <c r="E19">
        <f>SUMIFS(MAE_mean!E:E, MAE_mean!$B:$B, $B19, MAE_mean!$A:$A, $A19)</f>
        <v>0</v>
      </c>
      <c r="F19">
        <f>SUMIFS(MAE_mean!F:F, MAE_mean!$B:$B, $B19, MAE_mean!$A:$A, $A19)</f>
        <v>0</v>
      </c>
      <c r="G19">
        <f>SUMIFS(MAE_mean!G:G, MAE_mean!$B:$B, $B19, MAE_mean!$A:$A, $A19)</f>
        <v>0</v>
      </c>
      <c r="H19">
        <f>SUMIFS(MAE_mean!H:H, MAE_mean!$B:$B, $B19, MAE_mean!$A:$A, $A19)</f>
        <v>0</v>
      </c>
      <c r="I19">
        <f>SUMIFS(MAE_mean!I:I, MAE_mean!$B:$B, $B19, MAE_mean!$A:$A, $A19)</f>
        <v>0</v>
      </c>
      <c r="J19">
        <f>SUMIFS(MAE_mean!J:J, MAE_mean!$B:$B, $B19, MAE_mean!$A:$A, $A19)</f>
        <v>0</v>
      </c>
      <c r="K19">
        <f>SUMIFS(MAE_mean!K:K, MAE_mean!$B:$B, $B19, MAE_mean!$A:$A, $A19)</f>
        <v>0</v>
      </c>
      <c r="L19">
        <f>SUMIFS(MAE_mean!L:L, MAE_mean!$B:$B, $B19, MAE_mean!$A:$A, $A19)</f>
        <v>0</v>
      </c>
      <c r="M19">
        <f>SUMIFS(MAE_mean!M:M, MAE_mean!$B:$B, $B19, MAE_mean!$A:$A, $A19)</f>
        <v>0</v>
      </c>
      <c r="N19">
        <f>SUMIFS(MAE_mean!N:N, MAE_mean!$B:$B, $B19, MAE_mean!$A:$A, $A19)</f>
        <v>0</v>
      </c>
      <c r="O19">
        <f>SUMIFS(MAE_mean!O:O, MAE_mean!$B:$B, $B19, MAE_mean!$A:$A, $A19)</f>
        <v>0</v>
      </c>
    </row>
    <row r="20" spans="1:74" x14ac:dyDescent="0.35">
      <c r="A20" t="s">
        <v>23</v>
      </c>
      <c r="B20" t="s">
        <v>19</v>
      </c>
      <c r="C20">
        <f>SUMIFS(MAE_mean!C:C, MAE_mean!$B:$B, $B20, MAE_mean!$A:$A, $A20)</f>
        <v>2.11823942054607</v>
      </c>
      <c r="D20">
        <f>SUMIFS(MAE_mean!D:D, MAE_mean!$B:$B, $B20, MAE_mean!$A:$A, $A20)</f>
        <v>2116.3742637872201</v>
      </c>
      <c r="E20">
        <f>SUMIFS(MAE_mean!E:E, MAE_mean!$B:$B, $B20, MAE_mean!$A:$A, $A20)</f>
        <v>811.072523548699</v>
      </c>
      <c r="F20">
        <f>SUMIFS(MAE_mean!F:F, MAE_mean!$B:$B, $B20, MAE_mean!$A:$A, $A20)</f>
        <v>392.96700579141498</v>
      </c>
      <c r="G20">
        <f>SUMIFS(MAE_mean!G:G, MAE_mean!$B:$B, $B20, MAE_mean!$A:$A, $A20)</f>
        <v>4.2250179431727899</v>
      </c>
      <c r="H20">
        <f>SUMIFS(MAE_mean!H:H, MAE_mean!$B:$B, $B20, MAE_mean!$A:$A, $A20)</f>
        <v>2.1284479200130102</v>
      </c>
      <c r="I20">
        <f>SUMIFS(MAE_mean!I:I, MAE_mean!$B:$B, $B20, MAE_mean!$A:$A, $A20)</f>
        <v>1.0411202167557201</v>
      </c>
      <c r="J20">
        <f>SUMIFS(MAE_mean!J:J, MAE_mean!$B:$B, $B20, MAE_mean!$A:$A, $A20)</f>
        <v>796.05111107267396</v>
      </c>
      <c r="K20">
        <f>SUMIFS(MAE_mean!K:K, MAE_mean!$B:$B, $B20, MAE_mean!$A:$A, $A20)</f>
        <v>316.13805382341297</v>
      </c>
      <c r="L20">
        <f>SUMIFS(MAE_mean!L:L, MAE_mean!$B:$B, $B20, MAE_mean!$A:$A, $A20)</f>
        <v>161.90896209053599</v>
      </c>
      <c r="M20">
        <f>SUMIFS(MAE_mean!M:M, MAE_mean!$B:$B, $B20, MAE_mean!$A:$A, $A20)</f>
        <v>282.56200023150097</v>
      </c>
      <c r="N20">
        <f>SUMIFS(MAE_mean!N:N, MAE_mean!$B:$B, $B20, MAE_mean!$A:$A, $A20)</f>
        <v>117.680494895476</v>
      </c>
      <c r="O20">
        <f>SUMIFS(MAE_mean!O:O, MAE_mean!$B:$B, $B20, MAE_mean!$A:$A, $A20)</f>
        <v>62.2964112648026</v>
      </c>
    </row>
    <row r="21" spans="1:74" x14ac:dyDescent="0.35">
      <c r="A21" t="s">
        <v>23</v>
      </c>
      <c r="B21" t="s">
        <v>20</v>
      </c>
      <c r="C21">
        <f>SUMIFS(MAE_mean!C:C, MAE_mean!$B:$B, $B21, MAE_mean!$A:$A, $A21)</f>
        <v>2.1855522825488198</v>
      </c>
      <c r="D21">
        <f>SUMIFS(MAE_mean!D:D, MAE_mean!$B:$B, $B21, MAE_mean!$A:$A, $A21)</f>
        <v>2429.7853236607102</v>
      </c>
      <c r="E21">
        <f>SUMIFS(MAE_mean!E:E, MAE_mean!$B:$B, $B21, MAE_mean!$A:$A, $A21)</f>
        <v>895.10684291294604</v>
      </c>
      <c r="F21">
        <f>SUMIFS(MAE_mean!F:F, MAE_mean!$B:$B, $B21, MAE_mean!$A:$A, $A21)</f>
        <v>455.43271629566999</v>
      </c>
      <c r="G21">
        <f>SUMIFS(MAE_mean!G:G, MAE_mean!$B:$B, $B21, MAE_mean!$A:$A, $A21)</f>
        <v>4.2375280463589</v>
      </c>
      <c r="H21">
        <f>SUMIFS(MAE_mean!H:H, MAE_mean!$B:$B, $B21, MAE_mean!$A:$A, $A21)</f>
        <v>2.1250125181873201</v>
      </c>
      <c r="I21">
        <f>SUMIFS(MAE_mean!I:I, MAE_mean!$B:$B, $B21, MAE_mean!$A:$A, $A21)</f>
        <v>1.03186512517665</v>
      </c>
      <c r="J21">
        <f>SUMIFS(MAE_mean!J:J, MAE_mean!$B:$B, $B21, MAE_mean!$A:$A, $A21)</f>
        <v>909.61824544270803</v>
      </c>
      <c r="K21">
        <f>SUMIFS(MAE_mean!K:K, MAE_mean!$B:$B, $B21, MAE_mean!$A:$A, $A21)</f>
        <v>345.41309211367599</v>
      </c>
      <c r="L21">
        <f>SUMIFS(MAE_mean!L:L, MAE_mean!$B:$B, $B21, MAE_mean!$A:$A, $A21)</f>
        <v>180.63084941745601</v>
      </c>
      <c r="M21">
        <f>SUMIFS(MAE_mean!M:M, MAE_mean!$B:$B, $B21, MAE_mean!$A:$A, $A21)</f>
        <v>311.12602155412901</v>
      </c>
      <c r="N21">
        <f>SUMIFS(MAE_mean!N:N, MAE_mean!$B:$B, $B21, MAE_mean!$A:$A, $A21)</f>
        <v>128.97248709542399</v>
      </c>
      <c r="O21">
        <f>SUMIFS(MAE_mean!O:O, MAE_mean!$B:$B, $B21, MAE_mean!$A:$A, $A21)</f>
        <v>69.934135750808807</v>
      </c>
    </row>
    <row r="22" spans="1:74" x14ac:dyDescent="0.35">
      <c r="A22" t="s">
        <v>23</v>
      </c>
      <c r="B22" t="s">
        <v>21</v>
      </c>
      <c r="C22">
        <f>SUMIFS(MAE_mean!C:C, MAE_mean!$B:$B, $B22, MAE_mean!$A:$A, $A22)</f>
        <v>2.1469764398431601</v>
      </c>
      <c r="D22">
        <f>SUMIFS(MAE_mean!D:D, MAE_mean!$B:$B, $B22, MAE_mean!$A:$A, $A22)</f>
        <v>2315.2783342633902</v>
      </c>
      <c r="E22">
        <f>SUMIFS(MAE_mean!E:E, MAE_mean!$B:$B, $B22, MAE_mean!$A:$A, $A22)</f>
        <v>875.657221040271</v>
      </c>
      <c r="F22">
        <f>SUMIFS(MAE_mean!F:F, MAE_mean!$B:$B, $B22, MAE_mean!$A:$A, $A22)</f>
        <v>417.08872236913498</v>
      </c>
      <c r="G22">
        <f>SUMIFS(MAE_mean!G:G, MAE_mean!$B:$B, $B22, MAE_mean!$A:$A, $A22)</f>
        <v>4.2240667993038601</v>
      </c>
      <c r="H22">
        <f>SUMIFS(MAE_mean!H:H, MAE_mean!$B:$B, $B22, MAE_mean!$A:$A, $A22)</f>
        <v>2.1242105450087201</v>
      </c>
      <c r="I22">
        <f>SUMIFS(MAE_mean!I:I, MAE_mean!$B:$B, $B22, MAE_mean!$A:$A, $A22)</f>
        <v>1.03454270373822</v>
      </c>
      <c r="J22">
        <f>SUMIFS(MAE_mean!J:J, MAE_mean!$B:$B, $B22, MAE_mean!$A:$A, $A22)</f>
        <v>842.30462588355601</v>
      </c>
      <c r="K22">
        <f>SUMIFS(MAE_mean!K:K, MAE_mean!$B:$B, $B22, MAE_mean!$A:$A, $A22)</f>
        <v>334.476503693111</v>
      </c>
      <c r="L22">
        <f>SUMIFS(MAE_mean!L:L, MAE_mean!$B:$B, $B22, MAE_mean!$A:$A, $A22)</f>
        <v>168.241645962202</v>
      </c>
      <c r="M22">
        <f>SUMIFS(MAE_mean!M:M, MAE_mean!$B:$B, $B22, MAE_mean!$A:$A, $A22)</f>
        <v>297.71135001046298</v>
      </c>
      <c r="N22">
        <f>SUMIFS(MAE_mean!N:N, MAE_mean!$B:$B, $B22, MAE_mean!$A:$A, $A22)</f>
        <v>124.143946158999</v>
      </c>
      <c r="O22">
        <f>SUMIFS(MAE_mean!O:O, MAE_mean!$B:$B, $B22, MAE_mean!$A:$A, $A22)</f>
        <v>64.147860067036603</v>
      </c>
    </row>
    <row r="23" spans="1:74" x14ac:dyDescent="0.35">
      <c r="A23" t="s">
        <v>23</v>
      </c>
      <c r="B23" t="s">
        <v>22</v>
      </c>
      <c r="C23">
        <f>SUMIFS(MAE_mean!C:C, MAE_mean!$B:$B, $B23, MAE_mean!$A:$A, $A23)</f>
        <v>2.1156556082001101</v>
      </c>
      <c r="D23">
        <f>SUMIFS(MAE_mean!D:D, MAE_mean!$B:$B, $B23, MAE_mean!$A:$A, $A23)</f>
        <v>1886.71176060267</v>
      </c>
      <c r="E23">
        <f>SUMIFS(MAE_mean!E:E, MAE_mean!$B:$B, $B23, MAE_mean!$A:$A, $A23)</f>
        <v>771.34933529808404</v>
      </c>
      <c r="F23">
        <f>SUMIFS(MAE_mean!F:F, MAE_mean!$B:$B, $B23, MAE_mean!$A:$A, $A23)</f>
        <v>382.659955285519</v>
      </c>
      <c r="G23">
        <f>SUMIFS(MAE_mean!G:G, MAE_mean!$B:$B, $B23, MAE_mean!$A:$A, $A23)</f>
        <v>4.2383026685810901</v>
      </c>
      <c r="H23">
        <f>SUMIFS(MAE_mean!H:H, MAE_mean!$B:$B, $B23, MAE_mean!$A:$A, $A23)</f>
        <v>2.1344797908411901</v>
      </c>
      <c r="I23">
        <f>SUMIFS(MAE_mean!I:I, MAE_mean!$B:$B, $B23, MAE_mean!$A:$A, $A23)</f>
        <v>1.0439932238051599</v>
      </c>
      <c r="J23">
        <f>SUMIFS(MAE_mean!J:J, MAE_mean!$B:$B, $B23, MAE_mean!$A:$A, $A23)</f>
        <v>769.67347819010399</v>
      </c>
      <c r="K23">
        <f>SUMIFS(MAE_mean!K:K, MAE_mean!$B:$B, $B23, MAE_mean!$A:$A, $A23)</f>
        <v>317.70134250701398</v>
      </c>
      <c r="L23">
        <f>SUMIFS(MAE_mean!L:L, MAE_mean!$B:$B, $B23, MAE_mean!$A:$A, $A23)</f>
        <v>162.31343613319601</v>
      </c>
      <c r="M23">
        <f>SUMIFS(MAE_mean!M:M, MAE_mean!$B:$B, $B23, MAE_mean!$A:$A, $A23)</f>
        <v>286.230763026646</v>
      </c>
      <c r="N23">
        <f>SUMIFS(MAE_mean!N:N, MAE_mean!$B:$B, $B23, MAE_mean!$A:$A, $A23)</f>
        <v>120.314573269798</v>
      </c>
      <c r="O23">
        <f>SUMIFS(MAE_mean!O:O, MAE_mean!$B:$B, $B23, MAE_mean!$A:$A, $A23)</f>
        <v>63.266034576552201</v>
      </c>
    </row>
    <row r="28" spans="1:74" ht="58" x14ac:dyDescent="0.35">
      <c r="X28" t="s">
        <v>6</v>
      </c>
      <c r="Y28" t="s">
        <v>5</v>
      </c>
      <c r="Z28" t="s">
        <v>4</v>
      </c>
      <c r="AA28" s="4" t="s">
        <v>53</v>
      </c>
      <c r="AB28" s="4" t="s">
        <v>52</v>
      </c>
      <c r="AC28" s="4" t="s">
        <v>51</v>
      </c>
      <c r="AD28" s="4" t="s">
        <v>46</v>
      </c>
      <c r="AE28" s="4" t="s">
        <v>47</v>
      </c>
      <c r="AF28" s="4" t="s">
        <v>50</v>
      </c>
      <c r="AG28" s="4" t="s">
        <v>49</v>
      </c>
      <c r="AH28" s="4" t="s">
        <v>48</v>
      </c>
      <c r="AI28" t="s">
        <v>3</v>
      </c>
      <c r="AJ28" t="s">
        <v>2</v>
      </c>
    </row>
    <row r="29" spans="1:74" x14ac:dyDescent="0.35">
      <c r="AA29" t="s">
        <v>54</v>
      </c>
      <c r="AB29" t="s">
        <v>54</v>
      </c>
      <c r="AC29" t="s">
        <v>54</v>
      </c>
      <c r="AD29" t="s">
        <v>38</v>
      </c>
      <c r="AE29" t="s">
        <v>38</v>
      </c>
      <c r="AF29" t="s">
        <v>55</v>
      </c>
      <c r="AG29" t="s">
        <v>55</v>
      </c>
      <c r="AH29" t="s">
        <v>55</v>
      </c>
    </row>
    <row r="30" spans="1:74" x14ac:dyDescent="0.35">
      <c r="T30" t="s">
        <v>0</v>
      </c>
      <c r="U30" t="s">
        <v>24</v>
      </c>
      <c r="V30" t="s">
        <v>25</v>
      </c>
      <c r="W30" t="s">
        <v>26</v>
      </c>
      <c r="X30" t="s">
        <v>38</v>
      </c>
      <c r="Y30" t="s">
        <v>39</v>
      </c>
      <c r="Z30" t="s">
        <v>40</v>
      </c>
      <c r="AA30" t="s">
        <v>39</v>
      </c>
      <c r="AB30" t="s">
        <v>40</v>
      </c>
      <c r="AC30" t="s">
        <v>3</v>
      </c>
      <c r="AD30" t="s">
        <v>54</v>
      </c>
      <c r="AE30" t="s">
        <v>55</v>
      </c>
      <c r="AF30" t="s">
        <v>39</v>
      </c>
      <c r="AG30" t="s">
        <v>40</v>
      </c>
      <c r="AH30" t="s">
        <v>3</v>
      </c>
      <c r="AI30" t="s">
        <v>3</v>
      </c>
      <c r="AJ30" t="s">
        <v>2</v>
      </c>
      <c r="BE30" t="s">
        <v>45</v>
      </c>
    </row>
    <row r="31" spans="1:74" x14ac:dyDescent="0.35">
      <c r="T31" t="s">
        <v>34</v>
      </c>
      <c r="AL31" t="s">
        <v>34</v>
      </c>
      <c r="BE31" t="str">
        <f>"\texttt{"&amp;AL31&amp;"}"</f>
        <v>\texttt{Bottom-up}</v>
      </c>
      <c r="BV31" s="3" t="s">
        <v>44</v>
      </c>
    </row>
    <row r="32" spans="1:74" x14ac:dyDescent="0.35">
      <c r="Q32" t="s">
        <v>7</v>
      </c>
      <c r="R32" t="s">
        <v>11</v>
      </c>
      <c r="U32" t="s">
        <v>35</v>
      </c>
      <c r="V32" t="s">
        <v>35</v>
      </c>
      <c r="W32" t="s">
        <v>27</v>
      </c>
      <c r="X32" s="1" cm="1">
        <f t="array" ref="X32">SUMPRODUCT((X$28 = $C$1:$O$1) * ($R32 = $B$2:$B$23) * ($Q32 = $A$2:$A$23) * ($C$2:$O$23))</f>
        <v>1.07019505627583</v>
      </c>
      <c r="Y32" s="1" cm="1">
        <f t="array" ref="Y32">SUMPRODUCT((Y$28 = $C$1:$O$1) * ($R32 = $B$2:$B$23) * ($Q32 = $A$2:$A$23) * ($C$2:$O$23))</f>
        <v>420.33586674904302</v>
      </c>
      <c r="Z32" s="1" cm="1">
        <f t="array" ref="Z32">SUMPRODUCT((Z$28 = $C$1:$O$1) * ($R32 = $B$2:$B$23) * ($Q32 = $A$2:$A$23) * ($C$2:$O$23))</f>
        <v>771.89044218517404</v>
      </c>
      <c r="AA32" s="1" cm="1">
        <f t="array" ref="AA32">SUMPRODUCT((AA$28 = $C$1:$O$1) * ($R32 = $B$2:$B$23) * ($Q32 = $A$2:$A$23) * ($C$2:$O$23))</f>
        <v>69.503586623133401</v>
      </c>
      <c r="AB32" s="1" cm="1">
        <f t="array" ref="AB32">SUMPRODUCT((AB$28 = $C$1:$O$1) * ($R32 = $B$2:$B$23) * ($Q32 = $A$2:$A$23) * ($C$2:$O$23))</f>
        <v>130.82894021170401</v>
      </c>
      <c r="AC32" s="1" cm="1">
        <f t="array" ref="AC32">SUMPRODUCT((AC$28 = $C$1:$O$1) * ($R32 = $B$2:$B$23) * ($Q32 = $A$2:$A$23) * ($C$2:$O$23))</f>
        <v>311.74265380859299</v>
      </c>
      <c r="AD32" s="1" cm="1">
        <f t="array" ref="AD32">SUMPRODUCT((AD$28 = $C$1:$O$1) * ($R32 = $B$2:$B$23) * ($Q32 = $A$2:$A$23) * ($C$2:$O$23))</f>
        <v>4.4060736248115404</v>
      </c>
      <c r="AE32" s="1" cm="1">
        <f t="array" ref="AE32">SUMPRODUCT((AE$28 = $C$1:$O$1) * ($R32 = $B$2:$B$23) * ($Q32 = $A$2:$A$23) * ($C$2:$O$23))</f>
        <v>2.19562632373662</v>
      </c>
      <c r="AF32" s="1" cm="1">
        <f t="array" ref="AF32">SUMPRODUCT((AF$28 = $C$1:$O$1) * ($R32 = $B$2:$B$23) * ($Q32 = $A$2:$A$23) * ($C$2:$O$23))</f>
        <v>181.29554563639101</v>
      </c>
      <c r="AG32" s="1" cm="1">
        <f t="array" ref="AG32">SUMPRODUCT((AG$28 = $C$1:$O$1) * ($R32 = $B$2:$B$23) * ($Q32 = $A$2:$A$23) * ($C$2:$O$23))</f>
        <v>342.70765957302501</v>
      </c>
      <c r="AH32" s="1" cm="1">
        <f t="array" ref="AH32">SUMPRODUCT((AH$28 = $C$1:$O$1) * ($R32 = $B$2:$B$23) * ($Q32 = $A$2:$A$23) * ($C$2:$O$23))</f>
        <v>811.55286225818395</v>
      </c>
      <c r="AI32" s="1" cm="1">
        <f t="array" ref="AI32">SUMPRODUCT((AI$28 = $C$1:$O$1) * ($R32 = $B$2:$B$23) * ($Q32 = $A$2:$A$23) * ($C$2:$O$23))</f>
        <v>1627.7422712053501</v>
      </c>
      <c r="AJ32" s="1" cm="1">
        <f t="array" ref="AJ32">SUMPRODUCT((AJ$28 = $C$1:$O$1) * ($R32 = $B$2:$B$23) * ($Q32 = $A$2:$A$23) * ($C$2:$O$23))</f>
        <v>2.2004506112389302</v>
      </c>
      <c r="AK32" s="1"/>
      <c r="AM32" t="s">
        <v>35</v>
      </c>
      <c r="AN32" t="s">
        <v>35</v>
      </c>
      <c r="AO32" t="s">
        <v>27</v>
      </c>
      <c r="AP32" s="5">
        <f t="shared" ref="AP32:BB38" si="0">X32 / X$32</f>
        <v>1</v>
      </c>
      <c r="AQ32" s="5">
        <f t="shared" si="0"/>
        <v>1</v>
      </c>
      <c r="AR32" s="5">
        <f t="shared" si="0"/>
        <v>1</v>
      </c>
      <c r="AS32" s="5">
        <f t="shared" si="0"/>
        <v>1</v>
      </c>
      <c r="AT32" s="5">
        <f t="shared" si="0"/>
        <v>1</v>
      </c>
      <c r="AU32" s="5">
        <f t="shared" si="0"/>
        <v>1</v>
      </c>
      <c r="AV32" s="5">
        <f t="shared" si="0"/>
        <v>1</v>
      </c>
      <c r="AW32" s="5">
        <f t="shared" si="0"/>
        <v>1</v>
      </c>
      <c r="AX32" s="5">
        <f t="shared" si="0"/>
        <v>1</v>
      </c>
      <c r="AY32" s="5">
        <f t="shared" si="0"/>
        <v>1</v>
      </c>
      <c r="AZ32" s="5">
        <f t="shared" si="0"/>
        <v>1</v>
      </c>
      <c r="BA32" s="5">
        <f t="shared" si="0"/>
        <v>1</v>
      </c>
      <c r="BB32" s="5">
        <f t="shared" si="0"/>
        <v>1</v>
      </c>
      <c r="BC32" s="1"/>
      <c r="BD32" s="1"/>
      <c r="BE32" t="s">
        <v>43</v>
      </c>
      <c r="BF32" t="str">
        <f>"\textit{"&amp;AM32&amp;"}"</f>
        <v>\textit{SL}</v>
      </c>
      <c r="BG32" t="str">
        <f>"&amp;\textit{"&amp;AN32&amp;"}"</f>
        <v>&amp;\textit{SL}</v>
      </c>
      <c r="BH32" t="str">
        <f>"&amp;\textit{"&amp;AO32&amp;"}"</f>
        <v>&amp;\textit{None}</v>
      </c>
      <c r="BI32" t="str">
        <f>"&amp;\textit{"&amp;ROUND(AP32, 2)&amp;"}"</f>
        <v>&amp;\textit{1}</v>
      </c>
      <c r="BJ32" t="str">
        <f t="shared" ref="BJ32:BU32" si="1">"&amp;\textit{"&amp;ROUND(AQ32, 2)&amp;"}"</f>
        <v>&amp;\textit{1}</v>
      </c>
      <c r="BK32" t="str">
        <f t="shared" si="1"/>
        <v>&amp;\textit{1}</v>
      </c>
      <c r="BL32" t="str">
        <f t="shared" si="1"/>
        <v>&amp;\textit{1}</v>
      </c>
      <c r="BM32" t="str">
        <f t="shared" si="1"/>
        <v>&amp;\textit{1}</v>
      </c>
      <c r="BN32" t="str">
        <f t="shared" si="1"/>
        <v>&amp;\textit{1}</v>
      </c>
      <c r="BO32" t="str">
        <f t="shared" si="1"/>
        <v>&amp;\textit{1}</v>
      </c>
      <c r="BP32" t="str">
        <f t="shared" si="1"/>
        <v>&amp;\textit{1}</v>
      </c>
      <c r="BQ32" t="str">
        <f t="shared" si="1"/>
        <v>&amp;\textit{1}</v>
      </c>
      <c r="BR32" t="str">
        <f t="shared" si="1"/>
        <v>&amp;\textit{1}</v>
      </c>
      <c r="BS32" t="str">
        <f t="shared" si="1"/>
        <v>&amp;\textit{1}</v>
      </c>
      <c r="BT32" t="str">
        <f t="shared" si="1"/>
        <v>&amp;\textit{1}</v>
      </c>
      <c r="BU32" t="str">
        <f t="shared" si="1"/>
        <v>&amp;\textit{1}</v>
      </c>
      <c r="BV32" s="3" t="s">
        <v>44</v>
      </c>
    </row>
    <row r="33" spans="17:74" x14ac:dyDescent="0.35">
      <c r="Q33" t="s">
        <v>7</v>
      </c>
      <c r="R33" t="s">
        <v>10</v>
      </c>
      <c r="U33" t="s">
        <v>35</v>
      </c>
      <c r="V33" t="s">
        <v>36</v>
      </c>
      <c r="W33" t="s">
        <v>27</v>
      </c>
      <c r="X33" s="1" cm="1">
        <f t="array" ref="X33">SUMPRODUCT((X$28 = $C$1:$O$1) * ($R33 = $B$2:$B$23) * ($Q33 = $A$2:$A$23) * ($C$2:$O$23))</f>
        <v>1.06981810642652</v>
      </c>
      <c r="Y33" s="1" cm="1">
        <f t="array" ref="Y33">SUMPRODUCT((Y$28 = $C$1:$O$1) * ($R33 = $B$2:$B$23) * ($Q33 = $A$2:$A$23) * ($C$2:$O$23))</f>
        <v>410.32769719337898</v>
      </c>
      <c r="Z33" s="1" cm="1">
        <f t="array" ref="Z33">SUMPRODUCT((Z$28 = $C$1:$O$1) * ($R33 = $B$2:$B$23) * ($Q33 = $A$2:$A$23) * ($C$2:$O$23))</f>
        <v>742.58379138764803</v>
      </c>
      <c r="AA33" s="1" cm="1">
        <f t="array" ref="AA33">SUMPRODUCT((AA$28 = $C$1:$O$1) * ($R33 = $B$2:$B$23) * ($Q33 = $A$2:$A$23) * ($C$2:$O$23))</f>
        <v>68.006301862950195</v>
      </c>
      <c r="AB33" s="1" cm="1">
        <f t="array" ref="AB33">SUMPRODUCT((AB$28 = $C$1:$O$1) * ($R33 = $B$2:$B$23) * ($Q33 = $A$2:$A$23) * ($C$2:$O$23))</f>
        <v>127.740855465843</v>
      </c>
      <c r="AC33" s="1" cm="1">
        <f t="array" ref="AC33">SUMPRODUCT((AC$28 = $C$1:$O$1) * ($R33 = $B$2:$B$23) * ($Q33 = $A$2:$A$23) * ($C$2:$O$23))</f>
        <v>309.09241847446901</v>
      </c>
      <c r="AD33" s="1" cm="1">
        <f t="array" ref="AD33">SUMPRODUCT((AD$28 = $C$1:$O$1) * ($R33 = $B$2:$B$23) * ($Q33 = $A$2:$A$23) * ($C$2:$O$23))</f>
        <v>4.3935313836279901</v>
      </c>
      <c r="AE33" s="1" cm="1">
        <f t="array" ref="AE33">SUMPRODUCT((AE$28 = $C$1:$O$1) * ($R33 = $B$2:$B$23) * ($Q33 = $A$2:$A$23) * ($C$2:$O$23))</f>
        <v>2.1941179686158199</v>
      </c>
      <c r="AF33" s="1" cm="1">
        <f t="array" ref="AF33">SUMPRODUCT((AF$28 = $C$1:$O$1) * ($R33 = $B$2:$B$23) * ($Q33 = $A$2:$A$23) * ($C$2:$O$23))</f>
        <v>176.60930733842901</v>
      </c>
      <c r="AG33" s="1" cm="1">
        <f t="array" ref="AG33">SUMPRODUCT((AG$28 = $C$1:$O$1) * ($R33 = $B$2:$B$23) * ($Q33 = $A$2:$A$23) * ($C$2:$O$23))</f>
        <v>331.829083421495</v>
      </c>
      <c r="AH33" s="1" cm="1">
        <f t="array" ref="AH33">SUMPRODUCT((AH$28 = $C$1:$O$1) * ($R33 = $B$2:$B$23) * ($Q33 = $A$2:$A$23) * ($C$2:$O$23))</f>
        <v>807.72476283482104</v>
      </c>
      <c r="AI33" s="1" cm="1">
        <f t="array" ref="AI33">SUMPRODUCT((AI$28 = $C$1:$O$1) * ($R33 = $B$2:$B$23) * ($Q33 = $A$2:$A$23) * ($C$2:$O$23))</f>
        <v>1652.96286272321</v>
      </c>
      <c r="AJ33" s="1" cm="1">
        <f t="array" ref="AJ33">SUMPRODUCT((AJ$28 = $C$1:$O$1) * ($R33 = $B$2:$B$23) * ($Q33 = $A$2:$A$23) * ($C$2:$O$23))</f>
        <v>2.1857903571971602</v>
      </c>
      <c r="AK33" s="1"/>
      <c r="AM33" t="s">
        <v>35</v>
      </c>
      <c r="AN33" t="s">
        <v>36</v>
      </c>
      <c r="AO33" t="s">
        <v>27</v>
      </c>
      <c r="AP33" s="5">
        <f t="shared" si="0"/>
        <v>0.99964777463033538</v>
      </c>
      <c r="AQ33" s="5">
        <f t="shared" si="0"/>
        <v>0.9761900652612181</v>
      </c>
      <c r="AR33" s="5">
        <f t="shared" si="0"/>
        <v>0.96203262898998898</v>
      </c>
      <c r="AS33" s="5">
        <f t="shared" si="0"/>
        <v>0.97845744611279017</v>
      </c>
      <c r="AT33" s="5">
        <f t="shared" si="0"/>
        <v>0.97639601191552916</v>
      </c>
      <c r="AU33" s="5">
        <f t="shared" si="0"/>
        <v>0.99149864382770281</v>
      </c>
      <c r="AV33" s="5">
        <f t="shared" si="0"/>
        <v>0.99715341997171303</v>
      </c>
      <c r="AW33" s="5">
        <f t="shared" si="0"/>
        <v>0.99931301829255115</v>
      </c>
      <c r="AX33" s="5">
        <f t="shared" si="0"/>
        <v>0.97415138755057562</v>
      </c>
      <c r="AY33" s="5">
        <f t="shared" si="0"/>
        <v>0.96825697982623593</v>
      </c>
      <c r="AZ33" s="5">
        <f t="shared" si="0"/>
        <v>0.99528299436624368</v>
      </c>
      <c r="BA33" s="5">
        <f t="shared" si="0"/>
        <v>1.0154942167221497</v>
      </c>
      <c r="BB33" s="5">
        <f t="shared" si="0"/>
        <v>0.9933376127749054</v>
      </c>
      <c r="BC33" s="1"/>
      <c r="BD33" s="1"/>
      <c r="BE33" t="s">
        <v>43</v>
      </c>
      <c r="BF33" t="str">
        <f t="shared" ref="BF33:BF38" si="2">AM33</f>
        <v>SL</v>
      </c>
      <c r="BG33" t="str">
        <f t="shared" ref="BG33:BH38" si="3">"&amp;"&amp;AN33</f>
        <v>&amp;HL</v>
      </c>
      <c r="BH33" t="str">
        <f t="shared" si="3"/>
        <v>&amp;None</v>
      </c>
      <c r="BI33" t="str">
        <f t="shared" ref="BI33:BU38" si="4">"&amp;"&amp;ROUND(AP33, 2)</f>
        <v>&amp;1</v>
      </c>
      <c r="BJ33" t="str">
        <f t="shared" si="4"/>
        <v>&amp;0.98</v>
      </c>
      <c r="BK33" t="str">
        <f t="shared" si="4"/>
        <v>&amp;0.96</v>
      </c>
      <c r="BL33" t="str">
        <f t="shared" si="4"/>
        <v>&amp;0.98</v>
      </c>
      <c r="BM33" t="str">
        <f t="shared" si="4"/>
        <v>&amp;0.98</v>
      </c>
      <c r="BN33" t="str">
        <f t="shared" si="4"/>
        <v>&amp;0.99</v>
      </c>
      <c r="BO33" t="str">
        <f t="shared" si="4"/>
        <v>&amp;1</v>
      </c>
      <c r="BP33" t="str">
        <f t="shared" si="4"/>
        <v>&amp;1</v>
      </c>
      <c r="BQ33" t="str">
        <f t="shared" si="4"/>
        <v>&amp;0.97</v>
      </c>
      <c r="BR33" t="str">
        <f t="shared" si="4"/>
        <v>&amp;0.97</v>
      </c>
      <c r="BS33" t="str">
        <f t="shared" si="4"/>
        <v>&amp;1</v>
      </c>
      <c r="BT33" t="str">
        <f t="shared" si="4"/>
        <v>&amp;1.02</v>
      </c>
      <c r="BU33" t="str">
        <f t="shared" si="4"/>
        <v>&amp;0.99</v>
      </c>
      <c r="BV33" s="3" t="s">
        <v>44</v>
      </c>
    </row>
    <row r="34" spans="17:74" x14ac:dyDescent="0.35">
      <c r="Q34" t="s">
        <v>7</v>
      </c>
      <c r="R34" t="s">
        <v>8</v>
      </c>
      <c r="U34" t="s">
        <v>36</v>
      </c>
      <c r="V34" t="s">
        <v>36</v>
      </c>
      <c r="W34" t="s">
        <v>27</v>
      </c>
      <c r="X34" s="1" cm="1">
        <f t="array" ref="X34">SUMPRODUCT((X$28 = $C$1:$O$1) * ($R34 = $B$2:$B$23) * ($Q34 = $A$2:$A$23) * ($C$2:$O$23))</f>
        <v>1.06421513963569</v>
      </c>
      <c r="Y34" s="1" cm="1">
        <f t="array" ref="Y34">SUMPRODUCT((Y$28 = $C$1:$O$1) * ($R34 = $B$2:$B$23) * ($Q34 = $A$2:$A$23) * ($C$2:$O$23))</f>
        <v>342.411850567253</v>
      </c>
      <c r="Z34" s="1" cm="1">
        <f t="array" ref="Z34">SUMPRODUCT((Z$28 = $C$1:$O$1) * ($R34 = $B$2:$B$23) * ($Q34 = $A$2:$A$23) * ($C$2:$O$23))</f>
        <v>598.40779448009596</v>
      </c>
      <c r="AA34" s="1" cm="1">
        <f t="array" ref="AA34">SUMPRODUCT((AA$28 = $C$1:$O$1) * ($R34 = $B$2:$B$23) * ($Q34 = $A$2:$A$23) * ($C$2:$O$23))</f>
        <v>62.577939053262902</v>
      </c>
      <c r="AB34" s="1" cm="1">
        <f t="array" ref="AB34">SUMPRODUCT((AB$28 = $C$1:$O$1) * ($R34 = $B$2:$B$23) * ($Q34 = $A$2:$A$23) * ($C$2:$O$23))</f>
        <v>116.64080495743499</v>
      </c>
      <c r="AC34" s="1" cm="1">
        <f t="array" ref="AC34">SUMPRODUCT((AC$28 = $C$1:$O$1) * ($R34 = $B$2:$B$23) * ($Q34 = $A$2:$A$23) * ($C$2:$O$23))</f>
        <v>292.96188598632801</v>
      </c>
      <c r="AD34" s="1" cm="1">
        <f t="array" ref="AD34">SUMPRODUCT((AD$28 = $C$1:$O$1) * ($R34 = $B$2:$B$23) * ($Q34 = $A$2:$A$23) * ($C$2:$O$23))</f>
        <v>4.3289368814199101</v>
      </c>
      <c r="AE34" s="1" cm="1">
        <f t="array" ref="AE34">SUMPRODUCT((AE$28 = $C$1:$O$1) * ($R34 = $B$2:$B$23) * ($Q34 = $A$2:$A$23) * ($C$2:$O$23))</f>
        <v>2.1780513518079001</v>
      </c>
      <c r="AF34" s="1" cm="1">
        <f t="array" ref="AF34">SUMPRODUCT((AF$28 = $C$1:$O$1) * ($R34 = $B$2:$B$23) * ($Q34 = $A$2:$A$23) * ($C$2:$O$23))</f>
        <v>153.56776023786799</v>
      </c>
      <c r="AG34" s="1" cm="1">
        <f t="array" ref="AG34">SUMPRODUCT((AG$28 = $C$1:$O$1) * ($R34 = $B$2:$B$23) * ($Q34 = $A$2:$A$23) * ($C$2:$O$23))</f>
        <v>283.18449726407403</v>
      </c>
      <c r="AH34" s="1" cm="1">
        <f t="array" ref="AH34">SUMPRODUCT((AH$28 = $C$1:$O$1) * ($R34 = $B$2:$B$23) * ($Q34 = $A$2:$A$23) * ($C$2:$O$23))</f>
        <v>723.62375953311005</v>
      </c>
      <c r="AI34" s="1" cm="1">
        <f t="array" ref="AI34">SUMPRODUCT((AI$28 = $C$1:$O$1) * ($R34 = $B$2:$B$23) * ($Q34 = $A$2:$A$23) * ($C$2:$O$23))</f>
        <v>1426.85809151785</v>
      </c>
      <c r="AJ34" s="1" cm="1">
        <f t="array" ref="AJ34">SUMPRODUCT((AJ$28 = $C$1:$O$1) * ($R34 = $B$2:$B$23) * ($Q34 = $A$2:$A$23) * ($C$2:$O$23))</f>
        <v>2.0994911709650599</v>
      </c>
      <c r="AK34" s="1"/>
      <c r="AM34" t="s">
        <v>36</v>
      </c>
      <c r="AN34" t="s">
        <v>36</v>
      </c>
      <c r="AO34" t="s">
        <v>27</v>
      </c>
      <c r="AP34" s="5">
        <f t="shared" si="0"/>
        <v>0.99441231147063092</v>
      </c>
      <c r="AQ34" s="5">
        <f t="shared" si="0"/>
        <v>0.81461487742059924</v>
      </c>
      <c r="AR34" s="5">
        <f t="shared" si="0"/>
        <v>0.77524964914196959</v>
      </c>
      <c r="AS34" s="5">
        <f t="shared" si="0"/>
        <v>0.90035553693907666</v>
      </c>
      <c r="AT34" s="5">
        <f t="shared" si="0"/>
        <v>0.89155201264100936</v>
      </c>
      <c r="AU34" s="5">
        <f t="shared" si="0"/>
        <v>0.93975554004940176</v>
      </c>
      <c r="AV34" s="5">
        <f t="shared" si="0"/>
        <v>0.98249308795993406</v>
      </c>
      <c r="AW34" s="5">
        <f t="shared" si="0"/>
        <v>0.99199546309919895</v>
      </c>
      <c r="AX34" s="5">
        <f t="shared" si="0"/>
        <v>0.84705754738103567</v>
      </c>
      <c r="AY34" s="5">
        <f t="shared" si="0"/>
        <v>0.82631505119228987</v>
      </c>
      <c r="AZ34" s="5">
        <f t="shared" si="0"/>
        <v>0.89165326522241939</v>
      </c>
      <c r="BA34" s="5">
        <f t="shared" si="0"/>
        <v>0.87658723174968933</v>
      </c>
      <c r="BB34" s="5">
        <f t="shared" si="0"/>
        <v>0.954118742880111</v>
      </c>
      <c r="BC34" s="1"/>
      <c r="BD34" s="1"/>
      <c r="BE34" t="s">
        <v>43</v>
      </c>
      <c r="BF34" t="str">
        <f t="shared" si="2"/>
        <v>HL</v>
      </c>
      <c r="BG34" t="str">
        <f t="shared" si="3"/>
        <v>&amp;HL</v>
      </c>
      <c r="BH34" t="str">
        <f t="shared" si="3"/>
        <v>&amp;None</v>
      </c>
      <c r="BI34" t="str">
        <f t="shared" si="4"/>
        <v>&amp;0.99</v>
      </c>
      <c r="BJ34" s="7" t="str">
        <f t="shared" si="4"/>
        <v>&amp;0.81</v>
      </c>
      <c r="BK34" s="7" t="str">
        <f t="shared" si="4"/>
        <v>&amp;0.78</v>
      </c>
      <c r="BL34" s="7" t="str">
        <f t="shared" si="4"/>
        <v>&amp;0.9</v>
      </c>
      <c r="BM34" s="7" t="str">
        <f t="shared" si="4"/>
        <v>&amp;0.89</v>
      </c>
      <c r="BN34" s="7" t="str">
        <f t="shared" si="4"/>
        <v>&amp;0.94</v>
      </c>
      <c r="BO34" s="7" t="str">
        <f t="shared" si="4"/>
        <v>&amp;0.98</v>
      </c>
      <c r="BP34" s="7" t="str">
        <f t="shared" si="4"/>
        <v>&amp;0.99</v>
      </c>
      <c r="BQ34" s="7" t="str">
        <f t="shared" si="4"/>
        <v>&amp;0.85</v>
      </c>
      <c r="BR34" s="7" t="str">
        <f t="shared" si="4"/>
        <v>&amp;0.83</v>
      </c>
      <c r="BS34" s="7" t="str">
        <f t="shared" si="4"/>
        <v>&amp;0.89</v>
      </c>
      <c r="BT34" s="7" t="str">
        <f t="shared" si="4"/>
        <v>&amp;0.88</v>
      </c>
      <c r="BU34" s="7" t="str">
        <f t="shared" si="4"/>
        <v>&amp;0.95</v>
      </c>
      <c r="BV34" s="3" t="s">
        <v>44</v>
      </c>
    </row>
    <row r="35" spans="17:74" x14ac:dyDescent="0.35">
      <c r="Q35" t="s">
        <v>7</v>
      </c>
      <c r="R35" t="s">
        <v>9</v>
      </c>
      <c r="U35" t="s">
        <v>36</v>
      </c>
      <c r="V35" t="s">
        <v>35</v>
      </c>
      <c r="W35" t="s">
        <v>27</v>
      </c>
      <c r="X35" s="1" cm="1">
        <f t="array" ref="X35">SUMPRODUCT((X$28 = $C$1:$O$1) * ($R35 = $B$2:$B$23) * ($Q35 = $A$2:$A$23) * ($C$2:$O$23))</f>
        <v>1.0638863871148201</v>
      </c>
      <c r="Y35" s="1" cm="1">
        <f t="array" ref="Y35">SUMPRODUCT((Y$28 = $C$1:$O$1) * ($R35 = $B$2:$B$23) * ($Q35 = $A$2:$A$23) * ($C$2:$O$23))</f>
        <v>340.06990499691</v>
      </c>
      <c r="Z35" s="1" cm="1">
        <f t="array" ref="Z35">SUMPRODUCT((Z$28 = $C$1:$O$1) * ($R35 = $B$2:$B$23) * ($Q35 = $A$2:$A$23) * ($C$2:$O$23))</f>
        <v>596.69924781435998</v>
      </c>
      <c r="AA35" s="1" cm="1">
        <f t="array" ref="AA35">SUMPRODUCT((AA$28 = $C$1:$O$1) * ($R35 = $B$2:$B$23) * ($Q35 = $A$2:$A$23) * ($C$2:$O$23))</f>
        <v>62.7923789060359</v>
      </c>
      <c r="AB35" s="1" cm="1">
        <f t="array" ref="AB35">SUMPRODUCT((AB$28 = $C$1:$O$1) * ($R35 = $B$2:$B$23) * ($Q35 = $A$2:$A$23) * ($C$2:$O$23))</f>
        <v>117.145099080403</v>
      </c>
      <c r="AC35" s="1" cm="1">
        <f t="array" ref="AC35">SUMPRODUCT((AC$28 = $C$1:$O$1) * ($R35 = $B$2:$B$23) * ($Q35 = $A$2:$A$23) * ($C$2:$O$23))</f>
        <v>293.64162353515599</v>
      </c>
      <c r="AD35" s="1" cm="1">
        <f t="array" ref="AD35">SUMPRODUCT((AD$28 = $C$1:$O$1) * ($R35 = $B$2:$B$23) * ($Q35 = $A$2:$A$23) * ($C$2:$O$23))</f>
        <v>4.3268651902695598</v>
      </c>
      <c r="AE35" s="1" cm="1">
        <f t="array" ref="AE35">SUMPRODUCT((AE$28 = $C$1:$O$1) * ($R35 = $B$2:$B$23) * ($Q35 = $A$2:$A$23) * ($C$2:$O$23))</f>
        <v>2.1770324638818699</v>
      </c>
      <c r="AF35" s="1" cm="1">
        <f t="array" ref="AF35">SUMPRODUCT((AF$28 = $C$1:$O$1) * ($R35 = $B$2:$B$23) * ($Q35 = $A$2:$A$23) * ($C$2:$O$23))</f>
        <v>154.025116459853</v>
      </c>
      <c r="AG35" s="1" cm="1">
        <f t="array" ref="AG35">SUMPRODUCT((AG$28 = $C$1:$O$1) * ($R35 = $B$2:$B$23) * ($Q35 = $A$2:$A$23) * ($C$2:$O$23))</f>
        <v>283.70303303551998</v>
      </c>
      <c r="AH35" s="1" cm="1">
        <f t="array" ref="AH35">SUMPRODUCT((AH$28 = $C$1:$O$1) * ($R35 = $B$2:$B$23) * ($Q35 = $A$2:$A$23) * ($C$2:$O$23))</f>
        <v>725.45790318080299</v>
      </c>
      <c r="AI35" s="1" cm="1">
        <f t="array" ref="AI35">SUMPRODUCT((AI$28 = $C$1:$O$1) * ($R35 = $B$2:$B$23) * ($Q35 = $A$2:$A$23) * ($C$2:$O$23))</f>
        <v>1416.6865792410699</v>
      </c>
      <c r="AJ35" s="1" cm="1">
        <f t="array" ref="AJ35">SUMPRODUCT((AJ$28 = $C$1:$O$1) * ($R35 = $B$2:$B$23) * ($Q35 = $A$2:$A$23) * ($C$2:$O$23))</f>
        <v>2.0994762300830501</v>
      </c>
      <c r="AK35" s="1"/>
      <c r="AM35" t="s">
        <v>36</v>
      </c>
      <c r="AN35" t="s">
        <v>35</v>
      </c>
      <c r="AO35" t="s">
        <v>27</v>
      </c>
      <c r="AP35" s="5">
        <f t="shared" si="0"/>
        <v>0.99410512212328517</v>
      </c>
      <c r="AQ35" s="5">
        <f t="shared" si="0"/>
        <v>0.80904327205545146</v>
      </c>
      <c r="AR35" s="5">
        <f t="shared" si="0"/>
        <v>0.77303619167137416</v>
      </c>
      <c r="AS35" s="5">
        <f t="shared" si="0"/>
        <v>0.90344084322601337</v>
      </c>
      <c r="AT35" s="5">
        <f t="shared" si="0"/>
        <v>0.89540661944399935</v>
      </c>
      <c r="AU35" s="5">
        <f t="shared" si="0"/>
        <v>0.94193598452988447</v>
      </c>
      <c r="AV35" s="5">
        <f t="shared" si="0"/>
        <v>0.98202289809776644</v>
      </c>
      <c r="AW35" s="5">
        <f t="shared" si="0"/>
        <v>0.99153140966942577</v>
      </c>
      <c r="AX35" s="5">
        <f t="shared" si="0"/>
        <v>0.84958025813148219</v>
      </c>
      <c r="AY35" s="5">
        <f t="shared" si="0"/>
        <v>0.8278281068738933</v>
      </c>
      <c r="AZ35" s="5">
        <f t="shared" si="0"/>
        <v>0.89391330733796237</v>
      </c>
      <c r="BA35" s="5">
        <f t="shared" si="0"/>
        <v>0.87033838483042369</v>
      </c>
      <c r="BB35" s="5">
        <f t="shared" si="0"/>
        <v>0.95411195296084017</v>
      </c>
      <c r="BC35" s="1"/>
      <c r="BD35" s="1"/>
      <c r="BE35" t="s">
        <v>43</v>
      </c>
      <c r="BF35" t="str">
        <f t="shared" si="2"/>
        <v>HL</v>
      </c>
      <c r="BG35" t="str">
        <f t="shared" si="3"/>
        <v>&amp;SL</v>
      </c>
      <c r="BH35" t="str">
        <f t="shared" si="3"/>
        <v>&amp;None</v>
      </c>
      <c r="BI35" t="str">
        <f t="shared" si="4"/>
        <v>&amp;0.99</v>
      </c>
      <c r="BJ35" t="str">
        <f t="shared" si="4"/>
        <v>&amp;0.81</v>
      </c>
      <c r="BK35" t="str">
        <f t="shared" si="4"/>
        <v>&amp;0.77</v>
      </c>
      <c r="BL35" t="str">
        <f t="shared" si="4"/>
        <v>&amp;0.9</v>
      </c>
      <c r="BM35" t="str">
        <f t="shared" si="4"/>
        <v>&amp;0.9</v>
      </c>
      <c r="BN35" t="str">
        <f t="shared" si="4"/>
        <v>&amp;0.94</v>
      </c>
      <c r="BO35" t="str">
        <f t="shared" si="4"/>
        <v>&amp;0.98</v>
      </c>
      <c r="BP35" t="str">
        <f t="shared" si="4"/>
        <v>&amp;0.99</v>
      </c>
      <c r="BQ35" t="str">
        <f t="shared" si="4"/>
        <v>&amp;0.85</v>
      </c>
      <c r="BR35" t="str">
        <f t="shared" si="4"/>
        <v>&amp;0.83</v>
      </c>
      <c r="BS35" t="str">
        <f t="shared" si="4"/>
        <v>&amp;0.89</v>
      </c>
      <c r="BT35" t="str">
        <f t="shared" si="4"/>
        <v>&amp;0.87</v>
      </c>
      <c r="BU35" t="str">
        <f t="shared" si="4"/>
        <v>&amp;0.95</v>
      </c>
      <c r="BV35" s="3" t="s">
        <v>44</v>
      </c>
    </row>
    <row r="36" spans="17:74" x14ac:dyDescent="0.35">
      <c r="Q36" t="s">
        <v>7</v>
      </c>
      <c r="R36" t="s">
        <v>12</v>
      </c>
      <c r="U36" t="s">
        <v>37</v>
      </c>
      <c r="V36" t="s">
        <v>36</v>
      </c>
      <c r="W36" t="s">
        <v>27</v>
      </c>
      <c r="X36" s="1" cm="1">
        <f t="array" ref="X36">SUMPRODUCT((X$28 = $C$1:$O$1) * ($R36 = $B$2:$B$23) * ($Q36 = $A$2:$A$23) * ($C$2:$O$23))</f>
        <v>1.0479653617323099</v>
      </c>
      <c r="Y36" s="1" cm="1">
        <f t="array" ref="Y36">SUMPRODUCT((Y$28 = $C$1:$O$1) * ($R36 = $B$2:$B$23) * ($Q36 = $A$2:$A$23) * ($C$2:$O$23))</f>
        <v>350.30273515350899</v>
      </c>
      <c r="Z36" s="1" cm="1">
        <f t="array" ref="Z36">SUMPRODUCT((Z$28 = $C$1:$O$1) * ($R36 = $B$2:$B$23) * ($Q36 = $A$2:$A$23) * ($C$2:$O$23))</f>
        <v>634.250096784319</v>
      </c>
      <c r="AA36" s="1" cm="1">
        <f t="array" ref="AA36">SUMPRODUCT((AA$28 = $C$1:$O$1) * ($R36 = $B$2:$B$23) * ($Q36 = $A$2:$A$23) * ($C$2:$O$23))</f>
        <v>64.666625554318301</v>
      </c>
      <c r="AB36" s="1" cm="1">
        <f t="array" ref="AB36">SUMPRODUCT((AB$28 = $C$1:$O$1) * ($R36 = $B$2:$B$23) * ($Q36 = $A$2:$A$23) * ($C$2:$O$23))</f>
        <v>122.36418904259</v>
      </c>
      <c r="AC36" s="1" cm="1">
        <f t="array" ref="AC36">SUMPRODUCT((AC$28 = $C$1:$O$1) * ($R36 = $B$2:$B$23) * ($Q36 = $A$2:$A$23) * ($C$2:$O$23))</f>
        <v>298.73592895507801</v>
      </c>
      <c r="AD36" s="1" cm="1">
        <f t="array" ref="AD36">SUMPRODUCT((AD$28 = $C$1:$O$1) * ($R36 = $B$2:$B$23) * ($Q36 = $A$2:$A$23) * ($C$2:$O$23))</f>
        <v>4.26737666012649</v>
      </c>
      <c r="AE36" s="1" cm="1">
        <f t="array" ref="AE36">SUMPRODUCT((AE$28 = $C$1:$O$1) * ($R36 = $B$2:$B$23) * ($Q36 = $A$2:$A$23) * ($C$2:$O$23))</f>
        <v>2.1524923451312898</v>
      </c>
      <c r="AF36" s="1" cm="1">
        <f t="array" ref="AF36">SUMPRODUCT((AF$28 = $C$1:$O$1) * ($R36 = $B$2:$B$23) * ($Q36 = $A$2:$A$23) * ($C$2:$O$23))</f>
        <v>160.15891563519301</v>
      </c>
      <c r="AG36" s="1" cm="1">
        <f t="array" ref="AG36">SUMPRODUCT((AG$28 = $C$1:$O$1) * ($R36 = $B$2:$B$23) * ($Q36 = $A$2:$A$23) * ($C$2:$O$23))</f>
        <v>304.84250330849301</v>
      </c>
      <c r="AH36" s="1" cm="1">
        <f t="array" ref="AH36">SUMPRODUCT((AH$28 = $C$1:$O$1) * ($R36 = $B$2:$B$23) * ($Q36 = $A$2:$A$23) * ($C$2:$O$23))</f>
        <v>747.33602469308005</v>
      </c>
      <c r="AI36" s="1" cm="1">
        <f t="array" ref="AI36">SUMPRODUCT((AI$28 = $C$1:$O$1) * ($R36 = $B$2:$B$23) * ($Q36 = $A$2:$A$23) * ($C$2:$O$23))</f>
        <v>1424.85221819196</v>
      </c>
      <c r="AJ36" s="1" cm="1">
        <f t="array" ref="AJ36">SUMPRODUCT((AJ$28 = $C$1:$O$1) * ($R36 = $B$2:$B$23) * ($Q36 = $A$2:$A$23) * ($C$2:$O$23))</f>
        <v>2.1000499774347499</v>
      </c>
      <c r="AK36" s="1"/>
      <c r="AM36" t="s">
        <v>37</v>
      </c>
      <c r="AN36" t="s">
        <v>36</v>
      </c>
      <c r="AO36" t="s">
        <v>27</v>
      </c>
      <c r="AP36" s="5">
        <f t="shared" si="0"/>
        <v>0.97922837111500294</v>
      </c>
      <c r="AQ36" s="5">
        <f t="shared" si="0"/>
        <v>0.83338768557348319</v>
      </c>
      <c r="AR36" s="5">
        <f t="shared" si="0"/>
        <v>0.82168409157755118</v>
      </c>
      <c r="AS36" s="5">
        <f t="shared" si="0"/>
        <v>0.93040702927976415</v>
      </c>
      <c r="AT36" s="5">
        <f t="shared" si="0"/>
        <v>0.93529909242239084</v>
      </c>
      <c r="AU36" s="5">
        <f t="shared" si="0"/>
        <v>0.95827736533768981</v>
      </c>
      <c r="AV36" s="5">
        <f t="shared" si="0"/>
        <v>0.96852141464363684</v>
      </c>
      <c r="AW36" s="5">
        <f t="shared" si="0"/>
        <v>0.98035459033305683</v>
      </c>
      <c r="AX36" s="5">
        <f t="shared" si="0"/>
        <v>0.88341340694828796</v>
      </c>
      <c r="AY36" s="5">
        <f t="shared" si="0"/>
        <v>0.88951178881817905</v>
      </c>
      <c r="AZ36" s="5">
        <f t="shared" si="0"/>
        <v>0.92087165167969764</v>
      </c>
      <c r="BA36" s="5">
        <f t="shared" si="0"/>
        <v>0.87535492774101809</v>
      </c>
      <c r="BB36" s="5">
        <f t="shared" si="0"/>
        <v>0.95437269380581491</v>
      </c>
      <c r="BC36" s="2"/>
      <c r="BD36" s="2"/>
      <c r="BE36" t="s">
        <v>43</v>
      </c>
      <c r="BF36" t="str">
        <f t="shared" si="2"/>
        <v>TL</v>
      </c>
      <c r="BG36" t="str">
        <f t="shared" si="3"/>
        <v>&amp;HL</v>
      </c>
      <c r="BH36" t="str">
        <f t="shared" si="3"/>
        <v>&amp;None</v>
      </c>
      <c r="BI36" t="str">
        <f t="shared" si="4"/>
        <v>&amp;0.98</v>
      </c>
      <c r="BJ36" t="str">
        <f t="shared" si="4"/>
        <v>&amp;0.83</v>
      </c>
      <c r="BK36" t="str">
        <f t="shared" si="4"/>
        <v>&amp;0.82</v>
      </c>
      <c r="BL36" t="str">
        <f t="shared" si="4"/>
        <v>&amp;0.93</v>
      </c>
      <c r="BM36" t="str">
        <f t="shared" si="4"/>
        <v>&amp;0.94</v>
      </c>
      <c r="BN36" t="str">
        <f t="shared" si="4"/>
        <v>&amp;0.96</v>
      </c>
      <c r="BO36" t="str">
        <f t="shared" si="4"/>
        <v>&amp;0.97</v>
      </c>
      <c r="BP36" t="str">
        <f t="shared" si="4"/>
        <v>&amp;0.98</v>
      </c>
      <c r="BQ36" t="str">
        <f t="shared" si="4"/>
        <v>&amp;0.88</v>
      </c>
      <c r="BR36" t="str">
        <f t="shared" si="4"/>
        <v>&amp;0.89</v>
      </c>
      <c r="BS36" t="str">
        <f t="shared" si="4"/>
        <v>&amp;0.92</v>
      </c>
      <c r="BT36" t="str">
        <f t="shared" si="4"/>
        <v>&amp;0.88</v>
      </c>
      <c r="BU36" t="str">
        <f t="shared" si="4"/>
        <v>&amp;0.95</v>
      </c>
      <c r="BV36" s="3" t="s">
        <v>44</v>
      </c>
    </row>
    <row r="37" spans="17:74" x14ac:dyDescent="0.35">
      <c r="Q37" t="s">
        <v>7</v>
      </c>
      <c r="R37" t="s">
        <v>13</v>
      </c>
      <c r="U37" t="s">
        <v>37</v>
      </c>
      <c r="V37" t="s">
        <v>35</v>
      </c>
      <c r="W37" t="s">
        <v>27</v>
      </c>
      <c r="X37" s="1" cm="1">
        <f t="array" ref="X37">SUMPRODUCT((X$28 = $C$1:$O$1) * ($R37 = $B$2:$B$23) * ($Q37 = $A$2:$A$23) * ($C$2:$O$23))</f>
        <v>1.05507022422403</v>
      </c>
      <c r="Y37" s="1" cm="1">
        <f t="array" ref="Y37">SUMPRODUCT((Y$28 = $C$1:$O$1) * ($R37 = $B$2:$B$23) * ($Q37 = $A$2:$A$23) * ($C$2:$O$23))</f>
        <v>359.00713505647599</v>
      </c>
      <c r="Z37" s="1" cm="1">
        <f t="array" ref="Z37">SUMPRODUCT((Z$28 = $C$1:$O$1) * ($R37 = $B$2:$B$23) * ($Q37 = $A$2:$A$23) * ($C$2:$O$23))</f>
        <v>646.73716546921503</v>
      </c>
      <c r="AA37" s="1" cm="1">
        <f t="array" ref="AA37">SUMPRODUCT((AA$28 = $C$1:$O$1) * ($R37 = $B$2:$B$23) * ($Q37 = $A$2:$A$23) * ($C$2:$O$23))</f>
        <v>65.690164404791204</v>
      </c>
      <c r="AB37" s="1" cm="1">
        <f t="array" ref="AB37">SUMPRODUCT((AB$28 = $C$1:$O$1) * ($R37 = $B$2:$B$23) * ($Q37 = $A$2:$A$23) * ($C$2:$O$23))</f>
        <v>124.31471469879099</v>
      </c>
      <c r="AC37" s="1" cm="1">
        <f t="array" ref="AC37">SUMPRODUCT((AC$28 = $C$1:$O$1) * ($R37 = $B$2:$B$23) * ($Q37 = $A$2:$A$23) * ($C$2:$O$23))</f>
        <v>304.58821044921802</v>
      </c>
      <c r="AD37" s="1" cm="1">
        <f t="array" ref="AD37">SUMPRODUCT((AD$28 = $C$1:$O$1) * ($R37 = $B$2:$B$23) * ($Q37 = $A$2:$A$23) * ($C$2:$O$23))</f>
        <v>4.3008539880269696</v>
      </c>
      <c r="AE37" s="1" cm="1">
        <f t="array" ref="AE37">SUMPRODUCT((AE$28 = $C$1:$O$1) * ($R37 = $B$2:$B$23) * ($Q37 = $A$2:$A$23) * ($C$2:$O$23))</f>
        <v>2.1651310329575799</v>
      </c>
      <c r="AF37" s="1" cm="1">
        <f t="array" ref="AF37">SUMPRODUCT((AF$28 = $C$1:$O$1) * ($R37 = $B$2:$B$23) * ($Q37 = $A$2:$A$23) * ($C$2:$O$23))</f>
        <v>163.703691783567</v>
      </c>
      <c r="AG37" s="1" cm="1">
        <f t="array" ref="AG37">SUMPRODUCT((AG$28 = $C$1:$O$1) * ($R37 = $B$2:$B$23) * ($Q37 = $A$2:$A$23) * ($C$2:$O$23))</f>
        <v>311.29120982336599</v>
      </c>
      <c r="AH37" s="1" cm="1">
        <f t="array" ref="AH37">SUMPRODUCT((AH$28 = $C$1:$O$1) * ($R37 = $B$2:$B$23) * ($Q37 = $A$2:$A$23) * ($C$2:$O$23))</f>
        <v>777.67983747209803</v>
      </c>
      <c r="AI37" s="1" cm="1">
        <f t="array" ref="AI37">SUMPRODUCT((AI$28 = $C$1:$O$1) * ($R37 = $B$2:$B$23) * ($Q37 = $A$2:$A$23) * ($C$2:$O$23))</f>
        <v>1457.45001395089</v>
      </c>
      <c r="AJ37" s="1" cm="1">
        <f t="array" ref="AJ37">SUMPRODUCT((AJ$28 = $C$1:$O$1) * ($R37 = $B$2:$B$23) * ($Q37 = $A$2:$A$23) * ($C$2:$O$23))</f>
        <v>2.1228672488882898</v>
      </c>
      <c r="AK37" s="1"/>
      <c r="AM37" t="s">
        <v>37</v>
      </c>
      <c r="AN37" t="s">
        <v>35</v>
      </c>
      <c r="AO37" t="s">
        <v>27</v>
      </c>
      <c r="AP37" s="5">
        <f t="shared" si="0"/>
        <v>0.98586721928576937</v>
      </c>
      <c r="AQ37" s="5">
        <f t="shared" si="0"/>
        <v>0.85409588725583896</v>
      </c>
      <c r="AR37" s="5">
        <f t="shared" si="0"/>
        <v>0.83786134679727631</v>
      </c>
      <c r="AS37" s="5">
        <f t="shared" si="0"/>
        <v>0.94513344701159718</v>
      </c>
      <c r="AT37" s="5">
        <f t="shared" si="0"/>
        <v>0.95020806938914382</v>
      </c>
      <c r="AU37" s="5">
        <f t="shared" si="0"/>
        <v>0.97705016213864748</v>
      </c>
      <c r="AV37" s="5">
        <f t="shared" si="0"/>
        <v>0.97611941021773752</v>
      </c>
      <c r="AW37" s="5">
        <f t="shared" si="0"/>
        <v>0.98611089216349812</v>
      </c>
      <c r="AX37" s="5">
        <f t="shared" si="0"/>
        <v>0.90296587932664107</v>
      </c>
      <c r="AY37" s="5">
        <f t="shared" si="0"/>
        <v>0.90832872020193434</v>
      </c>
      <c r="AZ37" s="5">
        <f t="shared" si="0"/>
        <v>0.95826146840042847</v>
      </c>
      <c r="BA37" s="5">
        <f t="shared" si="0"/>
        <v>0.89538131418780575</v>
      </c>
      <c r="BB37" s="5">
        <f t="shared" si="0"/>
        <v>0.96474205694307391</v>
      </c>
      <c r="BC37" s="1"/>
      <c r="BD37" s="1"/>
      <c r="BE37" t="s">
        <v>43</v>
      </c>
      <c r="BF37" t="str">
        <f t="shared" si="2"/>
        <v>TL</v>
      </c>
      <c r="BG37" t="str">
        <f t="shared" si="3"/>
        <v>&amp;SL</v>
      </c>
      <c r="BH37" t="str">
        <f t="shared" si="3"/>
        <v>&amp;None</v>
      </c>
      <c r="BI37" t="str">
        <f t="shared" si="4"/>
        <v>&amp;0.99</v>
      </c>
      <c r="BJ37" t="str">
        <f t="shared" si="4"/>
        <v>&amp;0.85</v>
      </c>
      <c r="BK37" t="str">
        <f t="shared" si="4"/>
        <v>&amp;0.84</v>
      </c>
      <c r="BL37" t="str">
        <f t="shared" si="4"/>
        <v>&amp;0.95</v>
      </c>
      <c r="BM37" t="str">
        <f t="shared" si="4"/>
        <v>&amp;0.95</v>
      </c>
      <c r="BN37" t="str">
        <f t="shared" si="4"/>
        <v>&amp;0.98</v>
      </c>
      <c r="BO37" t="str">
        <f t="shared" si="4"/>
        <v>&amp;0.98</v>
      </c>
      <c r="BP37" t="str">
        <f t="shared" si="4"/>
        <v>&amp;0.99</v>
      </c>
      <c r="BQ37" t="str">
        <f t="shared" si="4"/>
        <v>&amp;0.9</v>
      </c>
      <c r="BR37" t="str">
        <f t="shared" si="4"/>
        <v>&amp;0.91</v>
      </c>
      <c r="BS37" t="str">
        <f t="shared" si="4"/>
        <v>&amp;0.96</v>
      </c>
      <c r="BT37" t="str">
        <f t="shared" si="4"/>
        <v>&amp;0.9</v>
      </c>
      <c r="BU37" t="str">
        <f t="shared" si="4"/>
        <v>&amp;0.96</v>
      </c>
      <c r="BV37" s="3" t="s">
        <v>44</v>
      </c>
    </row>
    <row r="38" spans="17:74" x14ac:dyDescent="0.35">
      <c r="Q38" t="s">
        <v>7</v>
      </c>
      <c r="R38" t="s">
        <v>14</v>
      </c>
      <c r="U38" t="s">
        <v>37</v>
      </c>
      <c r="V38" t="s">
        <v>37</v>
      </c>
      <c r="W38" t="s">
        <v>27</v>
      </c>
      <c r="X38" s="1" cm="1">
        <f t="array" ref="X38">SUMPRODUCT((X$28 = $C$1:$O$1) * ($R38 = $B$2:$B$23) * ($Q38 = $A$2:$A$23) * ($C$2:$O$23))</f>
        <v>1.09383426653867</v>
      </c>
      <c r="Y38" s="1" cm="1">
        <f t="array" ref="Y38">SUMPRODUCT((Y$28 = $C$1:$O$1) * ($R38 = $B$2:$B$23) * ($Q38 = $A$2:$A$23) * ($C$2:$O$23))</f>
        <v>866.05373600551002</v>
      </c>
      <c r="Z38" s="1" cm="1">
        <f t="array" ref="Z38">SUMPRODUCT((Z$28 = $C$1:$O$1) * ($R38 = $B$2:$B$23) * ($Q38 = $A$2:$A$23) * ($C$2:$O$23))</f>
        <v>1843.3320434570301</v>
      </c>
      <c r="AA38" s="1" cm="1">
        <f t="array" ref="AA38">SUMPRODUCT((AA$28 = $C$1:$O$1) * ($R38 = $B$2:$B$23) * ($Q38 = $A$2:$A$23) * ($C$2:$O$23))</f>
        <v>101.98934153751399</v>
      </c>
      <c r="AB38" s="1" cm="1">
        <f t="array" ref="AB38">SUMPRODUCT((AB$28 = $C$1:$O$1) * ($R38 = $B$2:$B$23) * ($Q38 = $A$2:$A$23) * ($C$2:$O$23))</f>
        <v>210.13742441086501</v>
      </c>
      <c r="AC38" s="1" cm="1">
        <f t="array" ref="AC38">SUMPRODUCT((AC$28 = $C$1:$O$1) * ($R38 = $B$2:$B$23) * ($Q38 = $A$2:$A$23) * ($C$2:$O$23))</f>
        <v>515.48077436174594</v>
      </c>
      <c r="AD38" s="1" cm="1">
        <f t="array" ref="AD38">SUMPRODUCT((AD$28 = $C$1:$O$1) * ($R38 = $B$2:$B$23) * ($Q38 = $A$2:$A$23) * ($C$2:$O$23))</f>
        <v>5.0282686123018898</v>
      </c>
      <c r="AE38" s="1" cm="1">
        <f t="array" ref="AE38">SUMPRODUCT((AE$28 = $C$1:$O$1) * ($R38 = $B$2:$B$23) * ($Q38 = $A$2:$A$23) * ($C$2:$O$23))</f>
        <v>2.3489315982135599</v>
      </c>
      <c r="AF38" s="1" cm="1">
        <f t="array" ref="AF38">SUMPRODUCT((AF$28 = $C$1:$O$1) * ($R38 = $B$2:$B$23) * ($Q38 = $A$2:$A$23) * ($C$2:$O$23))</f>
        <v>305.91321719552298</v>
      </c>
      <c r="AG38" s="1" cm="1">
        <f t="array" ref="AG38">SUMPRODUCT((AG$28 = $C$1:$O$1) * ($R38 = $B$2:$B$23) * ($Q38 = $A$2:$A$23) * ($C$2:$O$23))</f>
        <v>644.76155000716903</v>
      </c>
      <c r="AH38" s="1" cm="1">
        <f t="array" ref="AH38">SUMPRODUCT((AH$28 = $C$1:$O$1) * ($R38 = $B$2:$B$23) * ($Q38 = $A$2:$A$23) * ($C$2:$O$23))</f>
        <v>1600.82482677641</v>
      </c>
      <c r="AI38" s="1" cm="1">
        <f t="array" ref="AI38">SUMPRODUCT((AI$28 = $C$1:$O$1) * ($R38 = $B$2:$B$23) * ($Q38 = $A$2:$A$23) * ($C$2:$O$23))</f>
        <v>4647.3224748883904</v>
      </c>
      <c r="AJ38" s="1" cm="1">
        <f t="array" ref="AJ38">SUMPRODUCT((AJ$28 = $C$1:$O$1) * ($R38 = $B$2:$B$23) * ($Q38 = $A$2:$A$23) * ($C$2:$O$23))</f>
        <v>2.8486288573039</v>
      </c>
      <c r="AK38" s="1"/>
      <c r="AM38" t="s">
        <v>37</v>
      </c>
      <c r="AN38" t="s">
        <v>37</v>
      </c>
      <c r="AO38" t="s">
        <v>27</v>
      </c>
      <c r="AP38" s="5">
        <f t="shared" si="0"/>
        <v>1.0220886932005666</v>
      </c>
      <c r="AQ38" s="5">
        <f t="shared" si="0"/>
        <v>2.0603850504210675</v>
      </c>
      <c r="AR38" s="5">
        <f t="shared" si="0"/>
        <v>2.3880747094609323</v>
      </c>
      <c r="AS38" s="5">
        <f t="shared" si="0"/>
        <v>1.4673968134986592</v>
      </c>
      <c r="AT38" s="5">
        <f t="shared" si="0"/>
        <v>1.6061998520421099</v>
      </c>
      <c r="AU38" s="5">
        <f t="shared" si="0"/>
        <v>1.6535458592658487</v>
      </c>
      <c r="AV38" s="5">
        <f t="shared" si="0"/>
        <v>1.1412130255805615</v>
      </c>
      <c r="AW38" s="5">
        <f t="shared" si="0"/>
        <v>1.0698230262679844</v>
      </c>
      <c r="AX38" s="5">
        <f t="shared" si="0"/>
        <v>1.6873730467105186</v>
      </c>
      <c r="AY38" s="5">
        <f t="shared" si="0"/>
        <v>1.8813747869261779</v>
      </c>
      <c r="AZ38" s="5">
        <f t="shared" si="0"/>
        <v>1.9725453525258227</v>
      </c>
      <c r="BA38" s="5">
        <f t="shared" si="0"/>
        <v>2.8550726715765808</v>
      </c>
      <c r="BB38" s="5">
        <f t="shared" si="0"/>
        <v>1.2945661414777325</v>
      </c>
      <c r="BC38" s="1"/>
      <c r="BD38" s="1"/>
      <c r="BE38" t="s">
        <v>43</v>
      </c>
      <c r="BF38" t="str">
        <f t="shared" si="2"/>
        <v>TL</v>
      </c>
      <c r="BG38" t="str">
        <f t="shared" si="3"/>
        <v>&amp;TL</v>
      </c>
      <c r="BH38" t="str">
        <f t="shared" si="3"/>
        <v>&amp;None</v>
      </c>
      <c r="BI38" t="str">
        <f t="shared" si="4"/>
        <v>&amp;1.02</v>
      </c>
      <c r="BJ38" t="str">
        <f t="shared" si="4"/>
        <v>&amp;2.06</v>
      </c>
      <c r="BK38" t="str">
        <f t="shared" si="4"/>
        <v>&amp;2.39</v>
      </c>
      <c r="BL38" t="str">
        <f t="shared" si="4"/>
        <v>&amp;1.47</v>
      </c>
      <c r="BM38" t="str">
        <f t="shared" si="4"/>
        <v>&amp;1.61</v>
      </c>
      <c r="BN38" t="str">
        <f t="shared" si="4"/>
        <v>&amp;1.65</v>
      </c>
      <c r="BO38" t="str">
        <f t="shared" si="4"/>
        <v>&amp;1.14</v>
      </c>
      <c r="BP38" t="str">
        <f t="shared" si="4"/>
        <v>&amp;1.07</v>
      </c>
      <c r="BQ38" t="str">
        <f t="shared" si="4"/>
        <v>&amp;1.69</v>
      </c>
      <c r="BR38" t="str">
        <f t="shared" si="4"/>
        <v>&amp;1.88</v>
      </c>
      <c r="BS38" t="str">
        <f t="shared" si="4"/>
        <v>&amp;1.97</v>
      </c>
      <c r="BT38" t="str">
        <f t="shared" si="4"/>
        <v>&amp;2.86</v>
      </c>
      <c r="BU38" t="str">
        <f t="shared" si="4"/>
        <v>&amp;1.29</v>
      </c>
      <c r="BV38" s="3" t="s">
        <v>44</v>
      </c>
    </row>
    <row r="39" spans="17:74" x14ac:dyDescent="0.35">
      <c r="T39" t="s">
        <v>41</v>
      </c>
      <c r="AL39" t="s">
        <v>41</v>
      </c>
      <c r="BE39" t="s">
        <v>45</v>
      </c>
    </row>
    <row r="40" spans="17:74" x14ac:dyDescent="0.35">
      <c r="Q40" t="s">
        <v>15</v>
      </c>
      <c r="R40" t="s">
        <v>16</v>
      </c>
      <c r="U40" t="s">
        <v>35</v>
      </c>
      <c r="V40" t="s">
        <v>35</v>
      </c>
      <c r="W40" t="s">
        <v>28</v>
      </c>
      <c r="X40" s="1" cm="1">
        <f t="array" ref="X40">SUMPRODUCT((X$28 = $C$1:$O$1) * ($R40 = $B$2:$B$23) * ($Q40 = $A$2:$A$23) * ($C$2:$O$23))</f>
        <v>1.11567343568215</v>
      </c>
      <c r="Y40" s="1" cm="1">
        <f t="array" ref="Y40">SUMPRODUCT((Y$28 = $C$1:$O$1) * ($R40 = $B$2:$B$23) * ($Q40 = $A$2:$A$23) * ($C$2:$O$23))</f>
        <v>436.25308250894301</v>
      </c>
      <c r="Z40" s="1" cm="1">
        <f t="array" ref="Z40">SUMPRODUCT((Z$28 = $C$1:$O$1) * ($R40 = $B$2:$B$23) * ($Q40 = $A$2:$A$23) * ($C$2:$O$23))</f>
        <v>900.23878609793496</v>
      </c>
      <c r="AA40" s="1" cm="1">
        <f t="array" ref="AA40">SUMPRODUCT((AA$28 = $C$1:$O$1) * ($R40 = $B$2:$B$23) * ($Q40 = $A$2:$A$23) * ($C$2:$O$23))</f>
        <v>69.683919959944106</v>
      </c>
      <c r="AB40" s="1" cm="1">
        <f t="array" ref="AB40">SUMPRODUCT((AB$28 = $C$1:$O$1) * ($R40 = $B$2:$B$23) * ($Q40 = $A$2:$A$23) * ($C$2:$O$23))</f>
        <v>133.11585838317799</v>
      </c>
      <c r="AC40" s="1" cm="1">
        <f t="array" ref="AC40">SUMPRODUCT((AC$28 = $C$1:$O$1) * ($R40 = $B$2:$B$23) * ($Q40 = $A$2:$A$23) * ($C$2:$O$23))</f>
        <v>326.16068019321898</v>
      </c>
      <c r="AD40" s="1" cm="1">
        <f t="array" ref="AD40">SUMPRODUCT((AD$28 = $C$1:$O$1) * ($R40 = $B$2:$B$23) * ($Q40 = $A$2:$A$23) * ($C$2:$O$23))</f>
        <v>4.3721613919930302</v>
      </c>
      <c r="AE40" s="1" cm="1">
        <f t="array" ref="AE40">SUMPRODUCT((AE$28 = $C$1:$O$1) * ($R40 = $B$2:$B$23) * ($Q40 = $A$2:$A$23) * ($C$2:$O$23))</f>
        <v>2.1780994530569799</v>
      </c>
      <c r="AF40" s="1" cm="1">
        <f t="array" ref="AF40">SUMPRODUCT((AF$28 = $C$1:$O$1) * ($R40 = $B$2:$B$23) * ($Q40 = $A$2:$A$23) * ($C$2:$O$23))</f>
        <v>188.256842082536</v>
      </c>
      <c r="AG40" s="1" cm="1">
        <f t="array" ref="AG40">SUMPRODUCT((AG$28 = $C$1:$O$1) * ($R40 = $B$2:$B$23) * ($Q40 = $A$2:$A$23) * ($C$2:$O$23))</f>
        <v>372.638850136408</v>
      </c>
      <c r="AH40" s="1" cm="1">
        <f t="array" ref="AH40">SUMPRODUCT((AH$28 = $C$1:$O$1) * ($R40 = $B$2:$B$23) * ($Q40 = $A$2:$A$23) * ($C$2:$O$23))</f>
        <v>1313.89950241815</v>
      </c>
      <c r="AI40" s="1" cm="1">
        <f t="array" ref="AI40">SUMPRODUCT((AI$28 = $C$1:$O$1) * ($R40 = $B$2:$B$23) * ($Q40 = $A$2:$A$23) * ($C$2:$O$23))</f>
        <v>2569.2035574776701</v>
      </c>
      <c r="AJ40" s="1" cm="1">
        <f t="array" ref="AJ40">SUMPRODUCT((AJ$28 = $C$1:$O$1) * ($R40 = $B$2:$B$23) * ($Q40 = $A$2:$A$23) * ($C$2:$O$23))</f>
        <v>2.31036809340385</v>
      </c>
      <c r="AK40" s="1"/>
      <c r="AM40" t="s">
        <v>35</v>
      </c>
      <c r="AN40" t="s">
        <v>35</v>
      </c>
      <c r="AO40" t="s">
        <v>28</v>
      </c>
      <c r="AP40" s="1">
        <f t="shared" ref="AP40:BB46" si="5">X40 / X$32</f>
        <v>1.0424954115977514</v>
      </c>
      <c r="AQ40" s="1">
        <f t="shared" si="5"/>
        <v>1.0378678504953831</v>
      </c>
      <c r="AR40" s="1">
        <f t="shared" si="5"/>
        <v>1.166277928703735</v>
      </c>
      <c r="AS40" s="1">
        <f t="shared" si="5"/>
        <v>1.0025945903739979</v>
      </c>
      <c r="AT40" s="1">
        <f t="shared" si="5"/>
        <v>1.0174802162868044</v>
      </c>
      <c r="AU40" s="1">
        <f t="shared" si="5"/>
        <v>1.0462497711124206</v>
      </c>
      <c r="AV40" s="1">
        <f t="shared" si="5"/>
        <v>0.99230329864949529</v>
      </c>
      <c r="AW40" s="1">
        <f t="shared" si="5"/>
        <v>0.99201737085670749</v>
      </c>
      <c r="AX40" s="1">
        <f t="shared" si="5"/>
        <v>1.0383975040407594</v>
      </c>
      <c r="AY40" s="1">
        <f t="shared" si="5"/>
        <v>1.0873373842903711</v>
      </c>
      <c r="AZ40" s="1">
        <f t="shared" si="5"/>
        <v>1.6189943545540124</v>
      </c>
      <c r="BA40" s="1">
        <f t="shared" si="5"/>
        <v>1.5783847375144739</v>
      </c>
      <c r="BB40" s="1">
        <f t="shared" si="5"/>
        <v>1.0499522605067844</v>
      </c>
      <c r="BC40" s="1"/>
      <c r="BD40" s="1"/>
      <c r="BE40" t="str">
        <f>"\texttt{"&amp;AL46&amp;"}"</f>
        <v>\texttt{Separate aggregations}</v>
      </c>
      <c r="BV40" s="3" t="s">
        <v>44</v>
      </c>
    </row>
    <row r="41" spans="17:74" x14ac:dyDescent="0.35">
      <c r="Q41" t="s">
        <v>15</v>
      </c>
      <c r="R41" t="s">
        <v>20</v>
      </c>
      <c r="U41" t="s">
        <v>35</v>
      </c>
      <c r="V41" t="s">
        <v>35</v>
      </c>
      <c r="W41" t="s">
        <v>31</v>
      </c>
      <c r="X41" s="1" cm="1">
        <f t="array" ref="X41">SUMPRODUCT((X$28 = $C$1:$O$1) * ($R41 = $B$2:$B$23) * ($Q41 = $A$2:$A$23) * ($C$2:$O$23))</f>
        <v>1.0484424939717301</v>
      </c>
      <c r="Y41" s="1" cm="1">
        <f t="array" ref="Y41">SUMPRODUCT((Y$28 = $C$1:$O$1) * ($R41 = $B$2:$B$23) * ($Q41 = $A$2:$A$23) * ($C$2:$O$23))</f>
        <v>456.126056196251</v>
      </c>
      <c r="Z41" s="1" cm="1">
        <f t="array" ref="Z41">SUMPRODUCT((Z$28 = $C$1:$O$1) * ($R41 = $B$2:$B$23) * ($Q41 = $A$2:$A$23) * ($C$2:$O$23))</f>
        <v>906.39143386114199</v>
      </c>
      <c r="AA41" s="1" cm="1">
        <f t="array" ref="AA41">SUMPRODUCT((AA$28 = $C$1:$O$1) * ($R41 = $B$2:$B$23) * ($Q41 = $A$2:$A$23) * ($C$2:$O$23))</f>
        <v>72.709373451513898</v>
      </c>
      <c r="AB41" s="1" cm="1">
        <f t="array" ref="AB41">SUMPRODUCT((AB$28 = $C$1:$O$1) * ($R41 = $B$2:$B$23) * ($Q41 = $A$2:$A$23) * ($C$2:$O$23))</f>
        <v>139.42519045421</v>
      </c>
      <c r="AC41" s="1" cm="1">
        <f t="array" ref="AC41">SUMPRODUCT((AC$28 = $C$1:$O$1) * ($R41 = $B$2:$B$23) * ($Q41 = $A$2:$A$23) * ($C$2:$O$23))</f>
        <v>352.19097481863798</v>
      </c>
      <c r="AD41" s="1" cm="1">
        <f t="array" ref="AD41">SUMPRODUCT((AD$28 = $C$1:$O$1) * ($R41 = $B$2:$B$23) * ($Q41 = $A$2:$A$23) * ($C$2:$O$23))</f>
        <v>4.3770398226283698</v>
      </c>
      <c r="AE41" s="1" cm="1">
        <f t="array" ref="AE41">SUMPRODUCT((AE$28 = $C$1:$O$1) * ($R41 = $B$2:$B$23) * ($Q41 = $A$2:$A$23) * ($C$2:$O$23))</f>
        <v>2.18651214007838</v>
      </c>
      <c r="AF41" s="1" cm="1">
        <f t="array" ref="AF41">SUMPRODUCT((AF$28 = $C$1:$O$1) * ($R41 = $B$2:$B$23) * ($Q41 = $A$2:$A$23) * ($C$2:$O$23))</f>
        <v>196.70767902074999</v>
      </c>
      <c r="AG41" s="1" cm="1">
        <f t="array" ref="AG41">SUMPRODUCT((AG$28 = $C$1:$O$1) * ($R41 = $B$2:$B$23) * ($Q41 = $A$2:$A$23) * ($C$2:$O$23))</f>
        <v>388.17527914501301</v>
      </c>
      <c r="AH41" s="1" cm="1">
        <f t="array" ref="AH41">SUMPRODUCT((AH$28 = $C$1:$O$1) * ($R41 = $B$2:$B$23) * ($Q41 = $A$2:$A$23) * ($C$2:$O$23))</f>
        <v>1033.0321114676301</v>
      </c>
      <c r="AI41" s="1" cm="1">
        <f t="array" ref="AI41">SUMPRODUCT((AI$28 = $C$1:$O$1) * ($R41 = $B$2:$B$23) * ($Q41 = $A$2:$A$23) * ($C$2:$O$23))</f>
        <v>2441.3799037388299</v>
      </c>
      <c r="AJ41" s="1" cm="1">
        <f t="array" ref="AJ41">SUMPRODUCT((AJ$28 = $C$1:$O$1) * ($R41 = $B$2:$B$23) * ($Q41 = $A$2:$A$23) * ($C$2:$O$23))</f>
        <v>2.26853235093248</v>
      </c>
      <c r="AK41" s="1"/>
      <c r="AM41" t="s">
        <v>35</v>
      </c>
      <c r="AN41" t="s">
        <v>35</v>
      </c>
      <c r="AO41" t="s">
        <v>31</v>
      </c>
      <c r="AP41" s="1">
        <f t="shared" si="5"/>
        <v>0.97967420782170622</v>
      </c>
      <c r="AQ41" s="1">
        <f t="shared" si="5"/>
        <v>1.0851466464758672</v>
      </c>
      <c r="AR41" s="1">
        <f t="shared" si="5"/>
        <v>1.174248810874253</v>
      </c>
      <c r="AS41" s="1">
        <f t="shared" si="5"/>
        <v>1.0461240489035928</v>
      </c>
      <c r="AT41" s="1">
        <f t="shared" si="5"/>
        <v>1.0657060297866494</v>
      </c>
      <c r="AU41" s="1">
        <f t="shared" si="5"/>
        <v>1.129749075129385</v>
      </c>
      <c r="AV41" s="1">
        <f t="shared" si="5"/>
        <v>0.99341050453181823</v>
      </c>
      <c r="AW41" s="1">
        <f t="shared" si="5"/>
        <v>0.99584893678869313</v>
      </c>
      <c r="AX41" s="1">
        <f t="shared" si="5"/>
        <v>1.0850110979299501</v>
      </c>
      <c r="AY41" s="1">
        <f t="shared" si="5"/>
        <v>1.1326717343541008</v>
      </c>
      <c r="AZ41" s="1">
        <f t="shared" si="5"/>
        <v>1.2729079761892155</v>
      </c>
      <c r="BA41" s="1">
        <f t="shared" si="5"/>
        <v>1.4998565478864032</v>
      </c>
      <c r="BB41" s="1">
        <f t="shared" si="5"/>
        <v>1.0309399081014672</v>
      </c>
      <c r="BC41" s="1"/>
      <c r="BD41" s="1"/>
      <c r="BE41" t="s">
        <v>43</v>
      </c>
      <c r="BF41" t="str">
        <f>AM47</f>
        <v>SL</v>
      </c>
      <c r="BG41" t="str">
        <f>"&amp;"&amp;AN47</f>
        <v>&amp;SL</v>
      </c>
      <c r="BH41" t="str">
        <f>"&amp;"&amp;AO47</f>
        <v>&amp;Base</v>
      </c>
      <c r="BI41" t="str">
        <f>"&amp;"&amp;ROUND(AP47, 2)</f>
        <v>&amp;1</v>
      </c>
      <c r="BJ41" t="str">
        <f>"&amp;"&amp;ROUND(AQ47, 2)</f>
        <v>&amp;1.11</v>
      </c>
      <c r="BK41" t="str">
        <f>"&amp;"&amp;ROUND(AR47, 2)</f>
        <v>&amp;1.06</v>
      </c>
      <c r="BL41" t="str">
        <f>"&amp;"&amp;ROUND(AS47, 2)</f>
        <v>&amp;1.02</v>
      </c>
      <c r="BM41" t="str">
        <f>"&amp;"&amp;ROUND(AT47, 2)</f>
        <v>&amp;1.1</v>
      </c>
      <c r="BN41" t="str">
        <f>"&amp;"&amp;ROUND(AU47, 2)</f>
        <v>&amp;1.08</v>
      </c>
      <c r="BO41" t="str">
        <f>"&amp;"&amp;ROUND(AV47, 2)</f>
        <v>&amp;0.96</v>
      </c>
      <c r="BP41" t="str">
        <f>"&amp;"&amp;ROUND(AW47, 2)</f>
        <v>&amp;0.97</v>
      </c>
      <c r="BQ41" t="str">
        <f>"&amp;"&amp;ROUND(AX47, 2)</f>
        <v>&amp;1.03</v>
      </c>
      <c r="BR41" t="str">
        <f>"&amp;"&amp;ROUND(AY47, 2)</f>
        <v>&amp;1.15</v>
      </c>
      <c r="BS41" t="str">
        <f>"&amp;"&amp;ROUND(AZ47, 2)</f>
        <v>&amp;1.2</v>
      </c>
      <c r="BT41" t="str">
        <f>"&amp;"&amp;ROUND(BA47, 2)</f>
        <v>&amp;1.55</v>
      </c>
      <c r="BU41" t="str">
        <f>"&amp;"&amp;ROUND(BB47, 2)</f>
        <v>&amp;1.02</v>
      </c>
      <c r="BV41" s="3" t="s">
        <v>44</v>
      </c>
    </row>
    <row r="42" spans="17:74" x14ac:dyDescent="0.35">
      <c r="Q42" t="s">
        <v>15</v>
      </c>
      <c r="R42" t="s">
        <v>21</v>
      </c>
      <c r="U42" t="s">
        <v>35</v>
      </c>
      <c r="V42" t="s">
        <v>35</v>
      </c>
      <c r="W42" t="s">
        <v>32</v>
      </c>
      <c r="X42" s="1" cm="1">
        <f t="array" ref="X42">SUMPRODUCT((X$28 = $C$1:$O$1) * ($R42 = $B$2:$B$23) * ($Q42 = $A$2:$A$23) * ($C$2:$O$23))</f>
        <v>1.0543777632183899</v>
      </c>
      <c r="Y42" s="1" cm="1">
        <f t="array" ref="Y42">SUMPRODUCT((Y$28 = $C$1:$O$1) * ($R42 = $B$2:$B$23) * ($Q42 = $A$2:$A$23) * ($C$2:$O$23))</f>
        <v>456.13321690461999</v>
      </c>
      <c r="Z42" s="1" cm="1">
        <f t="array" ref="Z42">SUMPRODUCT((Z$28 = $C$1:$O$1) * ($R42 = $B$2:$B$23) * ($Q42 = $A$2:$A$23) * ($C$2:$O$23))</f>
        <v>970.27690342494395</v>
      </c>
      <c r="AA42" s="1" cm="1">
        <f t="array" ref="AA42">SUMPRODUCT((AA$28 = $C$1:$O$1) * ($R42 = $B$2:$B$23) * ($Q42 = $A$2:$A$23) * ($C$2:$O$23))</f>
        <v>67.906546710802502</v>
      </c>
      <c r="AB42" s="1" cm="1">
        <f t="array" ref="AB42">SUMPRODUCT((AB$28 = $C$1:$O$1) * ($R42 = $B$2:$B$23) * ($Q42 = $A$2:$A$23) * ($C$2:$O$23))</f>
        <v>132.73259492419999</v>
      </c>
      <c r="AC42" s="1" cm="1">
        <f t="array" ref="AC42">SUMPRODUCT((AC$28 = $C$1:$O$1) * ($R42 = $B$2:$B$23) * ($Q42 = $A$2:$A$23) * ($C$2:$O$23))</f>
        <v>322.67920959472599</v>
      </c>
      <c r="AD42" s="1" cm="1">
        <f t="array" ref="AD42">SUMPRODUCT((AD$28 = $C$1:$O$1) * ($R42 = $B$2:$B$23) * ($Q42 = $A$2:$A$23) * ($C$2:$O$23))</f>
        <v>4.3966803925445603</v>
      </c>
      <c r="AE42" s="1" cm="1">
        <f t="array" ref="AE42">SUMPRODUCT((AE$28 = $C$1:$O$1) * ($R42 = $B$2:$B$23) * ($Q42 = $A$2:$A$23) * ($C$2:$O$23))</f>
        <v>2.1783783228018101</v>
      </c>
      <c r="AF42" s="1" cm="1">
        <f t="array" ref="AF42">SUMPRODUCT((AF$28 = $C$1:$O$1) * ($R42 = $B$2:$B$23) * ($Q42 = $A$2:$A$23) * ($C$2:$O$23))</f>
        <v>181.08192369110699</v>
      </c>
      <c r="AG42" s="1" cm="1">
        <f t="array" ref="AG42">SUMPRODUCT((AG$28 = $C$1:$O$1) * ($R42 = $B$2:$B$23) * ($Q42 = $A$2:$A$23) * ($C$2:$O$23))</f>
        <v>368.37114589630602</v>
      </c>
      <c r="AH42" s="1" cm="1">
        <f t="array" ref="AH42">SUMPRODUCT((AH$28 = $C$1:$O$1) * ($R42 = $B$2:$B$23) * ($Q42 = $A$2:$A$23) * ($C$2:$O$23))</f>
        <v>936.72071823846704</v>
      </c>
      <c r="AI42" s="1" cm="1">
        <f t="array" ref="AI42">SUMPRODUCT((AI$28 = $C$1:$O$1) * ($R42 = $B$2:$B$23) * ($Q42 = $A$2:$A$23) * ($C$2:$O$23))</f>
        <v>2552.15280412946</v>
      </c>
      <c r="AJ42" s="1" cm="1">
        <f t="array" ref="AJ42">SUMPRODUCT((AJ$28 = $C$1:$O$1) * ($R42 = $B$2:$B$23) * ($Q42 = $A$2:$A$23) * ($C$2:$O$23))</f>
        <v>2.2414904329488001</v>
      </c>
      <c r="AK42" s="1"/>
      <c r="AM42" t="s">
        <v>35</v>
      </c>
      <c r="AN42" t="s">
        <v>35</v>
      </c>
      <c r="AO42" t="s">
        <v>32</v>
      </c>
      <c r="AP42" s="1">
        <f t="shared" si="5"/>
        <v>0.98522017742028944</v>
      </c>
      <c r="AQ42" s="1">
        <f t="shared" si="5"/>
        <v>1.0851636821583663</v>
      </c>
      <c r="AR42" s="1">
        <f t="shared" si="5"/>
        <v>1.2570137553175942</v>
      </c>
      <c r="AS42" s="1">
        <f t="shared" si="5"/>
        <v>0.97702219425034187</v>
      </c>
      <c r="AT42" s="1">
        <f t="shared" si="5"/>
        <v>1.0145507156858071</v>
      </c>
      <c r="AU42" s="1">
        <f t="shared" si="5"/>
        <v>1.0350820000167444</v>
      </c>
      <c r="AV42" s="1">
        <f t="shared" si="5"/>
        <v>0.99786811727019609</v>
      </c>
      <c r="AW42" s="1">
        <f t="shared" si="5"/>
        <v>0.99214438233485169</v>
      </c>
      <c r="AX42" s="1">
        <f t="shared" si="5"/>
        <v>0.99882169225650774</v>
      </c>
      <c r="AY42" s="1">
        <f t="shared" si="5"/>
        <v>1.0748844842139065</v>
      </c>
      <c r="AZ42" s="1">
        <f t="shared" si="5"/>
        <v>1.154232535921317</v>
      </c>
      <c r="BA42" s="1">
        <f t="shared" si="5"/>
        <v>1.5679096434840265</v>
      </c>
      <c r="BB42" s="1">
        <f t="shared" si="5"/>
        <v>1.0186506443272376</v>
      </c>
      <c r="BC42" s="1"/>
      <c r="BD42" s="1"/>
      <c r="BE42" t="s">
        <v>43</v>
      </c>
      <c r="BF42" t="str">
        <f>AM48</f>
        <v>SL</v>
      </c>
      <c r="BG42" t="str">
        <f>"&amp;"&amp;AN48</f>
        <v>&amp;SL</v>
      </c>
      <c r="BH42" t="str">
        <f>"&amp;"&amp;AO48</f>
        <v>&amp;OLS</v>
      </c>
      <c r="BI42" t="str">
        <f>"&amp;"&amp;ROUND(AP48, 2)</f>
        <v>&amp;0.96</v>
      </c>
      <c r="BJ42" t="str">
        <f>"&amp;"&amp;ROUND(AQ48, 2)</f>
        <v>&amp;1.08</v>
      </c>
      <c r="BK42" t="str">
        <f>"&amp;"&amp;ROUND(AR48, 2)</f>
        <v>&amp;1.16</v>
      </c>
      <c r="BL42" t="str">
        <f>"&amp;"&amp;ROUND(AS48, 2)</f>
        <v>&amp;1.01</v>
      </c>
      <c r="BM42" t="str">
        <f>"&amp;"&amp;ROUND(AT48, 2)</f>
        <v>&amp;0.99</v>
      </c>
      <c r="BN42" t="str">
        <f>"&amp;"&amp;ROUND(AU48, 2)</f>
        <v>&amp;1</v>
      </c>
      <c r="BO42" t="str">
        <f>"&amp;"&amp;ROUND(AV48, 2)</f>
        <v>&amp;0.96</v>
      </c>
      <c r="BP42" t="str">
        <f>"&amp;"&amp;ROUND(AW48, 2)</f>
        <v>&amp;0.97</v>
      </c>
      <c r="BQ42" t="str">
        <f>"&amp;"&amp;ROUND(AX48, 2)</f>
        <v>&amp;1</v>
      </c>
      <c r="BR42" t="str">
        <f>"&amp;"&amp;ROUND(AY48, 2)</f>
        <v>&amp;1.01</v>
      </c>
      <c r="BS42" t="str">
        <f>"&amp;"&amp;ROUND(AZ48, 2)</f>
        <v>&amp;1.12</v>
      </c>
      <c r="BT42" t="str">
        <f>"&amp;"&amp;ROUND(BA48, 2)</f>
        <v>&amp;1.49</v>
      </c>
      <c r="BU42" t="str">
        <f>"&amp;"&amp;ROUND(BB48, 2)</f>
        <v>&amp;0.99</v>
      </c>
      <c r="BV42" s="3" t="s">
        <v>44</v>
      </c>
    </row>
    <row r="43" spans="17:74" x14ac:dyDescent="0.35">
      <c r="Q43" t="s">
        <v>15</v>
      </c>
      <c r="R43" t="s">
        <v>22</v>
      </c>
      <c r="U43" t="s">
        <v>35</v>
      </c>
      <c r="V43" t="s">
        <v>35</v>
      </c>
      <c r="W43" t="s">
        <v>33</v>
      </c>
      <c r="X43" s="1" cm="1">
        <f t="array" ref="X43">SUMPRODUCT((X$28 = $C$1:$O$1) * ($R43 = $B$2:$B$23) * ($Q43 = $A$2:$A$23) * ($C$2:$O$23))</f>
        <v>1.0643167699760201</v>
      </c>
      <c r="Y43" s="1" cm="1">
        <f t="array" ref="Y43">SUMPRODUCT((Y$28 = $C$1:$O$1) * ($R43 = $B$2:$B$23) * ($Q43 = $A$2:$A$23) * ($C$2:$O$23))</f>
        <v>522.22032774321804</v>
      </c>
      <c r="Z43" s="1" cm="1">
        <f t="array" ref="Z43">SUMPRODUCT((Z$28 = $C$1:$O$1) * ($R43 = $B$2:$B$23) * ($Q43 = $A$2:$A$23) * ($C$2:$O$23))</f>
        <v>1082.2038053966701</v>
      </c>
      <c r="AA43" s="1" cm="1">
        <f t="array" ref="AA43">SUMPRODUCT((AA$28 = $C$1:$O$1) * ($R43 = $B$2:$B$23) * ($Q43 = $A$2:$A$23) * ($C$2:$O$23))</f>
        <v>76.064764390381001</v>
      </c>
      <c r="AB43" s="1" cm="1">
        <f t="array" ref="AB43">SUMPRODUCT((AB$28 = $C$1:$O$1) * ($R43 = $B$2:$B$23) * ($Q43 = $A$2:$A$23) * ($C$2:$O$23))</f>
        <v>147.94323938278899</v>
      </c>
      <c r="AC43" s="1" cm="1">
        <f t="array" ref="AC43">SUMPRODUCT((AC$28 = $C$1:$O$1) * ($R43 = $B$2:$B$23) * ($Q43 = $A$2:$A$23) * ($C$2:$O$23))</f>
        <v>353.00086329868799</v>
      </c>
      <c r="AD43" s="1" cm="1">
        <f t="array" ref="AD43">SUMPRODUCT((AD$28 = $C$1:$O$1) * ($R43 = $B$2:$B$23) * ($Q43 = $A$2:$A$23) * ($C$2:$O$23))</f>
        <v>4.42837560286155</v>
      </c>
      <c r="AE43" s="1" cm="1">
        <f t="array" ref="AE43">SUMPRODUCT((AE$28 = $C$1:$O$1) * ($R43 = $B$2:$B$23) * ($Q43 = $A$2:$A$23) * ($C$2:$O$23))</f>
        <v>2.1902387840270801</v>
      </c>
      <c r="AF43" s="1" cm="1">
        <f t="array" ref="AF43">SUMPRODUCT((AF$28 = $C$1:$O$1) * ($R43 = $B$2:$B$23) * ($Q43 = $A$2:$A$23) * ($C$2:$O$23))</f>
        <v>206.36931773334899</v>
      </c>
      <c r="AG43" s="1" cm="1">
        <f t="array" ref="AG43">SUMPRODUCT((AG$28 = $C$1:$O$1) * ($R43 = $B$2:$B$23) * ($Q43 = $A$2:$A$23) * ($C$2:$O$23))</f>
        <v>415.35696914915002</v>
      </c>
      <c r="AH43" s="1" cm="1">
        <f t="array" ref="AH43">SUMPRODUCT((AH$28 = $C$1:$O$1) * ($R43 = $B$2:$B$23) * ($Q43 = $A$2:$A$23) * ($C$2:$O$23))</f>
        <v>1016.78505278087</v>
      </c>
      <c r="AI43" s="1" cm="1">
        <f t="array" ref="AI43">SUMPRODUCT((AI$28 = $C$1:$O$1) * ($R43 = $B$2:$B$23) * ($Q43 = $A$2:$A$23) * ($C$2:$O$23))</f>
        <v>2743.6547014508901</v>
      </c>
      <c r="AJ43" s="1" cm="1">
        <f t="array" ref="AJ43">SUMPRODUCT((AJ$28 = $C$1:$O$1) * ($R43 = $B$2:$B$23) * ($Q43 = $A$2:$A$23) * ($C$2:$O$23))</f>
        <v>2.3353926464499399</v>
      </c>
      <c r="AK43" s="1"/>
      <c r="AM43" t="s">
        <v>35</v>
      </c>
      <c r="AN43" t="s">
        <v>35</v>
      </c>
      <c r="AO43" t="s">
        <v>33</v>
      </c>
      <c r="AP43" s="1">
        <f t="shared" si="5"/>
        <v>0.99450727578553222</v>
      </c>
      <c r="AQ43" s="1">
        <f t="shared" si="5"/>
        <v>1.2423882163141791</v>
      </c>
      <c r="AR43" s="1">
        <f t="shared" si="5"/>
        <v>1.4020173670411284</v>
      </c>
      <c r="AS43" s="1">
        <f t="shared" si="5"/>
        <v>1.0944005638561363</v>
      </c>
      <c r="AT43" s="1">
        <f t="shared" si="5"/>
        <v>1.1308143224533582</v>
      </c>
      <c r="AU43" s="1">
        <f t="shared" si="5"/>
        <v>1.1323470143916434</v>
      </c>
      <c r="AV43" s="1">
        <f t="shared" si="5"/>
        <v>1.0050616444365392</v>
      </c>
      <c r="AW43" s="1">
        <f t="shared" si="5"/>
        <v>0.99754624015421201</v>
      </c>
      <c r="AX43" s="1">
        <f t="shared" si="5"/>
        <v>1.1383032992285773</v>
      </c>
      <c r="AY43" s="1">
        <f t="shared" si="5"/>
        <v>1.2119862440969011</v>
      </c>
      <c r="AZ43" s="1">
        <f t="shared" si="5"/>
        <v>1.2528882591229089</v>
      </c>
      <c r="BA43" s="1">
        <f t="shared" si="5"/>
        <v>1.6855584265310024</v>
      </c>
      <c r="BB43" s="1">
        <f t="shared" si="5"/>
        <v>1.061324727999704</v>
      </c>
      <c r="BC43" s="1"/>
      <c r="BD43" s="1"/>
      <c r="BE43" t="s">
        <v>43</v>
      </c>
      <c r="BF43" t="str">
        <f>AM49</f>
        <v>SL</v>
      </c>
      <c r="BG43" t="str">
        <f>"&amp;"&amp;AN49</f>
        <v>&amp;SL</v>
      </c>
      <c r="BH43" t="str">
        <f>"&amp;"&amp;AO49</f>
        <v>&amp;WLS-struct</v>
      </c>
      <c r="BI43" t="str">
        <f>"&amp;"&amp;ROUND(AP49, 2)</f>
        <v>&amp;0.97</v>
      </c>
      <c r="BJ43" t="str">
        <f>"&amp;"&amp;ROUND(AQ49, 2)</f>
        <v>&amp;0.99</v>
      </c>
      <c r="BK43" t="str">
        <f>"&amp;"&amp;ROUND(AR49, 2)</f>
        <v>&amp;1.13</v>
      </c>
      <c r="BL43" t="str">
        <f>"&amp;"&amp;ROUND(AS49, 2)</f>
        <v>&amp;0.92</v>
      </c>
      <c r="BM43" t="str">
        <f>"&amp;"&amp;ROUND(AT49, 2)</f>
        <v>&amp;0.95</v>
      </c>
      <c r="BN43" t="str">
        <f>"&amp;"&amp;ROUND(AU49, 2)</f>
        <v>&amp;0.95</v>
      </c>
      <c r="BO43" s="7" t="str">
        <f>"&amp;"&amp;ROUND(AV49, 2)</f>
        <v>&amp;0.96</v>
      </c>
      <c r="BP43" s="7" t="str">
        <f>"&amp;"&amp;ROUND(AW49, 2)</f>
        <v>&amp;0.97</v>
      </c>
      <c r="BQ43" t="str">
        <f>"&amp;"&amp;ROUND(AX49, 2)</f>
        <v>&amp;0.93</v>
      </c>
      <c r="BR43" t="str">
        <f>"&amp;"&amp;ROUND(AY49, 2)</f>
        <v>&amp;0.98</v>
      </c>
      <c r="BS43" t="str">
        <f>"&amp;"&amp;ROUND(AZ49, 2)</f>
        <v>&amp;1.04</v>
      </c>
      <c r="BT43" t="str">
        <f>"&amp;"&amp;ROUND(BA49, 2)</f>
        <v>&amp;1.42</v>
      </c>
      <c r="BU43" t="str">
        <f>"&amp;"&amp;ROUND(BB49, 2)</f>
        <v>&amp;0.98</v>
      </c>
      <c r="BV43" s="3" t="s">
        <v>44</v>
      </c>
    </row>
    <row r="44" spans="17:74" x14ac:dyDescent="0.35">
      <c r="Q44" t="s">
        <v>15</v>
      </c>
      <c r="R44" t="s">
        <v>19</v>
      </c>
      <c r="U44" t="s">
        <v>35</v>
      </c>
      <c r="V44" t="s">
        <v>35</v>
      </c>
      <c r="W44" t="s">
        <v>30</v>
      </c>
      <c r="X44" s="1" cm="1">
        <f t="array" ref="X44">SUMPRODUCT((X$28 = $C$1:$O$1) * ($R44 = $B$2:$B$23) * ($Q44 = $A$2:$A$23) * ($C$2:$O$23))</f>
        <v>1.05841012652432</v>
      </c>
      <c r="Y44" s="1" cm="1">
        <f t="array" ref="Y44">SUMPRODUCT((Y$28 = $C$1:$O$1) * ($R44 = $B$2:$B$23) * ($Q44 = $A$2:$A$23) * ($C$2:$O$23))</f>
        <v>473.63139285751703</v>
      </c>
      <c r="Z44" s="1" cm="1">
        <f t="array" ref="Z44">SUMPRODUCT((Z$28 = $C$1:$O$1) * ($R44 = $B$2:$B$23) * ($Q44 = $A$2:$A$23) * ($C$2:$O$23))</f>
        <v>960.274281384711</v>
      </c>
      <c r="AA44" s="1" cm="1">
        <f t="array" ref="AA44">SUMPRODUCT((AA$28 = $C$1:$O$1) * ($R44 = $B$2:$B$23) * ($Q44 = $A$2:$A$23) * ($C$2:$O$23))</f>
        <v>73.906767768976096</v>
      </c>
      <c r="AB44" s="1" cm="1">
        <f t="array" ref="AB44">SUMPRODUCT((AB$28 = $C$1:$O$1) * ($R44 = $B$2:$B$23) * ($Q44 = $A$2:$A$23) * ($C$2:$O$23))</f>
        <v>140.913611098502</v>
      </c>
      <c r="AC44" s="1" cm="1">
        <f t="array" ref="AC44">SUMPRODUCT((AC$28 = $C$1:$O$1) * ($R44 = $B$2:$B$23) * ($Q44 = $A$2:$A$23) * ($C$2:$O$23))</f>
        <v>357.66337441451299</v>
      </c>
      <c r="AD44" s="1" cm="1">
        <f t="array" ref="AD44">SUMPRODUCT((AD$28 = $C$1:$O$1) * ($R44 = $B$2:$B$23) * ($Q44 = $A$2:$A$23) * ($C$2:$O$23))</f>
        <v>4.4900223059452804</v>
      </c>
      <c r="AE44" s="1" cm="1">
        <f t="array" ref="AE44">SUMPRODUCT((AE$28 = $C$1:$O$1) * ($R44 = $B$2:$B$23) * ($Q44 = $A$2:$A$23) * ($C$2:$O$23))</f>
        <v>2.2161267866200101</v>
      </c>
      <c r="AF44" s="1" cm="1">
        <f t="array" ref="AF44">SUMPRODUCT((AF$28 = $C$1:$O$1) * ($R44 = $B$2:$B$23) * ($Q44 = $A$2:$A$23) * ($C$2:$O$23))</f>
        <v>190.00028545889401</v>
      </c>
      <c r="AG44" s="1" cm="1">
        <f t="array" ref="AG44">SUMPRODUCT((AG$28 = $C$1:$O$1) * ($R44 = $B$2:$B$23) * ($Q44 = $A$2:$A$23) * ($C$2:$O$23))</f>
        <v>367.36112407756502</v>
      </c>
      <c r="AH44" s="1" cm="1">
        <f t="array" ref="AH44">SUMPRODUCT((AH$28 = $C$1:$O$1) * ($R44 = $B$2:$B$23) * ($Q44 = $A$2:$A$23) * ($C$2:$O$23))</f>
        <v>934.85774071635899</v>
      </c>
      <c r="AI44" s="1" cm="1">
        <f t="array" ref="AI44">SUMPRODUCT((AI$28 = $C$1:$O$1) * ($R44 = $B$2:$B$23) * ($Q44 = $A$2:$A$23) * ($C$2:$O$23))</f>
        <v>2604.6688089944801</v>
      </c>
      <c r="AJ44" s="1" cm="1">
        <f t="array" ref="AJ44">SUMPRODUCT((AJ$28 = $C$1:$O$1) * ($R44 = $B$2:$B$23) * ($Q44 = $A$2:$A$23) * ($C$2:$O$23))</f>
        <v>2.2901767283690599</v>
      </c>
      <c r="AK44" s="1"/>
      <c r="AM44" t="s">
        <v>35</v>
      </c>
      <c r="AN44" t="s">
        <v>35</v>
      </c>
      <c r="AO44" t="s">
        <v>30</v>
      </c>
      <c r="AP44" s="1">
        <f>X44 / X$32</f>
        <v>0.98898805439027127</v>
      </c>
      <c r="AQ44" s="1">
        <f>Y44 / Y$32</f>
        <v>1.1267927158361994</v>
      </c>
      <c r="AR44" s="1">
        <f>Z44 / Z$32</f>
        <v>1.2440551520060723</v>
      </c>
      <c r="AS44" s="1">
        <f>AA44 / AA$32</f>
        <v>1.0633518550591914</v>
      </c>
      <c r="AT44" s="1">
        <f>AB44 / AB$32</f>
        <v>1.0770828753216164</v>
      </c>
      <c r="AU44" s="1">
        <f>AC44 / AC$32</f>
        <v>1.1473032966291321</v>
      </c>
      <c r="AV44" s="1">
        <f>AD44 / AD$32</f>
        <v>1.0190529456114865</v>
      </c>
      <c r="AW44" s="1">
        <f>AE44 / AE$32</f>
        <v>1.0093369544087545</v>
      </c>
      <c r="AX44" s="1">
        <f>AF44 / AF$32</f>
        <v>1.0480140854644127</v>
      </c>
      <c r="AY44" s="1">
        <f>AG44 / AG$32</f>
        <v>1.0719373022921501</v>
      </c>
      <c r="AZ44" s="1">
        <f>AH44 / AH$32</f>
        <v>1.1519369645435953</v>
      </c>
      <c r="BA44" s="1">
        <f>AI44 / AI$32</f>
        <v>1.6001727393033245</v>
      </c>
      <c r="BB44" s="1">
        <f>AJ44 / AJ$32</f>
        <v>1.0407762467704789</v>
      </c>
      <c r="BC44" s="1"/>
      <c r="BD44" s="1"/>
      <c r="BE44" t="s">
        <v>43</v>
      </c>
      <c r="BF44" t="str">
        <f>AM50</f>
        <v>SL</v>
      </c>
      <c r="BG44" t="str">
        <f>"&amp;"&amp;AN50</f>
        <v>&amp;SL</v>
      </c>
      <c r="BH44" t="str">
        <f>"&amp;"&amp;AO50</f>
        <v>&amp;WLS-var</v>
      </c>
      <c r="BI44" t="str">
        <f>"&amp;"&amp;ROUND(AP50, 2)</f>
        <v>&amp;0.98</v>
      </c>
      <c r="BJ44" t="str">
        <f>"&amp;"&amp;ROUND(AQ50, 2)</f>
        <v>&amp;0.91</v>
      </c>
      <c r="BK44" t="str">
        <f>"&amp;"&amp;ROUND(AR50, 2)</f>
        <v>&amp;1</v>
      </c>
      <c r="BL44" t="str">
        <f>"&amp;"&amp;ROUND(AS50, 2)</f>
        <v>&amp;0.91</v>
      </c>
      <c r="BM44" t="str">
        <f>"&amp;"&amp;ROUND(AT50, 2)</f>
        <v>&amp;0.92</v>
      </c>
      <c r="BN44" t="str">
        <f>"&amp;"&amp;ROUND(AU50, 2)</f>
        <v>&amp;0.92</v>
      </c>
      <c r="BO44" t="str">
        <f>"&amp;"&amp;ROUND(AV50, 2)</f>
        <v>&amp;0.96</v>
      </c>
      <c r="BP44" t="str">
        <f>"&amp;"&amp;ROUND(AW50, 2)</f>
        <v>&amp;0.97</v>
      </c>
      <c r="BQ44" t="str">
        <f>"&amp;"&amp;ROUND(AX50, 2)</f>
        <v>&amp;0.9</v>
      </c>
      <c r="BR44" t="str">
        <f>"&amp;"&amp;ROUND(AY50, 2)</f>
        <v>&amp;0.93</v>
      </c>
      <c r="BS44" t="str">
        <f>"&amp;"&amp;ROUND(AZ50, 2)</f>
        <v>&amp;0.95</v>
      </c>
      <c r="BT44" t="str">
        <f>"&amp;"&amp;ROUND(BA50, 2)</f>
        <v>&amp;1.16</v>
      </c>
      <c r="BU44" t="str">
        <f>"&amp;"&amp;ROUND(BB50, 2)</f>
        <v>&amp;0.96</v>
      </c>
      <c r="BV44" s="3" t="s">
        <v>44</v>
      </c>
    </row>
    <row r="45" spans="17:74" x14ac:dyDescent="0.35">
      <c r="Q45" t="s">
        <v>15</v>
      </c>
      <c r="R45" t="s">
        <v>17</v>
      </c>
      <c r="U45" t="s">
        <v>35</v>
      </c>
      <c r="V45" t="s">
        <v>35</v>
      </c>
      <c r="W45" t="s">
        <v>29</v>
      </c>
      <c r="X45" s="1" cm="1">
        <f t="array" ref="X45">SUMPRODUCT((X$28 = $C$1:$O$1) * ($R45 = $B$2:$B$23) * ($Q45 = $A$2:$A$23) * ($C$2:$O$23))</f>
        <v>1.25105758578654</v>
      </c>
      <c r="Y45" s="1" cm="1">
        <f t="array" ref="Y45">SUMPRODUCT((Y$28 = $C$1:$O$1) * ($R45 = $B$2:$B$23) * ($Q45 = $A$2:$A$23) * ($C$2:$O$23))</f>
        <v>625.13418837566701</v>
      </c>
      <c r="Z45" s="1" cm="1">
        <f t="array" ref="Z45">SUMPRODUCT((Z$28 = $C$1:$O$1) * ($R45 = $B$2:$B$23) * ($Q45 = $A$2:$A$23) * ($C$2:$O$23))</f>
        <v>1251.87076386951</v>
      </c>
      <c r="AA45" s="1" cm="1">
        <f t="array" ref="AA45">SUMPRODUCT((AA$28 = $C$1:$O$1) * ($R45 = $B$2:$B$23) * ($Q45 = $A$2:$A$23) * ($C$2:$O$23))</f>
        <v>90.343732192066199</v>
      </c>
      <c r="AB45" s="1" cm="1">
        <f t="array" ref="AB45">SUMPRODUCT((AB$28 = $C$1:$O$1) * ($R45 = $B$2:$B$23) * ($Q45 = $A$2:$A$23) * ($C$2:$O$23))</f>
        <v>174.74002525147901</v>
      </c>
      <c r="AC45" s="1" cm="1">
        <f t="array" ref="AC45">SUMPRODUCT((AC$28 = $C$1:$O$1) * ($R45 = $B$2:$B$23) * ($Q45 = $A$2:$A$23) * ($C$2:$O$23))</f>
        <v>426.39348048618803</v>
      </c>
      <c r="AD45" s="1" cm="1">
        <f t="array" ref="AD45">SUMPRODUCT((AD$28 = $C$1:$O$1) * ($R45 = $B$2:$B$23) * ($Q45 = $A$2:$A$23) * ($C$2:$O$23))</f>
        <v>5.2568776318754002</v>
      </c>
      <c r="AE45" s="1" cm="1">
        <f t="array" ref="AE45">SUMPRODUCT((AE$28 = $C$1:$O$1) * ($R45 = $B$2:$B$23) * ($Q45 = $A$2:$A$23) * ($C$2:$O$23))</f>
        <v>2.6453725479116201</v>
      </c>
      <c r="AF45" s="1" cm="1">
        <f t="array" ref="AF45">SUMPRODUCT((AF$28 = $C$1:$O$1) * ($R45 = $B$2:$B$23) * ($Q45 = $A$2:$A$23) * ($C$2:$O$23))</f>
        <v>252.1967651265</v>
      </c>
      <c r="AG45" s="1" cm="1">
        <f t="array" ref="AG45">SUMPRODUCT((AG$28 = $C$1:$O$1) * ($R45 = $B$2:$B$23) * ($Q45 = $A$2:$A$23) * ($C$2:$O$23))</f>
        <v>512.33756653316402</v>
      </c>
      <c r="AH45" s="1" cm="1">
        <f t="array" ref="AH45">SUMPRODUCT((AH$28 = $C$1:$O$1) * ($R45 = $B$2:$B$23) * ($Q45 = $A$2:$A$23) * ($C$2:$O$23))</f>
        <v>1285.2761579241001</v>
      </c>
      <c r="AI45" s="1" cm="1">
        <f t="array" ref="AI45">SUMPRODUCT((AI$28 = $C$1:$O$1) * ($R45 = $B$2:$B$23) * ($Q45 = $A$2:$A$23) * ($C$2:$O$23))</f>
        <v>3190.1875837053499</v>
      </c>
      <c r="AJ45" s="1" cm="1">
        <f t="array" ref="AJ45">SUMPRODUCT((AJ$28 = $C$1:$O$1) * ($R45 = $B$2:$B$23) * ($Q45 = $A$2:$A$23) * ($C$2:$O$23))</f>
        <v>2.78443331083075</v>
      </c>
      <c r="AK45" s="1"/>
      <c r="AM45" t="s">
        <v>35</v>
      </c>
      <c r="AN45" t="s">
        <v>35</v>
      </c>
      <c r="AO45" t="s">
        <v>29</v>
      </c>
      <c r="AP45" s="1">
        <f>X45 / X$32</f>
        <v>1.1689995935321298</v>
      </c>
      <c r="AQ45" s="1">
        <f>Y45 / Y$32</f>
        <v>1.4872254257305542</v>
      </c>
      <c r="AR45" s="1">
        <f>Z45 / Z$32</f>
        <v>1.6218244137413353</v>
      </c>
      <c r="AS45" s="1">
        <f>AA45 / AA$32</f>
        <v>1.2998427359142415</v>
      </c>
      <c r="AT45" s="1">
        <f>AB45 / AB$32</f>
        <v>1.3356373977249929</v>
      </c>
      <c r="AU45" s="1">
        <f>AC45 / AC$32</f>
        <v>1.3677739484054996</v>
      </c>
      <c r="AV45" s="1">
        <f>AD45 / AD$32</f>
        <v>1.1930980005129286</v>
      </c>
      <c r="AW45" s="1">
        <f>AE45 / AE$32</f>
        <v>1.2048373256017448</v>
      </c>
      <c r="AX45" s="1">
        <f>AF45 / AF$32</f>
        <v>1.3910808687617153</v>
      </c>
      <c r="AY45" s="1">
        <f>AG45 / AG$32</f>
        <v>1.4949696985806464</v>
      </c>
      <c r="AZ45" s="1">
        <f>AH45 / AH$32</f>
        <v>1.5837245085277116</v>
      </c>
      <c r="BA45" s="1">
        <f>AI45 / AI$32</f>
        <v>1.9598849523905295</v>
      </c>
      <c r="BB45" s="1">
        <f>AJ45 / AJ$32</f>
        <v>1.2653923231037743</v>
      </c>
      <c r="BC45" s="1"/>
      <c r="BD45" s="1"/>
      <c r="BE45" t="s">
        <v>43</v>
      </c>
      <c r="BF45" t="str">
        <f>AM51</f>
        <v>SL</v>
      </c>
      <c r="BG45" t="str">
        <f>"&amp;"&amp;AN51</f>
        <v>&amp;SL</v>
      </c>
      <c r="BH45" t="str">
        <f>"&amp;"&amp;AO51</f>
        <v>&amp;MinT-shrink</v>
      </c>
      <c r="BI45" t="str">
        <f>"&amp;"&amp;ROUND(AP51, 2)</f>
        <v>&amp;0.97</v>
      </c>
      <c r="BJ45" t="str">
        <f>"&amp;"&amp;ROUND(AQ51, 2)</f>
        <v>&amp;0.93</v>
      </c>
      <c r="BK45" t="str">
        <f>"&amp;"&amp;ROUND(AR51, 2)</f>
        <v>&amp;1.05</v>
      </c>
      <c r="BL45" s="7" t="str">
        <f>"&amp;"&amp;ROUND(AS51, 2)</f>
        <v>&amp;0.9</v>
      </c>
      <c r="BM45" t="str">
        <f>"&amp;"&amp;ROUND(AT51, 2)</f>
        <v>&amp;0.9</v>
      </c>
      <c r="BN45" t="str">
        <f>"&amp;"&amp;ROUND(AU51, 2)</f>
        <v>&amp;0.91</v>
      </c>
      <c r="BO45" t="str">
        <f>"&amp;"&amp;ROUND(AV51, 2)</f>
        <v>&amp;0.96</v>
      </c>
      <c r="BP45" s="7" t="str">
        <f>"&amp;"&amp;ROUND(AW51, 2)</f>
        <v>&amp;0.97</v>
      </c>
      <c r="BQ45" t="str">
        <f>"&amp;"&amp;ROUND(AX51, 2)</f>
        <v>&amp;0.89</v>
      </c>
      <c r="BR45" t="str">
        <f>"&amp;"&amp;ROUND(AY51, 2)</f>
        <v>&amp;0.92</v>
      </c>
      <c r="BS45" t="str">
        <f>"&amp;"&amp;ROUND(AZ51, 2)</f>
        <v>&amp;0.98</v>
      </c>
      <c r="BT45" t="str">
        <f>"&amp;"&amp;ROUND(BA51, 2)</f>
        <v>&amp;1.3</v>
      </c>
      <c r="BU45" t="str">
        <f>"&amp;"&amp;ROUND(BB51, 2)</f>
        <v>&amp;0.96</v>
      </c>
      <c r="BV45" s="3" t="s">
        <v>44</v>
      </c>
    </row>
    <row r="46" spans="17:74" x14ac:dyDescent="0.35">
      <c r="T46" t="s">
        <v>42</v>
      </c>
      <c r="AK46" s="1"/>
      <c r="AL46" t="s">
        <v>42</v>
      </c>
      <c r="BC46" s="1"/>
      <c r="BD46" s="1"/>
      <c r="BE46" t="s">
        <v>43</v>
      </c>
      <c r="BF46" t="str">
        <f>AM52</f>
        <v>SL</v>
      </c>
      <c r="BG46" t="str">
        <f>"&amp;"&amp;AN52</f>
        <v>&amp;SL</v>
      </c>
      <c r="BH46" t="str">
        <f>"&amp;"&amp;AO52</f>
        <v>&amp;ERM</v>
      </c>
      <c r="BI46" t="str">
        <f>"&amp;"&amp;ROUND(AP52, 2)</f>
        <v>&amp;1.18</v>
      </c>
      <c r="BJ46" t="str">
        <f>"&amp;"&amp;ROUND(AQ52, 2)</f>
        <v>&amp;1.17</v>
      </c>
      <c r="BK46" t="str">
        <f>"&amp;"&amp;ROUND(AR52, 2)</f>
        <v>&amp;1.21</v>
      </c>
      <c r="BL46" t="str">
        <f>"&amp;"&amp;ROUND(AS52, 2)</f>
        <v>&amp;1.09</v>
      </c>
      <c r="BM46" t="str">
        <f>"&amp;"&amp;ROUND(AT52, 2)</f>
        <v>&amp;1.06</v>
      </c>
      <c r="BN46" t="str">
        <f>"&amp;"&amp;ROUND(AU52, 2)</f>
        <v>&amp;1.07</v>
      </c>
      <c r="BO46" t="str">
        <f>"&amp;"&amp;ROUND(AV52, 2)</f>
        <v>&amp;1.19</v>
      </c>
      <c r="BP46" t="str">
        <f>"&amp;"&amp;ROUND(AW52, 2)</f>
        <v>&amp;1.22</v>
      </c>
      <c r="BQ46" t="str">
        <f>"&amp;"&amp;ROUND(AX52, 2)</f>
        <v>&amp;1.11</v>
      </c>
      <c r="BR46" t="str">
        <f>"&amp;"&amp;ROUND(AY52, 2)</f>
        <v>&amp;1.12</v>
      </c>
      <c r="BS46" t="str">
        <f>"&amp;"&amp;ROUND(AZ52, 2)</f>
        <v>&amp;1.19</v>
      </c>
      <c r="BT46" t="str">
        <f>"&amp;"&amp;ROUND(BA52, 2)</f>
        <v>&amp;1.57</v>
      </c>
      <c r="BU46" t="str">
        <f>"&amp;"&amp;ROUND(BB52, 2)</f>
        <v>&amp;1.18</v>
      </c>
      <c r="BV46" s="3" t="s">
        <v>44</v>
      </c>
    </row>
    <row r="47" spans="17:74" x14ac:dyDescent="0.35">
      <c r="Q47" t="s">
        <v>23</v>
      </c>
      <c r="R47" t="s">
        <v>16</v>
      </c>
      <c r="U47" t="s">
        <v>35</v>
      </c>
      <c r="V47" t="s">
        <v>35</v>
      </c>
      <c r="W47" t="str">
        <f>W40</f>
        <v>Base</v>
      </c>
      <c r="X47" s="1" cm="1">
        <f t="array" ref="X47">SUMPRODUCT((X$28 = $C$1:$O$1) * ($R47 = $B$2:$B$23) * ($Q47 = $A$2:$A$23) * ($C$2:$O$23))</f>
        <v>1.0701913195614401</v>
      </c>
      <c r="Y47" s="1" cm="1">
        <f t="array" ref="Y47">SUMPRODUCT((Y$28 = $C$1:$O$1) * ($R47 = $B$2:$B$23) * ($Q47 = $A$2:$A$23) * ($C$2:$O$23))</f>
        <v>467.19051258320701</v>
      </c>
      <c r="Z47" s="1" cm="1">
        <f t="array" ref="Z47">SUMPRODUCT((Z$28 = $C$1:$O$1) * ($R47 = $B$2:$B$23) * ($Q47 = $A$2:$A$23) * ($C$2:$O$23))</f>
        <v>819.21099185035303</v>
      </c>
      <c r="AA47" s="1" cm="1">
        <f t="array" ref="AA47">SUMPRODUCT((AA$28 = $C$1:$O$1) * ($R47 = $B$2:$B$23) * ($Q47 = $A$2:$A$23) * ($C$2:$O$23))</f>
        <v>70.958149860489101</v>
      </c>
      <c r="AB47" s="1" cm="1">
        <f t="array" ref="AB47">SUMPRODUCT((AB$28 = $C$1:$O$1) * ($R47 = $B$2:$B$23) * ($Q47 = $A$2:$A$23) * ($C$2:$O$23))</f>
        <v>143.671637800307</v>
      </c>
      <c r="AC47" s="1" cm="1">
        <f t="array" ref="AC47">SUMPRODUCT((AC$28 = $C$1:$O$1) * ($R47 = $B$2:$B$23) * ($Q47 = $A$2:$A$23) * ($C$2:$O$23))</f>
        <v>336.18863926478701</v>
      </c>
      <c r="AD47" s="1" cm="1">
        <f t="array" ref="AD47">SUMPRODUCT((AD$28 = $C$1:$O$1) * ($R47 = $B$2:$B$23) * ($Q47 = $A$2:$A$23) * ($C$2:$O$23))</f>
        <v>4.2321871903578998</v>
      </c>
      <c r="AE47" s="1" cm="1">
        <f t="array" ref="AE47">SUMPRODUCT((AE$28 = $C$1:$O$1) * ($R47 = $B$2:$B$23) * ($Q47 = $A$2:$A$23) * ($C$2:$O$23))</f>
        <v>2.1269496253694702</v>
      </c>
      <c r="AF47" s="1" cm="1">
        <f t="array" ref="AF47">SUMPRODUCT((AF$28 = $C$1:$O$1) * ($R47 = $B$2:$B$23) * ($Q47 = $A$2:$A$23) * ($C$2:$O$23))</f>
        <v>186.86634598232399</v>
      </c>
      <c r="AG47" s="1" cm="1">
        <f t="array" ref="AG47">SUMPRODUCT((AG$28 = $C$1:$O$1) * ($R47 = $B$2:$B$23) * ($Q47 = $A$2:$A$23) * ($C$2:$O$23))</f>
        <v>393.00628720238097</v>
      </c>
      <c r="AH47" s="1" cm="1">
        <f t="array" ref="AH47">SUMPRODUCT((AH$28 = $C$1:$O$1) * ($R47 = $B$2:$B$23) * ($Q47 = $A$2:$A$23) * ($C$2:$O$23))</f>
        <v>970.90559198288599</v>
      </c>
      <c r="AI47" s="1" cm="1">
        <f t="array" ref="AI47">SUMPRODUCT((AI$28 = $C$1:$O$1) * ($R47 = $B$2:$B$23) * ($Q47 = $A$2:$A$23) * ($C$2:$O$23))</f>
        <v>2522.6777762276702</v>
      </c>
      <c r="AJ47" s="1" cm="1">
        <f t="array" ref="AJ47">SUMPRODUCT((AJ$28 = $C$1:$O$1) * ($R47 = $B$2:$B$23) * ($Q47 = $A$2:$A$23) * ($C$2:$O$23))</f>
        <v>2.2468019907384602</v>
      </c>
      <c r="AM47" t="s">
        <v>35</v>
      </c>
      <c r="AN47" t="s">
        <v>35</v>
      </c>
      <c r="AO47" t="str">
        <f>AO40</f>
        <v>Base</v>
      </c>
      <c r="AP47" s="1">
        <f>X47 / X$32</f>
        <v>0.99999650838006771</v>
      </c>
      <c r="AQ47" s="1">
        <f>Y47 / Y$32</f>
        <v>1.1114695402905934</v>
      </c>
      <c r="AR47" s="1">
        <f>Z47 / Z$32</f>
        <v>1.0613047488076384</v>
      </c>
      <c r="AS47" s="1">
        <f>AA47 / AA$32</f>
        <v>1.0209278874375609</v>
      </c>
      <c r="AT47" s="1">
        <f>AB47 / AB$32</f>
        <v>1.0981640420523262</v>
      </c>
      <c r="AU47" s="1">
        <f>AC47 / AC$32</f>
        <v>1.0784171981521773</v>
      </c>
      <c r="AV47" s="1">
        <f>AD47 / AD$32</f>
        <v>0.9605348323109153</v>
      </c>
      <c r="AW47" s="1">
        <f>AE47 / AE$32</f>
        <v>0.9687211354570241</v>
      </c>
      <c r="AX47" s="1">
        <f>AF47 / AF$32</f>
        <v>1.030727728728128</v>
      </c>
      <c r="AY47" s="1">
        <f>AG47 / AG$32</f>
        <v>1.1467683205330816</v>
      </c>
      <c r="AZ47" s="1">
        <f>AH47 / AH$32</f>
        <v>1.1963553295607825</v>
      </c>
      <c r="BA47" s="1">
        <f>AI47 / AI$32</f>
        <v>1.5498017228241032</v>
      </c>
      <c r="BB47" s="1">
        <f>AJ47 / AJ$32</f>
        <v>1.0210644943643759</v>
      </c>
      <c r="BE47" t="s">
        <v>45</v>
      </c>
    </row>
    <row r="48" spans="17:74" x14ac:dyDescent="0.35">
      <c r="Q48" t="s">
        <v>23</v>
      </c>
      <c r="R48" t="s">
        <v>20</v>
      </c>
      <c r="U48" t="s">
        <v>35</v>
      </c>
      <c r="V48" t="s">
        <v>35</v>
      </c>
      <c r="W48" t="str">
        <f>W41</f>
        <v>OLS</v>
      </c>
      <c r="X48" s="1" cm="1">
        <f t="array" ref="X48">SUMPRODUCT((X$28 = $C$1:$O$1) * ($R48 = $B$2:$B$23) * ($Q48 = $A$2:$A$23) * ($C$2:$O$23))</f>
        <v>1.03186512517665</v>
      </c>
      <c r="Y48" s="1" cm="1">
        <f t="array" ref="Y48">SUMPRODUCT((Y$28 = $C$1:$O$1) * ($R48 = $B$2:$B$23) * ($Q48 = $A$2:$A$23) * ($C$2:$O$23))</f>
        <v>455.43271629566999</v>
      </c>
      <c r="Z48" s="1" cm="1">
        <f t="array" ref="Z48">SUMPRODUCT((Z$28 = $C$1:$O$1) * ($R48 = $B$2:$B$23) * ($Q48 = $A$2:$A$23) * ($C$2:$O$23))</f>
        <v>895.10684291294604</v>
      </c>
      <c r="AA48" s="1" cm="1">
        <f t="array" ref="AA48">SUMPRODUCT((AA$28 = $C$1:$O$1) * ($R48 = $B$2:$B$23) * ($Q48 = $A$2:$A$23) * ($C$2:$O$23))</f>
        <v>69.934135750808807</v>
      </c>
      <c r="AB48" s="1" cm="1">
        <f t="array" ref="AB48">SUMPRODUCT((AB$28 = $C$1:$O$1) * ($R48 = $B$2:$B$23) * ($Q48 = $A$2:$A$23) * ($C$2:$O$23))</f>
        <v>128.97248709542399</v>
      </c>
      <c r="AC48" s="1" cm="1">
        <f t="array" ref="AC48">SUMPRODUCT((AC$28 = $C$1:$O$1) * ($R48 = $B$2:$B$23) * ($Q48 = $A$2:$A$23) * ($C$2:$O$23))</f>
        <v>311.12602155412901</v>
      </c>
      <c r="AD48" s="1" cm="1">
        <f t="array" ref="AD48">SUMPRODUCT((AD$28 = $C$1:$O$1) * ($R48 = $B$2:$B$23) * ($Q48 = $A$2:$A$23) * ($C$2:$O$23))</f>
        <v>4.2375280463589</v>
      </c>
      <c r="AE48" s="1" cm="1">
        <f t="array" ref="AE48">SUMPRODUCT((AE$28 = $C$1:$O$1) * ($R48 = $B$2:$B$23) * ($Q48 = $A$2:$A$23) * ($C$2:$O$23))</f>
        <v>2.1250125181873201</v>
      </c>
      <c r="AF48" s="1" cm="1">
        <f t="array" ref="AF48">SUMPRODUCT((AF$28 = $C$1:$O$1) * ($R48 = $B$2:$B$23) * ($Q48 = $A$2:$A$23) * ($C$2:$O$23))</f>
        <v>180.63084941745601</v>
      </c>
      <c r="AG48" s="1" cm="1">
        <f t="array" ref="AG48">SUMPRODUCT((AG$28 = $C$1:$O$1) * ($R48 = $B$2:$B$23) * ($Q48 = $A$2:$A$23) * ($C$2:$O$23))</f>
        <v>345.41309211367599</v>
      </c>
      <c r="AH48" s="1" cm="1">
        <f t="array" ref="AH48">SUMPRODUCT((AH$28 = $C$1:$O$1) * ($R48 = $B$2:$B$23) * ($Q48 = $A$2:$A$23) * ($C$2:$O$23))</f>
        <v>909.61824544270803</v>
      </c>
      <c r="AI48" s="1" cm="1">
        <f t="array" ref="AI48">SUMPRODUCT((AI$28 = $C$1:$O$1) * ($R48 = $B$2:$B$23) * ($Q48 = $A$2:$A$23) * ($C$2:$O$23))</f>
        <v>2429.7853236607102</v>
      </c>
      <c r="AJ48" s="1" cm="1">
        <f t="array" ref="AJ48">SUMPRODUCT((AJ$28 = $C$1:$O$1) * ($R48 = $B$2:$B$23) * ($Q48 = $A$2:$A$23) * ($C$2:$O$23))</f>
        <v>2.1855522825488198</v>
      </c>
      <c r="AK48" s="1"/>
      <c r="AM48" t="s">
        <v>35</v>
      </c>
      <c r="AN48" t="s">
        <v>35</v>
      </c>
      <c r="AO48" t="str">
        <f>AO41</f>
        <v>OLS</v>
      </c>
      <c r="AP48" s="1">
        <f>X48 / X$32</f>
        <v>0.96418416355560055</v>
      </c>
      <c r="AQ48" s="1">
        <f>Y48 / Y$32</f>
        <v>1.0834971562576199</v>
      </c>
      <c r="AR48" s="1">
        <f>Z48 / Z$32</f>
        <v>1.159629390382078</v>
      </c>
      <c r="AS48" s="1">
        <f>AA48 / AA$32</f>
        <v>1.0061946317966288</v>
      </c>
      <c r="AT48" s="1">
        <f>AB48 / AB$32</f>
        <v>0.98581007296034073</v>
      </c>
      <c r="AU48" s="1">
        <f>AC48 / AC$32</f>
        <v>0.9980219830461744</v>
      </c>
      <c r="AV48" s="1">
        <f>AD48 / AD$32</f>
        <v>0.96174698999500952</v>
      </c>
      <c r="AW48" s="1">
        <f>AE48 / AE$32</f>
        <v>0.96783887823446835</v>
      </c>
      <c r="AX48" s="1">
        <f>AF48 / AF$32</f>
        <v>0.99633363182420309</v>
      </c>
      <c r="AY48" s="1">
        <f>AG48 / AG$32</f>
        <v>1.0078942867633063</v>
      </c>
      <c r="AZ48" s="1">
        <f>AH48 / AH$32</f>
        <v>1.120836716553069</v>
      </c>
      <c r="BA48" s="1">
        <f>AI48 / AI$32</f>
        <v>1.4927334422920919</v>
      </c>
      <c r="BB48" s="1">
        <f>AJ48 / AJ$32</f>
        <v>0.99322941918622654</v>
      </c>
      <c r="BC48" s="1"/>
      <c r="BD48" s="1"/>
      <c r="BE48" t="str">
        <f>"\texttt{"&amp;AL39&amp;"}"</f>
        <v>\texttt{Global}</v>
      </c>
      <c r="BV48" s="3" t="s">
        <v>44</v>
      </c>
    </row>
    <row r="49" spans="17:74" x14ac:dyDescent="0.35">
      <c r="Q49" t="s">
        <v>23</v>
      </c>
      <c r="R49" t="s">
        <v>21</v>
      </c>
      <c r="U49" t="s">
        <v>35</v>
      </c>
      <c r="V49" t="s">
        <v>35</v>
      </c>
      <c r="W49" t="str">
        <f>W42</f>
        <v>WLS-struct</v>
      </c>
      <c r="X49" s="1" cm="1">
        <f t="array" ref="X49">SUMPRODUCT((X$28 = $C$1:$O$1) * ($R49 = $B$2:$B$23) * ($Q49 = $A$2:$A$23) * ($C$2:$O$23))</f>
        <v>1.03454270373822</v>
      </c>
      <c r="Y49" s="1" cm="1">
        <f t="array" ref="Y49">SUMPRODUCT((Y$28 = $C$1:$O$1) * ($R49 = $B$2:$B$23) * ($Q49 = $A$2:$A$23) * ($C$2:$O$23))</f>
        <v>417.08872236913498</v>
      </c>
      <c r="Z49" s="1" cm="1">
        <f t="array" ref="Z49">SUMPRODUCT((Z$28 = $C$1:$O$1) * ($R49 = $B$2:$B$23) * ($Q49 = $A$2:$A$23) * ($C$2:$O$23))</f>
        <v>875.657221040271</v>
      </c>
      <c r="AA49" s="1" cm="1">
        <f t="array" ref="AA49">SUMPRODUCT((AA$28 = $C$1:$O$1) * ($R49 = $B$2:$B$23) * ($Q49 = $A$2:$A$23) * ($C$2:$O$23))</f>
        <v>64.147860067036603</v>
      </c>
      <c r="AB49" s="1" cm="1">
        <f t="array" ref="AB49">SUMPRODUCT((AB$28 = $C$1:$O$1) * ($R49 = $B$2:$B$23) * ($Q49 = $A$2:$A$23) * ($C$2:$O$23))</f>
        <v>124.143946158999</v>
      </c>
      <c r="AC49" s="1" cm="1">
        <f t="array" ref="AC49">SUMPRODUCT((AC$28 = $C$1:$O$1) * ($R49 = $B$2:$B$23) * ($Q49 = $A$2:$A$23) * ($C$2:$O$23))</f>
        <v>297.71135001046298</v>
      </c>
      <c r="AD49" s="1" cm="1">
        <f t="array" ref="AD49">SUMPRODUCT((AD$28 = $C$1:$O$1) * ($R49 = $B$2:$B$23) * ($Q49 = $A$2:$A$23) * ($C$2:$O$23))</f>
        <v>4.2240667993038601</v>
      </c>
      <c r="AE49" s="1" cm="1">
        <f t="array" ref="AE49">SUMPRODUCT((AE$28 = $C$1:$O$1) * ($R49 = $B$2:$B$23) * ($Q49 = $A$2:$A$23) * ($C$2:$O$23))</f>
        <v>2.1242105450087201</v>
      </c>
      <c r="AF49" s="1" cm="1">
        <f t="array" ref="AF49">SUMPRODUCT((AF$28 = $C$1:$O$1) * ($R49 = $B$2:$B$23) * ($Q49 = $A$2:$A$23) * ($C$2:$O$23))</f>
        <v>168.241645962202</v>
      </c>
      <c r="AG49" s="1" cm="1">
        <f t="array" ref="AG49">SUMPRODUCT((AG$28 = $C$1:$O$1) * ($R49 = $B$2:$B$23) * ($Q49 = $A$2:$A$23) * ($C$2:$O$23))</f>
        <v>334.476503693111</v>
      </c>
      <c r="AH49" s="1" cm="1">
        <f t="array" ref="AH49">SUMPRODUCT((AH$28 = $C$1:$O$1) * ($R49 = $B$2:$B$23) * ($Q49 = $A$2:$A$23) * ($C$2:$O$23))</f>
        <v>842.30462588355601</v>
      </c>
      <c r="AI49" s="1" cm="1">
        <f t="array" ref="AI49">SUMPRODUCT((AI$28 = $C$1:$O$1) * ($R49 = $B$2:$B$23) * ($Q49 = $A$2:$A$23) * ($C$2:$O$23))</f>
        <v>2315.2783342633902</v>
      </c>
      <c r="AJ49" s="1" cm="1">
        <f t="array" ref="AJ49">SUMPRODUCT((AJ$28 = $C$1:$O$1) * ($R49 = $B$2:$B$23) * ($Q49 = $A$2:$A$23) * ($C$2:$O$23))</f>
        <v>2.1469764398431601</v>
      </c>
      <c r="AK49" s="1"/>
      <c r="AM49" t="s">
        <v>35</v>
      </c>
      <c r="AN49" t="s">
        <v>35</v>
      </c>
      <c r="AO49" t="str">
        <f>AO42</f>
        <v>WLS-struct</v>
      </c>
      <c r="AP49" s="1">
        <f>X49 / X$32</f>
        <v>0.96668611733109988</v>
      </c>
      <c r="AQ49" s="1">
        <f>Y49 / Y$32</f>
        <v>0.99227488150125742</v>
      </c>
      <c r="AR49" s="1">
        <f>Z49 / Z$32</f>
        <v>1.1344320037975073</v>
      </c>
      <c r="AS49" s="1">
        <f>AA49 / AA$32</f>
        <v>0.9229431628451501</v>
      </c>
      <c r="AT49" s="1">
        <f>AB49 / AB$32</f>
        <v>0.94890278831359853</v>
      </c>
      <c r="AU49" s="1">
        <f>AC49 / AC$32</f>
        <v>0.95499074757108759</v>
      </c>
      <c r="AV49" s="1">
        <f>AD49 / AD$32</f>
        <v>0.95869183290929116</v>
      </c>
      <c r="AW49" s="1">
        <f>AE49 / AE$32</f>
        <v>0.96747361882309679</v>
      </c>
      <c r="AX49" s="1">
        <f>AF49 / AF$32</f>
        <v>0.92799657802751478</v>
      </c>
      <c r="AY49" s="1">
        <f>AG49 / AG$32</f>
        <v>0.97598199033494293</v>
      </c>
      <c r="AZ49" s="1">
        <f>AH49 / AH$32</f>
        <v>1.0378924960473972</v>
      </c>
      <c r="BA49" s="1">
        <f>AI49 / AI$32</f>
        <v>1.42238631706045</v>
      </c>
      <c r="BB49" s="1">
        <f>AJ49 / AJ$32</f>
        <v>0.9756985359622945</v>
      </c>
      <c r="BC49" s="1"/>
      <c r="BD49" s="1"/>
      <c r="BE49" t="s">
        <v>43</v>
      </c>
      <c r="BF49" t="str">
        <f>AM40</f>
        <v>SL</v>
      </c>
      <c r="BG49" t="str">
        <f>"&amp;"&amp;AN40</f>
        <v>&amp;SL</v>
      </c>
      <c r="BH49" t="str">
        <f>"&amp;"&amp;AO40</f>
        <v>&amp;Base</v>
      </c>
      <c r="BI49" t="str">
        <f>"&amp;"&amp;ROUND(AP40, 2)</f>
        <v>&amp;1.04</v>
      </c>
      <c r="BJ49" t="str">
        <f>"&amp;"&amp;ROUND(AQ40, 2)</f>
        <v>&amp;1.04</v>
      </c>
      <c r="BK49" t="str">
        <f>"&amp;"&amp;ROUND(AR40, 2)</f>
        <v>&amp;1.17</v>
      </c>
      <c r="BL49" s="7" t="str">
        <f>"&amp;"&amp;ROUND(AS40, 2)</f>
        <v>&amp;1</v>
      </c>
      <c r="BM49" t="str">
        <f>"&amp;"&amp;ROUND(AT40, 2)</f>
        <v>&amp;1.02</v>
      </c>
      <c r="BN49" t="str">
        <f>"&amp;"&amp;ROUND(AU40, 2)</f>
        <v>&amp;1.05</v>
      </c>
      <c r="BO49" t="str">
        <f>"&amp;"&amp;ROUND(AV40, 2)</f>
        <v>&amp;0.99</v>
      </c>
      <c r="BP49" t="str">
        <f>"&amp;"&amp;ROUND(AW40, 2)</f>
        <v>&amp;0.99</v>
      </c>
      <c r="BQ49" t="str">
        <f>"&amp;"&amp;ROUND(AX40, 2)</f>
        <v>&amp;1.04</v>
      </c>
      <c r="BR49" t="str">
        <f>"&amp;"&amp;ROUND(AY40, 2)</f>
        <v>&amp;1.09</v>
      </c>
      <c r="BS49" t="str">
        <f>"&amp;"&amp;ROUND(AZ40, 2)</f>
        <v>&amp;1.62</v>
      </c>
      <c r="BT49" t="str">
        <f>"&amp;"&amp;ROUND(BA40, 2)</f>
        <v>&amp;1.58</v>
      </c>
      <c r="BU49" t="str">
        <f>"&amp;"&amp;ROUND(BB40, 2)</f>
        <v>&amp;1.05</v>
      </c>
      <c r="BV49" s="3" t="s">
        <v>44</v>
      </c>
    </row>
    <row r="50" spans="17:74" x14ac:dyDescent="0.35">
      <c r="Q50" t="s">
        <v>23</v>
      </c>
      <c r="R50" t="s">
        <v>22</v>
      </c>
      <c r="U50" t="s">
        <v>35</v>
      </c>
      <c r="V50" t="s">
        <v>35</v>
      </c>
      <c r="W50" t="str">
        <f>W43</f>
        <v>WLS-var</v>
      </c>
      <c r="X50" s="1" cm="1">
        <f t="array" ref="X50">SUMPRODUCT((X$28 = $C$1:$O$1) * ($R50 = $B$2:$B$23) * ($Q50 = $A$2:$A$23) * ($C$2:$O$23))</f>
        <v>1.0439932238051599</v>
      </c>
      <c r="Y50" s="1" cm="1">
        <f t="array" ref="Y50">SUMPRODUCT((Y$28 = $C$1:$O$1) * ($R50 = $B$2:$B$23) * ($Q50 = $A$2:$A$23) * ($C$2:$O$23))</f>
        <v>382.659955285519</v>
      </c>
      <c r="Z50" s="1" cm="1">
        <f t="array" ref="Z50">SUMPRODUCT((Z$28 = $C$1:$O$1) * ($R50 = $B$2:$B$23) * ($Q50 = $A$2:$A$23) * ($C$2:$O$23))</f>
        <v>771.34933529808404</v>
      </c>
      <c r="AA50" s="1" cm="1">
        <f t="array" ref="AA50">SUMPRODUCT((AA$28 = $C$1:$O$1) * ($R50 = $B$2:$B$23) * ($Q50 = $A$2:$A$23) * ($C$2:$O$23))</f>
        <v>63.266034576552201</v>
      </c>
      <c r="AB50" s="1" cm="1">
        <f t="array" ref="AB50">SUMPRODUCT((AB$28 = $C$1:$O$1) * ($R50 = $B$2:$B$23) * ($Q50 = $A$2:$A$23) * ($C$2:$O$23))</f>
        <v>120.314573269798</v>
      </c>
      <c r="AC50" s="1" cm="1">
        <f t="array" ref="AC50">SUMPRODUCT((AC$28 = $C$1:$O$1) * ($R50 = $B$2:$B$23) * ($Q50 = $A$2:$A$23) * ($C$2:$O$23))</f>
        <v>286.230763026646</v>
      </c>
      <c r="AD50" s="1" cm="1">
        <f t="array" ref="AD50">SUMPRODUCT((AD$28 = $C$1:$O$1) * ($R50 = $B$2:$B$23) * ($Q50 = $A$2:$A$23) * ($C$2:$O$23))</f>
        <v>4.2383026685810901</v>
      </c>
      <c r="AE50" s="1" cm="1">
        <f t="array" ref="AE50">SUMPRODUCT((AE$28 = $C$1:$O$1) * ($R50 = $B$2:$B$23) * ($Q50 = $A$2:$A$23) * ($C$2:$O$23))</f>
        <v>2.1344797908411901</v>
      </c>
      <c r="AF50" s="1" cm="1">
        <f t="array" ref="AF50">SUMPRODUCT((AF$28 = $C$1:$O$1) * ($R50 = $B$2:$B$23) * ($Q50 = $A$2:$A$23) * ($C$2:$O$23))</f>
        <v>162.31343613319601</v>
      </c>
      <c r="AG50" s="1" cm="1">
        <f t="array" ref="AG50">SUMPRODUCT((AG$28 = $C$1:$O$1) * ($R50 = $B$2:$B$23) * ($Q50 = $A$2:$A$23) * ($C$2:$O$23))</f>
        <v>317.70134250701398</v>
      </c>
      <c r="AH50" s="1" cm="1">
        <f t="array" ref="AH50">SUMPRODUCT((AH$28 = $C$1:$O$1) * ($R50 = $B$2:$B$23) * ($Q50 = $A$2:$A$23) * ($C$2:$O$23))</f>
        <v>769.67347819010399</v>
      </c>
      <c r="AI50" s="1" cm="1">
        <f t="array" ref="AI50">SUMPRODUCT((AI$28 = $C$1:$O$1) * ($R50 = $B$2:$B$23) * ($Q50 = $A$2:$A$23) * ($C$2:$O$23))</f>
        <v>1886.71176060267</v>
      </c>
      <c r="AJ50" s="1" cm="1">
        <f t="array" ref="AJ50">SUMPRODUCT((AJ$28 = $C$1:$O$1) * ($R50 = $B$2:$B$23) * ($Q50 = $A$2:$A$23) * ($C$2:$O$23))</f>
        <v>2.1156556082001101</v>
      </c>
      <c r="AK50" s="1"/>
      <c r="AM50" t="s">
        <v>35</v>
      </c>
      <c r="AN50" t="s">
        <v>35</v>
      </c>
      <c r="AO50" t="str">
        <f>AO43</f>
        <v>WLS-var</v>
      </c>
      <c r="AP50" s="1">
        <f>X50 / X$32</f>
        <v>0.97551676928704023</v>
      </c>
      <c r="AQ50" s="1">
        <f>Y50 / Y$32</f>
        <v>0.91036712675766496</v>
      </c>
      <c r="AR50" s="1">
        <f>Z50 / Z$32</f>
        <v>0.99929898485909718</v>
      </c>
      <c r="AS50" s="1">
        <f>AA50 / AA$32</f>
        <v>0.91025568104272325</v>
      </c>
      <c r="AT50" s="1">
        <f>AB50 / AB$32</f>
        <v>0.91963271333627006</v>
      </c>
      <c r="AU50" s="1">
        <f>AC50 / AC$32</f>
        <v>0.91816361838758498</v>
      </c>
      <c r="AV50" s="1">
        <f>AD50 / AD$32</f>
        <v>0.9619227978203323</v>
      </c>
      <c r="AW50" s="1">
        <f>AE50 / AE$32</f>
        <v>0.9721507561489936</v>
      </c>
      <c r="AX50" s="1">
        <f>AF50 / AF$32</f>
        <v>0.89529743030054476</v>
      </c>
      <c r="AY50" s="1">
        <f>AG50 / AG$32</f>
        <v>0.92703309550429636</v>
      </c>
      <c r="AZ50" s="1">
        <f>AH50 / AH$32</f>
        <v>0.94839598747572817</v>
      </c>
      <c r="BA50" s="1">
        <f>AI50 / AI$32</f>
        <v>1.1590973546478902</v>
      </c>
      <c r="BB50" s="1">
        <f>AJ50 / AJ$32</f>
        <v>0.96146470972548781</v>
      </c>
      <c r="BC50" s="1"/>
      <c r="BD50" s="1"/>
      <c r="BE50" t="s">
        <v>43</v>
      </c>
      <c r="BF50" t="str">
        <f>AM41</f>
        <v>SL</v>
      </c>
      <c r="BG50" t="str">
        <f>"&amp;"&amp;AN41</f>
        <v>&amp;SL</v>
      </c>
      <c r="BH50" t="str">
        <f>"&amp;"&amp;AO41</f>
        <v>&amp;OLS</v>
      </c>
      <c r="BI50" t="str">
        <f>"&amp;"&amp;ROUND(AP41, 2)</f>
        <v>&amp;0.98</v>
      </c>
      <c r="BJ50" t="str">
        <f>"&amp;"&amp;ROUND(AQ41, 2)</f>
        <v>&amp;1.09</v>
      </c>
      <c r="BK50" t="str">
        <f>"&amp;"&amp;ROUND(AR41, 2)</f>
        <v>&amp;1.17</v>
      </c>
      <c r="BL50" t="str">
        <f>"&amp;"&amp;ROUND(AS41, 2)</f>
        <v>&amp;1.05</v>
      </c>
      <c r="BM50" t="str">
        <f>"&amp;"&amp;ROUND(AT41, 2)</f>
        <v>&amp;1.07</v>
      </c>
      <c r="BN50" t="str">
        <f>"&amp;"&amp;ROUND(AU41, 2)</f>
        <v>&amp;1.13</v>
      </c>
      <c r="BO50" t="str">
        <f>"&amp;"&amp;ROUND(AV41, 2)</f>
        <v>&amp;0.99</v>
      </c>
      <c r="BP50" t="str">
        <f>"&amp;"&amp;ROUND(AW41, 2)</f>
        <v>&amp;1</v>
      </c>
      <c r="BQ50" t="str">
        <f>"&amp;"&amp;ROUND(AX41, 2)</f>
        <v>&amp;1.09</v>
      </c>
      <c r="BR50" t="str">
        <f>"&amp;"&amp;ROUND(AY41, 2)</f>
        <v>&amp;1.13</v>
      </c>
      <c r="BS50" t="str">
        <f>"&amp;"&amp;ROUND(AZ41, 2)</f>
        <v>&amp;1.27</v>
      </c>
      <c r="BT50" t="str">
        <f>"&amp;"&amp;ROUND(BA41, 2)</f>
        <v>&amp;1.5</v>
      </c>
      <c r="BU50" t="str">
        <f>"&amp;"&amp;ROUND(BB41, 2)</f>
        <v>&amp;1.03</v>
      </c>
      <c r="BV50" s="3" t="s">
        <v>44</v>
      </c>
    </row>
    <row r="51" spans="17:74" x14ac:dyDescent="0.35">
      <c r="Q51" t="s">
        <v>23</v>
      </c>
      <c r="R51" t="s">
        <v>19</v>
      </c>
      <c r="U51" t="s">
        <v>35</v>
      </c>
      <c r="V51" t="s">
        <v>35</v>
      </c>
      <c r="W51" t="str">
        <f>W44</f>
        <v>MinT-shrink</v>
      </c>
      <c r="X51" s="1" cm="1">
        <f t="array" ref="X51">SUMPRODUCT((X$28 = $C$1:$O$1) * ($R51 = $B$2:$B$23) * ($Q51 = $A$2:$A$23) * ($C$2:$O$23))</f>
        <v>1.0411202167557201</v>
      </c>
      <c r="Y51" s="1" cm="1">
        <f t="array" ref="Y51">SUMPRODUCT((Y$28 = $C$1:$O$1) * ($R51 = $B$2:$B$23) * ($Q51 = $A$2:$A$23) * ($C$2:$O$23))</f>
        <v>392.96700579141498</v>
      </c>
      <c r="Z51" s="1" cm="1">
        <f t="array" ref="Z51">SUMPRODUCT((Z$28 = $C$1:$O$1) * ($R51 = $B$2:$B$23) * ($Q51 = $A$2:$A$23) * ($C$2:$O$23))</f>
        <v>811.072523548699</v>
      </c>
      <c r="AA51" s="1" cm="1">
        <f t="array" ref="AA51">SUMPRODUCT((AA$28 = $C$1:$O$1) * ($R51 = $B$2:$B$23) * ($Q51 = $A$2:$A$23) * ($C$2:$O$23))</f>
        <v>62.2964112648026</v>
      </c>
      <c r="AB51" s="1" cm="1">
        <f t="array" ref="AB51">SUMPRODUCT((AB$28 = $C$1:$O$1) * ($R51 = $B$2:$B$23) * ($Q51 = $A$2:$A$23) * ($C$2:$O$23))</f>
        <v>117.680494895476</v>
      </c>
      <c r="AC51" s="1" cm="1">
        <f t="array" ref="AC51">SUMPRODUCT((AC$28 = $C$1:$O$1) * ($R51 = $B$2:$B$23) * ($Q51 = $A$2:$A$23) * ($C$2:$O$23))</f>
        <v>282.56200023150097</v>
      </c>
      <c r="AD51" s="1" cm="1">
        <f t="array" ref="AD51">SUMPRODUCT((AD$28 = $C$1:$O$1) * ($R51 = $B$2:$B$23) * ($Q51 = $A$2:$A$23) * ($C$2:$O$23))</f>
        <v>4.2250179431727899</v>
      </c>
      <c r="AE51" s="1" cm="1">
        <f t="array" ref="AE51">SUMPRODUCT((AE$28 = $C$1:$O$1) * ($R51 = $B$2:$B$23) * ($Q51 = $A$2:$A$23) * ($C$2:$O$23))</f>
        <v>2.1284479200130102</v>
      </c>
      <c r="AF51" s="1" cm="1">
        <f t="array" ref="AF51">SUMPRODUCT((AF$28 = $C$1:$O$1) * ($R51 = $B$2:$B$23) * ($Q51 = $A$2:$A$23) * ($C$2:$O$23))</f>
        <v>161.90896209053599</v>
      </c>
      <c r="AG51" s="1" cm="1">
        <f t="array" ref="AG51">SUMPRODUCT((AG$28 = $C$1:$O$1) * ($R51 = $B$2:$B$23) * ($Q51 = $A$2:$A$23) * ($C$2:$O$23))</f>
        <v>316.13805382341297</v>
      </c>
      <c r="AH51" s="1" cm="1">
        <f t="array" ref="AH51">SUMPRODUCT((AH$28 = $C$1:$O$1) * ($R51 = $B$2:$B$23) * ($Q51 = $A$2:$A$23) * ($C$2:$O$23))</f>
        <v>796.05111107267396</v>
      </c>
      <c r="AI51" s="1" cm="1">
        <f t="array" ref="AI51">SUMPRODUCT((AI$28 = $C$1:$O$1) * ($R51 = $B$2:$B$23) * ($Q51 = $A$2:$A$23) * ($C$2:$O$23))</f>
        <v>2116.3742637872201</v>
      </c>
      <c r="AJ51" s="1" cm="1">
        <f t="array" ref="AJ51">SUMPRODUCT((AJ$28 = $C$1:$O$1) * ($R51 = $B$2:$B$23) * ($Q51 = $A$2:$A$23) * ($C$2:$O$23))</f>
        <v>2.11823942054607</v>
      </c>
      <c r="AK51" s="1"/>
      <c r="AM51" t="s">
        <v>35</v>
      </c>
      <c r="AN51" t="s">
        <v>35</v>
      </c>
      <c r="AO51" t="str">
        <f>AO44</f>
        <v>MinT-shrink</v>
      </c>
      <c r="AP51" s="1">
        <f>X51 / X$32</f>
        <v>0.97283220535395909</v>
      </c>
      <c r="AQ51" s="1">
        <f>Y51 / Y$32</f>
        <v>0.93488811418995965</v>
      </c>
      <c r="AR51" s="1">
        <f>Z51 / Z$32</f>
        <v>1.0507611951413764</v>
      </c>
      <c r="AS51" s="1">
        <f>AA51 / AA$32</f>
        <v>0.89630498642595258</v>
      </c>
      <c r="AT51" s="1">
        <f>AB51 / AB$32</f>
        <v>0.89949895416907355</v>
      </c>
      <c r="AU51" s="1">
        <f>AC51 / AC$32</f>
        <v>0.90639505624081629</v>
      </c>
      <c r="AV51" s="1">
        <f>AD51 / AD$32</f>
        <v>0.95890770398860625</v>
      </c>
      <c r="AW51" s="1">
        <f>AE51 / AE$32</f>
        <v>0.96940353511098265</v>
      </c>
      <c r="AX51" s="1">
        <f>AF51 / AF$32</f>
        <v>0.89306641000029297</v>
      </c>
      <c r="AY51" s="1">
        <f>AG51 / AG$32</f>
        <v>0.92247151469355904</v>
      </c>
      <c r="AZ51" s="1">
        <f>AH51 / AH$32</f>
        <v>0.98089865502738094</v>
      </c>
      <c r="BA51" s="1">
        <f>AI51 / AI$32</f>
        <v>1.3001900246898643</v>
      </c>
      <c r="BB51" s="1">
        <f>AJ51 / AJ$32</f>
        <v>0.9626389293752099</v>
      </c>
      <c r="BC51" s="1"/>
      <c r="BD51" s="1"/>
      <c r="BE51" t="s">
        <v>43</v>
      </c>
      <c r="BF51" t="str">
        <f>AM42</f>
        <v>SL</v>
      </c>
      <c r="BG51" t="str">
        <f>"&amp;"&amp;AN42</f>
        <v>&amp;SL</v>
      </c>
      <c r="BH51" t="str">
        <f>"&amp;"&amp;AO42</f>
        <v>&amp;WLS-struct</v>
      </c>
      <c r="BI51" t="str">
        <f>"&amp;"&amp;ROUND(AP42, 2)</f>
        <v>&amp;0.99</v>
      </c>
      <c r="BJ51" t="str">
        <f>"&amp;"&amp;ROUND(AQ42, 2)</f>
        <v>&amp;1.09</v>
      </c>
      <c r="BK51" t="str">
        <f>"&amp;"&amp;ROUND(AR42, 2)</f>
        <v>&amp;1.26</v>
      </c>
      <c r="BL51" t="str">
        <f>"&amp;"&amp;ROUND(AS42, 2)</f>
        <v>&amp;0.98</v>
      </c>
      <c r="BM51" t="str">
        <f>"&amp;"&amp;ROUND(AT42, 2)</f>
        <v>&amp;1.01</v>
      </c>
      <c r="BN51" t="str">
        <f>"&amp;"&amp;ROUND(AU42, 2)</f>
        <v>&amp;1.04</v>
      </c>
      <c r="BO51" t="str">
        <f>"&amp;"&amp;ROUND(AV42, 2)</f>
        <v>&amp;1</v>
      </c>
      <c r="BP51" t="str">
        <f>"&amp;"&amp;ROUND(AW42, 2)</f>
        <v>&amp;0.99</v>
      </c>
      <c r="BQ51" t="str">
        <f>"&amp;"&amp;ROUND(AX42, 2)</f>
        <v>&amp;1</v>
      </c>
      <c r="BR51" t="str">
        <f>"&amp;"&amp;ROUND(AY42, 2)</f>
        <v>&amp;1.07</v>
      </c>
      <c r="BS51" t="str">
        <f>"&amp;"&amp;ROUND(AZ42, 2)</f>
        <v>&amp;1.15</v>
      </c>
      <c r="BT51" t="str">
        <f>"&amp;"&amp;ROUND(BA42, 2)</f>
        <v>&amp;1.57</v>
      </c>
      <c r="BU51" t="str">
        <f>"&amp;"&amp;ROUND(BB42, 2)</f>
        <v>&amp;1.02</v>
      </c>
      <c r="BV51" s="3" t="s">
        <v>44</v>
      </c>
    </row>
    <row r="52" spans="17:74" x14ac:dyDescent="0.35">
      <c r="Q52" t="s">
        <v>23</v>
      </c>
      <c r="R52" t="s">
        <v>17</v>
      </c>
      <c r="U52" t="s">
        <v>35</v>
      </c>
      <c r="V52" t="s">
        <v>35</v>
      </c>
      <c r="W52" t="str">
        <f>W45</f>
        <v>ERM</v>
      </c>
      <c r="X52" s="1" cm="1">
        <f t="array" ref="X52">SUMPRODUCT((X$28 = $C$1:$O$1) * ($R52 = $B$2:$B$23) * ($Q52 = $A$2:$A$23) * ($C$2:$O$23))</f>
        <v>1.26467554356269</v>
      </c>
      <c r="Y52" s="1" cm="1">
        <f t="array" ref="Y52">SUMPRODUCT((Y$28 = $C$1:$O$1) * ($R52 = $B$2:$B$23) * ($Q52 = $A$2:$A$23) * ($C$2:$O$23))</f>
        <v>490.12948899561002</v>
      </c>
      <c r="Z52" s="1" cm="1">
        <f t="array" ref="Z52">SUMPRODUCT((Z$28 = $C$1:$O$1) * ($R52 = $B$2:$B$23) * ($Q52 = $A$2:$A$23) * ($C$2:$O$23))</f>
        <v>935.31719302222803</v>
      </c>
      <c r="AA52" s="1" cm="1">
        <f t="array" ref="AA52">SUMPRODUCT((AA$28 = $C$1:$O$1) * ($R52 = $B$2:$B$23) * ($Q52 = $A$2:$A$23) * ($C$2:$O$23))</f>
        <v>75.903540356441994</v>
      </c>
      <c r="AB52" s="1" cm="1">
        <f t="array" ref="AB52">SUMPRODUCT((AB$28 = $C$1:$O$1) * ($R52 = $B$2:$B$23) * ($Q52 = $A$2:$A$23) * ($C$2:$O$23))</f>
        <v>138.86804589226099</v>
      </c>
      <c r="AC52" s="1" cm="1">
        <f t="array" ref="AC52">SUMPRODUCT((AC$28 = $C$1:$O$1) * ($R52 = $B$2:$B$23) * ($Q52 = $A$2:$A$23) * ($C$2:$O$23))</f>
        <v>335.10264962332502</v>
      </c>
      <c r="AD52" s="1" cm="1">
        <f t="array" ref="AD52">SUMPRODUCT((AD$28 = $C$1:$O$1) * ($R52 = $B$2:$B$23) * ($Q52 = $A$2:$A$23) * ($C$2:$O$23))</f>
        <v>5.2562315447605599</v>
      </c>
      <c r="AE52" s="1" cm="1">
        <f t="array" ref="AE52">SUMPRODUCT((AE$28 = $C$1:$O$1) * ($R52 = $B$2:$B$23) * ($Q52 = $A$2:$A$23) * ($C$2:$O$23))</f>
        <v>2.6678234772179401</v>
      </c>
      <c r="AF52" s="1" cm="1">
        <f t="array" ref="AF52">SUMPRODUCT((AF$28 = $C$1:$O$1) * ($R52 = $B$2:$B$23) * ($Q52 = $A$2:$A$23) * ($C$2:$O$23))</f>
        <v>201.04100964312599</v>
      </c>
      <c r="AG52" s="1" cm="1">
        <f t="array" ref="AG52">SUMPRODUCT((AG$28 = $C$1:$O$1) * ($R52 = $B$2:$B$23) * ($Q52 = $A$2:$A$23) * ($C$2:$O$23))</f>
        <v>382.75983075338598</v>
      </c>
      <c r="AH52" s="1" cm="1">
        <f t="array" ref="AH52">SUMPRODUCT((AH$28 = $C$1:$O$1) * ($R52 = $B$2:$B$23) * ($Q52 = $A$2:$A$23) * ($C$2:$O$23))</f>
        <v>966.07224934895805</v>
      </c>
      <c r="AI52" s="1" cm="1">
        <f t="array" ref="AI52">SUMPRODUCT((AI$28 = $C$1:$O$1) * ($R52 = $B$2:$B$23) * ($Q52 = $A$2:$A$23) * ($C$2:$O$23))</f>
        <v>2559.3113560267798</v>
      </c>
      <c r="AJ52" s="1" cm="1">
        <f t="array" ref="AJ52">SUMPRODUCT((AJ$28 = $C$1:$O$1) * ($R52 = $B$2:$B$23) * ($Q52 = $A$2:$A$23) * ($C$2:$O$23))</f>
        <v>2.5952425334421498</v>
      </c>
      <c r="AK52" s="1"/>
      <c r="AM52" t="s">
        <v>35</v>
      </c>
      <c r="AN52" t="s">
        <v>35</v>
      </c>
      <c r="AO52" t="str">
        <f>AO45</f>
        <v>ERM</v>
      </c>
      <c r="AP52" s="1">
        <f>X52 / X$32</f>
        <v>1.1817243372097348</v>
      </c>
      <c r="AQ52" s="1">
        <f>Y52 / Y$32</f>
        <v>1.1660425097348082</v>
      </c>
      <c r="AR52" s="1">
        <f>Z52 / Z$32</f>
        <v>1.2117227289074897</v>
      </c>
      <c r="AS52" s="1">
        <f>AA52 / AA$32</f>
        <v>1.0920809132917242</v>
      </c>
      <c r="AT52" s="1">
        <f>AB52 / AB$32</f>
        <v>1.0614474570194357</v>
      </c>
      <c r="AU52" s="1">
        <f>AC52 / AC$32</f>
        <v>1.0749335887448845</v>
      </c>
      <c r="AV52" s="1">
        <f>AD52 / AD$32</f>
        <v>1.1929513649435177</v>
      </c>
      <c r="AW52" s="1">
        <f>AE52 / AE$32</f>
        <v>1.2150626217113816</v>
      </c>
      <c r="AX52" s="1">
        <f>AF52 / AF$32</f>
        <v>1.1089131226993121</v>
      </c>
      <c r="AY52" s="1">
        <f>AG52 / AG$32</f>
        <v>1.1168697870081499</v>
      </c>
      <c r="AZ52" s="1">
        <f>AH52 / AH$32</f>
        <v>1.190399657590778</v>
      </c>
      <c r="BA52" s="1">
        <f>AI52 / AI$32</f>
        <v>1.5723074846066378</v>
      </c>
      <c r="BB52" s="1">
        <f>AJ52 / AJ$32</f>
        <v>1.1794141255371953</v>
      </c>
      <c r="BC52" s="1"/>
      <c r="BD52" s="1"/>
      <c r="BE52" t="s">
        <v>43</v>
      </c>
      <c r="BF52" t="str">
        <f>AM43</f>
        <v>SL</v>
      </c>
      <c r="BG52" t="str">
        <f>"&amp;"&amp;AN43</f>
        <v>&amp;SL</v>
      </c>
      <c r="BH52" t="str">
        <f>"&amp;"&amp;AO43</f>
        <v>&amp;WLS-var</v>
      </c>
      <c r="BI52" t="str">
        <f>"&amp;"&amp;ROUND(AP43, 2)</f>
        <v>&amp;0.99</v>
      </c>
      <c r="BJ52" t="str">
        <f>"&amp;"&amp;ROUND(AQ43, 2)</f>
        <v>&amp;1.24</v>
      </c>
      <c r="BK52" t="str">
        <f>"&amp;"&amp;ROUND(AR43, 2)</f>
        <v>&amp;1.4</v>
      </c>
      <c r="BL52" t="str">
        <f>"&amp;"&amp;ROUND(AS43, 2)</f>
        <v>&amp;1.09</v>
      </c>
      <c r="BM52" t="str">
        <f>"&amp;"&amp;ROUND(AT43, 2)</f>
        <v>&amp;1.13</v>
      </c>
      <c r="BN52" t="str">
        <f>"&amp;"&amp;ROUND(AU43, 2)</f>
        <v>&amp;1.13</v>
      </c>
      <c r="BO52" t="str">
        <f>"&amp;"&amp;ROUND(AV43, 2)</f>
        <v>&amp;1.01</v>
      </c>
      <c r="BP52" t="str">
        <f>"&amp;"&amp;ROUND(AW43, 2)</f>
        <v>&amp;1</v>
      </c>
      <c r="BQ52" t="str">
        <f>"&amp;"&amp;ROUND(AX43, 2)</f>
        <v>&amp;1.14</v>
      </c>
      <c r="BR52" t="str">
        <f>"&amp;"&amp;ROUND(AY43, 2)</f>
        <v>&amp;1.21</v>
      </c>
      <c r="BS52" t="str">
        <f>"&amp;"&amp;ROUND(AZ43, 2)</f>
        <v>&amp;1.25</v>
      </c>
      <c r="BT52" t="str">
        <f>"&amp;"&amp;ROUND(BA43, 2)</f>
        <v>&amp;1.69</v>
      </c>
      <c r="BU52" t="str">
        <f>"&amp;"&amp;ROUND(BB43, 2)</f>
        <v>&amp;1.06</v>
      </c>
      <c r="BV52" s="3" t="s">
        <v>44</v>
      </c>
    </row>
    <row r="53" spans="17:74" x14ac:dyDescent="0.35">
      <c r="AK53" s="1"/>
      <c r="BC53" s="1"/>
      <c r="BD53" s="1"/>
      <c r="BE53" t="s">
        <v>43</v>
      </c>
      <c r="BF53" t="str">
        <f>AM44</f>
        <v>SL</v>
      </c>
      <c r="BG53" t="str">
        <f>"&amp;"&amp;AN44</f>
        <v>&amp;SL</v>
      </c>
      <c r="BH53" t="str">
        <f>"&amp;"&amp;AO44</f>
        <v>&amp;MinT-shrink</v>
      </c>
      <c r="BI53" t="str">
        <f>"&amp;"&amp;ROUND(AP44, 2)</f>
        <v>&amp;0.99</v>
      </c>
      <c r="BJ53" t="str">
        <f>"&amp;"&amp;ROUND(AQ44, 2)</f>
        <v>&amp;1.13</v>
      </c>
      <c r="BK53" t="str">
        <f>"&amp;"&amp;ROUND(AR44, 2)</f>
        <v>&amp;1.24</v>
      </c>
      <c r="BL53" s="7" t="str">
        <f>"&amp;"&amp;ROUND(AS44, 2)</f>
        <v>&amp;1.06</v>
      </c>
      <c r="BM53" s="7" t="str">
        <f>"&amp;"&amp;ROUND(AT44, 2)</f>
        <v>&amp;1.08</v>
      </c>
      <c r="BN53" s="7" t="str">
        <f>"&amp;"&amp;ROUND(AU44, 2)</f>
        <v>&amp;1.15</v>
      </c>
      <c r="BO53" t="str">
        <f>"&amp;"&amp;ROUND(AV44, 2)</f>
        <v>&amp;1.02</v>
      </c>
      <c r="BP53" t="str">
        <f>"&amp;"&amp;ROUND(AW44, 2)</f>
        <v>&amp;1.01</v>
      </c>
      <c r="BQ53" t="str">
        <f>"&amp;"&amp;ROUND(AX44, 2)</f>
        <v>&amp;1.05</v>
      </c>
      <c r="BR53" t="str">
        <f>"&amp;"&amp;ROUND(AY44, 2)</f>
        <v>&amp;1.07</v>
      </c>
      <c r="BS53" t="str">
        <f>"&amp;"&amp;ROUND(AZ44, 2)</f>
        <v>&amp;1.15</v>
      </c>
      <c r="BT53" t="str">
        <f>"&amp;"&amp;ROUND(BA44, 2)</f>
        <v>&amp;1.6</v>
      </c>
      <c r="BU53" t="str">
        <f>"&amp;"&amp;ROUND(BB44, 2)</f>
        <v>&amp;1.04</v>
      </c>
      <c r="BV53" s="3" t="s">
        <v>44</v>
      </c>
    </row>
    <row r="54" spans="17:74" x14ac:dyDescent="0.35">
      <c r="Q54" t="s">
        <v>7</v>
      </c>
      <c r="R54" t="s">
        <v>56</v>
      </c>
      <c r="U54" t="s">
        <v>36</v>
      </c>
      <c r="V54" t="s">
        <v>35</v>
      </c>
      <c r="W54" t="s">
        <v>27</v>
      </c>
      <c r="X54" s="1" cm="1">
        <f t="array" ref="X54">SUMPRODUCT((X$28 = $C$1:$O$1) * ($R54 = $B$2:$B$23) * ($Q54 = $A$2:$A$23) * ($C$2:$O$23))</f>
        <v>1.0769654582397401</v>
      </c>
      <c r="Y54" s="1" cm="1">
        <f t="array" ref="Y54">SUMPRODUCT((Y$28 = $C$1:$O$1) * ($R54 = $B$2:$B$23) * ($Q54 = $A$2:$A$23) * ($C$2:$O$23))</f>
        <v>481.906944212621</v>
      </c>
      <c r="Z54" s="1" cm="1">
        <f t="array" ref="Z54">SUMPRODUCT((Z$28 = $C$1:$O$1) * ($R54 = $B$2:$B$23) * ($Q54 = $A$2:$A$23) * ($C$2:$O$23))</f>
        <v>934.94214913504402</v>
      </c>
      <c r="AA54" s="1" cm="1">
        <f t="array" ref="AA54">SUMPRODUCT((AA$28 = $C$1:$O$1) * ($R54 = $B$2:$B$23) * ($Q54 = $A$2:$A$23) * ($C$2:$O$23))</f>
        <v>74.305638994197395</v>
      </c>
      <c r="AB54" s="1" cm="1">
        <f t="array" ref="AB54">SUMPRODUCT((AB$28 = $C$1:$O$1) * ($R54 = $B$2:$B$23) * ($Q54 = $A$2:$A$23) * ($C$2:$O$23))</f>
        <v>144.138552453177</v>
      </c>
      <c r="AC54" s="1" cm="1">
        <f t="array" ref="AC54">SUMPRODUCT((AC$28 = $C$1:$O$1) * ($R54 = $B$2:$B$23) * ($Q54 = $A$2:$A$23) * ($C$2:$O$23))</f>
        <v>357.39955827985398</v>
      </c>
      <c r="AD54" s="1" cm="1">
        <f t="array" ref="AD54">SUMPRODUCT((AD$28 = $C$1:$O$1) * ($R54 = $B$2:$B$23) * ($Q54 = $A$2:$A$23) * ($C$2:$O$23))</f>
        <v>4.4801445878699599</v>
      </c>
      <c r="AE54" s="1" cm="1">
        <f t="array" ref="AE54">SUMPRODUCT((AE$28 = $C$1:$O$1) * ($R54 = $B$2:$B$23) * ($Q54 = $A$2:$A$23) * ($C$2:$O$23))</f>
        <v>2.2177346011179</v>
      </c>
      <c r="AF54" s="1" cm="1">
        <f t="array" ref="AF54">SUMPRODUCT((AF$28 = $C$1:$O$1) * ($R54 = $B$2:$B$23) * ($Q54 = $A$2:$A$23) * ($C$2:$O$23))</f>
        <v>200.01929056206501</v>
      </c>
      <c r="AG54" s="1" cm="1">
        <f t="array" ref="AG54">SUMPRODUCT((AG$28 = $C$1:$O$1) * ($R54 = $B$2:$B$23) * ($Q54 = $A$2:$A$23) * ($C$2:$O$23))</f>
        <v>392.42056921096002</v>
      </c>
      <c r="AH54" s="1" cm="1">
        <f t="array" ref="AH54">SUMPRODUCT((AH$28 = $C$1:$O$1) * ($R54 = $B$2:$B$23) * ($Q54 = $A$2:$A$23) * ($C$2:$O$23))</f>
        <v>967.04812476748498</v>
      </c>
      <c r="AI54" s="1" cm="1">
        <f t="array" ref="AI54">SUMPRODUCT((AI$28 = $C$1:$O$1) * ($R54 = $B$2:$B$23) * ($Q54 = $A$2:$A$23) * ($C$2:$O$23))</f>
        <v>2173.14129464285</v>
      </c>
      <c r="AJ54" s="1" cm="1">
        <f t="array" ref="AJ54">SUMPRODUCT((AJ$28 = $C$1:$O$1) * ($R54 = $B$2:$B$23) * ($Q54 = $A$2:$A$23) * ($C$2:$O$23))</f>
        <v>2.3078070472245402</v>
      </c>
      <c r="AK54" s="1"/>
      <c r="AM54" t="s">
        <v>57</v>
      </c>
      <c r="AN54" t="s">
        <v>36</v>
      </c>
      <c r="AO54" t="s">
        <v>27</v>
      </c>
      <c r="AP54" s="1">
        <f>X54 / X$32</f>
        <v>1.0063263252097898</v>
      </c>
      <c r="AQ54" s="1">
        <f>Y54 / Y$32</f>
        <v>1.1464806654254378</v>
      </c>
      <c r="AR54" s="1">
        <f>Z54 / Z$32</f>
        <v>1.2112368518105765</v>
      </c>
      <c r="AS54" s="1">
        <f>AA54 / AA$32</f>
        <v>1.0690907132189016</v>
      </c>
      <c r="AT54" s="1">
        <f>AB54 / AB$32</f>
        <v>1.1017329363054973</v>
      </c>
      <c r="AU54" s="1">
        <f>AC54 / AC$32</f>
        <v>1.1464570340743101</v>
      </c>
      <c r="AV54" s="1">
        <f>AD54 / AD$32</f>
        <v>1.0168111042542072</v>
      </c>
      <c r="AW54" s="1">
        <f>AE54 / AE$32</f>
        <v>1.0100692349796823</v>
      </c>
      <c r="AX54" s="1">
        <f>AF54 / AF$32</f>
        <v>1.1032774680698809</v>
      </c>
      <c r="AY54" s="1">
        <f>AG54 / AG$32</f>
        <v>1.1450592312406198</v>
      </c>
      <c r="AZ54" s="1">
        <f>AH54 / AH$32</f>
        <v>1.1916021367685503</v>
      </c>
      <c r="BA54" s="1">
        <f>AI54 / AI$32</f>
        <v>1.3350647292790581</v>
      </c>
      <c r="BB54" s="1">
        <f>AJ54 / AJ$32</f>
        <v>1.0487883869955004</v>
      </c>
      <c r="BC54" s="1"/>
      <c r="BD54" s="1"/>
      <c r="BE54" t="s">
        <v>43</v>
      </c>
      <c r="BF54" t="str">
        <f>AM45</f>
        <v>SL</v>
      </c>
      <c r="BG54" t="str">
        <f>"&amp;"&amp;AN45</f>
        <v>&amp;SL</v>
      </c>
      <c r="BH54" t="str">
        <f>"&amp;"&amp;AO45</f>
        <v>&amp;ERM</v>
      </c>
      <c r="BI54" t="str">
        <f>"&amp;"&amp;ROUND(AP45, 2)</f>
        <v>&amp;1.17</v>
      </c>
      <c r="BJ54" t="str">
        <f>"&amp;"&amp;ROUND(AQ45, 2)</f>
        <v>&amp;1.49</v>
      </c>
      <c r="BK54" t="str">
        <f>"&amp;"&amp;ROUND(AR45, 2)</f>
        <v>&amp;1.62</v>
      </c>
      <c r="BL54" t="str">
        <f>"&amp;"&amp;ROUND(AS45, 2)</f>
        <v>&amp;1.3</v>
      </c>
      <c r="BM54" t="str">
        <f>"&amp;"&amp;ROUND(AT45, 2)</f>
        <v>&amp;1.34</v>
      </c>
      <c r="BN54" t="str">
        <f>"&amp;"&amp;ROUND(AU45, 2)</f>
        <v>&amp;1.37</v>
      </c>
      <c r="BO54" t="str">
        <f>"&amp;"&amp;ROUND(AV45, 2)</f>
        <v>&amp;1.19</v>
      </c>
      <c r="BP54" t="str">
        <f>"&amp;"&amp;ROUND(AW45, 2)</f>
        <v>&amp;1.2</v>
      </c>
      <c r="BQ54" t="str">
        <f>"&amp;"&amp;ROUND(AX45, 2)</f>
        <v>&amp;1.39</v>
      </c>
      <c r="BR54" t="str">
        <f>"&amp;"&amp;ROUND(AY45, 2)</f>
        <v>&amp;1.49</v>
      </c>
      <c r="BS54" t="str">
        <f>"&amp;"&amp;ROUND(AZ45, 2)</f>
        <v>&amp;1.58</v>
      </c>
      <c r="BT54" t="str">
        <f>"&amp;"&amp;ROUND(BA45, 2)</f>
        <v>&amp;1.96</v>
      </c>
      <c r="BU54" t="str">
        <f>"&amp;"&amp;ROUND(BB45, 2)</f>
        <v>&amp;1.27</v>
      </c>
      <c r="BV54" s="3" t="s">
        <v>44</v>
      </c>
    </row>
    <row r="56" spans="17:74" x14ac:dyDescent="0.35">
      <c r="BE56" t="s">
        <v>43</v>
      </c>
      <c r="BF56" t="str">
        <f>AM54</f>
        <v>RHL</v>
      </c>
      <c r="BG56" t="str">
        <f>"&amp;"&amp;AN54</f>
        <v>&amp;HL</v>
      </c>
      <c r="BH56" t="str">
        <f>"&amp;"&amp;AO54</f>
        <v>&amp;None</v>
      </c>
      <c r="BI56" t="str">
        <f>"&amp;"&amp;ROUND(AP54, 2)</f>
        <v>&amp;1.01</v>
      </c>
      <c r="BJ56" t="str">
        <f>"&amp;"&amp;ROUND(AQ54, 2)</f>
        <v>&amp;1.15</v>
      </c>
      <c r="BK56" t="str">
        <f>"&amp;"&amp;ROUND(AR54, 2)</f>
        <v>&amp;1.21</v>
      </c>
      <c r="BL56" t="str">
        <f>"&amp;"&amp;ROUND(AS54, 2)</f>
        <v>&amp;1.07</v>
      </c>
      <c r="BM56" t="str">
        <f>"&amp;"&amp;ROUND(AT54, 2)</f>
        <v>&amp;1.1</v>
      </c>
      <c r="BN56" t="str">
        <f>"&amp;"&amp;ROUND(AU54, 2)</f>
        <v>&amp;1.15</v>
      </c>
      <c r="BO56" t="str">
        <f>"&amp;"&amp;ROUND(AV54, 2)</f>
        <v>&amp;1.02</v>
      </c>
      <c r="BP56" t="str">
        <f>"&amp;"&amp;ROUND(AW54, 2)</f>
        <v>&amp;1.01</v>
      </c>
      <c r="BQ56" t="str">
        <f>"&amp;"&amp;ROUND(AX54, 2)</f>
        <v>&amp;1.1</v>
      </c>
      <c r="BR56" t="str">
        <f>"&amp;"&amp;ROUND(AY54, 2)</f>
        <v>&amp;1.15</v>
      </c>
      <c r="BS56" t="str">
        <f>"&amp;"&amp;ROUND(AZ54, 2)</f>
        <v>&amp;1.19</v>
      </c>
      <c r="BT56" t="str">
        <f>"&amp;"&amp;ROUND(BA54, 2)</f>
        <v>&amp;1.34</v>
      </c>
      <c r="BU56" t="str">
        <f>"&amp;"&amp;ROUND(BB54, 2)</f>
        <v>&amp;1.05</v>
      </c>
      <c r="BV56" s="3" t="s">
        <v>44</v>
      </c>
    </row>
  </sheetData>
  <hyperlinks>
    <hyperlink ref="BV32" r:id="rId1" xr:uid="{26BC4581-3B4D-460F-8DF5-8133FB95F73B}"/>
    <hyperlink ref="BV33" r:id="rId2" xr:uid="{DCE6A6D3-69FE-46BF-B13C-687FF9EE5102}"/>
    <hyperlink ref="BV34" r:id="rId3" xr:uid="{B7AA4CF7-AB7D-48F9-A7B0-F34CF4D8448F}"/>
    <hyperlink ref="BV35" r:id="rId4" xr:uid="{0B3D76AA-B669-41A5-9C44-EE54E09F5F1F}"/>
    <hyperlink ref="BV36" r:id="rId5" xr:uid="{4F8FFBCF-4850-41DB-BB80-68ED09DBE4F0}"/>
    <hyperlink ref="BV37" r:id="rId6" xr:uid="{4F6AF4CC-C8BE-4E52-82C4-A0E70BF1413D}"/>
    <hyperlink ref="BV38" r:id="rId7" xr:uid="{25812C81-E718-4CDC-BB27-BA23EF23A24D}"/>
    <hyperlink ref="BV49" r:id="rId8" xr:uid="{1AA1E243-970B-4733-ACBE-6241C2F6E159}"/>
    <hyperlink ref="BV50" r:id="rId9" xr:uid="{B9750A86-F2D1-4BC9-86A4-B3259EBA6E1F}"/>
    <hyperlink ref="BV51" r:id="rId10" xr:uid="{0EA75614-CAE9-44A3-9092-A64C85B845A5}"/>
    <hyperlink ref="BV52" r:id="rId11" xr:uid="{617A5D13-6666-4128-AE67-A0E8722EFB70}"/>
    <hyperlink ref="BV53" r:id="rId12" xr:uid="{277776BA-A038-40B9-807B-8299DCBFA2D6}"/>
    <hyperlink ref="BV54" r:id="rId13" xr:uid="{0DA12B19-4CB2-4CA0-84FF-226C1702B0E7}"/>
    <hyperlink ref="BV41" r:id="rId14" xr:uid="{548AD039-025D-480D-9902-A020D46151C3}"/>
    <hyperlink ref="BV42" r:id="rId15" xr:uid="{E2C0EB7C-7FF6-4842-BB8D-4C452FBBF970}"/>
    <hyperlink ref="BV43" r:id="rId16" xr:uid="{9B6792BC-056C-4C8A-8859-DFA254EE5374}"/>
    <hyperlink ref="BV44" r:id="rId17" xr:uid="{6726B03A-3A21-4765-BDA3-57EE98B860F1}"/>
    <hyperlink ref="BV45" r:id="rId18" xr:uid="{2510CC70-0DB5-4DFB-831B-0E977DED0CAE}"/>
    <hyperlink ref="BV46" r:id="rId19" xr:uid="{055D7C69-1959-4B53-99C7-ABC7AF2DE467}"/>
    <hyperlink ref="BV31" r:id="rId20" xr:uid="{27A8BF19-3CB7-40DF-8CE6-0697599261E2}"/>
    <hyperlink ref="BV48" r:id="rId21" xr:uid="{58FF889F-D0E7-41E2-BA0D-2E1B121202AD}"/>
    <hyperlink ref="BV40" r:id="rId22" xr:uid="{7655AFCA-EA4F-4CF0-BD58-38E58AE44C27}"/>
    <hyperlink ref="BV56" r:id="rId23" xr:uid="{00136319-98CA-43A2-8E5E-AD45FC2DE208}"/>
  </hyperlinks>
  <pageMargins left="0.7" right="0.7" top="0.75" bottom="0.75" header="0.3" footer="0.3"/>
  <pageSetup paperSize="9"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0165-B8A8-40C5-A191-8DA838D735B8}">
  <dimension ref="A1:BV56"/>
  <sheetViews>
    <sheetView topLeftCell="AK1" zoomScale="70" zoomScaleNormal="70" workbookViewId="0">
      <selection activeCell="AT73" sqref="AT72:AT73"/>
    </sheetView>
  </sheetViews>
  <sheetFormatPr defaultRowHeight="14.5" x14ac:dyDescent="0.35"/>
  <cols>
    <col min="2" max="2" width="24.54296875" bestFit="1" customWidth="1"/>
    <col min="18" max="18" width="24.54296875" bestFit="1" customWidth="1"/>
    <col min="20" max="20" width="9.81640625" bestFit="1" customWidth="1"/>
    <col min="23" max="23" width="12.453125" bestFit="1" customWidth="1"/>
    <col min="61" max="61" width="18.1796875" bestFit="1" customWidth="1"/>
    <col min="62" max="62" width="18.7265625" bestFit="1" customWidth="1"/>
    <col min="63" max="63" width="19.1796875" bestFit="1" customWidth="1"/>
    <col min="64" max="64" width="17.453125" bestFit="1" customWidth="1"/>
    <col min="65" max="65" width="19.1796875" bestFit="1" customWidth="1"/>
    <col min="66" max="66" width="19.54296875" bestFit="1" customWidth="1"/>
    <col min="67" max="67" width="18.81640625" bestFit="1" customWidth="1"/>
    <col min="68" max="68" width="18.1796875" bestFit="1" customWidth="1"/>
    <col min="69" max="69" width="19.1796875" bestFit="1" customWidth="1"/>
    <col min="70" max="71" width="20" bestFit="1" customWidth="1"/>
    <col min="72" max="72" width="19.54296875" bestFit="1" customWidth="1"/>
    <col min="73" max="73" width="16.81640625" bestFit="1" customWidth="1"/>
  </cols>
  <sheetData>
    <row r="1" spans="1:31" x14ac:dyDescent="0.35">
      <c r="A1" t="s">
        <v>0</v>
      </c>
      <c r="B1" t="s">
        <v>1</v>
      </c>
      <c r="C1" t="str">
        <f>relative_rmse!C1</f>
        <v>All series</v>
      </c>
      <c r="D1" t="str">
        <f>relative_rmse!D1</f>
        <v>Total</v>
      </c>
      <c r="E1" t="str">
        <f>relative_rmse!E1</f>
        <v>cat_id_enc</v>
      </c>
      <c r="F1" t="str">
        <f>relative_rmse!F1</f>
        <v>dept_id_enc</v>
      </c>
      <c r="G1" t="str">
        <f>relative_rmse!G1</f>
        <v>item_id_enc</v>
      </c>
      <c r="H1" t="str">
        <f>relative_rmse!H1</f>
        <v>item_id_enc-state_id_enc</v>
      </c>
      <c r="I1" t="str">
        <f>relative_rmse!I1</f>
        <v>products</v>
      </c>
      <c r="J1" t="str">
        <f>relative_rmse!J1</f>
        <v>state_id_enc</v>
      </c>
      <c r="K1" t="str">
        <f>relative_rmse!K1</f>
        <v>state_id_enc-cat_id_enc</v>
      </c>
      <c r="L1" t="str">
        <f>relative_rmse!L1</f>
        <v>state_id_enc-dept_id_enc</v>
      </c>
      <c r="M1" t="str">
        <f>relative_rmse!M1</f>
        <v>store_id_enc</v>
      </c>
      <c r="N1" t="str">
        <f>relative_rmse!N1</f>
        <v>store_id_enc-cat_id_enc</v>
      </c>
      <c r="O1" t="str">
        <f>relative_rmse!O1</f>
        <v>store_id_enc-dept_id_enc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46</v>
      </c>
      <c r="X1" t="s">
        <v>47</v>
      </c>
      <c r="Y1" t="s">
        <v>6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</row>
    <row r="2" spans="1:31" x14ac:dyDescent="0.35">
      <c r="A2" t="s">
        <v>7</v>
      </c>
      <c r="B2" t="s">
        <v>8</v>
      </c>
      <c r="C2">
        <f>SUMIFS(MAE_mean!C:C, MAE_mean!$B:$B, $B2, MAE_mean!$A:$A, $A2)</f>
        <v>2.0994911709650599</v>
      </c>
      <c r="D2">
        <f>SUMIFS(MAE_mean!D:D, MAE_mean!$B:$B, $B2, MAE_mean!$A:$A, $A2)</f>
        <v>1426.85809151785</v>
      </c>
      <c r="E2">
        <f>SUMIFS(MAE_mean!E:E, MAE_mean!$B:$B, $B2, MAE_mean!$A:$A, $A2)</f>
        <v>598.40779448009596</v>
      </c>
      <c r="F2">
        <f>SUMIFS(MAE_mean!F:F, MAE_mean!$B:$B, $B2, MAE_mean!$A:$A, $A2)</f>
        <v>342.411850567253</v>
      </c>
      <c r="G2">
        <f>SUMIFS(MAE_mean!G:G, MAE_mean!$B:$B, $B2, MAE_mean!$A:$A, $A2)</f>
        <v>4.3289368814199101</v>
      </c>
      <c r="H2">
        <f>SUMIFS(MAE_mean!H:H, MAE_mean!$B:$B, $B2, MAE_mean!$A:$A, $A2)</f>
        <v>2.1780513518079001</v>
      </c>
      <c r="I2">
        <f>SUMIFS(MAE_mean!I:I, MAE_mean!$B:$B, $B2, MAE_mean!$A:$A, $A2)</f>
        <v>1.06421513963569</v>
      </c>
      <c r="J2">
        <f>SUMIFS(MAE_mean!J:J, MAE_mean!$B:$B, $B2, MAE_mean!$A:$A, $A2)</f>
        <v>723.62375953311005</v>
      </c>
      <c r="K2">
        <f>SUMIFS(MAE_mean!K:K, MAE_mean!$B:$B, $B2, MAE_mean!$A:$A, $A2)</f>
        <v>283.18449726407403</v>
      </c>
      <c r="L2">
        <f>SUMIFS(MAE_mean!L:L, MAE_mean!$B:$B, $B2, MAE_mean!$A:$A, $A2)</f>
        <v>153.56776023786799</v>
      </c>
      <c r="M2">
        <f>SUMIFS(MAE_mean!M:M, MAE_mean!$B:$B, $B2, MAE_mean!$A:$A, $A2)</f>
        <v>292.96188598632801</v>
      </c>
      <c r="N2">
        <f>SUMIFS(MAE_mean!N:N, MAE_mean!$B:$B, $B2, MAE_mean!$A:$A, $A2)</f>
        <v>116.64080495743499</v>
      </c>
      <c r="O2">
        <f>SUMIFS(MAE_mean!O:O, MAE_mean!$B:$B, $B2, MAE_mean!$A:$A, $A2)</f>
        <v>62.577939053262902</v>
      </c>
      <c r="Q2" t="s">
        <v>7</v>
      </c>
      <c r="R2" t="s">
        <v>8</v>
      </c>
      <c r="S2">
        <f>SUMIFS(MAE_std!C:C, MAE_std!$B:$B, $B2, MAE_std!$A:$A, $A2)</f>
        <v>1.13456835114524E-2</v>
      </c>
      <c r="T2">
        <f>SUMIFS(MAE_std!D:D, MAE_std!$B:$B, $B2, MAE_std!$A:$A, $A2)</f>
        <v>81.178039071284104</v>
      </c>
      <c r="U2">
        <f>SUMIFS(MAE_std!E:E, MAE_std!$B:$B, $B2, MAE_std!$A:$A, $A2)</f>
        <v>18.236683865447901</v>
      </c>
      <c r="V2">
        <f>SUMIFS(MAE_std!F:F, MAE_std!$B:$B, $B2, MAE_std!$A:$A, $A2)</f>
        <v>7.5420089370681103</v>
      </c>
      <c r="W2">
        <f>SUMIFS(MAE_std!G:G, MAE_std!$B:$B, $B2, MAE_std!$A:$A, $A2)</f>
        <v>8.8310214905472605E-3</v>
      </c>
      <c r="X2">
        <f>SUMIFS(MAE_std!H:H, MAE_std!$B:$B, $B2, MAE_std!$A:$A, $A2)</f>
        <v>2.6102107065015699E-3</v>
      </c>
      <c r="Y2">
        <f>SUMIFS(MAE_std!I:I, MAE_std!$B:$B, $B2, MAE_std!$A:$A, $A2)</f>
        <v>1.32415740043657E-3</v>
      </c>
      <c r="Z2">
        <f>SUMIFS(MAE_std!J:J, MAE_std!$B:$B, $B2, MAE_std!$A:$A, $A2)</f>
        <v>14.308464986893901</v>
      </c>
      <c r="AA2">
        <f>SUMIFS(MAE_std!K:K, MAE_std!$B:$B, $B2, MAE_std!$A:$A, $A2)</f>
        <v>4.61156606989754</v>
      </c>
      <c r="AB2">
        <f>SUMIFS(MAE_std!L:L, MAE_std!$B:$B, $B2, MAE_std!$A:$A, $A2)</f>
        <v>2.0145686621119498</v>
      </c>
      <c r="AC2">
        <f>SUMIFS(MAE_std!M:M, MAE_std!$B:$B, $B2, MAE_std!$A:$A, $A2)</f>
        <v>4.2619859202430703</v>
      </c>
      <c r="AD2">
        <f>SUMIFS(MAE_std!N:N, MAE_std!$B:$B, $B2, MAE_std!$A:$A, $A2)</f>
        <v>1.3593027320539399</v>
      </c>
      <c r="AE2">
        <f>SUMIFS(MAE_std!O:O, MAE_std!$B:$B, $B2, MAE_std!$A:$A, $A2)</f>
        <v>0.57954846841837304</v>
      </c>
    </row>
    <row r="3" spans="1:31" x14ac:dyDescent="0.35">
      <c r="A3" t="s">
        <v>7</v>
      </c>
      <c r="B3" t="s">
        <v>9</v>
      </c>
      <c r="C3">
        <f>SUMIFS(MAE_mean!C:C, MAE_mean!$B:$B, $B3, MAE_mean!$A:$A, $A3)</f>
        <v>2.0994762300830501</v>
      </c>
      <c r="D3">
        <f>SUMIFS(MAE_mean!D:D, MAE_mean!$B:$B, $B3, MAE_mean!$A:$A, $A3)</f>
        <v>1416.6865792410699</v>
      </c>
      <c r="E3">
        <f>SUMIFS(MAE_mean!E:E, MAE_mean!$B:$B, $B3, MAE_mean!$A:$A, $A3)</f>
        <v>596.69924781435998</v>
      </c>
      <c r="F3">
        <f>SUMIFS(MAE_mean!F:F, MAE_mean!$B:$B, $B3, MAE_mean!$A:$A, $A3)</f>
        <v>340.06990499691</v>
      </c>
      <c r="G3">
        <f>SUMIFS(MAE_mean!G:G, MAE_mean!$B:$B, $B3, MAE_mean!$A:$A, $A3)</f>
        <v>4.3268651902695598</v>
      </c>
      <c r="H3">
        <f>SUMIFS(MAE_mean!H:H, MAE_mean!$B:$B, $B3, MAE_mean!$A:$A, $A3)</f>
        <v>2.1770324638818699</v>
      </c>
      <c r="I3">
        <f>SUMIFS(MAE_mean!I:I, MAE_mean!$B:$B, $B3, MAE_mean!$A:$A, $A3)</f>
        <v>1.0638863871148201</v>
      </c>
      <c r="J3">
        <f>SUMIFS(MAE_mean!J:J, MAE_mean!$B:$B, $B3, MAE_mean!$A:$A, $A3)</f>
        <v>725.45790318080299</v>
      </c>
      <c r="K3">
        <f>SUMIFS(MAE_mean!K:K, MAE_mean!$B:$B, $B3, MAE_mean!$A:$A, $A3)</f>
        <v>283.70303303551998</v>
      </c>
      <c r="L3">
        <f>SUMIFS(MAE_mean!L:L, MAE_mean!$B:$B, $B3, MAE_mean!$A:$A, $A3)</f>
        <v>154.025116459853</v>
      </c>
      <c r="M3">
        <f>SUMIFS(MAE_mean!M:M, MAE_mean!$B:$B, $B3, MAE_mean!$A:$A, $A3)</f>
        <v>293.64162353515599</v>
      </c>
      <c r="N3">
        <f>SUMIFS(MAE_mean!N:N, MAE_mean!$B:$B, $B3, MAE_mean!$A:$A, $A3)</f>
        <v>117.145099080403</v>
      </c>
      <c r="O3">
        <f>SUMIFS(MAE_mean!O:O, MAE_mean!$B:$B, $B3, MAE_mean!$A:$A, $A3)</f>
        <v>62.7923789060359</v>
      </c>
      <c r="Q3" t="s">
        <v>7</v>
      </c>
      <c r="R3" t="s">
        <v>9</v>
      </c>
      <c r="S3">
        <f>SUMIFS(MAE_std!C:C, MAE_std!$B:$B, $B3, MAE_std!$A:$A, $A3)</f>
        <v>9.2495227505609897E-3</v>
      </c>
      <c r="T3">
        <f>SUMIFS(MAE_std!D:D, MAE_std!$B:$B, $B3, MAE_std!$A:$A, $A3)</f>
        <v>57.526968271686798</v>
      </c>
      <c r="U3">
        <f>SUMIFS(MAE_std!E:E, MAE_std!$B:$B, $B3, MAE_std!$A:$A, $A3)</f>
        <v>18.440968088177002</v>
      </c>
      <c r="V3">
        <f>SUMIFS(MAE_std!F:F, MAE_std!$B:$B, $B3, MAE_std!$A:$A, $A3)</f>
        <v>6.1953722972835603</v>
      </c>
      <c r="W3">
        <f>SUMIFS(MAE_std!G:G, MAE_std!$B:$B, $B3, MAE_std!$A:$A, $A3)</f>
        <v>1.08558959490013E-2</v>
      </c>
      <c r="X3">
        <f>SUMIFS(MAE_std!H:H, MAE_std!$B:$B, $B3, MAE_std!$A:$A, $A3)</f>
        <v>2.99132275845757E-3</v>
      </c>
      <c r="Y3">
        <f>SUMIFS(MAE_std!I:I, MAE_std!$B:$B, $B3, MAE_std!$A:$A, $A3)</f>
        <v>1.39338500529318E-3</v>
      </c>
      <c r="Z3">
        <f>SUMIFS(MAE_std!J:J, MAE_std!$B:$B, $B3, MAE_std!$A:$A, $A3)</f>
        <v>13.349172378204299</v>
      </c>
      <c r="AA3">
        <f>SUMIFS(MAE_std!K:K, MAE_std!$B:$B, $B3, MAE_std!$A:$A, $A3)</f>
        <v>4.4933090341110198</v>
      </c>
      <c r="AB3">
        <f>SUMIFS(MAE_std!L:L, MAE_std!$B:$B, $B3, MAE_std!$A:$A, $A3)</f>
        <v>1.9125236500925999</v>
      </c>
      <c r="AC3">
        <f>SUMIFS(MAE_std!M:M, MAE_std!$B:$B, $B3, MAE_std!$A:$A, $A3)</f>
        <v>3.0588378367459002</v>
      </c>
      <c r="AD3">
        <f>SUMIFS(MAE_std!N:N, MAE_std!$B:$B, $B3, MAE_std!$A:$A, $A3)</f>
        <v>1.1854319327262399</v>
      </c>
      <c r="AE3">
        <f>SUMIFS(MAE_std!O:O, MAE_std!$B:$B, $B3, MAE_std!$A:$A, $A3)</f>
        <v>0.56075911187677996</v>
      </c>
    </row>
    <row r="4" spans="1:31" x14ac:dyDescent="0.35">
      <c r="A4" t="s">
        <v>7</v>
      </c>
      <c r="B4" t="s">
        <v>10</v>
      </c>
      <c r="C4">
        <f>SUMIFS(MAE_mean!C:C, MAE_mean!$B:$B, $B4, MAE_mean!$A:$A, $A4)</f>
        <v>2.1857903571971602</v>
      </c>
      <c r="D4">
        <f>SUMIFS(MAE_mean!D:D, MAE_mean!$B:$B, $B4, MAE_mean!$A:$A, $A4)</f>
        <v>1652.96286272321</v>
      </c>
      <c r="E4">
        <f>SUMIFS(MAE_mean!E:E, MAE_mean!$B:$B, $B4, MAE_mean!$A:$A, $A4)</f>
        <v>742.58379138764803</v>
      </c>
      <c r="F4">
        <f>SUMIFS(MAE_mean!F:F, MAE_mean!$B:$B, $B4, MAE_mean!$A:$A, $A4)</f>
        <v>410.32769719337898</v>
      </c>
      <c r="G4">
        <f>SUMIFS(MAE_mean!G:G, MAE_mean!$B:$B, $B4, MAE_mean!$A:$A, $A4)</f>
        <v>4.3935313836279901</v>
      </c>
      <c r="H4">
        <f>SUMIFS(MAE_mean!H:H, MAE_mean!$B:$B, $B4, MAE_mean!$A:$A, $A4)</f>
        <v>2.1941179686158199</v>
      </c>
      <c r="I4">
        <f>SUMIFS(MAE_mean!I:I, MAE_mean!$B:$B, $B4, MAE_mean!$A:$A, $A4)</f>
        <v>1.06981810642652</v>
      </c>
      <c r="J4">
        <f>SUMIFS(MAE_mean!J:J, MAE_mean!$B:$B, $B4, MAE_mean!$A:$A, $A4)</f>
        <v>807.72476283482104</v>
      </c>
      <c r="K4">
        <f>SUMIFS(MAE_mean!K:K, MAE_mean!$B:$B, $B4, MAE_mean!$A:$A, $A4)</f>
        <v>331.829083421495</v>
      </c>
      <c r="L4">
        <f>SUMIFS(MAE_mean!L:L, MAE_mean!$B:$B, $B4, MAE_mean!$A:$A, $A4)</f>
        <v>176.60930733842901</v>
      </c>
      <c r="M4">
        <f>SUMIFS(MAE_mean!M:M, MAE_mean!$B:$B, $B4, MAE_mean!$A:$A, $A4)</f>
        <v>309.09241847446901</v>
      </c>
      <c r="N4">
        <f>SUMIFS(MAE_mean!N:N, MAE_mean!$B:$B, $B4, MAE_mean!$A:$A, $A4)</f>
        <v>127.740855465843</v>
      </c>
      <c r="O4">
        <f>SUMIFS(MAE_mean!O:O, MAE_mean!$B:$B, $B4, MAE_mean!$A:$A, $A4)</f>
        <v>68.006301862950195</v>
      </c>
      <c r="Q4" t="s">
        <v>7</v>
      </c>
      <c r="R4" t="s">
        <v>10</v>
      </c>
      <c r="S4">
        <f>SUMIFS(MAE_std!C:C, MAE_std!$B:$B, $B4, MAE_std!$A:$A, $A4)</f>
        <v>5.5849696672048803E-3</v>
      </c>
      <c r="T4">
        <f>SUMIFS(MAE_std!D:D, MAE_std!$B:$B, $B4, MAE_std!$A:$A, $A4)</f>
        <v>40.216442053234601</v>
      </c>
      <c r="U4">
        <f>SUMIFS(MAE_std!E:E, MAE_std!$B:$B, $B4, MAE_std!$A:$A, $A4)</f>
        <v>12.960632894813701</v>
      </c>
      <c r="V4">
        <f>SUMIFS(MAE_std!F:F, MAE_std!$B:$B, $B4, MAE_std!$A:$A, $A4)</f>
        <v>5.8153140837876203</v>
      </c>
      <c r="W4">
        <f>SUMIFS(MAE_std!G:G, MAE_std!$B:$B, $B4, MAE_std!$A:$A, $A4)</f>
        <v>9.00674960733229E-3</v>
      </c>
      <c r="X4">
        <f>SUMIFS(MAE_std!H:H, MAE_std!$B:$B, $B4, MAE_std!$A:$A, $A4)</f>
        <v>2.4203070652008001E-3</v>
      </c>
      <c r="Y4">
        <f>SUMIFS(MAE_std!I:I, MAE_std!$B:$B, $B4, MAE_std!$A:$A, $A4)</f>
        <v>1.42660234298906E-3</v>
      </c>
      <c r="Z4">
        <f>SUMIFS(MAE_std!J:J, MAE_std!$B:$B, $B4, MAE_std!$A:$A, $A4)</f>
        <v>5.3379905646921904</v>
      </c>
      <c r="AA4">
        <f>SUMIFS(MAE_std!K:K, MAE_std!$B:$B, $B4, MAE_std!$A:$A, $A4)</f>
        <v>2.2542422822657699</v>
      </c>
      <c r="AB4">
        <f>SUMIFS(MAE_std!L:L, MAE_std!$B:$B, $B4, MAE_std!$A:$A, $A4)</f>
        <v>1.28811924381001</v>
      </c>
      <c r="AC4">
        <f>SUMIFS(MAE_std!M:M, MAE_std!$B:$B, $B4, MAE_std!$A:$A, $A4)</f>
        <v>1.7945377739666799</v>
      </c>
      <c r="AD4">
        <f>SUMIFS(MAE_std!N:N, MAE_std!$B:$B, $B4, MAE_std!$A:$A, $A4)</f>
        <v>0.75449333136025198</v>
      </c>
      <c r="AE4">
        <f>SUMIFS(MAE_std!O:O, MAE_std!$B:$B, $B4, MAE_std!$A:$A, $A4)</f>
        <v>0.37410498603556303</v>
      </c>
    </row>
    <row r="5" spans="1:31" x14ac:dyDescent="0.35">
      <c r="A5" t="s">
        <v>7</v>
      </c>
      <c r="B5" t="s">
        <v>11</v>
      </c>
      <c r="C5">
        <f>SUMIFS(MAE_mean!C:C, MAE_mean!$B:$B, $B5, MAE_mean!$A:$A, $A5)</f>
        <v>2.2004506112389302</v>
      </c>
      <c r="D5">
        <f>SUMIFS(MAE_mean!D:D, MAE_mean!$B:$B, $B5, MAE_mean!$A:$A, $A5)</f>
        <v>1627.7422712053501</v>
      </c>
      <c r="E5">
        <f>SUMIFS(MAE_mean!E:E, MAE_mean!$B:$B, $B5, MAE_mean!$A:$A, $A5)</f>
        <v>771.89044218517404</v>
      </c>
      <c r="F5">
        <f>SUMIFS(MAE_mean!F:F, MAE_mean!$B:$B, $B5, MAE_mean!$A:$A, $A5)</f>
        <v>420.33586674904302</v>
      </c>
      <c r="G5">
        <f>SUMIFS(MAE_mean!G:G, MAE_mean!$B:$B, $B5, MAE_mean!$A:$A, $A5)</f>
        <v>4.4060736248115404</v>
      </c>
      <c r="H5">
        <f>SUMIFS(MAE_mean!H:H, MAE_mean!$B:$B, $B5, MAE_mean!$A:$A, $A5)</f>
        <v>2.19562632373662</v>
      </c>
      <c r="I5">
        <f>SUMIFS(MAE_mean!I:I, MAE_mean!$B:$B, $B5, MAE_mean!$A:$A, $A5)</f>
        <v>1.07019505627583</v>
      </c>
      <c r="J5">
        <f>SUMIFS(MAE_mean!J:J, MAE_mean!$B:$B, $B5, MAE_mean!$A:$A, $A5)</f>
        <v>811.55286225818395</v>
      </c>
      <c r="K5">
        <f>SUMIFS(MAE_mean!K:K, MAE_mean!$B:$B, $B5, MAE_mean!$A:$A, $A5)</f>
        <v>342.70765957302501</v>
      </c>
      <c r="L5">
        <f>SUMIFS(MAE_mean!L:L, MAE_mean!$B:$B, $B5, MAE_mean!$A:$A, $A5)</f>
        <v>181.29554563639101</v>
      </c>
      <c r="M5">
        <f>SUMIFS(MAE_mean!M:M, MAE_mean!$B:$B, $B5, MAE_mean!$A:$A, $A5)</f>
        <v>311.74265380859299</v>
      </c>
      <c r="N5">
        <f>SUMIFS(MAE_mean!N:N, MAE_mean!$B:$B, $B5, MAE_mean!$A:$A, $A5)</f>
        <v>130.82894021170401</v>
      </c>
      <c r="O5">
        <f>SUMIFS(MAE_mean!O:O, MAE_mean!$B:$B, $B5, MAE_mean!$A:$A, $A5)</f>
        <v>69.503586623133401</v>
      </c>
      <c r="Q5" t="s">
        <v>7</v>
      </c>
      <c r="R5" t="s">
        <v>11</v>
      </c>
      <c r="S5">
        <f>SUMIFS(MAE_std!C:C, MAE_std!$B:$B, $B5, MAE_std!$A:$A, $A5)</f>
        <v>6.6466990316615101E-3</v>
      </c>
      <c r="T5">
        <f>SUMIFS(MAE_std!D:D, MAE_std!$B:$B, $B5, MAE_std!$A:$A, $A5)</f>
        <v>24.806357697477299</v>
      </c>
      <c r="U5">
        <f>SUMIFS(MAE_std!E:E, MAE_std!$B:$B, $B5, MAE_std!$A:$A, $A5)</f>
        <v>12.9401904451713</v>
      </c>
      <c r="V5">
        <f>SUMIFS(MAE_std!F:F, MAE_std!$B:$B, $B5, MAE_std!$A:$A, $A5)</f>
        <v>5.5135202410300401</v>
      </c>
      <c r="W5">
        <f>SUMIFS(MAE_std!G:G, MAE_std!$B:$B, $B5, MAE_std!$A:$A, $A5)</f>
        <v>1.05271108264574E-2</v>
      </c>
      <c r="X5">
        <f>SUMIFS(MAE_std!H:H, MAE_std!$B:$B, $B5, MAE_std!$A:$A, $A5)</f>
        <v>3.28671519537569E-3</v>
      </c>
      <c r="Y5">
        <f>SUMIFS(MAE_std!I:I, MAE_std!$B:$B, $B5, MAE_std!$A:$A, $A5)</f>
        <v>1.56143491369564E-3</v>
      </c>
      <c r="Z5">
        <f>SUMIFS(MAE_std!J:J, MAE_std!$B:$B, $B5, MAE_std!$A:$A, $A5)</f>
        <v>7.4582224061797504</v>
      </c>
      <c r="AA5">
        <f>SUMIFS(MAE_std!K:K, MAE_std!$B:$B, $B5, MAE_std!$A:$A, $A5)</f>
        <v>2.5732515874337398</v>
      </c>
      <c r="AB5">
        <f>SUMIFS(MAE_std!L:L, MAE_std!$B:$B, $B5, MAE_std!$A:$A, $A5)</f>
        <v>1.45077386890454</v>
      </c>
      <c r="AC5">
        <f>SUMIFS(MAE_std!M:M, MAE_std!$B:$B, $B5, MAE_std!$A:$A, $A5)</f>
        <v>2.27134196672713</v>
      </c>
      <c r="AD5">
        <f>SUMIFS(MAE_std!N:N, MAE_std!$B:$B, $B5, MAE_std!$A:$A, $A5)</f>
        <v>0.84217975332420303</v>
      </c>
      <c r="AE5">
        <f>SUMIFS(MAE_std!O:O, MAE_std!$B:$B, $B5, MAE_std!$A:$A, $A5)</f>
        <v>0.43205097280181398</v>
      </c>
    </row>
    <row r="6" spans="1:31" x14ac:dyDescent="0.35">
      <c r="A6" t="s">
        <v>7</v>
      </c>
      <c r="B6" t="s">
        <v>56</v>
      </c>
      <c r="C6">
        <f>SUMIFS(MAE_mean!C:C, MAE_mean!$B:$B, $B6, MAE_mean!$A:$A, $A6)</f>
        <v>2.3078070472245402</v>
      </c>
      <c r="D6">
        <f>SUMIFS(MAE_mean!D:D, MAE_mean!$B:$B, $B6, MAE_mean!$A:$A, $A6)</f>
        <v>2173.14129464285</v>
      </c>
      <c r="E6">
        <f>SUMIFS(MAE_mean!E:E, MAE_mean!$B:$B, $B6, MAE_mean!$A:$A, $A6)</f>
        <v>934.94214913504402</v>
      </c>
      <c r="F6">
        <f>SUMIFS(MAE_mean!F:F, MAE_mean!$B:$B, $B6, MAE_mean!$A:$A, $A6)</f>
        <v>481.906944212621</v>
      </c>
      <c r="G6">
        <f>SUMIFS(MAE_mean!G:G, MAE_mean!$B:$B, $B6, MAE_mean!$A:$A, $A6)</f>
        <v>4.4801445878699599</v>
      </c>
      <c r="H6">
        <f>SUMIFS(MAE_mean!H:H, MAE_mean!$B:$B, $B6, MAE_mean!$A:$A, $A6)</f>
        <v>2.2177346011179</v>
      </c>
      <c r="I6">
        <f>SUMIFS(MAE_mean!I:I, MAE_mean!$B:$B, $B6, MAE_mean!$A:$A, $A6)</f>
        <v>1.0769654582397401</v>
      </c>
      <c r="J6">
        <f>SUMIFS(MAE_mean!J:J, MAE_mean!$B:$B, $B6, MAE_mean!$A:$A, $A6)</f>
        <v>967.04812476748498</v>
      </c>
      <c r="K6">
        <f>SUMIFS(MAE_mean!K:K, MAE_mean!$B:$B, $B6, MAE_mean!$A:$A, $A6)</f>
        <v>392.42056921096002</v>
      </c>
      <c r="L6">
        <f>SUMIFS(MAE_mean!L:L, MAE_mean!$B:$B, $B6, MAE_mean!$A:$A, $A6)</f>
        <v>200.01929056206501</v>
      </c>
      <c r="M6">
        <f>SUMIFS(MAE_mean!M:M, MAE_mean!$B:$B, $B6, MAE_mean!$A:$A, $A6)</f>
        <v>357.39955827985398</v>
      </c>
      <c r="N6">
        <f>SUMIFS(MAE_mean!N:N, MAE_mean!$B:$B, $B6, MAE_mean!$A:$A, $A6)</f>
        <v>144.138552453177</v>
      </c>
      <c r="O6">
        <f>SUMIFS(MAE_mean!O:O, MAE_mean!$B:$B, $B6, MAE_mean!$A:$A, $A6)</f>
        <v>74.305638994197395</v>
      </c>
      <c r="Q6" t="s">
        <v>7</v>
      </c>
      <c r="R6" t="s">
        <v>56</v>
      </c>
      <c r="S6">
        <f>SUMIFS(MAE_std!C:C, MAE_std!$B:$B, $B6, MAE_std!$A:$A, $A6)</f>
        <v>0.152497166109824</v>
      </c>
      <c r="T6">
        <f>SUMIFS(MAE_std!D:D, MAE_std!$B:$B, $B6, MAE_std!$A:$A, $A6)</f>
        <v>777.14807656016899</v>
      </c>
      <c r="U6">
        <f>SUMIFS(MAE_std!E:E, MAE_std!$B:$B, $B6, MAE_std!$A:$A, $A6)</f>
        <v>229.396208831585</v>
      </c>
      <c r="V6">
        <f>SUMIFS(MAE_std!F:F, MAE_std!$B:$B, $B6, MAE_std!$A:$A, $A6)</f>
        <v>92.432478606651998</v>
      </c>
      <c r="W6">
        <f>SUMIFS(MAE_std!G:G, MAE_std!$B:$B, $B6, MAE_std!$A:$A, $A6)</f>
        <v>0.11334090332993001</v>
      </c>
      <c r="X6">
        <f>SUMIFS(MAE_std!H:H, MAE_std!$B:$B, $B6, MAE_std!$A:$A, $A6)</f>
        <v>3.4090523768285599E-2</v>
      </c>
      <c r="Y6">
        <f>SUMIFS(MAE_std!I:I, MAE_std!$B:$B, $B6, MAE_std!$A:$A, $A6)</f>
        <v>1.24919292399534E-2</v>
      </c>
      <c r="Z6">
        <f>SUMIFS(MAE_std!J:J, MAE_std!$B:$B, $B6, MAE_std!$A:$A, $A6)</f>
        <v>208.44219068533101</v>
      </c>
      <c r="AA6">
        <f>SUMIFS(MAE_std!K:K, MAE_std!$B:$B, $B6, MAE_std!$A:$A, $A6)</f>
        <v>69.503418395678494</v>
      </c>
      <c r="AB6">
        <f>SUMIFS(MAE_std!L:L, MAE_std!$B:$B, $B6, MAE_std!$A:$A, $A6)</f>
        <v>26.740062237632699</v>
      </c>
      <c r="AC6">
        <f>SUMIFS(MAE_std!M:M, MAE_std!$B:$B, $B6, MAE_std!$A:$A, $A6)</f>
        <v>58.475510941249098</v>
      </c>
      <c r="AD6">
        <f>SUMIFS(MAE_std!N:N, MAE_std!$B:$B, $B6, MAE_std!$A:$A, $A6)</f>
        <v>17.803241213151502</v>
      </c>
      <c r="AE6">
        <f>SUMIFS(MAE_std!O:O, MAE_std!$B:$B, $B6, MAE_std!$A:$A, $A6)</f>
        <v>6.6762351530914401</v>
      </c>
    </row>
    <row r="7" spans="1:31" x14ac:dyDescent="0.35">
      <c r="A7" t="s">
        <v>7</v>
      </c>
      <c r="B7" t="s">
        <v>12</v>
      </c>
      <c r="C7">
        <f>SUMIFS(MAE_mean!C:C, MAE_mean!$B:$B, $B7, MAE_mean!$A:$A, $A7)</f>
        <v>2.1000499774347499</v>
      </c>
      <c r="D7">
        <f>SUMIFS(MAE_mean!D:D, MAE_mean!$B:$B, $B7, MAE_mean!$A:$A, $A7)</f>
        <v>1424.85221819196</v>
      </c>
      <c r="E7">
        <f>SUMIFS(MAE_mean!E:E, MAE_mean!$B:$B, $B7, MAE_mean!$A:$A, $A7)</f>
        <v>634.250096784319</v>
      </c>
      <c r="F7">
        <f>SUMIFS(MAE_mean!F:F, MAE_mean!$B:$B, $B7, MAE_mean!$A:$A, $A7)</f>
        <v>350.30273515350899</v>
      </c>
      <c r="G7">
        <f>SUMIFS(MAE_mean!G:G, MAE_mean!$B:$B, $B7, MAE_mean!$A:$A, $A7)</f>
        <v>4.26737666012649</v>
      </c>
      <c r="H7">
        <f>SUMIFS(MAE_mean!H:H, MAE_mean!$B:$B, $B7, MAE_mean!$A:$A, $A7)</f>
        <v>2.1524923451312898</v>
      </c>
      <c r="I7">
        <f>SUMIFS(MAE_mean!I:I, MAE_mean!$B:$B, $B7, MAE_mean!$A:$A, $A7)</f>
        <v>1.0479653617323099</v>
      </c>
      <c r="J7">
        <f>SUMIFS(MAE_mean!J:J, MAE_mean!$B:$B, $B7, MAE_mean!$A:$A, $A7)</f>
        <v>747.33602469308005</v>
      </c>
      <c r="K7">
        <f>SUMIFS(MAE_mean!K:K, MAE_mean!$B:$B, $B7, MAE_mean!$A:$A, $A7)</f>
        <v>304.84250330849301</v>
      </c>
      <c r="L7">
        <f>SUMIFS(MAE_mean!L:L, MAE_mean!$B:$B, $B7, MAE_mean!$A:$A, $A7)</f>
        <v>160.15891563519301</v>
      </c>
      <c r="M7">
        <f>SUMIFS(MAE_mean!M:M, MAE_mean!$B:$B, $B7, MAE_mean!$A:$A, $A7)</f>
        <v>298.73592895507801</v>
      </c>
      <c r="N7">
        <f>SUMIFS(MAE_mean!N:N, MAE_mean!$B:$B, $B7, MAE_mean!$A:$A, $A7)</f>
        <v>122.36418904259</v>
      </c>
      <c r="O7">
        <f>SUMIFS(MAE_mean!O:O, MAE_mean!$B:$B, $B7, MAE_mean!$A:$A, $A7)</f>
        <v>64.666625554318301</v>
      </c>
      <c r="Q7" t="s">
        <v>7</v>
      </c>
      <c r="R7" t="s">
        <v>12</v>
      </c>
      <c r="S7">
        <f>SUMIFS(MAE_std!C:C, MAE_std!$B:$B, $B7, MAE_std!$A:$A, $A7)</f>
        <v>4.5048419398111801E-3</v>
      </c>
      <c r="T7">
        <f>SUMIFS(MAE_std!D:D, MAE_std!$B:$B, $B7, MAE_std!$A:$A, $A7)</f>
        <v>50.598950333103097</v>
      </c>
      <c r="U7">
        <f>SUMIFS(MAE_std!E:E, MAE_std!$B:$B, $B7, MAE_std!$A:$A, $A7)</f>
        <v>10.358752895379199</v>
      </c>
      <c r="V7">
        <f>SUMIFS(MAE_std!F:F, MAE_std!$B:$B, $B7, MAE_std!$A:$A, $A7)</f>
        <v>4.5027869317491804</v>
      </c>
      <c r="W7">
        <f>SUMIFS(MAE_std!G:G, MAE_std!$B:$B, $B7, MAE_std!$A:$A, $A7)</f>
        <v>5.2393744513256797E-3</v>
      </c>
      <c r="X7">
        <f>SUMIFS(MAE_std!H:H, MAE_std!$B:$B, $B7, MAE_std!$A:$A, $A7)</f>
        <v>1.53688779183899E-3</v>
      </c>
      <c r="Y7">
        <f>SUMIFS(MAE_std!I:I, MAE_std!$B:$B, $B7, MAE_std!$A:$A, $A7)</f>
        <v>7.1101987723551797E-4</v>
      </c>
      <c r="Z7">
        <f>SUMIFS(MAE_std!J:J, MAE_std!$B:$B, $B7, MAE_std!$A:$A, $A7)</f>
        <v>9.0707069836518794</v>
      </c>
      <c r="AA7">
        <f>SUMIFS(MAE_std!K:K, MAE_std!$B:$B, $B7, MAE_std!$A:$A, $A7)</f>
        <v>1.95225396142653</v>
      </c>
      <c r="AB7">
        <f>SUMIFS(MAE_std!L:L, MAE_std!$B:$B, $B7, MAE_std!$A:$A, $A7)</f>
        <v>0.69009927349246902</v>
      </c>
      <c r="AC7">
        <f>SUMIFS(MAE_std!M:M, MAE_std!$B:$B, $B7, MAE_std!$A:$A, $A7)</f>
        <v>1.6926192228951</v>
      </c>
      <c r="AD7">
        <f>SUMIFS(MAE_std!N:N, MAE_std!$B:$B, $B7, MAE_std!$A:$A, $A7)</f>
        <v>0.48589395439272298</v>
      </c>
      <c r="AE7">
        <f>SUMIFS(MAE_std!O:O, MAE_std!$B:$B, $B7, MAE_std!$A:$A, $A7)</f>
        <v>0.17426617195079599</v>
      </c>
    </row>
    <row r="8" spans="1:31" x14ac:dyDescent="0.35">
      <c r="A8" t="s">
        <v>7</v>
      </c>
      <c r="B8" t="s">
        <v>13</v>
      </c>
      <c r="C8">
        <f>SUMIFS(MAE_mean!C:C, MAE_mean!$B:$B, $B8, MAE_mean!$A:$A, $A8)</f>
        <v>2.1228672488882898</v>
      </c>
      <c r="D8">
        <f>SUMIFS(MAE_mean!D:D, MAE_mean!$B:$B, $B8, MAE_mean!$A:$A, $A8)</f>
        <v>1457.45001395089</v>
      </c>
      <c r="E8">
        <f>SUMIFS(MAE_mean!E:E, MAE_mean!$B:$B, $B8, MAE_mean!$A:$A, $A8)</f>
        <v>646.73716546921503</v>
      </c>
      <c r="F8">
        <f>SUMIFS(MAE_mean!F:F, MAE_mean!$B:$B, $B8, MAE_mean!$A:$A, $A8)</f>
        <v>359.00713505647599</v>
      </c>
      <c r="G8">
        <f>SUMIFS(MAE_mean!G:G, MAE_mean!$B:$B, $B8, MAE_mean!$A:$A, $A8)</f>
        <v>4.3008539880269696</v>
      </c>
      <c r="H8">
        <f>SUMIFS(MAE_mean!H:H, MAE_mean!$B:$B, $B8, MAE_mean!$A:$A, $A8)</f>
        <v>2.1651310329575799</v>
      </c>
      <c r="I8">
        <f>SUMIFS(MAE_mean!I:I, MAE_mean!$B:$B, $B8, MAE_mean!$A:$A, $A8)</f>
        <v>1.05507022422403</v>
      </c>
      <c r="J8">
        <f>SUMIFS(MAE_mean!J:J, MAE_mean!$B:$B, $B8, MAE_mean!$A:$A, $A8)</f>
        <v>777.67983747209803</v>
      </c>
      <c r="K8">
        <f>SUMIFS(MAE_mean!K:K, MAE_mean!$B:$B, $B8, MAE_mean!$A:$A, $A8)</f>
        <v>311.29120982336599</v>
      </c>
      <c r="L8">
        <f>SUMIFS(MAE_mean!L:L, MAE_mean!$B:$B, $B8, MAE_mean!$A:$A, $A8)</f>
        <v>163.703691783567</v>
      </c>
      <c r="M8">
        <f>SUMIFS(MAE_mean!M:M, MAE_mean!$B:$B, $B8, MAE_mean!$A:$A, $A8)</f>
        <v>304.58821044921802</v>
      </c>
      <c r="N8">
        <f>SUMIFS(MAE_mean!N:N, MAE_mean!$B:$B, $B8, MAE_mean!$A:$A, $A8)</f>
        <v>124.31471469879099</v>
      </c>
      <c r="O8">
        <f>SUMIFS(MAE_mean!O:O, MAE_mean!$B:$B, $B8, MAE_mean!$A:$A, $A8)</f>
        <v>65.690164404791204</v>
      </c>
      <c r="Q8" t="s">
        <v>7</v>
      </c>
      <c r="R8" t="s">
        <v>13</v>
      </c>
      <c r="S8">
        <f>SUMIFS(MAE_std!C:C, MAE_std!$B:$B, $B8, MAE_std!$A:$A, $A8)</f>
        <v>4.9664073811863897E-3</v>
      </c>
      <c r="T8">
        <f>SUMIFS(MAE_std!D:D, MAE_std!$B:$B, $B8, MAE_std!$A:$A, $A8)</f>
        <v>28.2446791843639</v>
      </c>
      <c r="U8">
        <f>SUMIFS(MAE_std!E:E, MAE_std!$B:$B, $B8, MAE_std!$A:$A, $A8)</f>
        <v>10.0848302046006</v>
      </c>
      <c r="V8">
        <f>SUMIFS(MAE_std!F:F, MAE_std!$B:$B, $B8, MAE_std!$A:$A, $A8)</f>
        <v>4.1832216619499603</v>
      </c>
      <c r="W8">
        <f>SUMIFS(MAE_std!G:G, MAE_std!$B:$B, $B8, MAE_std!$A:$A, $A8)</f>
        <v>7.8252997058512793E-3</v>
      </c>
      <c r="X8">
        <f>SUMIFS(MAE_std!H:H, MAE_std!$B:$B, $B8, MAE_std!$A:$A, $A8)</f>
        <v>2.5255496435380798E-3</v>
      </c>
      <c r="Y8">
        <f>SUMIFS(MAE_std!I:I, MAE_std!$B:$B, $B8, MAE_std!$A:$A, $A8)</f>
        <v>1.16086744701877E-3</v>
      </c>
      <c r="Z8">
        <f>SUMIFS(MAE_std!J:J, MAE_std!$B:$B, $B8, MAE_std!$A:$A, $A8)</f>
        <v>4.1856018009013196</v>
      </c>
      <c r="AA8">
        <f>SUMIFS(MAE_std!K:K, MAE_std!$B:$B, $B8, MAE_std!$A:$A, $A8)</f>
        <v>2.8367158179016201</v>
      </c>
      <c r="AB8">
        <f>SUMIFS(MAE_std!L:L, MAE_std!$B:$B, $B8, MAE_std!$A:$A, $A8)</f>
        <v>1.27033855725268</v>
      </c>
      <c r="AC8">
        <f>SUMIFS(MAE_std!M:M, MAE_std!$B:$B, $B8, MAE_std!$A:$A, $A8)</f>
        <v>1.54196222188554</v>
      </c>
      <c r="AD8">
        <f>SUMIFS(MAE_std!N:N, MAE_std!$B:$B, $B8, MAE_std!$A:$A, $A8)</f>
        <v>0.51696628457523996</v>
      </c>
      <c r="AE8">
        <f>SUMIFS(MAE_std!O:O, MAE_std!$B:$B, $B8, MAE_std!$A:$A, $A8)</f>
        <v>0.24982787523539701</v>
      </c>
    </row>
    <row r="9" spans="1:31" x14ac:dyDescent="0.35">
      <c r="A9" t="s">
        <v>7</v>
      </c>
      <c r="B9" t="s">
        <v>14</v>
      </c>
      <c r="C9">
        <f>SUMIFS(MAE_mean!C:C, MAE_mean!$B:$B, $B9, MAE_mean!$A:$A, $A9)</f>
        <v>2.8486288573039</v>
      </c>
      <c r="D9">
        <f>SUMIFS(MAE_mean!D:D, MAE_mean!$B:$B, $B9, MAE_mean!$A:$A, $A9)</f>
        <v>4647.3224748883904</v>
      </c>
      <c r="E9">
        <f>SUMIFS(MAE_mean!E:E, MAE_mean!$B:$B, $B9, MAE_mean!$A:$A, $A9)</f>
        <v>1843.3320434570301</v>
      </c>
      <c r="F9">
        <f>SUMIFS(MAE_mean!F:F, MAE_mean!$B:$B, $B9, MAE_mean!$A:$A, $A9)</f>
        <v>866.05373600551002</v>
      </c>
      <c r="G9">
        <f>SUMIFS(MAE_mean!G:G, MAE_mean!$B:$B, $B9, MAE_mean!$A:$A, $A9)</f>
        <v>5.0282686123018898</v>
      </c>
      <c r="H9">
        <f>SUMIFS(MAE_mean!H:H, MAE_mean!$B:$B, $B9, MAE_mean!$A:$A, $A9)</f>
        <v>2.3489315982135599</v>
      </c>
      <c r="I9">
        <f>SUMIFS(MAE_mean!I:I, MAE_mean!$B:$B, $B9, MAE_mean!$A:$A, $A9)</f>
        <v>1.09383426653867</v>
      </c>
      <c r="J9">
        <f>SUMIFS(MAE_mean!J:J, MAE_mean!$B:$B, $B9, MAE_mean!$A:$A, $A9)</f>
        <v>1600.82482677641</v>
      </c>
      <c r="K9">
        <f>SUMIFS(MAE_mean!K:K, MAE_mean!$B:$B, $B9, MAE_mean!$A:$A, $A9)</f>
        <v>644.76155000716903</v>
      </c>
      <c r="L9">
        <f>SUMIFS(MAE_mean!L:L, MAE_mean!$B:$B, $B9, MAE_mean!$A:$A, $A9)</f>
        <v>305.91321719552298</v>
      </c>
      <c r="M9">
        <f>SUMIFS(MAE_mean!M:M, MAE_mean!$B:$B, $B9, MAE_mean!$A:$A, $A9)</f>
        <v>515.48077436174594</v>
      </c>
      <c r="N9">
        <f>SUMIFS(MAE_mean!N:N, MAE_mean!$B:$B, $B9, MAE_mean!$A:$A, $A9)</f>
        <v>210.13742441086501</v>
      </c>
      <c r="O9">
        <f>SUMIFS(MAE_mean!O:O, MAE_mean!$B:$B, $B9, MAE_mean!$A:$A, $A9)</f>
        <v>101.98934153751399</v>
      </c>
      <c r="Q9" t="s">
        <v>7</v>
      </c>
      <c r="R9" t="s">
        <v>14</v>
      </c>
      <c r="S9">
        <f>SUMIFS(MAE_std!C:C, MAE_std!$B:$B, $B9, MAE_std!$A:$A, $A9)</f>
        <v>8.1021903194743103E-3</v>
      </c>
      <c r="T9">
        <f>SUMIFS(MAE_std!D:D, MAE_std!$B:$B, $B9, MAE_std!$A:$A, $A9)</f>
        <v>59.656282347540497</v>
      </c>
      <c r="U9">
        <f>SUMIFS(MAE_std!E:E, MAE_std!$B:$B, $B9, MAE_std!$A:$A, $A9)</f>
        <v>11.883567716745301</v>
      </c>
      <c r="V9">
        <f>SUMIFS(MAE_std!F:F, MAE_std!$B:$B, $B9, MAE_std!$A:$A, $A9)</f>
        <v>4.9048776644890903</v>
      </c>
      <c r="W9">
        <f>SUMIFS(MAE_std!G:G, MAE_std!$B:$B, $B9, MAE_std!$A:$A, $A9)</f>
        <v>9.72187989682664E-3</v>
      </c>
      <c r="X9">
        <f>SUMIFS(MAE_std!H:H, MAE_std!$B:$B, $B9, MAE_std!$A:$A, $A9)</f>
        <v>2.67191490831966E-3</v>
      </c>
      <c r="Y9">
        <f>SUMIFS(MAE_std!I:I, MAE_std!$B:$B, $B9, MAE_std!$A:$A, $A9)</f>
        <v>1.1404068649387201E-3</v>
      </c>
      <c r="Z9">
        <f>SUMIFS(MAE_std!J:J, MAE_std!$B:$B, $B9, MAE_std!$A:$A, $A9)</f>
        <v>17.551301197845198</v>
      </c>
      <c r="AA9">
        <f>SUMIFS(MAE_std!K:K, MAE_std!$B:$B, $B9, MAE_std!$A:$A, $A9)</f>
        <v>3.7546359603527901</v>
      </c>
      <c r="AB9">
        <f>SUMIFS(MAE_std!L:L, MAE_std!$B:$B, $B9, MAE_std!$A:$A, $A9)</f>
        <v>1.4840134045387701</v>
      </c>
      <c r="AC9">
        <f>SUMIFS(MAE_std!M:M, MAE_std!$B:$B, $B9, MAE_std!$A:$A, $A9)</f>
        <v>4.9531136235246001</v>
      </c>
      <c r="AD9">
        <f>SUMIFS(MAE_std!N:N, MAE_std!$B:$B, $B9, MAE_std!$A:$A, $A9)</f>
        <v>1.10050113187224</v>
      </c>
      <c r="AE9">
        <f>SUMIFS(MAE_std!O:O, MAE_std!$B:$B, $B9, MAE_std!$A:$A, $A9)</f>
        <v>0.44237897325589698</v>
      </c>
    </row>
    <row r="10" spans="1:31" x14ac:dyDescent="0.35">
      <c r="A10" t="s">
        <v>15</v>
      </c>
      <c r="B10" t="s">
        <v>16</v>
      </c>
      <c r="C10">
        <f>SUMIFS(MAE_mean!C:C, MAE_mean!$B:$B, $B10, MAE_mean!$A:$A, $A10)</f>
        <v>2.31036809340385</v>
      </c>
      <c r="D10">
        <f>SUMIFS(MAE_mean!D:D, MAE_mean!$B:$B, $B10, MAE_mean!$A:$A, $A10)</f>
        <v>2569.2035574776701</v>
      </c>
      <c r="E10">
        <f>SUMIFS(MAE_mean!E:E, MAE_mean!$B:$B, $B10, MAE_mean!$A:$A, $A10)</f>
        <v>900.23878609793496</v>
      </c>
      <c r="F10">
        <f>SUMIFS(MAE_mean!F:F, MAE_mean!$B:$B, $B10, MAE_mean!$A:$A, $A10)</f>
        <v>436.25308250894301</v>
      </c>
      <c r="G10">
        <f>SUMIFS(MAE_mean!G:G, MAE_mean!$B:$B, $B10, MAE_mean!$A:$A, $A10)</f>
        <v>4.3721613919930302</v>
      </c>
      <c r="H10">
        <f>SUMIFS(MAE_mean!H:H, MAE_mean!$B:$B, $B10, MAE_mean!$A:$A, $A10)</f>
        <v>2.1780994530569799</v>
      </c>
      <c r="I10">
        <f>SUMIFS(MAE_mean!I:I, MAE_mean!$B:$B, $B10, MAE_mean!$A:$A, $A10)</f>
        <v>1.11567343568215</v>
      </c>
      <c r="J10">
        <f>SUMIFS(MAE_mean!J:J, MAE_mean!$B:$B, $B10, MAE_mean!$A:$A, $A10)</f>
        <v>1313.89950241815</v>
      </c>
      <c r="K10">
        <f>SUMIFS(MAE_mean!K:K, MAE_mean!$B:$B, $B10, MAE_mean!$A:$A, $A10)</f>
        <v>372.638850136408</v>
      </c>
      <c r="L10">
        <f>SUMIFS(MAE_mean!L:L, MAE_mean!$B:$B, $B10, MAE_mean!$A:$A, $A10)</f>
        <v>188.256842082536</v>
      </c>
      <c r="M10">
        <f>SUMIFS(MAE_mean!M:M, MAE_mean!$B:$B, $B10, MAE_mean!$A:$A, $A10)</f>
        <v>326.16068019321898</v>
      </c>
      <c r="N10">
        <f>SUMIFS(MAE_mean!N:N, MAE_mean!$B:$B, $B10, MAE_mean!$A:$A, $A10)</f>
        <v>133.11585838317799</v>
      </c>
      <c r="O10">
        <f>SUMIFS(MAE_mean!O:O, MAE_mean!$B:$B, $B10, MAE_mean!$A:$A, $A10)</f>
        <v>69.683919959944106</v>
      </c>
      <c r="Q10" t="s">
        <v>15</v>
      </c>
      <c r="R10" t="s">
        <v>16</v>
      </c>
      <c r="S10">
        <f>SUMIFS(MAE_std!C:C, MAE_std!$B:$B, $B10, MAE_std!$A:$A, $A10)</f>
        <v>4.1854481463713997E-2</v>
      </c>
      <c r="T10">
        <f>SUMIFS(MAE_std!D:D, MAE_std!$B:$B, $B10, MAE_std!$A:$A, $A10)</f>
        <v>320.86872971313198</v>
      </c>
      <c r="U10">
        <f>SUMIFS(MAE_std!E:E, MAE_std!$B:$B, $B10, MAE_std!$A:$A, $A10)</f>
        <v>156.943784506013</v>
      </c>
      <c r="V10">
        <f>SUMIFS(MAE_std!F:F, MAE_std!$B:$B, $B10, MAE_std!$A:$A, $A10)</f>
        <v>22.306148940069701</v>
      </c>
      <c r="W10">
        <f>SUMIFS(MAE_std!G:G, MAE_std!$B:$B, $B10, MAE_std!$A:$A, $A10)</f>
        <v>1.2506089260750201E-2</v>
      </c>
      <c r="X10">
        <f>SUMIFS(MAE_std!H:H, MAE_std!$B:$B, $B10, MAE_std!$A:$A, $A10)</f>
        <v>5.9381467944681302E-3</v>
      </c>
      <c r="Y10">
        <f>SUMIFS(MAE_std!I:I, MAE_std!$B:$B, $B10, MAE_std!$A:$A, $A10)</f>
        <v>8.1794609163702708E-3</v>
      </c>
      <c r="Z10">
        <f>SUMIFS(MAE_std!J:J, MAE_std!$B:$B, $B10, MAE_std!$A:$A, $A10)</f>
        <v>611.35909450750796</v>
      </c>
      <c r="AA10">
        <f>SUMIFS(MAE_std!K:K, MAE_std!$B:$B, $B10, MAE_std!$A:$A, $A10)</f>
        <v>13.479018555758699</v>
      </c>
      <c r="AB10">
        <f>SUMIFS(MAE_std!L:L, MAE_std!$B:$B, $B10, MAE_std!$A:$A, $A10)</f>
        <v>8.0384249402228392</v>
      </c>
      <c r="AC10">
        <f>SUMIFS(MAE_std!M:M, MAE_std!$B:$B, $B10, MAE_std!$A:$A, $A10)</f>
        <v>15.8819944957768</v>
      </c>
      <c r="AD10">
        <f>SUMIFS(MAE_std!N:N, MAE_std!$B:$B, $B10, MAE_std!$A:$A, $A10)</f>
        <v>3.83744206819647</v>
      </c>
      <c r="AE10">
        <f>SUMIFS(MAE_std!O:O, MAE_std!$B:$B, $B10, MAE_std!$A:$A, $A10)</f>
        <v>1.00969029215022</v>
      </c>
    </row>
    <row r="11" spans="1:31" x14ac:dyDescent="0.35">
      <c r="A11" t="s">
        <v>15</v>
      </c>
      <c r="B11" t="s">
        <v>17</v>
      </c>
      <c r="C11">
        <f>SUMIFS(MAE_mean!C:C, MAE_mean!$B:$B, $B11, MAE_mean!$A:$A, $A11)</f>
        <v>2.78443331083075</v>
      </c>
      <c r="D11">
        <f>SUMIFS(MAE_mean!D:D, MAE_mean!$B:$B, $B11, MAE_mean!$A:$A, $A11)</f>
        <v>3190.1875837053499</v>
      </c>
      <c r="E11">
        <f>SUMIFS(MAE_mean!E:E, MAE_mean!$B:$B, $B11, MAE_mean!$A:$A, $A11)</f>
        <v>1251.87076386951</v>
      </c>
      <c r="F11">
        <f>SUMIFS(MAE_mean!F:F, MAE_mean!$B:$B, $B11, MAE_mean!$A:$A, $A11)</f>
        <v>625.13418837566701</v>
      </c>
      <c r="G11">
        <f>SUMIFS(MAE_mean!G:G, MAE_mean!$B:$B, $B11, MAE_mean!$A:$A, $A11)</f>
        <v>5.2568776318754002</v>
      </c>
      <c r="H11">
        <f>SUMIFS(MAE_mean!H:H, MAE_mean!$B:$B, $B11, MAE_mean!$A:$A, $A11)</f>
        <v>2.6453725479116201</v>
      </c>
      <c r="I11">
        <f>SUMIFS(MAE_mean!I:I, MAE_mean!$B:$B, $B11, MAE_mean!$A:$A, $A11)</f>
        <v>1.25105758578654</v>
      </c>
      <c r="J11">
        <f>SUMIFS(MAE_mean!J:J, MAE_mean!$B:$B, $B11, MAE_mean!$A:$A, $A11)</f>
        <v>1285.2761579241001</v>
      </c>
      <c r="K11">
        <f>SUMIFS(MAE_mean!K:K, MAE_mean!$B:$B, $B11, MAE_mean!$A:$A, $A11)</f>
        <v>512.33756653316402</v>
      </c>
      <c r="L11">
        <f>SUMIFS(MAE_mean!L:L, MAE_mean!$B:$B, $B11, MAE_mean!$A:$A, $A11)</f>
        <v>252.1967651265</v>
      </c>
      <c r="M11">
        <f>SUMIFS(MAE_mean!M:M, MAE_mean!$B:$B, $B11, MAE_mean!$A:$A, $A11)</f>
        <v>426.39348048618803</v>
      </c>
      <c r="N11">
        <f>SUMIFS(MAE_mean!N:N, MAE_mean!$B:$B, $B11, MAE_mean!$A:$A, $A11)</f>
        <v>174.74002525147901</v>
      </c>
      <c r="O11">
        <f>SUMIFS(MAE_mean!O:O, MAE_mean!$B:$B, $B11, MAE_mean!$A:$A, $A11)</f>
        <v>90.343732192066199</v>
      </c>
      <c r="Q11" t="s">
        <v>15</v>
      </c>
      <c r="R11" t="s">
        <v>17</v>
      </c>
      <c r="S11">
        <f>SUMIFS(MAE_std!C:C, MAE_std!$B:$B, $B11, MAE_std!$A:$A, $A11)</f>
        <v>0.185247697952442</v>
      </c>
      <c r="T11">
        <f>SUMIFS(MAE_std!D:D, MAE_std!$B:$B, $B11, MAE_std!$A:$A, $A11)</f>
        <v>636.57748664705503</v>
      </c>
      <c r="U11">
        <f>SUMIFS(MAE_std!E:E, MAE_std!$B:$B, $B11, MAE_std!$A:$A, $A11)</f>
        <v>148.14831001323699</v>
      </c>
      <c r="V11">
        <f>SUMIFS(MAE_std!F:F, MAE_std!$B:$B, $B11, MAE_std!$A:$A, $A11)</f>
        <v>60.874698802766801</v>
      </c>
      <c r="W11">
        <f>SUMIFS(MAE_std!G:G, MAE_std!$B:$B, $B11, MAE_std!$A:$A, $A11)</f>
        <v>0.29192626536303801</v>
      </c>
      <c r="X11">
        <f>SUMIFS(MAE_std!H:H, MAE_std!$B:$B, $B11, MAE_std!$A:$A, $A11)</f>
        <v>0.13738620885956301</v>
      </c>
      <c r="Y11">
        <f>SUMIFS(MAE_std!I:I, MAE_std!$B:$B, $B11, MAE_std!$A:$A, $A11)</f>
        <v>5.6858740556048303E-2</v>
      </c>
      <c r="Z11">
        <f>SUMIFS(MAE_std!J:J, MAE_std!$B:$B, $B11, MAE_std!$A:$A, $A11)</f>
        <v>310.59902821814001</v>
      </c>
      <c r="AA11">
        <f>SUMIFS(MAE_std!K:K, MAE_std!$B:$B, $B11, MAE_std!$A:$A, $A11)</f>
        <v>89.228348380881599</v>
      </c>
      <c r="AB11">
        <f>SUMIFS(MAE_std!L:L, MAE_std!$B:$B, $B11, MAE_std!$A:$A, $A11)</f>
        <v>34.401313281977401</v>
      </c>
      <c r="AC11">
        <f>SUMIFS(MAE_std!M:M, MAE_std!$B:$B, $B11, MAE_std!$A:$A, $A11)</f>
        <v>85.566216758386403</v>
      </c>
      <c r="AD11">
        <f>SUMIFS(MAE_std!N:N, MAE_std!$B:$B, $B11, MAE_std!$A:$A, $A11)</f>
        <v>24.134298025372601</v>
      </c>
      <c r="AE11">
        <f>SUMIFS(MAE_std!O:O, MAE_std!$B:$B, $B11, MAE_std!$A:$A, $A11)</f>
        <v>9.2452500893287493</v>
      </c>
    </row>
    <row r="12" spans="1:31" x14ac:dyDescent="0.35">
      <c r="A12" t="s">
        <v>15</v>
      </c>
      <c r="B12" t="s">
        <v>18</v>
      </c>
      <c r="C12">
        <f>SUMIFS(MAE_mean!C:C, MAE_mean!$B:$B, $B12, MAE_mean!$A:$A, $A12)</f>
        <v>0</v>
      </c>
      <c r="D12">
        <f>SUMIFS(MAE_mean!D:D, MAE_mean!$B:$B, $B12, MAE_mean!$A:$A, $A12)</f>
        <v>0</v>
      </c>
      <c r="E12">
        <f>SUMIFS(MAE_mean!E:E, MAE_mean!$B:$B, $B12, MAE_mean!$A:$A, $A12)</f>
        <v>0</v>
      </c>
      <c r="F12">
        <f>SUMIFS(MAE_mean!F:F, MAE_mean!$B:$B, $B12, MAE_mean!$A:$A, $A12)</f>
        <v>0</v>
      </c>
      <c r="G12">
        <f>SUMIFS(MAE_mean!G:G, MAE_mean!$B:$B, $B12, MAE_mean!$A:$A, $A12)</f>
        <v>0</v>
      </c>
      <c r="H12">
        <f>SUMIFS(MAE_mean!H:H, MAE_mean!$B:$B, $B12, MAE_mean!$A:$A, $A12)</f>
        <v>0</v>
      </c>
      <c r="I12">
        <f>SUMIFS(MAE_mean!I:I, MAE_mean!$B:$B, $B12, MAE_mean!$A:$A, $A12)</f>
        <v>0</v>
      </c>
      <c r="J12">
        <f>SUMIFS(MAE_mean!J:J, MAE_mean!$B:$B, $B12, MAE_mean!$A:$A, $A12)</f>
        <v>0</v>
      </c>
      <c r="K12">
        <f>SUMIFS(MAE_mean!K:K, MAE_mean!$B:$B, $B12, MAE_mean!$A:$A, $A12)</f>
        <v>0</v>
      </c>
      <c r="L12">
        <f>SUMIFS(MAE_mean!L:L, MAE_mean!$B:$B, $B12, MAE_mean!$A:$A, $A12)</f>
        <v>0</v>
      </c>
      <c r="M12">
        <f>SUMIFS(MAE_mean!M:M, MAE_mean!$B:$B, $B12, MAE_mean!$A:$A, $A12)</f>
        <v>0</v>
      </c>
      <c r="N12">
        <f>SUMIFS(MAE_mean!N:N, MAE_mean!$B:$B, $B12, MAE_mean!$A:$A, $A12)</f>
        <v>0</v>
      </c>
      <c r="O12">
        <f>SUMIFS(MAE_mean!O:O, MAE_mean!$B:$B, $B12, MAE_mean!$A:$A, $A12)</f>
        <v>0</v>
      </c>
      <c r="Q12" t="s">
        <v>15</v>
      </c>
      <c r="R12" t="s">
        <v>18</v>
      </c>
      <c r="S12">
        <f>SUMIFS(MAE_std!C:C, MAE_std!$B:$B, $B12, MAE_std!$A:$A, $A12)</f>
        <v>0</v>
      </c>
      <c r="T12">
        <f>SUMIFS(MAE_std!D:D, MAE_std!$B:$B, $B12, MAE_std!$A:$A, $A12)</f>
        <v>0</v>
      </c>
      <c r="U12">
        <f>SUMIFS(MAE_std!E:E, MAE_std!$B:$B, $B12, MAE_std!$A:$A, $A12)</f>
        <v>0</v>
      </c>
      <c r="V12">
        <f>SUMIFS(MAE_std!F:F, MAE_std!$B:$B, $B12, MAE_std!$A:$A, $A12)</f>
        <v>0</v>
      </c>
      <c r="W12">
        <f>SUMIFS(MAE_std!G:G, MAE_std!$B:$B, $B12, MAE_std!$A:$A, $A12)</f>
        <v>0</v>
      </c>
      <c r="X12">
        <f>SUMIFS(MAE_std!H:H, MAE_std!$B:$B, $B12, MAE_std!$A:$A, $A12)</f>
        <v>0</v>
      </c>
      <c r="Y12">
        <f>SUMIFS(MAE_std!I:I, MAE_std!$B:$B, $B12, MAE_std!$A:$A, $A12)</f>
        <v>0</v>
      </c>
      <c r="Z12">
        <f>SUMIFS(MAE_std!J:J, MAE_std!$B:$B, $B12, MAE_std!$A:$A, $A12)</f>
        <v>0</v>
      </c>
      <c r="AA12">
        <f>SUMIFS(MAE_std!K:K, MAE_std!$B:$B, $B12, MAE_std!$A:$A, $A12)</f>
        <v>0</v>
      </c>
      <c r="AB12">
        <f>SUMIFS(MAE_std!L:L, MAE_std!$B:$B, $B12, MAE_std!$A:$A, $A12)</f>
        <v>0</v>
      </c>
      <c r="AC12">
        <f>SUMIFS(MAE_std!M:M, MAE_std!$B:$B, $B12, MAE_std!$A:$A, $A12)</f>
        <v>0</v>
      </c>
      <c r="AD12">
        <f>SUMIFS(MAE_std!N:N, MAE_std!$B:$B, $B12, MAE_std!$A:$A, $A12)</f>
        <v>0</v>
      </c>
      <c r="AE12">
        <f>SUMIFS(MAE_std!O:O, MAE_std!$B:$B, $B12, MAE_std!$A:$A, $A12)</f>
        <v>0</v>
      </c>
    </row>
    <row r="13" spans="1:31" x14ac:dyDescent="0.35">
      <c r="A13" t="s">
        <v>15</v>
      </c>
      <c r="B13" t="s">
        <v>19</v>
      </c>
      <c r="C13">
        <f>SUMIFS(MAE_mean!C:C, MAE_mean!$B:$B, $B13, MAE_mean!$A:$A, $A13)</f>
        <v>2.2901767283690599</v>
      </c>
      <c r="D13">
        <f>SUMIFS(MAE_mean!D:D, MAE_mean!$B:$B, $B13, MAE_mean!$A:$A, $A13)</f>
        <v>2604.6688089944801</v>
      </c>
      <c r="E13">
        <f>SUMIFS(MAE_mean!E:E, MAE_mean!$B:$B, $B13, MAE_mean!$A:$A, $A13)</f>
        <v>960.274281384711</v>
      </c>
      <c r="F13">
        <f>SUMIFS(MAE_mean!F:F, MAE_mean!$B:$B, $B13, MAE_mean!$A:$A, $A13)</f>
        <v>473.63139285751703</v>
      </c>
      <c r="G13">
        <f>SUMIFS(MAE_mean!G:G, MAE_mean!$B:$B, $B13, MAE_mean!$A:$A, $A13)</f>
        <v>4.4900223059452804</v>
      </c>
      <c r="H13">
        <f>SUMIFS(MAE_mean!H:H, MAE_mean!$B:$B, $B13, MAE_mean!$A:$A, $A13)</f>
        <v>2.2161267866200101</v>
      </c>
      <c r="I13">
        <f>SUMIFS(MAE_mean!I:I, MAE_mean!$B:$B, $B13, MAE_mean!$A:$A, $A13)</f>
        <v>1.05841012652432</v>
      </c>
      <c r="J13">
        <f>SUMIFS(MAE_mean!J:J, MAE_mean!$B:$B, $B13, MAE_mean!$A:$A, $A13)</f>
        <v>934.85774071635899</v>
      </c>
      <c r="K13">
        <f>SUMIFS(MAE_mean!K:K, MAE_mean!$B:$B, $B13, MAE_mean!$A:$A, $A13)</f>
        <v>367.36112407756502</v>
      </c>
      <c r="L13">
        <f>SUMIFS(MAE_mean!L:L, MAE_mean!$B:$B, $B13, MAE_mean!$A:$A, $A13)</f>
        <v>190.00028545889401</v>
      </c>
      <c r="M13">
        <f>SUMIFS(MAE_mean!M:M, MAE_mean!$B:$B, $B13, MAE_mean!$A:$A, $A13)</f>
        <v>357.66337441451299</v>
      </c>
      <c r="N13">
        <f>SUMIFS(MAE_mean!N:N, MAE_mean!$B:$B, $B13, MAE_mean!$A:$A, $A13)</f>
        <v>140.913611098502</v>
      </c>
      <c r="O13">
        <f>SUMIFS(MAE_mean!O:O, MAE_mean!$B:$B, $B13, MAE_mean!$A:$A, $A13)</f>
        <v>73.906767768976096</v>
      </c>
      <c r="Q13" t="s">
        <v>15</v>
      </c>
      <c r="R13" t="s">
        <v>19</v>
      </c>
      <c r="S13">
        <f>SUMIFS(MAE_std!C:C, MAE_std!$B:$B, $B13, MAE_std!$A:$A, $A13)</f>
        <v>3.1540968379534899E-2</v>
      </c>
      <c r="T13">
        <f>SUMIFS(MAE_std!D:D, MAE_std!$B:$B, $B13, MAE_std!$A:$A, $A13)</f>
        <v>424.60966388123097</v>
      </c>
      <c r="U13">
        <f>SUMIFS(MAE_std!E:E, MAE_std!$B:$B, $B13, MAE_std!$A:$A, $A13)</f>
        <v>92.688107086188495</v>
      </c>
      <c r="V13">
        <f>SUMIFS(MAE_std!F:F, MAE_std!$B:$B, $B13, MAE_std!$A:$A, $A13)</f>
        <v>24.5945054813998</v>
      </c>
      <c r="W13">
        <f>SUMIFS(MAE_std!G:G, MAE_std!$B:$B, $B13, MAE_std!$A:$A, $A13)</f>
        <v>5.65667376436612E-2</v>
      </c>
      <c r="X13">
        <f>SUMIFS(MAE_std!H:H, MAE_std!$B:$B, $B13, MAE_std!$A:$A, $A13)</f>
        <v>2.0496115100513999E-2</v>
      </c>
      <c r="Y13">
        <f>SUMIFS(MAE_std!I:I, MAE_std!$B:$B, $B13, MAE_std!$A:$A, $A13)</f>
        <v>7.0754450654385301E-3</v>
      </c>
      <c r="Z13">
        <f>SUMIFS(MAE_std!J:J, MAE_std!$B:$B, $B13, MAE_std!$A:$A, $A13)</f>
        <v>87.378477587301703</v>
      </c>
      <c r="AA13">
        <f>SUMIFS(MAE_std!K:K, MAE_std!$B:$B, $B13, MAE_std!$A:$A, $A13)</f>
        <v>22.699635901590199</v>
      </c>
      <c r="AB13">
        <f>SUMIFS(MAE_std!L:L, MAE_std!$B:$B, $B13, MAE_std!$A:$A, $A13)</f>
        <v>6.9987912839350601</v>
      </c>
      <c r="AC13">
        <f>SUMIFS(MAE_std!M:M, MAE_std!$B:$B, $B13, MAE_std!$A:$A, $A13)</f>
        <v>11.2813111522246</v>
      </c>
      <c r="AD13">
        <f>SUMIFS(MAE_std!N:N, MAE_std!$B:$B, $B13, MAE_std!$A:$A, $A13)</f>
        <v>3.12502189041059</v>
      </c>
      <c r="AE13">
        <f>SUMIFS(MAE_std!O:O, MAE_std!$B:$B, $B13, MAE_std!$A:$A, $A13)</f>
        <v>1.56231823617874</v>
      </c>
    </row>
    <row r="14" spans="1:31" x14ac:dyDescent="0.35">
      <c r="A14" t="s">
        <v>15</v>
      </c>
      <c r="B14" t="s">
        <v>20</v>
      </c>
      <c r="C14">
        <f>SUMIFS(MAE_mean!C:C, MAE_mean!$B:$B, $B14, MAE_mean!$A:$A, $A14)</f>
        <v>2.26853235093248</v>
      </c>
      <c r="D14">
        <f>SUMIFS(MAE_mean!D:D, MAE_mean!$B:$B, $B14, MAE_mean!$A:$A, $A14)</f>
        <v>2441.3799037388299</v>
      </c>
      <c r="E14">
        <f>SUMIFS(MAE_mean!E:E, MAE_mean!$B:$B, $B14, MAE_mean!$A:$A, $A14)</f>
        <v>906.39143386114199</v>
      </c>
      <c r="F14">
        <f>SUMIFS(MAE_mean!F:F, MAE_mean!$B:$B, $B14, MAE_mean!$A:$A, $A14)</f>
        <v>456.126056196251</v>
      </c>
      <c r="G14">
        <f>SUMIFS(MAE_mean!G:G, MAE_mean!$B:$B, $B14, MAE_mean!$A:$A, $A14)</f>
        <v>4.3770398226283698</v>
      </c>
      <c r="H14">
        <f>SUMIFS(MAE_mean!H:H, MAE_mean!$B:$B, $B14, MAE_mean!$A:$A, $A14)</f>
        <v>2.18651214007838</v>
      </c>
      <c r="I14">
        <f>SUMIFS(MAE_mean!I:I, MAE_mean!$B:$B, $B14, MAE_mean!$A:$A, $A14)</f>
        <v>1.0484424939717301</v>
      </c>
      <c r="J14">
        <f>SUMIFS(MAE_mean!J:J, MAE_mean!$B:$B, $B14, MAE_mean!$A:$A, $A14)</f>
        <v>1033.0321114676301</v>
      </c>
      <c r="K14">
        <f>SUMIFS(MAE_mean!K:K, MAE_mean!$B:$B, $B14, MAE_mean!$A:$A, $A14)</f>
        <v>388.17527914501301</v>
      </c>
      <c r="L14">
        <f>SUMIFS(MAE_mean!L:L, MAE_mean!$B:$B, $B14, MAE_mean!$A:$A, $A14)</f>
        <v>196.70767902074999</v>
      </c>
      <c r="M14">
        <f>SUMIFS(MAE_mean!M:M, MAE_mean!$B:$B, $B14, MAE_mean!$A:$A, $A14)</f>
        <v>352.19097481863798</v>
      </c>
      <c r="N14">
        <f>SUMIFS(MAE_mean!N:N, MAE_mean!$B:$B, $B14, MAE_mean!$A:$A, $A14)</f>
        <v>139.42519045421</v>
      </c>
      <c r="O14">
        <f>SUMIFS(MAE_mean!O:O, MAE_mean!$B:$B, $B14, MAE_mean!$A:$A, $A14)</f>
        <v>72.709373451513898</v>
      </c>
      <c r="Q14" t="s">
        <v>15</v>
      </c>
      <c r="R14" t="s">
        <v>20</v>
      </c>
      <c r="S14">
        <f>SUMIFS(MAE_std!C:C, MAE_std!$B:$B, $B14, MAE_std!$A:$A, $A14)</f>
        <v>0.129882894983192</v>
      </c>
      <c r="T14">
        <f>SUMIFS(MAE_std!D:D, MAE_std!$B:$B, $B14, MAE_std!$A:$A, $A14)</f>
        <v>389.88858417758502</v>
      </c>
      <c r="U14">
        <f>SUMIFS(MAE_std!E:E, MAE_std!$B:$B, $B14, MAE_std!$A:$A, $A14)</f>
        <v>97.584623732323195</v>
      </c>
      <c r="V14">
        <f>SUMIFS(MAE_std!F:F, MAE_std!$B:$B, $B14, MAE_std!$A:$A, $A14)</f>
        <v>32.401853542927803</v>
      </c>
      <c r="W14">
        <f>SUMIFS(MAE_std!G:G, MAE_std!$B:$B, $B14, MAE_std!$A:$A, $A14)</f>
        <v>2.7695229557800499E-2</v>
      </c>
      <c r="X14">
        <f>SUMIFS(MAE_std!H:H, MAE_std!$B:$B, $B14, MAE_std!$A:$A, $A14)</f>
        <v>4.1133286757937801E-2</v>
      </c>
      <c r="Y14">
        <f>SUMIFS(MAE_std!I:I, MAE_std!$B:$B, $B14, MAE_std!$A:$A, $A14)</f>
        <v>8.1902624596429906E-3</v>
      </c>
      <c r="Z14">
        <f>SUMIFS(MAE_std!J:J, MAE_std!$B:$B, $B14, MAE_std!$A:$A, $A14)</f>
        <v>336.45893933927698</v>
      </c>
      <c r="AA14">
        <f>SUMIFS(MAE_std!K:K, MAE_std!$B:$B, $B14, MAE_std!$A:$A, $A14)</f>
        <v>103.17325459534899</v>
      </c>
      <c r="AB14">
        <f>SUMIFS(MAE_std!L:L, MAE_std!$B:$B, $B14, MAE_std!$A:$A, $A14)</f>
        <v>41.5787717311797</v>
      </c>
      <c r="AC14">
        <f>SUMIFS(MAE_std!M:M, MAE_std!$B:$B, $B14, MAE_std!$A:$A, $A14)</f>
        <v>93.721838841338496</v>
      </c>
      <c r="AD14">
        <f>SUMIFS(MAE_std!N:N, MAE_std!$B:$B, $B14, MAE_std!$A:$A, $A14)</f>
        <v>28.619935209645501</v>
      </c>
      <c r="AE14">
        <f>SUMIFS(MAE_std!O:O, MAE_std!$B:$B, $B14, MAE_std!$A:$A, $A14)</f>
        <v>11.4752635931226</v>
      </c>
    </row>
    <row r="15" spans="1:31" x14ac:dyDescent="0.35">
      <c r="A15" t="s">
        <v>15</v>
      </c>
      <c r="B15" t="s">
        <v>21</v>
      </c>
      <c r="C15">
        <f>SUMIFS(MAE_mean!C:C, MAE_mean!$B:$B, $B15, MAE_mean!$A:$A, $A15)</f>
        <v>2.2414904329488001</v>
      </c>
      <c r="D15">
        <f>SUMIFS(MAE_mean!D:D, MAE_mean!$B:$B, $B15, MAE_mean!$A:$A, $A15)</f>
        <v>2552.15280412946</v>
      </c>
      <c r="E15">
        <f>SUMIFS(MAE_mean!E:E, MAE_mean!$B:$B, $B15, MAE_mean!$A:$A, $A15)</f>
        <v>970.27690342494395</v>
      </c>
      <c r="F15">
        <f>SUMIFS(MAE_mean!F:F, MAE_mean!$B:$B, $B15, MAE_mean!$A:$A, $A15)</f>
        <v>456.13321690461999</v>
      </c>
      <c r="G15">
        <f>SUMIFS(MAE_mean!G:G, MAE_mean!$B:$B, $B15, MAE_mean!$A:$A, $A15)</f>
        <v>4.3966803925445603</v>
      </c>
      <c r="H15">
        <f>SUMIFS(MAE_mean!H:H, MAE_mean!$B:$B, $B15, MAE_mean!$A:$A, $A15)</f>
        <v>2.1783783228018101</v>
      </c>
      <c r="I15">
        <f>SUMIFS(MAE_mean!I:I, MAE_mean!$B:$B, $B15, MAE_mean!$A:$A, $A15)</f>
        <v>1.0543777632183899</v>
      </c>
      <c r="J15">
        <f>SUMIFS(MAE_mean!J:J, MAE_mean!$B:$B, $B15, MAE_mean!$A:$A, $A15)</f>
        <v>936.72071823846704</v>
      </c>
      <c r="K15">
        <f>SUMIFS(MAE_mean!K:K, MAE_mean!$B:$B, $B15, MAE_mean!$A:$A, $A15)</f>
        <v>368.37114589630602</v>
      </c>
      <c r="L15">
        <f>SUMIFS(MAE_mean!L:L, MAE_mean!$B:$B, $B15, MAE_mean!$A:$A, $A15)</f>
        <v>181.08192369110699</v>
      </c>
      <c r="M15">
        <f>SUMIFS(MAE_mean!M:M, MAE_mean!$B:$B, $B15, MAE_mean!$A:$A, $A15)</f>
        <v>322.67920959472599</v>
      </c>
      <c r="N15">
        <f>SUMIFS(MAE_mean!N:N, MAE_mean!$B:$B, $B15, MAE_mean!$A:$A, $A15)</f>
        <v>132.73259492419999</v>
      </c>
      <c r="O15">
        <f>SUMIFS(MAE_mean!O:O, MAE_mean!$B:$B, $B15, MAE_mean!$A:$A, $A15)</f>
        <v>67.906546710802502</v>
      </c>
      <c r="Q15" t="s">
        <v>15</v>
      </c>
      <c r="R15" t="s">
        <v>21</v>
      </c>
      <c r="S15">
        <f>SUMIFS(MAE_std!C:C, MAE_std!$B:$B, $B15, MAE_std!$A:$A, $A15)</f>
        <v>1.9677671818210399E-2</v>
      </c>
      <c r="T15">
        <f>SUMIFS(MAE_std!D:D, MAE_std!$B:$B, $B15, MAE_std!$A:$A, $A15)</f>
        <v>258.94246530040402</v>
      </c>
      <c r="U15">
        <f>SUMIFS(MAE_std!E:E, MAE_std!$B:$B, $B15, MAE_std!$A:$A, $A15)</f>
        <v>53.681520384805602</v>
      </c>
      <c r="V15">
        <f>SUMIFS(MAE_std!F:F, MAE_std!$B:$B, $B15, MAE_std!$A:$A, $A15)</f>
        <v>17.423532364467398</v>
      </c>
      <c r="W15">
        <f>SUMIFS(MAE_std!G:G, MAE_std!$B:$B, $B15, MAE_std!$A:$A, $A15)</f>
        <v>1.2420230327052299E-2</v>
      </c>
      <c r="X15">
        <f>SUMIFS(MAE_std!H:H, MAE_std!$B:$B, $B15, MAE_std!$A:$A, $A15)</f>
        <v>5.29012172549347E-3</v>
      </c>
      <c r="Y15">
        <f>SUMIFS(MAE_std!I:I, MAE_std!$B:$B, $B15, MAE_std!$A:$A, $A15)</f>
        <v>2.22954049925332E-3</v>
      </c>
      <c r="Z15">
        <f>SUMIFS(MAE_std!J:J, MAE_std!$B:$B, $B15, MAE_std!$A:$A, $A15)</f>
        <v>40.462255200019001</v>
      </c>
      <c r="AA15">
        <f>SUMIFS(MAE_std!K:K, MAE_std!$B:$B, $B15, MAE_std!$A:$A, $A15)</f>
        <v>10.4650036890891</v>
      </c>
      <c r="AB15">
        <f>SUMIFS(MAE_std!L:L, MAE_std!$B:$B, $B15, MAE_std!$A:$A, $A15)</f>
        <v>3.3000465173384002</v>
      </c>
      <c r="AC15">
        <f>SUMIFS(MAE_std!M:M, MAE_std!$B:$B, $B15, MAE_std!$A:$A, $A15)</f>
        <v>7.3083037712189798</v>
      </c>
      <c r="AD15">
        <f>SUMIFS(MAE_std!N:N, MAE_std!$B:$B, $B15, MAE_std!$A:$A, $A15)</f>
        <v>2.0996184831907301</v>
      </c>
      <c r="AE15">
        <f>SUMIFS(MAE_std!O:O, MAE_std!$B:$B, $B15, MAE_std!$A:$A, $A15)</f>
        <v>0.82510597424709098</v>
      </c>
    </row>
    <row r="16" spans="1:31" x14ac:dyDescent="0.35">
      <c r="A16" t="s">
        <v>15</v>
      </c>
      <c r="B16" t="s">
        <v>22</v>
      </c>
      <c r="C16">
        <f>SUMIFS(MAE_mean!C:C, MAE_mean!$B:$B, $B16, MAE_mean!$A:$A, $A16)</f>
        <v>2.3353926464499399</v>
      </c>
      <c r="D16">
        <f>SUMIFS(MAE_mean!D:D, MAE_mean!$B:$B, $B16, MAE_mean!$A:$A, $A16)</f>
        <v>2743.6547014508901</v>
      </c>
      <c r="E16">
        <f>SUMIFS(MAE_mean!E:E, MAE_mean!$B:$B, $B16, MAE_mean!$A:$A, $A16)</f>
        <v>1082.2038053966701</v>
      </c>
      <c r="F16">
        <f>SUMIFS(MAE_mean!F:F, MAE_mean!$B:$B, $B16, MAE_mean!$A:$A, $A16)</f>
        <v>522.22032774321804</v>
      </c>
      <c r="G16">
        <f>SUMIFS(MAE_mean!G:G, MAE_mean!$B:$B, $B16, MAE_mean!$A:$A, $A16)</f>
        <v>4.42837560286155</v>
      </c>
      <c r="H16">
        <f>SUMIFS(MAE_mean!H:H, MAE_mean!$B:$B, $B16, MAE_mean!$A:$A, $A16)</f>
        <v>2.1902387840270801</v>
      </c>
      <c r="I16">
        <f>SUMIFS(MAE_mean!I:I, MAE_mean!$B:$B, $B16, MAE_mean!$A:$A, $A16)</f>
        <v>1.0643167699760201</v>
      </c>
      <c r="J16">
        <f>SUMIFS(MAE_mean!J:J, MAE_mean!$B:$B, $B16, MAE_mean!$A:$A, $A16)</f>
        <v>1016.78505278087</v>
      </c>
      <c r="K16">
        <f>SUMIFS(MAE_mean!K:K, MAE_mean!$B:$B, $B16, MAE_mean!$A:$A, $A16)</f>
        <v>415.35696914915002</v>
      </c>
      <c r="L16">
        <f>SUMIFS(MAE_mean!L:L, MAE_mean!$B:$B, $B16, MAE_mean!$A:$A, $A16)</f>
        <v>206.36931773334899</v>
      </c>
      <c r="M16">
        <f>SUMIFS(MAE_mean!M:M, MAE_mean!$B:$B, $B16, MAE_mean!$A:$A, $A16)</f>
        <v>353.00086329868799</v>
      </c>
      <c r="N16">
        <f>SUMIFS(MAE_mean!N:N, MAE_mean!$B:$B, $B16, MAE_mean!$A:$A, $A16)</f>
        <v>147.94323938278899</v>
      </c>
      <c r="O16">
        <f>SUMIFS(MAE_mean!O:O, MAE_mean!$B:$B, $B16, MAE_mean!$A:$A, $A16)</f>
        <v>76.064764390381001</v>
      </c>
      <c r="Q16" t="s">
        <v>15</v>
      </c>
      <c r="R16" t="s">
        <v>22</v>
      </c>
      <c r="S16">
        <f>SUMIFS(MAE_std!C:C, MAE_std!$B:$B, $B16, MAE_std!$A:$A, $A16)</f>
        <v>2.4785171645255798E-2</v>
      </c>
      <c r="T16">
        <f>SUMIFS(MAE_std!D:D, MAE_std!$B:$B, $B16, MAE_std!$A:$A, $A16)</f>
        <v>260.654705342098</v>
      </c>
      <c r="U16">
        <f>SUMIFS(MAE_std!E:E, MAE_std!$B:$B, $B16, MAE_std!$A:$A, $A16)</f>
        <v>59.202144768720899</v>
      </c>
      <c r="V16">
        <f>SUMIFS(MAE_std!F:F, MAE_std!$B:$B, $B16, MAE_std!$A:$A, $A16)</f>
        <v>18.960656079732399</v>
      </c>
      <c r="W16">
        <f>SUMIFS(MAE_std!G:G, MAE_std!$B:$B, $B16, MAE_std!$A:$A, $A16)</f>
        <v>2.0329511813842901E-2</v>
      </c>
      <c r="X16">
        <f>SUMIFS(MAE_std!H:H, MAE_std!$B:$B, $B16, MAE_std!$A:$A, $A16)</f>
        <v>8.4395261944172507E-3</v>
      </c>
      <c r="Y16">
        <f>SUMIFS(MAE_std!I:I, MAE_std!$B:$B, $B16, MAE_std!$A:$A, $A16)</f>
        <v>3.8705022426983602E-3</v>
      </c>
      <c r="Z16">
        <f>SUMIFS(MAE_std!J:J, MAE_std!$B:$B, $B16, MAE_std!$A:$A, $A16)</f>
        <v>62.931588596947599</v>
      </c>
      <c r="AA16">
        <f>SUMIFS(MAE_std!K:K, MAE_std!$B:$B, $B16, MAE_std!$A:$A, $A16)</f>
        <v>14.3857213665093</v>
      </c>
      <c r="AB16">
        <f>SUMIFS(MAE_std!L:L, MAE_std!$B:$B, $B16, MAE_std!$A:$A, $A16)</f>
        <v>4.7475580451397503</v>
      </c>
      <c r="AC16">
        <f>SUMIFS(MAE_std!M:M, MAE_std!$B:$B, $B16, MAE_std!$A:$A, $A16)</f>
        <v>13.720508676117101</v>
      </c>
      <c r="AD16">
        <f>SUMIFS(MAE_std!N:N, MAE_std!$B:$B, $B16, MAE_std!$A:$A, $A16)</f>
        <v>3.1333174718814298</v>
      </c>
      <c r="AE16">
        <f>SUMIFS(MAE_std!O:O, MAE_std!$B:$B, $B16, MAE_std!$A:$A, $A16)</f>
        <v>0.79825285236921095</v>
      </c>
    </row>
    <row r="17" spans="1:74" x14ac:dyDescent="0.35">
      <c r="A17" t="s">
        <v>23</v>
      </c>
      <c r="B17" t="s">
        <v>16</v>
      </c>
      <c r="C17">
        <f>SUMIFS(MAE_mean!C:C, MAE_mean!$B:$B, $B17, MAE_mean!$A:$A, $A17)</f>
        <v>2.2468019907384602</v>
      </c>
      <c r="D17">
        <f>SUMIFS(MAE_mean!D:D, MAE_mean!$B:$B, $B17, MAE_mean!$A:$A, $A17)</f>
        <v>2522.6777762276702</v>
      </c>
      <c r="E17">
        <f>SUMIFS(MAE_mean!E:E, MAE_mean!$B:$B, $B17, MAE_mean!$A:$A, $A17)</f>
        <v>819.21099185035303</v>
      </c>
      <c r="F17">
        <f>SUMIFS(MAE_mean!F:F, MAE_mean!$B:$B, $B17, MAE_mean!$A:$A, $A17)</f>
        <v>467.19051258320701</v>
      </c>
      <c r="G17">
        <f>SUMIFS(MAE_mean!G:G, MAE_mean!$B:$B, $B17, MAE_mean!$A:$A, $A17)</f>
        <v>4.2321871903578998</v>
      </c>
      <c r="H17">
        <f>SUMIFS(MAE_mean!H:H, MAE_mean!$B:$B, $B17, MAE_mean!$A:$A, $A17)</f>
        <v>2.1269496253694702</v>
      </c>
      <c r="I17">
        <f>SUMIFS(MAE_mean!I:I, MAE_mean!$B:$B, $B17, MAE_mean!$A:$A, $A17)</f>
        <v>1.0701913195614401</v>
      </c>
      <c r="J17">
        <f>SUMIFS(MAE_mean!J:J, MAE_mean!$B:$B, $B17, MAE_mean!$A:$A, $A17)</f>
        <v>970.90559198288599</v>
      </c>
      <c r="K17">
        <f>SUMIFS(MAE_mean!K:K, MAE_mean!$B:$B, $B17, MAE_mean!$A:$A, $A17)</f>
        <v>393.00628720238097</v>
      </c>
      <c r="L17">
        <f>SUMIFS(MAE_mean!L:L, MAE_mean!$B:$B, $B17, MAE_mean!$A:$A, $A17)</f>
        <v>186.86634598232399</v>
      </c>
      <c r="M17">
        <f>SUMIFS(MAE_mean!M:M, MAE_mean!$B:$B, $B17, MAE_mean!$A:$A, $A17)</f>
        <v>336.18863926478701</v>
      </c>
      <c r="N17">
        <f>SUMIFS(MAE_mean!N:N, MAE_mean!$B:$B, $B17, MAE_mean!$A:$A, $A17)</f>
        <v>143.671637800307</v>
      </c>
      <c r="O17">
        <f>SUMIFS(MAE_mean!O:O, MAE_mean!$B:$B, $B17, MAE_mean!$A:$A, $A17)</f>
        <v>70.958149860489101</v>
      </c>
      <c r="Q17" t="s">
        <v>23</v>
      </c>
      <c r="R17" t="s">
        <v>16</v>
      </c>
      <c r="S17">
        <f>SUMIFS(MAE_std!C:C, MAE_std!$B:$B, $B17, MAE_std!$A:$A, $A17)</f>
        <v>4.2144910081181701E-3</v>
      </c>
      <c r="T17">
        <f>SUMIFS(MAE_std!D:D, MAE_std!$B:$B, $B17, MAE_std!$A:$A, $A17)</f>
        <v>105.301870442626</v>
      </c>
      <c r="U17">
        <f>SUMIFS(MAE_std!E:E, MAE_std!$B:$B, $B17, MAE_std!$A:$A, $A17)</f>
        <v>36.805777701566797</v>
      </c>
      <c r="V17">
        <f>SUMIFS(MAE_std!F:F, MAE_std!$B:$B, $B17, MAE_std!$A:$A, $A17)</f>
        <v>13.8603068153172</v>
      </c>
      <c r="W17">
        <f>SUMIFS(MAE_std!G:G, MAE_std!$B:$B, $B17, MAE_std!$A:$A, $A17)</f>
        <v>5.50556819094398E-3</v>
      </c>
      <c r="X17">
        <f>SUMIFS(MAE_std!H:H, MAE_std!$B:$B, $B17, MAE_std!$A:$A, $A17)</f>
        <v>1.85833942408218E-3</v>
      </c>
      <c r="Y17">
        <f>SUMIFS(MAE_std!I:I, MAE_std!$B:$B, $B17, MAE_std!$A:$A, $A17)</f>
        <v>1.56303360561044E-3</v>
      </c>
      <c r="Z17">
        <f>SUMIFS(MAE_std!J:J, MAE_std!$B:$B, $B17, MAE_std!$A:$A, $A17)</f>
        <v>50.1107223269588</v>
      </c>
      <c r="AA17">
        <f>SUMIFS(MAE_std!K:K, MAE_std!$B:$B, $B17, MAE_std!$A:$A, $A17)</f>
        <v>11.109698562942899</v>
      </c>
      <c r="AB17">
        <f>SUMIFS(MAE_std!L:L, MAE_std!$B:$B, $B17, MAE_std!$A:$A, $A17)</f>
        <v>4.2429595458129103</v>
      </c>
      <c r="AC17">
        <f>SUMIFS(MAE_std!M:M, MAE_std!$B:$B, $B17, MAE_std!$A:$A, $A17)</f>
        <v>9.3592048363216094</v>
      </c>
      <c r="AD17">
        <f>SUMIFS(MAE_std!N:N, MAE_std!$B:$B, $B17, MAE_std!$A:$A, $A17)</f>
        <v>2.95935847986126</v>
      </c>
      <c r="AE17">
        <f>SUMIFS(MAE_std!O:O, MAE_std!$B:$B, $B17, MAE_std!$A:$A, $A17)</f>
        <v>0.61868632873276797</v>
      </c>
    </row>
    <row r="18" spans="1:74" x14ac:dyDescent="0.35">
      <c r="A18" t="s">
        <v>23</v>
      </c>
      <c r="B18" t="s">
        <v>17</v>
      </c>
      <c r="C18">
        <f>SUMIFS(MAE_mean!C:C, MAE_mean!$B:$B, $B18, MAE_mean!$A:$A, $A18)</f>
        <v>2.5952425334421498</v>
      </c>
      <c r="D18">
        <f>SUMIFS(MAE_mean!D:D, MAE_mean!$B:$B, $B18, MAE_mean!$A:$A, $A18)</f>
        <v>2559.3113560267798</v>
      </c>
      <c r="E18">
        <f>SUMIFS(MAE_mean!E:E, MAE_mean!$B:$B, $B18, MAE_mean!$A:$A, $A18)</f>
        <v>935.31719302222803</v>
      </c>
      <c r="F18">
        <f>SUMIFS(MAE_mean!F:F, MAE_mean!$B:$B, $B18, MAE_mean!$A:$A, $A18)</f>
        <v>490.12948899561002</v>
      </c>
      <c r="G18">
        <f>SUMIFS(MAE_mean!G:G, MAE_mean!$B:$B, $B18, MAE_mean!$A:$A, $A18)</f>
        <v>5.2562315447605599</v>
      </c>
      <c r="H18">
        <f>SUMIFS(MAE_mean!H:H, MAE_mean!$B:$B, $B18, MAE_mean!$A:$A, $A18)</f>
        <v>2.6678234772179401</v>
      </c>
      <c r="I18">
        <f>SUMIFS(MAE_mean!I:I, MAE_mean!$B:$B, $B18, MAE_mean!$A:$A, $A18)</f>
        <v>1.26467554356269</v>
      </c>
      <c r="J18">
        <f>SUMIFS(MAE_mean!J:J, MAE_mean!$B:$B, $B18, MAE_mean!$A:$A, $A18)</f>
        <v>966.07224934895805</v>
      </c>
      <c r="K18">
        <f>SUMIFS(MAE_mean!K:K, MAE_mean!$B:$B, $B18, MAE_mean!$A:$A, $A18)</f>
        <v>382.75983075338598</v>
      </c>
      <c r="L18">
        <f>SUMIFS(MAE_mean!L:L, MAE_mean!$B:$B, $B18, MAE_mean!$A:$A, $A18)</f>
        <v>201.04100964312599</v>
      </c>
      <c r="M18">
        <f>SUMIFS(MAE_mean!M:M, MAE_mean!$B:$B, $B18, MAE_mean!$A:$A, $A18)</f>
        <v>335.10264962332502</v>
      </c>
      <c r="N18">
        <f>SUMIFS(MAE_mean!N:N, MAE_mean!$B:$B, $B18, MAE_mean!$A:$A, $A18)</f>
        <v>138.86804589226099</v>
      </c>
      <c r="O18">
        <f>SUMIFS(MAE_mean!O:O, MAE_mean!$B:$B, $B18, MAE_mean!$A:$A, $A18)</f>
        <v>75.903540356441994</v>
      </c>
      <c r="Q18" t="s">
        <v>23</v>
      </c>
      <c r="R18" t="s">
        <v>17</v>
      </c>
      <c r="S18">
        <f>SUMIFS(MAE_std!C:C, MAE_std!$B:$B, $B18, MAE_std!$A:$A, $A18)</f>
        <v>4.3698827276550799E-2</v>
      </c>
      <c r="T18">
        <f>SUMIFS(MAE_std!D:D, MAE_std!$B:$B, $B18, MAE_std!$A:$A, $A18)</f>
        <v>296.352456137876</v>
      </c>
      <c r="U18">
        <f>SUMIFS(MAE_std!E:E, MAE_std!$B:$B, $B18, MAE_std!$A:$A, $A18)</f>
        <v>91.257677285468404</v>
      </c>
      <c r="V18">
        <f>SUMIFS(MAE_std!F:F, MAE_std!$B:$B, $B18, MAE_std!$A:$A, $A18)</f>
        <v>28.287957680211498</v>
      </c>
      <c r="W18">
        <f>SUMIFS(MAE_std!G:G, MAE_std!$B:$B, $B18, MAE_std!$A:$A, $A18)</f>
        <v>3.2137801053229199E-2</v>
      </c>
      <c r="X18">
        <f>SUMIFS(MAE_std!H:H, MAE_std!$B:$B, $B18, MAE_std!$A:$A, $A18)</f>
        <v>1.20203244741515E-2</v>
      </c>
      <c r="Y18">
        <f>SUMIFS(MAE_std!I:I, MAE_std!$B:$B, $B18, MAE_std!$A:$A, $A18)</f>
        <v>4.8371754997478698E-3</v>
      </c>
      <c r="Z18">
        <f>SUMIFS(MAE_std!J:J, MAE_std!$B:$B, $B18, MAE_std!$A:$A, $A18)</f>
        <v>63.050612345085398</v>
      </c>
      <c r="AA18">
        <f>SUMIFS(MAE_std!K:K, MAE_std!$B:$B, $B18, MAE_std!$A:$A, $A18)</f>
        <v>22.221032206769699</v>
      </c>
      <c r="AB18">
        <f>SUMIFS(MAE_std!L:L, MAE_std!$B:$B, $B18, MAE_std!$A:$A, $A18)</f>
        <v>7.8956380312605603</v>
      </c>
      <c r="AC18">
        <f>SUMIFS(MAE_std!M:M, MAE_std!$B:$B, $B18, MAE_std!$A:$A, $A18)</f>
        <v>17.109600882342502</v>
      </c>
      <c r="AD18">
        <f>SUMIFS(MAE_std!N:N, MAE_std!$B:$B, $B18, MAE_std!$A:$A, $A18)</f>
        <v>5.7975200172305401</v>
      </c>
      <c r="AE18">
        <f>SUMIFS(MAE_std!O:O, MAE_std!$B:$B, $B18, MAE_std!$A:$A, $A18)</f>
        <v>1.9869187188377</v>
      </c>
    </row>
    <row r="19" spans="1:74" x14ac:dyDescent="0.35">
      <c r="A19" t="s">
        <v>23</v>
      </c>
      <c r="B19" t="s">
        <v>18</v>
      </c>
      <c r="C19">
        <f>SUMIFS(MAE_mean!C:C, MAE_mean!$B:$B, $B19, MAE_mean!$A:$A, $A19)</f>
        <v>0</v>
      </c>
      <c r="D19">
        <f>SUMIFS(MAE_mean!D:D, MAE_mean!$B:$B, $B19, MAE_mean!$A:$A, $A19)</f>
        <v>0</v>
      </c>
      <c r="E19">
        <f>SUMIFS(MAE_mean!E:E, MAE_mean!$B:$B, $B19, MAE_mean!$A:$A, $A19)</f>
        <v>0</v>
      </c>
      <c r="F19">
        <f>SUMIFS(MAE_mean!F:F, MAE_mean!$B:$B, $B19, MAE_mean!$A:$A, $A19)</f>
        <v>0</v>
      </c>
      <c r="G19">
        <f>SUMIFS(MAE_mean!G:G, MAE_mean!$B:$B, $B19, MAE_mean!$A:$A, $A19)</f>
        <v>0</v>
      </c>
      <c r="H19">
        <f>SUMIFS(MAE_mean!H:H, MAE_mean!$B:$B, $B19, MAE_mean!$A:$A, $A19)</f>
        <v>0</v>
      </c>
      <c r="I19">
        <f>SUMIFS(MAE_mean!I:I, MAE_mean!$B:$B, $B19, MAE_mean!$A:$A, $A19)</f>
        <v>0</v>
      </c>
      <c r="J19">
        <f>SUMIFS(MAE_mean!J:J, MAE_mean!$B:$B, $B19, MAE_mean!$A:$A, $A19)</f>
        <v>0</v>
      </c>
      <c r="K19">
        <f>SUMIFS(MAE_mean!K:K, MAE_mean!$B:$B, $B19, MAE_mean!$A:$A, $A19)</f>
        <v>0</v>
      </c>
      <c r="L19">
        <f>SUMIFS(MAE_mean!L:L, MAE_mean!$B:$B, $B19, MAE_mean!$A:$A, $A19)</f>
        <v>0</v>
      </c>
      <c r="M19">
        <f>SUMIFS(MAE_mean!M:M, MAE_mean!$B:$B, $B19, MAE_mean!$A:$A, $A19)</f>
        <v>0</v>
      </c>
      <c r="N19">
        <f>SUMIFS(MAE_mean!N:N, MAE_mean!$B:$B, $B19, MAE_mean!$A:$A, $A19)</f>
        <v>0</v>
      </c>
      <c r="O19">
        <f>SUMIFS(MAE_mean!O:O, MAE_mean!$B:$B, $B19, MAE_mean!$A:$A, $A19)</f>
        <v>0</v>
      </c>
      <c r="Q19" t="s">
        <v>23</v>
      </c>
      <c r="R19" t="s">
        <v>18</v>
      </c>
      <c r="S19">
        <f>SUMIFS(MAE_std!C:C, MAE_std!$B:$B, $B19, MAE_std!$A:$A, $A19)</f>
        <v>0</v>
      </c>
      <c r="T19">
        <f>SUMIFS(MAE_std!D:D, MAE_std!$B:$B, $B19, MAE_std!$A:$A, $A19)</f>
        <v>0</v>
      </c>
      <c r="U19">
        <f>SUMIFS(MAE_std!E:E, MAE_std!$B:$B, $B19, MAE_std!$A:$A, $A19)</f>
        <v>0</v>
      </c>
      <c r="V19">
        <f>SUMIFS(MAE_std!F:F, MAE_std!$B:$B, $B19, MAE_std!$A:$A, $A19)</f>
        <v>0</v>
      </c>
      <c r="W19">
        <f>SUMIFS(MAE_std!G:G, MAE_std!$B:$B, $B19, MAE_std!$A:$A, $A19)</f>
        <v>0</v>
      </c>
      <c r="X19">
        <f>SUMIFS(MAE_std!H:H, MAE_std!$B:$B, $B19, MAE_std!$A:$A, $A19)</f>
        <v>0</v>
      </c>
      <c r="Y19">
        <f>SUMIFS(MAE_std!I:I, MAE_std!$B:$B, $B19, MAE_std!$A:$A, $A19)</f>
        <v>0</v>
      </c>
      <c r="Z19">
        <f>SUMIFS(MAE_std!J:J, MAE_std!$B:$B, $B19, MAE_std!$A:$A, $A19)</f>
        <v>0</v>
      </c>
      <c r="AA19">
        <f>SUMIFS(MAE_std!K:K, MAE_std!$B:$B, $B19, MAE_std!$A:$A, $A19)</f>
        <v>0</v>
      </c>
      <c r="AB19">
        <f>SUMIFS(MAE_std!L:L, MAE_std!$B:$B, $B19, MAE_std!$A:$A, $A19)</f>
        <v>0</v>
      </c>
      <c r="AC19">
        <f>SUMIFS(MAE_std!M:M, MAE_std!$B:$B, $B19, MAE_std!$A:$A, $A19)</f>
        <v>0</v>
      </c>
      <c r="AD19">
        <f>SUMIFS(MAE_std!N:N, MAE_std!$B:$B, $B19, MAE_std!$A:$A, $A19)</f>
        <v>0</v>
      </c>
      <c r="AE19">
        <f>SUMIFS(MAE_std!O:O, MAE_std!$B:$B, $B19, MAE_std!$A:$A, $A19)</f>
        <v>0</v>
      </c>
    </row>
    <row r="20" spans="1:74" x14ac:dyDescent="0.35">
      <c r="A20" t="s">
        <v>23</v>
      </c>
      <c r="B20" t="s">
        <v>19</v>
      </c>
      <c r="C20">
        <f>SUMIFS(MAE_mean!C:C, MAE_mean!$B:$B, $B20, MAE_mean!$A:$A, $A20)</f>
        <v>2.11823942054607</v>
      </c>
      <c r="D20">
        <f>SUMIFS(MAE_mean!D:D, MAE_mean!$B:$B, $B20, MAE_mean!$A:$A, $A20)</f>
        <v>2116.3742637872201</v>
      </c>
      <c r="E20">
        <f>SUMIFS(MAE_mean!E:E, MAE_mean!$B:$B, $B20, MAE_mean!$A:$A, $A20)</f>
        <v>811.072523548699</v>
      </c>
      <c r="F20">
        <f>SUMIFS(MAE_mean!F:F, MAE_mean!$B:$B, $B20, MAE_mean!$A:$A, $A20)</f>
        <v>392.96700579141498</v>
      </c>
      <c r="G20">
        <f>SUMIFS(MAE_mean!G:G, MAE_mean!$B:$B, $B20, MAE_mean!$A:$A, $A20)</f>
        <v>4.2250179431727899</v>
      </c>
      <c r="H20">
        <f>SUMIFS(MAE_mean!H:H, MAE_mean!$B:$B, $B20, MAE_mean!$A:$A, $A20)</f>
        <v>2.1284479200130102</v>
      </c>
      <c r="I20">
        <f>SUMIFS(MAE_mean!I:I, MAE_mean!$B:$B, $B20, MAE_mean!$A:$A, $A20)</f>
        <v>1.0411202167557201</v>
      </c>
      <c r="J20">
        <f>SUMIFS(MAE_mean!J:J, MAE_mean!$B:$B, $B20, MAE_mean!$A:$A, $A20)</f>
        <v>796.05111107267396</v>
      </c>
      <c r="K20">
        <f>SUMIFS(MAE_mean!K:K, MAE_mean!$B:$B, $B20, MAE_mean!$A:$A, $A20)</f>
        <v>316.13805382341297</v>
      </c>
      <c r="L20">
        <f>SUMIFS(MAE_mean!L:L, MAE_mean!$B:$B, $B20, MAE_mean!$A:$A, $A20)</f>
        <v>161.90896209053599</v>
      </c>
      <c r="M20">
        <f>SUMIFS(MAE_mean!M:M, MAE_mean!$B:$B, $B20, MAE_mean!$A:$A, $A20)</f>
        <v>282.56200023150097</v>
      </c>
      <c r="N20">
        <f>SUMIFS(MAE_mean!N:N, MAE_mean!$B:$B, $B20, MAE_mean!$A:$A, $A20)</f>
        <v>117.680494895476</v>
      </c>
      <c r="O20">
        <f>SUMIFS(MAE_mean!O:O, MAE_mean!$B:$B, $B20, MAE_mean!$A:$A, $A20)</f>
        <v>62.2964112648026</v>
      </c>
      <c r="Q20" t="s">
        <v>23</v>
      </c>
      <c r="R20" t="s">
        <v>19</v>
      </c>
      <c r="S20">
        <f>SUMIFS(MAE_std!C:C, MAE_std!$B:$B, $B20, MAE_std!$A:$A, $A20)</f>
        <v>1.2568134647181499E-2</v>
      </c>
      <c r="T20">
        <f>SUMIFS(MAE_std!D:D, MAE_std!$B:$B, $B20, MAE_std!$A:$A, $A20)</f>
        <v>81.240148143509401</v>
      </c>
      <c r="U20">
        <f>SUMIFS(MAE_std!E:E, MAE_std!$B:$B, $B20, MAE_std!$A:$A, $A20)</f>
        <v>27.915558891785999</v>
      </c>
      <c r="V20">
        <f>SUMIFS(MAE_std!F:F, MAE_std!$B:$B, $B20, MAE_std!$A:$A, $A20)</f>
        <v>10.2378172730476</v>
      </c>
      <c r="W20">
        <f>SUMIFS(MAE_std!G:G, MAE_std!$B:$B, $B20, MAE_std!$A:$A, $A20)</f>
        <v>5.9018413439355204E-3</v>
      </c>
      <c r="X20">
        <f>SUMIFS(MAE_std!H:H, MAE_std!$B:$B, $B20, MAE_std!$A:$A, $A20)</f>
        <v>1.8067808041974699E-3</v>
      </c>
      <c r="Y20">
        <f>SUMIFS(MAE_std!I:I, MAE_std!$B:$B, $B20, MAE_std!$A:$A, $A20)</f>
        <v>7.8507904645461202E-4</v>
      </c>
      <c r="Z20">
        <f>SUMIFS(MAE_std!J:J, MAE_std!$B:$B, $B20, MAE_std!$A:$A, $A20)</f>
        <v>18.350074396655099</v>
      </c>
      <c r="AA20">
        <f>SUMIFS(MAE_std!K:K, MAE_std!$B:$B, $B20, MAE_std!$A:$A, $A20)</f>
        <v>7.3268196409005499</v>
      </c>
      <c r="AB20">
        <f>SUMIFS(MAE_std!L:L, MAE_std!$B:$B, $B20, MAE_std!$A:$A, $A20)</f>
        <v>2.4407516274369598</v>
      </c>
      <c r="AC20">
        <f>SUMIFS(MAE_std!M:M, MAE_std!$B:$B, $B20, MAE_std!$A:$A, $A20)</f>
        <v>4.3276870061198602</v>
      </c>
      <c r="AD20">
        <f>SUMIFS(MAE_std!N:N, MAE_std!$B:$B, $B20, MAE_std!$A:$A, $A20)</f>
        <v>1.6431370402540999</v>
      </c>
      <c r="AE20">
        <f>SUMIFS(MAE_std!O:O, MAE_std!$B:$B, $B20, MAE_std!$A:$A, $A20)</f>
        <v>0.56239858328875003</v>
      </c>
    </row>
    <row r="21" spans="1:74" x14ac:dyDescent="0.35">
      <c r="A21" t="s">
        <v>23</v>
      </c>
      <c r="B21" t="s">
        <v>20</v>
      </c>
      <c r="C21">
        <f>SUMIFS(MAE_mean!C:C, MAE_mean!$B:$B, $B21, MAE_mean!$A:$A, $A21)</f>
        <v>2.1855522825488198</v>
      </c>
      <c r="D21">
        <f>SUMIFS(MAE_mean!D:D, MAE_mean!$B:$B, $B21, MAE_mean!$A:$A, $A21)</f>
        <v>2429.7853236607102</v>
      </c>
      <c r="E21">
        <f>SUMIFS(MAE_mean!E:E, MAE_mean!$B:$B, $B21, MAE_mean!$A:$A, $A21)</f>
        <v>895.10684291294604</v>
      </c>
      <c r="F21">
        <f>SUMIFS(MAE_mean!F:F, MAE_mean!$B:$B, $B21, MAE_mean!$A:$A, $A21)</f>
        <v>455.43271629566999</v>
      </c>
      <c r="G21">
        <f>SUMIFS(MAE_mean!G:G, MAE_mean!$B:$B, $B21, MAE_mean!$A:$A, $A21)</f>
        <v>4.2375280463589</v>
      </c>
      <c r="H21">
        <f>SUMIFS(MAE_mean!H:H, MAE_mean!$B:$B, $B21, MAE_mean!$A:$A, $A21)</f>
        <v>2.1250125181873201</v>
      </c>
      <c r="I21">
        <f>SUMIFS(MAE_mean!I:I, MAE_mean!$B:$B, $B21, MAE_mean!$A:$A, $A21)</f>
        <v>1.03186512517665</v>
      </c>
      <c r="J21">
        <f>SUMIFS(MAE_mean!J:J, MAE_mean!$B:$B, $B21, MAE_mean!$A:$A, $A21)</f>
        <v>909.61824544270803</v>
      </c>
      <c r="K21">
        <f>SUMIFS(MAE_mean!K:K, MAE_mean!$B:$B, $B21, MAE_mean!$A:$A, $A21)</f>
        <v>345.41309211367599</v>
      </c>
      <c r="L21">
        <f>SUMIFS(MAE_mean!L:L, MAE_mean!$B:$B, $B21, MAE_mean!$A:$A, $A21)</f>
        <v>180.63084941745601</v>
      </c>
      <c r="M21">
        <f>SUMIFS(MAE_mean!M:M, MAE_mean!$B:$B, $B21, MAE_mean!$A:$A, $A21)</f>
        <v>311.12602155412901</v>
      </c>
      <c r="N21">
        <f>SUMIFS(MAE_mean!N:N, MAE_mean!$B:$B, $B21, MAE_mean!$A:$A, $A21)</f>
        <v>128.97248709542399</v>
      </c>
      <c r="O21">
        <f>SUMIFS(MAE_mean!O:O, MAE_mean!$B:$B, $B21, MAE_mean!$A:$A, $A21)</f>
        <v>69.934135750808807</v>
      </c>
      <c r="Q21" t="s">
        <v>23</v>
      </c>
      <c r="R21" t="s">
        <v>20</v>
      </c>
      <c r="S21">
        <f>SUMIFS(MAE_std!C:C, MAE_std!$B:$B, $B21, MAE_std!$A:$A, $A21)</f>
        <v>5.907852765805E-3</v>
      </c>
      <c r="T21">
        <f>SUMIFS(MAE_std!D:D, MAE_std!$B:$B, $B21, MAE_std!$A:$A, $A21)</f>
        <v>45.280671473067201</v>
      </c>
      <c r="U21">
        <f>SUMIFS(MAE_std!E:E, MAE_std!$B:$B, $B21, MAE_std!$A:$A, $A21)</f>
        <v>10.8754550101714</v>
      </c>
      <c r="V21">
        <f>SUMIFS(MAE_std!F:F, MAE_std!$B:$B, $B21, MAE_std!$A:$A, $A21)</f>
        <v>8.0789663620195107</v>
      </c>
      <c r="W21">
        <f>SUMIFS(MAE_std!G:G, MAE_std!$B:$B, $B21, MAE_std!$A:$A, $A21)</f>
        <v>6.4584327323448801E-3</v>
      </c>
      <c r="X21">
        <f>SUMIFS(MAE_std!H:H, MAE_std!$B:$B, $B21, MAE_std!$A:$A, $A21)</f>
        <v>1.4726290698198899E-3</v>
      </c>
      <c r="Y21">
        <f>SUMIFS(MAE_std!I:I, MAE_std!$B:$B, $B21, MAE_std!$A:$A, $A21)</f>
        <v>7.0988386809329399E-4</v>
      </c>
      <c r="Z21">
        <f>SUMIFS(MAE_std!J:J, MAE_std!$B:$B, $B21, MAE_std!$A:$A, $A21)</f>
        <v>9.0744204027865507</v>
      </c>
      <c r="AA21">
        <f>SUMIFS(MAE_std!K:K, MAE_std!$B:$B, $B21, MAE_std!$A:$A, $A21)</f>
        <v>2.8448214100159901</v>
      </c>
      <c r="AB21">
        <f>SUMIFS(MAE_std!L:L, MAE_std!$B:$B, $B21, MAE_std!$A:$A, $A21)</f>
        <v>1.81241906315955</v>
      </c>
      <c r="AC21">
        <f>SUMIFS(MAE_std!M:M, MAE_std!$B:$B, $B21, MAE_std!$A:$A, $A21)</f>
        <v>1.7563840253472101</v>
      </c>
      <c r="AD21">
        <f>SUMIFS(MAE_std!N:N, MAE_std!$B:$B, $B21, MAE_std!$A:$A, $A21)</f>
        <v>0.86769217313942304</v>
      </c>
      <c r="AE21">
        <f>SUMIFS(MAE_std!O:O, MAE_std!$B:$B, $B21, MAE_std!$A:$A, $A21)</f>
        <v>0.725147685623038</v>
      </c>
    </row>
    <row r="22" spans="1:74" x14ac:dyDescent="0.35">
      <c r="A22" t="s">
        <v>23</v>
      </c>
      <c r="B22" t="s">
        <v>21</v>
      </c>
      <c r="C22">
        <f>SUMIFS(MAE_mean!C:C, MAE_mean!$B:$B, $B22, MAE_mean!$A:$A, $A22)</f>
        <v>2.1469764398431601</v>
      </c>
      <c r="D22">
        <f>SUMIFS(MAE_mean!D:D, MAE_mean!$B:$B, $B22, MAE_mean!$A:$A, $A22)</f>
        <v>2315.2783342633902</v>
      </c>
      <c r="E22">
        <f>SUMIFS(MAE_mean!E:E, MAE_mean!$B:$B, $B22, MAE_mean!$A:$A, $A22)</f>
        <v>875.657221040271</v>
      </c>
      <c r="F22">
        <f>SUMIFS(MAE_mean!F:F, MAE_mean!$B:$B, $B22, MAE_mean!$A:$A, $A22)</f>
        <v>417.08872236913498</v>
      </c>
      <c r="G22">
        <f>SUMIFS(MAE_mean!G:G, MAE_mean!$B:$B, $B22, MAE_mean!$A:$A, $A22)</f>
        <v>4.2240667993038601</v>
      </c>
      <c r="H22">
        <f>SUMIFS(MAE_mean!H:H, MAE_mean!$B:$B, $B22, MAE_mean!$A:$A, $A22)</f>
        <v>2.1242105450087201</v>
      </c>
      <c r="I22">
        <f>SUMIFS(MAE_mean!I:I, MAE_mean!$B:$B, $B22, MAE_mean!$A:$A, $A22)</f>
        <v>1.03454270373822</v>
      </c>
      <c r="J22">
        <f>SUMIFS(MAE_mean!J:J, MAE_mean!$B:$B, $B22, MAE_mean!$A:$A, $A22)</f>
        <v>842.30462588355601</v>
      </c>
      <c r="K22">
        <f>SUMIFS(MAE_mean!K:K, MAE_mean!$B:$B, $B22, MAE_mean!$A:$A, $A22)</f>
        <v>334.476503693111</v>
      </c>
      <c r="L22">
        <f>SUMIFS(MAE_mean!L:L, MAE_mean!$B:$B, $B22, MAE_mean!$A:$A, $A22)</f>
        <v>168.241645962202</v>
      </c>
      <c r="M22">
        <f>SUMIFS(MAE_mean!M:M, MAE_mean!$B:$B, $B22, MAE_mean!$A:$A, $A22)</f>
        <v>297.71135001046298</v>
      </c>
      <c r="N22">
        <f>SUMIFS(MAE_mean!N:N, MAE_mean!$B:$B, $B22, MAE_mean!$A:$A, $A22)</f>
        <v>124.143946158999</v>
      </c>
      <c r="O22">
        <f>SUMIFS(MAE_mean!O:O, MAE_mean!$B:$B, $B22, MAE_mean!$A:$A, $A22)</f>
        <v>64.147860067036603</v>
      </c>
      <c r="Q22" t="s">
        <v>23</v>
      </c>
      <c r="R22" t="s">
        <v>21</v>
      </c>
      <c r="S22">
        <f>SUMIFS(MAE_std!C:C, MAE_std!$B:$B, $B22, MAE_std!$A:$A, $A22)</f>
        <v>3.80790206315742E-3</v>
      </c>
      <c r="T22">
        <f>SUMIFS(MAE_std!D:D, MAE_std!$B:$B, $B22, MAE_std!$A:$A, $A22)</f>
        <v>22.3293151941111</v>
      </c>
      <c r="U22">
        <f>SUMIFS(MAE_std!E:E, MAE_std!$B:$B, $B22, MAE_std!$A:$A, $A22)</f>
        <v>8.9864463299724804</v>
      </c>
      <c r="V22">
        <f>SUMIFS(MAE_std!F:F, MAE_std!$B:$B, $B22, MAE_std!$A:$A, $A22)</f>
        <v>2.55760012902123</v>
      </c>
      <c r="W22">
        <f>SUMIFS(MAE_std!G:G, MAE_std!$B:$B, $B22, MAE_std!$A:$A, $A22)</f>
        <v>2.7463734631130799E-3</v>
      </c>
      <c r="X22">
        <f>SUMIFS(MAE_std!H:H, MAE_std!$B:$B, $B22, MAE_std!$A:$A, $A22)</f>
        <v>1.17224422732219E-3</v>
      </c>
      <c r="Y22">
        <f>SUMIFS(MAE_std!I:I, MAE_std!$B:$B, $B22, MAE_std!$A:$A, $A22)</f>
        <v>6.7340151610226304E-4</v>
      </c>
      <c r="Z22">
        <f>SUMIFS(MAE_std!J:J, MAE_std!$B:$B, $B22, MAE_std!$A:$A, $A22)</f>
        <v>6.11034389850618</v>
      </c>
      <c r="AA22">
        <f>SUMIFS(MAE_std!K:K, MAE_std!$B:$B, $B22, MAE_std!$A:$A, $A22)</f>
        <v>2.2711391239263601</v>
      </c>
      <c r="AB22">
        <f>SUMIFS(MAE_std!L:L, MAE_std!$B:$B, $B22, MAE_std!$A:$A, $A22)</f>
        <v>1.00165162470972</v>
      </c>
      <c r="AC22">
        <f>SUMIFS(MAE_std!M:M, MAE_std!$B:$B, $B22, MAE_std!$A:$A, $A22)</f>
        <v>1.6446063788902801</v>
      </c>
      <c r="AD22">
        <f>SUMIFS(MAE_std!N:N, MAE_std!$B:$B, $B22, MAE_std!$A:$A, $A22)</f>
        <v>0.66298885034108601</v>
      </c>
      <c r="AE22">
        <f>SUMIFS(MAE_std!O:O, MAE_std!$B:$B, $B22, MAE_std!$A:$A, $A22)</f>
        <v>0.27954028651687002</v>
      </c>
    </row>
    <row r="23" spans="1:74" x14ac:dyDescent="0.35">
      <c r="A23" t="s">
        <v>23</v>
      </c>
      <c r="B23" t="s">
        <v>22</v>
      </c>
      <c r="C23">
        <f>SUMIFS(MAE_mean!C:C, MAE_mean!$B:$B, $B23, MAE_mean!$A:$A, $A23)</f>
        <v>2.1156556082001101</v>
      </c>
      <c r="D23">
        <f>SUMIFS(MAE_mean!D:D, MAE_mean!$B:$B, $B23, MAE_mean!$A:$A, $A23)</f>
        <v>1886.71176060267</v>
      </c>
      <c r="E23">
        <f>SUMIFS(MAE_mean!E:E, MAE_mean!$B:$B, $B23, MAE_mean!$A:$A, $A23)</f>
        <v>771.34933529808404</v>
      </c>
      <c r="F23">
        <f>SUMIFS(MAE_mean!F:F, MAE_mean!$B:$B, $B23, MAE_mean!$A:$A, $A23)</f>
        <v>382.659955285519</v>
      </c>
      <c r="G23">
        <f>SUMIFS(MAE_mean!G:G, MAE_mean!$B:$B, $B23, MAE_mean!$A:$A, $A23)</f>
        <v>4.2383026685810901</v>
      </c>
      <c r="H23">
        <f>SUMIFS(MAE_mean!H:H, MAE_mean!$B:$B, $B23, MAE_mean!$A:$A, $A23)</f>
        <v>2.1344797908411901</v>
      </c>
      <c r="I23">
        <f>SUMIFS(MAE_mean!I:I, MAE_mean!$B:$B, $B23, MAE_mean!$A:$A, $A23)</f>
        <v>1.0439932238051599</v>
      </c>
      <c r="J23">
        <f>SUMIFS(MAE_mean!J:J, MAE_mean!$B:$B, $B23, MAE_mean!$A:$A, $A23)</f>
        <v>769.67347819010399</v>
      </c>
      <c r="K23">
        <f>SUMIFS(MAE_mean!K:K, MAE_mean!$B:$B, $B23, MAE_mean!$A:$A, $A23)</f>
        <v>317.70134250701398</v>
      </c>
      <c r="L23">
        <f>SUMIFS(MAE_mean!L:L, MAE_mean!$B:$B, $B23, MAE_mean!$A:$A, $A23)</f>
        <v>162.31343613319601</v>
      </c>
      <c r="M23">
        <f>SUMIFS(MAE_mean!M:M, MAE_mean!$B:$B, $B23, MAE_mean!$A:$A, $A23)</f>
        <v>286.230763026646</v>
      </c>
      <c r="N23">
        <f>SUMIFS(MAE_mean!N:N, MAE_mean!$B:$B, $B23, MAE_mean!$A:$A, $A23)</f>
        <v>120.314573269798</v>
      </c>
      <c r="O23">
        <f>SUMIFS(MAE_mean!O:O, MAE_mean!$B:$B, $B23, MAE_mean!$A:$A, $A23)</f>
        <v>63.266034576552201</v>
      </c>
      <c r="Q23" t="s">
        <v>23</v>
      </c>
      <c r="R23" t="s">
        <v>22</v>
      </c>
      <c r="S23">
        <f>SUMIFS(MAE_std!C:C, MAE_std!$B:$B, $B23, MAE_std!$A:$A, $A23)</f>
        <v>4.6894249933143901E-3</v>
      </c>
      <c r="T23">
        <f>SUMIFS(MAE_std!D:D, MAE_std!$B:$B, $B23, MAE_std!$A:$A, $A23)</f>
        <v>32.104474945741103</v>
      </c>
      <c r="U23">
        <f>SUMIFS(MAE_std!E:E, MAE_std!$B:$B, $B23, MAE_std!$A:$A, $A23)</f>
        <v>10.6238436192411</v>
      </c>
      <c r="V23">
        <f>SUMIFS(MAE_std!F:F, MAE_std!$B:$B, $B23, MAE_std!$A:$A, $A23)</f>
        <v>3.3311651116219401</v>
      </c>
      <c r="W23">
        <f>SUMIFS(MAE_std!G:G, MAE_std!$B:$B, $B23, MAE_std!$A:$A, $A23)</f>
        <v>3.6274408294950699E-3</v>
      </c>
      <c r="X23">
        <f>SUMIFS(MAE_std!H:H, MAE_std!$B:$B, $B23, MAE_std!$A:$A, $A23)</f>
        <v>1.40918303642217E-3</v>
      </c>
      <c r="Y23">
        <f>SUMIFS(MAE_std!I:I, MAE_std!$B:$B, $B23, MAE_std!$A:$A, $A23)</f>
        <v>6.3179040820160199E-4</v>
      </c>
      <c r="Z23">
        <f>SUMIFS(MAE_std!J:J, MAE_std!$B:$B, $B23, MAE_std!$A:$A, $A23)</f>
        <v>6.8727236960622102</v>
      </c>
      <c r="AA23">
        <f>SUMIFS(MAE_std!K:K, MAE_std!$B:$B, $B23, MAE_std!$A:$A, $A23)</f>
        <v>2.7451080535469998</v>
      </c>
      <c r="AB23">
        <f>SUMIFS(MAE_std!L:L, MAE_std!$B:$B, $B23, MAE_std!$A:$A, $A23)</f>
        <v>1.0014173255829799</v>
      </c>
      <c r="AC23">
        <f>SUMIFS(MAE_std!M:M, MAE_std!$B:$B, $B23, MAE_std!$A:$A, $A23)</f>
        <v>1.48359679610891</v>
      </c>
      <c r="AD23">
        <f>SUMIFS(MAE_std!N:N, MAE_std!$B:$B, $B23, MAE_std!$A:$A, $A23)</f>
        <v>0.65920422905546605</v>
      </c>
      <c r="AE23">
        <f>SUMIFS(MAE_std!O:O, MAE_std!$B:$B, $B23, MAE_std!$A:$A, $A23)</f>
        <v>0.24719500994825799</v>
      </c>
    </row>
    <row r="28" spans="1:74" ht="58" x14ac:dyDescent="0.35">
      <c r="X28" t="s">
        <v>6</v>
      </c>
      <c r="Y28" t="s">
        <v>5</v>
      </c>
      <c r="Z28" t="s">
        <v>4</v>
      </c>
      <c r="AA28" s="4" t="s">
        <v>53</v>
      </c>
      <c r="AB28" s="4" t="s">
        <v>52</v>
      </c>
      <c r="AC28" s="4" t="s">
        <v>51</v>
      </c>
      <c r="AD28" s="4" t="s">
        <v>46</v>
      </c>
      <c r="AE28" s="4" t="s">
        <v>47</v>
      </c>
      <c r="AF28" s="4" t="s">
        <v>50</v>
      </c>
      <c r="AG28" s="4" t="s">
        <v>49</v>
      </c>
      <c r="AH28" s="4" t="s">
        <v>48</v>
      </c>
      <c r="AI28" t="s">
        <v>3</v>
      </c>
      <c r="AJ28" t="s">
        <v>2</v>
      </c>
      <c r="AP28" t="s">
        <v>6</v>
      </c>
      <c r="AQ28" t="s">
        <v>5</v>
      </c>
      <c r="AR28" t="s">
        <v>4</v>
      </c>
      <c r="AS28" s="4" t="s">
        <v>53</v>
      </c>
      <c r="AT28" s="4" t="s">
        <v>52</v>
      </c>
      <c r="AU28" s="4" t="s">
        <v>51</v>
      </c>
      <c r="AV28" s="4" t="s">
        <v>46</v>
      </c>
      <c r="AW28" s="4" t="s">
        <v>47</v>
      </c>
      <c r="AX28" s="4" t="s">
        <v>50</v>
      </c>
      <c r="AY28" s="4" t="s">
        <v>49</v>
      </c>
      <c r="AZ28" s="4" t="s">
        <v>48</v>
      </c>
      <c r="BA28" t="s">
        <v>3</v>
      </c>
      <c r="BB28" t="s">
        <v>2</v>
      </c>
    </row>
    <row r="29" spans="1:74" x14ac:dyDescent="0.35">
      <c r="AA29" t="s">
        <v>54</v>
      </c>
      <c r="AB29" t="s">
        <v>54</v>
      </c>
      <c r="AC29" t="s">
        <v>54</v>
      </c>
      <c r="AD29" t="s">
        <v>38</v>
      </c>
      <c r="AE29" t="s">
        <v>38</v>
      </c>
      <c r="AF29" t="s">
        <v>55</v>
      </c>
      <c r="AG29" t="s">
        <v>55</v>
      </c>
      <c r="AH29" t="s">
        <v>55</v>
      </c>
      <c r="AS29" t="s">
        <v>54</v>
      </c>
      <c r="AT29" t="s">
        <v>54</v>
      </c>
      <c r="AU29" t="s">
        <v>54</v>
      </c>
      <c r="AV29" t="s">
        <v>38</v>
      </c>
      <c r="AW29" t="s">
        <v>38</v>
      </c>
      <c r="AX29" t="s">
        <v>55</v>
      </c>
      <c r="AY29" t="s">
        <v>55</v>
      </c>
      <c r="AZ29" t="s">
        <v>55</v>
      </c>
    </row>
    <row r="30" spans="1:74" x14ac:dyDescent="0.35">
      <c r="T30" t="s">
        <v>0</v>
      </c>
      <c r="U30" t="s">
        <v>24</v>
      </c>
      <c r="V30" t="s">
        <v>25</v>
      </c>
      <c r="W30" t="s">
        <v>26</v>
      </c>
      <c r="X30" t="s">
        <v>38</v>
      </c>
      <c r="Y30" t="s">
        <v>39</v>
      </c>
      <c r="Z30" t="s">
        <v>40</v>
      </c>
      <c r="AA30" t="s">
        <v>39</v>
      </c>
      <c r="AB30" t="s">
        <v>40</v>
      </c>
      <c r="AC30" t="s">
        <v>3</v>
      </c>
      <c r="AD30" t="s">
        <v>54</v>
      </c>
      <c r="AE30" t="s">
        <v>55</v>
      </c>
      <c r="AF30" t="s">
        <v>39</v>
      </c>
      <c r="AG30" t="s">
        <v>40</v>
      </c>
      <c r="AH30" t="s">
        <v>3</v>
      </c>
      <c r="AI30" t="s">
        <v>3</v>
      </c>
      <c r="AJ30" t="s">
        <v>2</v>
      </c>
      <c r="AP30" t="s">
        <v>38</v>
      </c>
      <c r="AQ30" t="s">
        <v>39</v>
      </c>
      <c r="AR30" t="s">
        <v>40</v>
      </c>
      <c r="AS30" t="s">
        <v>39</v>
      </c>
      <c r="AT30" t="s">
        <v>40</v>
      </c>
      <c r="AU30" t="s">
        <v>3</v>
      </c>
      <c r="AV30" t="s">
        <v>54</v>
      </c>
      <c r="AW30" t="s">
        <v>55</v>
      </c>
      <c r="AX30" t="s">
        <v>39</v>
      </c>
      <c r="AY30" t="s">
        <v>40</v>
      </c>
      <c r="AZ30" t="s">
        <v>3</v>
      </c>
      <c r="BA30" t="s">
        <v>3</v>
      </c>
      <c r="BB30" t="s">
        <v>2</v>
      </c>
      <c r="BE30" t="s">
        <v>45</v>
      </c>
    </row>
    <row r="31" spans="1:74" x14ac:dyDescent="0.35">
      <c r="T31" t="s">
        <v>34</v>
      </c>
      <c r="AL31" t="s">
        <v>34</v>
      </c>
      <c r="BE31" t="str">
        <f>"\texttt{"&amp;AL31&amp;"}"</f>
        <v>\texttt{Bottom-up}</v>
      </c>
      <c r="BV31" s="3" t="s">
        <v>44</v>
      </c>
    </row>
    <row r="32" spans="1:74" x14ac:dyDescent="0.35">
      <c r="Q32" t="s">
        <v>7</v>
      </c>
      <c r="R32" t="s">
        <v>11</v>
      </c>
      <c r="U32" t="s">
        <v>35</v>
      </c>
      <c r="V32" t="s">
        <v>35</v>
      </c>
      <c r="W32" t="s">
        <v>27</v>
      </c>
      <c r="X32" s="1" cm="1">
        <f t="array" ref="X32">SUMPRODUCT((X$28 = $C$1:$O$1) * ($R32 = $B$2:$B$23) * ($Q32 = $A$2:$A$23) * ($C$2:$O$23))</f>
        <v>1.07019505627583</v>
      </c>
      <c r="Y32" s="1" cm="1">
        <f t="array" ref="Y32">SUMPRODUCT((Y$28 = $C$1:$O$1) * ($R32 = $B$2:$B$23) * ($Q32 = $A$2:$A$23) * ($C$2:$O$23))</f>
        <v>420.33586674904302</v>
      </c>
      <c r="Z32" s="1" cm="1">
        <f t="array" ref="Z32">SUMPRODUCT((Z$28 = $C$1:$O$1) * ($R32 = $B$2:$B$23) * ($Q32 = $A$2:$A$23) * ($C$2:$O$23))</f>
        <v>771.89044218517404</v>
      </c>
      <c r="AA32" s="1" cm="1">
        <f t="array" ref="AA32">SUMPRODUCT((AA$28 = $C$1:$O$1) * ($R32 = $B$2:$B$23) * ($Q32 = $A$2:$A$23) * ($C$2:$O$23))</f>
        <v>69.503586623133401</v>
      </c>
      <c r="AB32" s="1" cm="1">
        <f t="array" ref="AB32">SUMPRODUCT((AB$28 = $C$1:$O$1) * ($R32 = $B$2:$B$23) * ($Q32 = $A$2:$A$23) * ($C$2:$O$23))</f>
        <v>130.82894021170401</v>
      </c>
      <c r="AC32" s="1" cm="1">
        <f t="array" ref="AC32">SUMPRODUCT((AC$28 = $C$1:$O$1) * ($R32 = $B$2:$B$23) * ($Q32 = $A$2:$A$23) * ($C$2:$O$23))</f>
        <v>311.74265380859299</v>
      </c>
      <c r="AD32" s="1" cm="1">
        <f t="array" ref="AD32">SUMPRODUCT((AD$28 = $C$1:$O$1) * ($R32 = $B$2:$B$23) * ($Q32 = $A$2:$A$23) * ($C$2:$O$23))</f>
        <v>4.4060736248115404</v>
      </c>
      <c r="AE32" s="1" cm="1">
        <f t="array" ref="AE32">SUMPRODUCT((AE$28 = $C$1:$O$1) * ($R32 = $B$2:$B$23) * ($Q32 = $A$2:$A$23) * ($C$2:$O$23))</f>
        <v>2.19562632373662</v>
      </c>
      <c r="AF32" s="1" cm="1">
        <f t="array" ref="AF32">SUMPRODUCT((AF$28 = $C$1:$O$1) * ($R32 = $B$2:$B$23) * ($Q32 = $A$2:$A$23) * ($C$2:$O$23))</f>
        <v>181.29554563639101</v>
      </c>
      <c r="AG32" s="1" cm="1">
        <f t="array" ref="AG32">SUMPRODUCT((AG$28 = $C$1:$O$1) * ($R32 = $B$2:$B$23) * ($Q32 = $A$2:$A$23) * ($C$2:$O$23))</f>
        <v>342.70765957302501</v>
      </c>
      <c r="AH32" s="1" cm="1">
        <f t="array" ref="AH32">SUMPRODUCT((AH$28 = $C$1:$O$1) * ($R32 = $B$2:$B$23) * ($Q32 = $A$2:$A$23) * ($C$2:$O$23))</f>
        <v>811.55286225818395</v>
      </c>
      <c r="AI32" s="1" cm="1">
        <f t="array" ref="AI32">SUMPRODUCT((AI$28 = $C$1:$O$1) * ($R32 = $B$2:$B$23) * ($Q32 = $A$2:$A$23) * ($C$2:$O$23))</f>
        <v>1627.7422712053501</v>
      </c>
      <c r="AJ32" s="1" cm="1">
        <f t="array" ref="AJ32">SUMPRODUCT((AJ$28 = $C$1:$O$1) * ($R32 = $B$2:$B$23) * ($Q32 = $A$2:$A$23) * ($C$2:$O$23))</f>
        <v>2.2004506112389302</v>
      </c>
      <c r="AK32" s="1"/>
      <c r="AM32" t="s">
        <v>35</v>
      </c>
      <c r="AN32" t="s">
        <v>35</v>
      </c>
      <c r="AO32" t="s">
        <v>27</v>
      </c>
      <c r="AP32" s="1" cm="1">
        <f t="array" ref="AP32">SUMPRODUCT((AP$28 = $S$1:$AE$1) * ($R32 = $R$2:$R$23) * ($Q32 = $Q$2:$Q$23) * ($S$2:$AE$23))</f>
        <v>1.56143491369564E-3</v>
      </c>
      <c r="AQ32" s="1" cm="1">
        <f t="array" ref="AQ32">SUMPRODUCT((AQ$28 = $S$1:$AE$1) * ($R32 = $R$2:$R$23) * ($Q32 = $Q$2:$Q$23) * ($S$2:$AE$23))</f>
        <v>5.5135202410300401</v>
      </c>
      <c r="AR32" s="1" cm="1">
        <f t="array" ref="AR32">SUMPRODUCT((AR$28 = $S$1:$AE$1) * ($R32 = $R$2:$R$23) * ($Q32 = $Q$2:$Q$23) * ($S$2:$AE$23))</f>
        <v>12.9401904451713</v>
      </c>
      <c r="AS32" s="1" cm="1">
        <f t="array" ref="AS32">SUMPRODUCT((AS$28 = $S$1:$AE$1) * ($R32 = $R$2:$R$23) * ($Q32 = $Q$2:$Q$23) * ($S$2:$AE$23))</f>
        <v>0.43205097280181398</v>
      </c>
      <c r="AT32" s="1" cm="1">
        <f t="array" ref="AT32">SUMPRODUCT((AT$28 = $S$1:$AE$1) * ($R32 = $R$2:$R$23) * ($Q32 = $Q$2:$Q$23) * ($S$2:$AE$23))</f>
        <v>0.84217975332420303</v>
      </c>
      <c r="AU32" s="1" cm="1">
        <f t="array" ref="AU32">SUMPRODUCT((AU$28 = $S$1:$AE$1) * ($R32 = $R$2:$R$23) * ($Q32 = $Q$2:$Q$23) * ($S$2:$AE$23))</f>
        <v>2.27134196672713</v>
      </c>
      <c r="AV32" s="1" cm="1">
        <f t="array" ref="AV32">SUMPRODUCT((AV$28 = $S$1:$AE$1) * ($R32 = $R$2:$R$23) * ($Q32 = $Q$2:$Q$23) * ($S$2:$AE$23))</f>
        <v>1.05271108264574E-2</v>
      </c>
      <c r="AW32" s="1" cm="1">
        <f t="array" ref="AW32">SUMPRODUCT((AW$28 = $S$1:$AE$1) * ($R32 = $R$2:$R$23) * ($Q32 = $Q$2:$Q$23) * ($S$2:$AE$23))</f>
        <v>3.28671519537569E-3</v>
      </c>
      <c r="AX32" s="1" cm="1">
        <f t="array" ref="AX32">SUMPRODUCT((AX$28 = $S$1:$AE$1) * ($R32 = $R$2:$R$23) * ($Q32 = $Q$2:$Q$23) * ($S$2:$AE$23))</f>
        <v>1.45077386890454</v>
      </c>
      <c r="AY32" s="1" cm="1">
        <f t="array" ref="AY32">SUMPRODUCT((AY$28 = $S$1:$AE$1) * ($R32 = $R$2:$R$23) * ($Q32 = $Q$2:$Q$23) * ($S$2:$AE$23))</f>
        <v>2.5732515874337398</v>
      </c>
      <c r="AZ32" s="1" cm="1">
        <f t="array" ref="AZ32">SUMPRODUCT((AZ$28 = $S$1:$AE$1) * ($R32 = $R$2:$R$23) * ($Q32 = $Q$2:$Q$23) * ($S$2:$AE$23))</f>
        <v>7.4582224061797504</v>
      </c>
      <c r="BA32" s="1" cm="1">
        <f t="array" ref="BA32">SUMPRODUCT((BA$28 = $S$1:$AE$1) * ($R32 = $R$2:$R$23) * ($Q32 = $Q$2:$Q$23) * ($S$2:$AE$23))</f>
        <v>24.806357697477299</v>
      </c>
      <c r="BB32" s="1" cm="1">
        <f t="array" ref="BB32">SUMPRODUCT((BB$28 = $S$1:$AE$1) * ($R32 = $R$2:$R$23) * ($Q32 = $Q$2:$Q$23) * ($S$2:$AE$23))</f>
        <v>6.6466990316615101E-3</v>
      </c>
      <c r="BC32" s="1"/>
      <c r="BD32" s="1"/>
      <c r="BE32" t="s">
        <v>43</v>
      </c>
      <c r="BF32" t="str">
        <f t="shared" ref="BF32:BF38" si="0">AM32</f>
        <v>SL</v>
      </c>
      <c r="BG32" t="str">
        <f t="shared" ref="BG32:BH38" si="1">"&amp;"&amp;AN32</f>
        <v>&amp;SL</v>
      </c>
      <c r="BH32" t="str">
        <f t="shared" si="1"/>
        <v>&amp;None</v>
      </c>
      <c r="BI32" s="8" t="str">
        <f>"&amp;"&amp;ROUND(X32, 2)&amp;" ("&amp;ROUND(AP32, 2)&amp;")"</f>
        <v>&amp;1.07 (0)</v>
      </c>
      <c r="BJ32" t="str">
        <f>"&amp;"&amp;ROUND(Y32, 0)&amp;" ("&amp;ROUND(AQ32, 2)&amp;")"</f>
        <v>&amp;420 (5.51)</v>
      </c>
      <c r="BK32" t="str">
        <f t="shared" ref="BK32:BN38" si="2">"&amp;"&amp;ROUND(Z32, 0)&amp;" ("&amp;ROUND(AR32, 2)&amp;")"</f>
        <v>&amp;772 (12.94)</v>
      </c>
      <c r="BL32" t="str">
        <f t="shared" si="2"/>
        <v>&amp;70 (0.43)</v>
      </c>
      <c r="BM32" t="str">
        <f t="shared" si="2"/>
        <v>&amp;131 (0.84)</v>
      </c>
      <c r="BN32" t="str">
        <f t="shared" si="2"/>
        <v>&amp;312 (2.27)</v>
      </c>
      <c r="BO32" t="str">
        <f t="shared" ref="BO32:BP38" si="3">"&amp;"&amp;ROUND(AD32, 2)&amp;" ("&amp;ROUND(AV32, 2)&amp;")"</f>
        <v>&amp;4.41 (0.01)</v>
      </c>
      <c r="BP32" t="str">
        <f t="shared" si="3"/>
        <v>&amp;2.2 (0)</v>
      </c>
      <c r="BQ32" t="str">
        <f t="shared" ref="BQ32:BT38" si="4">"&amp;"&amp;ROUND(AF32, 0)&amp;" ("&amp;ROUND(AX32, 2)&amp;")"</f>
        <v>&amp;181 (1.45)</v>
      </c>
      <c r="BR32" t="str">
        <f t="shared" si="4"/>
        <v>&amp;343 (2.57)</v>
      </c>
      <c r="BS32" t="str">
        <f t="shared" si="4"/>
        <v>&amp;812 (7.46)</v>
      </c>
      <c r="BT32" t="str">
        <f t="shared" si="4"/>
        <v>&amp;1628 (24.81)</v>
      </c>
      <c r="BU32" t="str">
        <f>"&amp;"&amp;ROUND(AJ32, 1)&amp;" ("&amp;ROUND(BB32, 2)&amp;")"</f>
        <v>&amp;2.2 (0.01)</v>
      </c>
      <c r="BV32" s="3" t="s">
        <v>44</v>
      </c>
    </row>
    <row r="33" spans="17:74" x14ac:dyDescent="0.35">
      <c r="Q33" t="s">
        <v>7</v>
      </c>
      <c r="R33" t="s">
        <v>10</v>
      </c>
      <c r="U33" t="s">
        <v>35</v>
      </c>
      <c r="V33" t="s">
        <v>36</v>
      </c>
      <c r="W33" t="s">
        <v>27</v>
      </c>
      <c r="X33" s="1" cm="1">
        <f t="array" ref="X33">SUMPRODUCT((X$28 = $C$1:$O$1) * ($R33 = $B$2:$B$23) * ($Q33 = $A$2:$A$23) * ($C$2:$O$23))</f>
        <v>1.06981810642652</v>
      </c>
      <c r="Y33" s="1" cm="1">
        <f t="array" ref="Y33">SUMPRODUCT((Y$28 = $C$1:$O$1) * ($R33 = $B$2:$B$23) * ($Q33 = $A$2:$A$23) * ($C$2:$O$23))</f>
        <v>410.32769719337898</v>
      </c>
      <c r="Z33" s="1" cm="1">
        <f t="array" ref="Z33">SUMPRODUCT((Z$28 = $C$1:$O$1) * ($R33 = $B$2:$B$23) * ($Q33 = $A$2:$A$23) * ($C$2:$O$23))</f>
        <v>742.58379138764803</v>
      </c>
      <c r="AA33" s="1" cm="1">
        <f t="array" ref="AA33">SUMPRODUCT((AA$28 = $C$1:$O$1) * ($R33 = $B$2:$B$23) * ($Q33 = $A$2:$A$23) * ($C$2:$O$23))</f>
        <v>68.006301862950195</v>
      </c>
      <c r="AB33" s="1" cm="1">
        <f t="array" ref="AB33">SUMPRODUCT((AB$28 = $C$1:$O$1) * ($R33 = $B$2:$B$23) * ($Q33 = $A$2:$A$23) * ($C$2:$O$23))</f>
        <v>127.740855465843</v>
      </c>
      <c r="AC33" s="1" cm="1">
        <f t="array" ref="AC33">SUMPRODUCT((AC$28 = $C$1:$O$1) * ($R33 = $B$2:$B$23) * ($Q33 = $A$2:$A$23) * ($C$2:$O$23))</f>
        <v>309.09241847446901</v>
      </c>
      <c r="AD33" s="1" cm="1">
        <f t="array" ref="AD33">SUMPRODUCT((AD$28 = $C$1:$O$1) * ($R33 = $B$2:$B$23) * ($Q33 = $A$2:$A$23) * ($C$2:$O$23))</f>
        <v>4.3935313836279901</v>
      </c>
      <c r="AE33" s="1" cm="1">
        <f t="array" ref="AE33">SUMPRODUCT((AE$28 = $C$1:$O$1) * ($R33 = $B$2:$B$23) * ($Q33 = $A$2:$A$23) * ($C$2:$O$23))</f>
        <v>2.1941179686158199</v>
      </c>
      <c r="AF33" s="1" cm="1">
        <f t="array" ref="AF33">SUMPRODUCT((AF$28 = $C$1:$O$1) * ($R33 = $B$2:$B$23) * ($Q33 = $A$2:$A$23) * ($C$2:$O$23))</f>
        <v>176.60930733842901</v>
      </c>
      <c r="AG33" s="1" cm="1">
        <f t="array" ref="AG33">SUMPRODUCT((AG$28 = $C$1:$O$1) * ($R33 = $B$2:$B$23) * ($Q33 = $A$2:$A$23) * ($C$2:$O$23))</f>
        <v>331.829083421495</v>
      </c>
      <c r="AH33" s="1" cm="1">
        <f t="array" ref="AH33">SUMPRODUCT((AH$28 = $C$1:$O$1) * ($R33 = $B$2:$B$23) * ($Q33 = $A$2:$A$23) * ($C$2:$O$23))</f>
        <v>807.72476283482104</v>
      </c>
      <c r="AI33" s="1" cm="1">
        <f t="array" ref="AI33">SUMPRODUCT((AI$28 = $C$1:$O$1) * ($R33 = $B$2:$B$23) * ($Q33 = $A$2:$A$23) * ($C$2:$O$23))</f>
        <v>1652.96286272321</v>
      </c>
      <c r="AJ33" s="1" cm="1">
        <f t="array" ref="AJ33">SUMPRODUCT((AJ$28 = $C$1:$O$1) * ($R33 = $B$2:$B$23) * ($Q33 = $A$2:$A$23) * ($C$2:$O$23))</f>
        <v>2.1857903571971602</v>
      </c>
      <c r="AK33" s="1"/>
      <c r="AM33" t="s">
        <v>35</v>
      </c>
      <c r="AN33" t="s">
        <v>36</v>
      </c>
      <c r="AO33" t="s">
        <v>27</v>
      </c>
      <c r="AP33" s="1" cm="1">
        <f t="array" ref="AP33">SUMPRODUCT((AP$28 = $S$1:$AE$1) * ($R33 = $R$2:$R$23) * ($Q33 = $Q$2:$Q$23) * ($S$2:$AE$23))</f>
        <v>1.42660234298906E-3</v>
      </c>
      <c r="AQ33" s="1" cm="1">
        <f t="array" ref="AQ33">SUMPRODUCT((AQ$28 = $S$1:$AE$1) * ($R33 = $R$2:$R$23) * ($Q33 = $Q$2:$Q$23) * ($S$2:$AE$23))</f>
        <v>5.8153140837876203</v>
      </c>
      <c r="AR33" s="1" cm="1">
        <f t="array" ref="AR33">SUMPRODUCT((AR$28 = $S$1:$AE$1) * ($R33 = $R$2:$R$23) * ($Q33 = $Q$2:$Q$23) * ($S$2:$AE$23))</f>
        <v>12.960632894813701</v>
      </c>
      <c r="AS33" s="1" cm="1">
        <f t="array" ref="AS33">SUMPRODUCT((AS$28 = $S$1:$AE$1) * ($R33 = $R$2:$R$23) * ($Q33 = $Q$2:$Q$23) * ($S$2:$AE$23))</f>
        <v>0.37410498603556303</v>
      </c>
      <c r="AT33" s="1" cm="1">
        <f t="array" ref="AT33">SUMPRODUCT((AT$28 = $S$1:$AE$1) * ($R33 = $R$2:$R$23) * ($Q33 = $Q$2:$Q$23) * ($S$2:$AE$23))</f>
        <v>0.75449333136025198</v>
      </c>
      <c r="AU33" s="1" cm="1">
        <f t="array" ref="AU33">SUMPRODUCT((AU$28 = $S$1:$AE$1) * ($R33 = $R$2:$R$23) * ($Q33 = $Q$2:$Q$23) * ($S$2:$AE$23))</f>
        <v>1.7945377739666799</v>
      </c>
      <c r="AV33" s="1" cm="1">
        <f t="array" ref="AV33">SUMPRODUCT((AV$28 = $S$1:$AE$1) * ($R33 = $R$2:$R$23) * ($Q33 = $Q$2:$Q$23) * ($S$2:$AE$23))</f>
        <v>9.00674960733229E-3</v>
      </c>
      <c r="AW33" s="1" cm="1">
        <f t="array" ref="AW33">SUMPRODUCT((AW$28 = $S$1:$AE$1) * ($R33 = $R$2:$R$23) * ($Q33 = $Q$2:$Q$23) * ($S$2:$AE$23))</f>
        <v>2.4203070652008001E-3</v>
      </c>
      <c r="AX33" s="1" cm="1">
        <f t="array" ref="AX33">SUMPRODUCT((AX$28 = $S$1:$AE$1) * ($R33 = $R$2:$R$23) * ($Q33 = $Q$2:$Q$23) * ($S$2:$AE$23))</f>
        <v>1.28811924381001</v>
      </c>
      <c r="AY33" s="1" cm="1">
        <f t="array" ref="AY33">SUMPRODUCT((AY$28 = $S$1:$AE$1) * ($R33 = $R$2:$R$23) * ($Q33 = $Q$2:$Q$23) * ($S$2:$AE$23))</f>
        <v>2.2542422822657699</v>
      </c>
      <c r="AZ33" s="1" cm="1">
        <f t="array" ref="AZ33">SUMPRODUCT((AZ$28 = $S$1:$AE$1) * ($R33 = $R$2:$R$23) * ($Q33 = $Q$2:$Q$23) * ($S$2:$AE$23))</f>
        <v>5.3379905646921904</v>
      </c>
      <c r="BA33" s="1" cm="1">
        <f t="array" ref="BA33">SUMPRODUCT((BA$28 = $S$1:$AE$1) * ($R33 = $R$2:$R$23) * ($Q33 = $Q$2:$Q$23) * ($S$2:$AE$23))</f>
        <v>40.216442053234601</v>
      </c>
      <c r="BB33" s="1" cm="1">
        <f t="array" ref="BB33">SUMPRODUCT((BB$28 = $S$1:$AE$1) * ($R33 = $R$2:$R$23) * ($Q33 = $Q$2:$Q$23) * ($S$2:$AE$23))</f>
        <v>5.5849696672048803E-3</v>
      </c>
      <c r="BC33" s="1"/>
      <c r="BD33" s="1"/>
      <c r="BE33" t="s">
        <v>43</v>
      </c>
      <c r="BF33" t="str">
        <f t="shared" si="0"/>
        <v>SL</v>
      </c>
      <c r="BG33" t="str">
        <f t="shared" si="1"/>
        <v>&amp;HL</v>
      </c>
      <c r="BH33" t="str">
        <f t="shared" si="1"/>
        <v>&amp;None</v>
      </c>
      <c r="BI33" t="str">
        <f t="shared" ref="BI33:BI38" si="5">"&amp;"&amp;ROUND(X33, 2)&amp;" ("&amp;ROUND(AP33, 2)&amp;")"</f>
        <v>&amp;1.07 (0)</v>
      </c>
      <c r="BJ33" t="str">
        <f t="shared" ref="BJ33:BJ38" si="6">"&amp;"&amp;ROUND(Y33, 0)&amp;" ("&amp;ROUND(AQ33, 2)&amp;")"</f>
        <v>&amp;410 (5.82)</v>
      </c>
      <c r="BK33" t="str">
        <f t="shared" si="2"/>
        <v>&amp;743 (12.96)</v>
      </c>
      <c r="BL33" t="str">
        <f t="shared" si="2"/>
        <v>&amp;68 (0.37)</v>
      </c>
      <c r="BM33" t="str">
        <f t="shared" si="2"/>
        <v>&amp;128 (0.75)</v>
      </c>
      <c r="BN33" t="str">
        <f t="shared" si="2"/>
        <v>&amp;309 (1.79)</v>
      </c>
      <c r="BO33" t="str">
        <f t="shared" si="3"/>
        <v>&amp;4.39 (0.01)</v>
      </c>
      <c r="BP33" t="str">
        <f t="shared" si="3"/>
        <v>&amp;2.19 (0)</v>
      </c>
      <c r="BQ33" t="str">
        <f t="shared" si="4"/>
        <v>&amp;177 (1.29)</v>
      </c>
      <c r="BR33" t="str">
        <f t="shared" si="4"/>
        <v>&amp;332 (2.25)</v>
      </c>
      <c r="BS33" t="str">
        <f t="shared" si="4"/>
        <v>&amp;808 (5.34)</v>
      </c>
      <c r="BT33" t="str">
        <f t="shared" si="4"/>
        <v>&amp;1653 (40.22)</v>
      </c>
      <c r="BU33" t="str">
        <f t="shared" ref="BU33:BU38" si="7">"&amp;"&amp;ROUND(AJ33, 1)&amp;" ("&amp;ROUND(BB33, 2)&amp;")"</f>
        <v>&amp;2.2 (0.01)</v>
      </c>
      <c r="BV33" s="3" t="s">
        <v>44</v>
      </c>
    </row>
    <row r="34" spans="17:74" x14ac:dyDescent="0.35">
      <c r="Q34" t="s">
        <v>7</v>
      </c>
      <c r="R34" t="s">
        <v>8</v>
      </c>
      <c r="U34" t="s">
        <v>36</v>
      </c>
      <c r="V34" t="s">
        <v>36</v>
      </c>
      <c r="W34" t="s">
        <v>27</v>
      </c>
      <c r="X34" s="1" cm="1">
        <f t="array" ref="X34">SUMPRODUCT((X$28 = $C$1:$O$1) * ($R34 = $B$2:$B$23) * ($Q34 = $A$2:$A$23) * ($C$2:$O$23))</f>
        <v>1.06421513963569</v>
      </c>
      <c r="Y34" s="1" cm="1">
        <f t="array" ref="Y34">SUMPRODUCT((Y$28 = $C$1:$O$1) * ($R34 = $B$2:$B$23) * ($Q34 = $A$2:$A$23) * ($C$2:$O$23))</f>
        <v>342.411850567253</v>
      </c>
      <c r="Z34" s="1" cm="1">
        <f t="array" ref="Z34">SUMPRODUCT((Z$28 = $C$1:$O$1) * ($R34 = $B$2:$B$23) * ($Q34 = $A$2:$A$23) * ($C$2:$O$23))</f>
        <v>598.40779448009596</v>
      </c>
      <c r="AA34" s="1" cm="1">
        <f t="array" ref="AA34">SUMPRODUCT((AA$28 = $C$1:$O$1) * ($R34 = $B$2:$B$23) * ($Q34 = $A$2:$A$23) * ($C$2:$O$23))</f>
        <v>62.577939053262902</v>
      </c>
      <c r="AB34" s="1" cm="1">
        <f t="array" ref="AB34">SUMPRODUCT((AB$28 = $C$1:$O$1) * ($R34 = $B$2:$B$23) * ($Q34 = $A$2:$A$23) * ($C$2:$O$23))</f>
        <v>116.64080495743499</v>
      </c>
      <c r="AC34" s="1" cm="1">
        <f t="array" ref="AC34">SUMPRODUCT((AC$28 = $C$1:$O$1) * ($R34 = $B$2:$B$23) * ($Q34 = $A$2:$A$23) * ($C$2:$O$23))</f>
        <v>292.96188598632801</v>
      </c>
      <c r="AD34" s="1" cm="1">
        <f t="array" ref="AD34">SUMPRODUCT((AD$28 = $C$1:$O$1) * ($R34 = $B$2:$B$23) * ($Q34 = $A$2:$A$23) * ($C$2:$O$23))</f>
        <v>4.3289368814199101</v>
      </c>
      <c r="AE34" s="1" cm="1">
        <f t="array" ref="AE34">SUMPRODUCT((AE$28 = $C$1:$O$1) * ($R34 = $B$2:$B$23) * ($Q34 = $A$2:$A$23) * ($C$2:$O$23))</f>
        <v>2.1780513518079001</v>
      </c>
      <c r="AF34" s="1" cm="1">
        <f t="array" ref="AF34">SUMPRODUCT((AF$28 = $C$1:$O$1) * ($R34 = $B$2:$B$23) * ($Q34 = $A$2:$A$23) * ($C$2:$O$23))</f>
        <v>153.56776023786799</v>
      </c>
      <c r="AG34" s="1" cm="1">
        <f t="array" ref="AG34">SUMPRODUCT((AG$28 = $C$1:$O$1) * ($R34 = $B$2:$B$23) * ($Q34 = $A$2:$A$23) * ($C$2:$O$23))</f>
        <v>283.18449726407403</v>
      </c>
      <c r="AH34" s="1" cm="1">
        <f t="array" ref="AH34">SUMPRODUCT((AH$28 = $C$1:$O$1) * ($R34 = $B$2:$B$23) * ($Q34 = $A$2:$A$23) * ($C$2:$O$23))</f>
        <v>723.62375953311005</v>
      </c>
      <c r="AI34" s="1" cm="1">
        <f t="array" ref="AI34">SUMPRODUCT((AI$28 = $C$1:$O$1) * ($R34 = $B$2:$B$23) * ($Q34 = $A$2:$A$23) * ($C$2:$O$23))</f>
        <v>1426.85809151785</v>
      </c>
      <c r="AJ34" s="1" cm="1">
        <f t="array" ref="AJ34">SUMPRODUCT((AJ$28 = $C$1:$O$1) * ($R34 = $B$2:$B$23) * ($Q34 = $A$2:$A$23) * ($C$2:$O$23))</f>
        <v>2.0994911709650599</v>
      </c>
      <c r="AK34" s="1"/>
      <c r="AM34" t="s">
        <v>36</v>
      </c>
      <c r="AN34" t="s">
        <v>36</v>
      </c>
      <c r="AO34" t="s">
        <v>27</v>
      </c>
      <c r="AP34" s="1" cm="1">
        <f t="array" ref="AP34">SUMPRODUCT((AP$28 = $S$1:$AE$1) * ($R34 = $R$2:$R$23) * ($Q34 = $Q$2:$Q$23) * ($S$2:$AE$23))</f>
        <v>1.32415740043657E-3</v>
      </c>
      <c r="AQ34" s="1" cm="1">
        <f t="array" ref="AQ34">SUMPRODUCT((AQ$28 = $S$1:$AE$1) * ($R34 = $R$2:$R$23) * ($Q34 = $Q$2:$Q$23) * ($S$2:$AE$23))</f>
        <v>7.5420089370681103</v>
      </c>
      <c r="AR34" s="1" cm="1">
        <f t="array" ref="AR34">SUMPRODUCT((AR$28 = $S$1:$AE$1) * ($R34 = $R$2:$R$23) * ($Q34 = $Q$2:$Q$23) * ($S$2:$AE$23))</f>
        <v>18.236683865447901</v>
      </c>
      <c r="AS34" s="1" cm="1">
        <f t="array" ref="AS34">SUMPRODUCT((AS$28 = $S$1:$AE$1) * ($R34 = $R$2:$R$23) * ($Q34 = $Q$2:$Q$23) * ($S$2:$AE$23))</f>
        <v>0.57954846841837304</v>
      </c>
      <c r="AT34" s="1" cm="1">
        <f t="array" ref="AT34">SUMPRODUCT((AT$28 = $S$1:$AE$1) * ($R34 = $R$2:$R$23) * ($Q34 = $Q$2:$Q$23) * ($S$2:$AE$23))</f>
        <v>1.3593027320539399</v>
      </c>
      <c r="AU34" s="1" cm="1">
        <f t="array" ref="AU34">SUMPRODUCT((AU$28 = $S$1:$AE$1) * ($R34 = $R$2:$R$23) * ($Q34 = $Q$2:$Q$23) * ($S$2:$AE$23))</f>
        <v>4.2619859202430703</v>
      </c>
      <c r="AV34" s="1" cm="1">
        <f t="array" ref="AV34">SUMPRODUCT((AV$28 = $S$1:$AE$1) * ($R34 = $R$2:$R$23) * ($Q34 = $Q$2:$Q$23) * ($S$2:$AE$23))</f>
        <v>8.8310214905472605E-3</v>
      </c>
      <c r="AW34" s="1" cm="1">
        <f t="array" ref="AW34">SUMPRODUCT((AW$28 = $S$1:$AE$1) * ($R34 = $R$2:$R$23) * ($Q34 = $Q$2:$Q$23) * ($S$2:$AE$23))</f>
        <v>2.6102107065015699E-3</v>
      </c>
      <c r="AX34" s="1" cm="1">
        <f t="array" ref="AX34">SUMPRODUCT((AX$28 = $S$1:$AE$1) * ($R34 = $R$2:$R$23) * ($Q34 = $Q$2:$Q$23) * ($S$2:$AE$23))</f>
        <v>2.0145686621119498</v>
      </c>
      <c r="AY34" s="1" cm="1">
        <f t="array" ref="AY34">SUMPRODUCT((AY$28 = $S$1:$AE$1) * ($R34 = $R$2:$R$23) * ($Q34 = $Q$2:$Q$23) * ($S$2:$AE$23))</f>
        <v>4.61156606989754</v>
      </c>
      <c r="AZ34" s="1" cm="1">
        <f t="array" ref="AZ34">SUMPRODUCT((AZ$28 = $S$1:$AE$1) * ($R34 = $R$2:$R$23) * ($Q34 = $Q$2:$Q$23) * ($S$2:$AE$23))</f>
        <v>14.308464986893901</v>
      </c>
      <c r="BA34" s="1" cm="1">
        <f t="array" ref="BA34">SUMPRODUCT((BA$28 = $S$1:$AE$1) * ($R34 = $R$2:$R$23) * ($Q34 = $Q$2:$Q$23) * ($S$2:$AE$23))</f>
        <v>81.178039071284104</v>
      </c>
      <c r="BB34" s="1" cm="1">
        <f t="array" ref="BB34">SUMPRODUCT((BB$28 = $S$1:$AE$1) * ($R34 = $R$2:$R$23) * ($Q34 = $Q$2:$Q$23) * ($S$2:$AE$23))</f>
        <v>1.13456835114524E-2</v>
      </c>
      <c r="BC34" s="1"/>
      <c r="BD34" s="1"/>
      <c r="BE34" t="s">
        <v>43</v>
      </c>
      <c r="BF34" t="str">
        <f t="shared" si="0"/>
        <v>HL</v>
      </c>
      <c r="BG34" t="str">
        <f t="shared" si="1"/>
        <v>&amp;HL</v>
      </c>
      <c r="BH34" t="str">
        <f t="shared" si="1"/>
        <v>&amp;None</v>
      </c>
      <c r="BI34" t="str">
        <f t="shared" si="5"/>
        <v>&amp;1.06 (0)</v>
      </c>
      <c r="BJ34" s="7" t="str">
        <f t="shared" si="6"/>
        <v>&amp;342 (7.54)</v>
      </c>
      <c r="BK34" s="7" t="str">
        <f t="shared" si="2"/>
        <v>&amp;598 (18.24)</v>
      </c>
      <c r="BL34" s="7" t="str">
        <f t="shared" si="2"/>
        <v>&amp;63 (0.58)</v>
      </c>
      <c r="BM34" s="7" t="str">
        <f t="shared" si="2"/>
        <v>&amp;117 (1.36)</v>
      </c>
      <c r="BN34" s="7" t="str">
        <f t="shared" si="2"/>
        <v>&amp;293 (4.26)</v>
      </c>
      <c r="BO34" s="7" t="str">
        <f t="shared" si="3"/>
        <v>&amp;4.33 (0.01)</v>
      </c>
      <c r="BP34" s="7" t="str">
        <f t="shared" si="3"/>
        <v>&amp;2.18 (0)</v>
      </c>
      <c r="BQ34" s="7" t="str">
        <f t="shared" si="4"/>
        <v>&amp;154 (2.01)</v>
      </c>
      <c r="BR34" s="7" t="str">
        <f t="shared" si="4"/>
        <v>&amp;283 (4.61)</v>
      </c>
      <c r="BS34" s="7" t="str">
        <f t="shared" si="4"/>
        <v>&amp;724 (14.31)</v>
      </c>
      <c r="BT34" s="7" t="str">
        <f t="shared" si="4"/>
        <v>&amp;1427 (81.18)</v>
      </c>
      <c r="BU34" s="7" t="str">
        <f t="shared" si="7"/>
        <v>&amp;2.1 (0.01)</v>
      </c>
      <c r="BV34" s="9" t="s">
        <v>44</v>
      </c>
    </row>
    <row r="35" spans="17:74" x14ac:dyDescent="0.35">
      <c r="Q35" t="s">
        <v>7</v>
      </c>
      <c r="R35" t="s">
        <v>9</v>
      </c>
      <c r="U35" t="s">
        <v>36</v>
      </c>
      <c r="V35" t="s">
        <v>35</v>
      </c>
      <c r="W35" t="s">
        <v>27</v>
      </c>
      <c r="X35" s="1" cm="1">
        <f t="array" ref="X35">SUMPRODUCT((X$28 = $C$1:$O$1) * ($R35 = $B$2:$B$23) * ($Q35 = $A$2:$A$23) * ($C$2:$O$23))</f>
        <v>1.0638863871148201</v>
      </c>
      <c r="Y35" s="1" cm="1">
        <f t="array" ref="Y35">SUMPRODUCT((Y$28 = $C$1:$O$1) * ($R35 = $B$2:$B$23) * ($Q35 = $A$2:$A$23) * ($C$2:$O$23))</f>
        <v>340.06990499691</v>
      </c>
      <c r="Z35" s="1" cm="1">
        <f t="array" ref="Z35">SUMPRODUCT((Z$28 = $C$1:$O$1) * ($R35 = $B$2:$B$23) * ($Q35 = $A$2:$A$23) * ($C$2:$O$23))</f>
        <v>596.69924781435998</v>
      </c>
      <c r="AA35" s="1" cm="1">
        <f t="array" ref="AA35">SUMPRODUCT((AA$28 = $C$1:$O$1) * ($R35 = $B$2:$B$23) * ($Q35 = $A$2:$A$23) * ($C$2:$O$23))</f>
        <v>62.7923789060359</v>
      </c>
      <c r="AB35" s="1" cm="1">
        <f t="array" ref="AB35">SUMPRODUCT((AB$28 = $C$1:$O$1) * ($R35 = $B$2:$B$23) * ($Q35 = $A$2:$A$23) * ($C$2:$O$23))</f>
        <v>117.145099080403</v>
      </c>
      <c r="AC35" s="1" cm="1">
        <f t="array" ref="AC35">SUMPRODUCT((AC$28 = $C$1:$O$1) * ($R35 = $B$2:$B$23) * ($Q35 = $A$2:$A$23) * ($C$2:$O$23))</f>
        <v>293.64162353515599</v>
      </c>
      <c r="AD35" s="1" cm="1">
        <f t="array" ref="AD35">SUMPRODUCT((AD$28 = $C$1:$O$1) * ($R35 = $B$2:$B$23) * ($Q35 = $A$2:$A$23) * ($C$2:$O$23))</f>
        <v>4.3268651902695598</v>
      </c>
      <c r="AE35" s="1" cm="1">
        <f t="array" ref="AE35">SUMPRODUCT((AE$28 = $C$1:$O$1) * ($R35 = $B$2:$B$23) * ($Q35 = $A$2:$A$23) * ($C$2:$O$23))</f>
        <v>2.1770324638818699</v>
      </c>
      <c r="AF35" s="1" cm="1">
        <f t="array" ref="AF35">SUMPRODUCT((AF$28 = $C$1:$O$1) * ($R35 = $B$2:$B$23) * ($Q35 = $A$2:$A$23) * ($C$2:$O$23))</f>
        <v>154.025116459853</v>
      </c>
      <c r="AG35" s="1" cm="1">
        <f t="array" ref="AG35">SUMPRODUCT((AG$28 = $C$1:$O$1) * ($R35 = $B$2:$B$23) * ($Q35 = $A$2:$A$23) * ($C$2:$O$23))</f>
        <v>283.70303303551998</v>
      </c>
      <c r="AH35" s="1" cm="1">
        <f t="array" ref="AH35">SUMPRODUCT((AH$28 = $C$1:$O$1) * ($R35 = $B$2:$B$23) * ($Q35 = $A$2:$A$23) * ($C$2:$O$23))</f>
        <v>725.45790318080299</v>
      </c>
      <c r="AI35" s="1" cm="1">
        <f t="array" ref="AI35">SUMPRODUCT((AI$28 = $C$1:$O$1) * ($R35 = $B$2:$B$23) * ($Q35 = $A$2:$A$23) * ($C$2:$O$23))</f>
        <v>1416.6865792410699</v>
      </c>
      <c r="AJ35" s="1" cm="1">
        <f t="array" ref="AJ35">SUMPRODUCT((AJ$28 = $C$1:$O$1) * ($R35 = $B$2:$B$23) * ($Q35 = $A$2:$A$23) * ($C$2:$O$23))</f>
        <v>2.0994762300830501</v>
      </c>
      <c r="AK35" s="1"/>
      <c r="AM35" t="s">
        <v>36</v>
      </c>
      <c r="AN35" t="s">
        <v>35</v>
      </c>
      <c r="AO35" t="s">
        <v>27</v>
      </c>
      <c r="AP35" s="1" cm="1">
        <f t="array" ref="AP35">SUMPRODUCT((AP$28 = $S$1:$AE$1) * ($R35 = $R$2:$R$23) * ($Q35 = $Q$2:$Q$23) * ($S$2:$AE$23))</f>
        <v>1.39338500529318E-3</v>
      </c>
      <c r="AQ35" s="1" cm="1">
        <f t="array" ref="AQ35">SUMPRODUCT((AQ$28 = $S$1:$AE$1) * ($R35 = $R$2:$R$23) * ($Q35 = $Q$2:$Q$23) * ($S$2:$AE$23))</f>
        <v>6.1953722972835603</v>
      </c>
      <c r="AR35" s="1" cm="1">
        <f t="array" ref="AR35">SUMPRODUCT((AR$28 = $S$1:$AE$1) * ($R35 = $R$2:$R$23) * ($Q35 = $Q$2:$Q$23) * ($S$2:$AE$23))</f>
        <v>18.440968088177002</v>
      </c>
      <c r="AS35" s="1" cm="1">
        <f t="array" ref="AS35">SUMPRODUCT((AS$28 = $S$1:$AE$1) * ($R35 = $R$2:$R$23) * ($Q35 = $Q$2:$Q$23) * ($S$2:$AE$23))</f>
        <v>0.56075911187677996</v>
      </c>
      <c r="AT35" s="1" cm="1">
        <f t="array" ref="AT35">SUMPRODUCT((AT$28 = $S$1:$AE$1) * ($R35 = $R$2:$R$23) * ($Q35 = $Q$2:$Q$23) * ($S$2:$AE$23))</f>
        <v>1.1854319327262399</v>
      </c>
      <c r="AU35" s="1" cm="1">
        <f t="array" ref="AU35">SUMPRODUCT((AU$28 = $S$1:$AE$1) * ($R35 = $R$2:$R$23) * ($Q35 = $Q$2:$Q$23) * ($S$2:$AE$23))</f>
        <v>3.0588378367459002</v>
      </c>
      <c r="AV35" s="1" cm="1">
        <f t="array" ref="AV35">SUMPRODUCT((AV$28 = $S$1:$AE$1) * ($R35 = $R$2:$R$23) * ($Q35 = $Q$2:$Q$23) * ($S$2:$AE$23))</f>
        <v>1.08558959490013E-2</v>
      </c>
      <c r="AW35" s="1" cm="1">
        <f t="array" ref="AW35">SUMPRODUCT((AW$28 = $S$1:$AE$1) * ($R35 = $R$2:$R$23) * ($Q35 = $Q$2:$Q$23) * ($S$2:$AE$23))</f>
        <v>2.99132275845757E-3</v>
      </c>
      <c r="AX35" s="1" cm="1">
        <f t="array" ref="AX35">SUMPRODUCT((AX$28 = $S$1:$AE$1) * ($R35 = $R$2:$R$23) * ($Q35 = $Q$2:$Q$23) * ($S$2:$AE$23))</f>
        <v>1.9125236500925999</v>
      </c>
      <c r="AY35" s="1" cm="1">
        <f t="array" ref="AY35">SUMPRODUCT((AY$28 = $S$1:$AE$1) * ($R35 = $R$2:$R$23) * ($Q35 = $Q$2:$Q$23) * ($S$2:$AE$23))</f>
        <v>4.4933090341110198</v>
      </c>
      <c r="AZ35" s="1" cm="1">
        <f t="array" ref="AZ35">SUMPRODUCT((AZ$28 = $S$1:$AE$1) * ($R35 = $R$2:$R$23) * ($Q35 = $Q$2:$Q$23) * ($S$2:$AE$23))</f>
        <v>13.349172378204299</v>
      </c>
      <c r="BA35" s="1" cm="1">
        <f t="array" ref="BA35">SUMPRODUCT((BA$28 = $S$1:$AE$1) * ($R35 = $R$2:$R$23) * ($Q35 = $Q$2:$Q$23) * ($S$2:$AE$23))</f>
        <v>57.526968271686798</v>
      </c>
      <c r="BB35" s="1" cm="1">
        <f t="array" ref="BB35">SUMPRODUCT((BB$28 = $S$1:$AE$1) * ($R35 = $R$2:$R$23) * ($Q35 = $Q$2:$Q$23) * ($S$2:$AE$23))</f>
        <v>9.2495227505609897E-3</v>
      </c>
      <c r="BC35" s="1"/>
      <c r="BD35" s="1"/>
      <c r="BE35" t="s">
        <v>43</v>
      </c>
      <c r="BF35" t="str">
        <f t="shared" si="0"/>
        <v>HL</v>
      </c>
      <c r="BG35" t="str">
        <f t="shared" si="1"/>
        <v>&amp;SL</v>
      </c>
      <c r="BH35" t="str">
        <f t="shared" si="1"/>
        <v>&amp;None</v>
      </c>
      <c r="BI35" t="str">
        <f t="shared" si="5"/>
        <v>&amp;1.06 (0)</v>
      </c>
      <c r="BJ35" t="str">
        <f t="shared" si="6"/>
        <v>&amp;340 (6.2)</v>
      </c>
      <c r="BK35" t="str">
        <f t="shared" si="2"/>
        <v>&amp;597 (18.44)</v>
      </c>
      <c r="BL35" t="str">
        <f t="shared" si="2"/>
        <v>&amp;63 (0.56)</v>
      </c>
      <c r="BM35" t="str">
        <f t="shared" si="2"/>
        <v>&amp;117 (1.19)</v>
      </c>
      <c r="BN35" t="str">
        <f t="shared" si="2"/>
        <v>&amp;294 (3.06)</v>
      </c>
      <c r="BO35" t="str">
        <f t="shared" si="3"/>
        <v>&amp;4.33 (0.01)</v>
      </c>
      <c r="BP35" t="str">
        <f t="shared" si="3"/>
        <v>&amp;2.18 (0)</v>
      </c>
      <c r="BQ35" t="str">
        <f t="shared" si="4"/>
        <v>&amp;154 (1.91)</v>
      </c>
      <c r="BR35" t="str">
        <f t="shared" si="4"/>
        <v>&amp;284 (4.49)</v>
      </c>
      <c r="BS35" t="str">
        <f t="shared" si="4"/>
        <v>&amp;725 (13.35)</v>
      </c>
      <c r="BT35" t="str">
        <f t="shared" si="4"/>
        <v>&amp;1417 (57.53)</v>
      </c>
      <c r="BU35" t="str">
        <f t="shared" si="7"/>
        <v>&amp;2.1 (0.01)</v>
      </c>
      <c r="BV35" s="3" t="s">
        <v>44</v>
      </c>
    </row>
    <row r="36" spans="17:74" x14ac:dyDescent="0.35">
      <c r="Q36" t="s">
        <v>7</v>
      </c>
      <c r="R36" t="s">
        <v>12</v>
      </c>
      <c r="U36" t="s">
        <v>37</v>
      </c>
      <c r="V36" t="s">
        <v>36</v>
      </c>
      <c r="W36" t="s">
        <v>27</v>
      </c>
      <c r="X36" s="1" cm="1">
        <f t="array" ref="X36">SUMPRODUCT((X$28 = $C$1:$O$1) * ($R36 = $B$2:$B$23) * ($Q36 = $A$2:$A$23) * ($C$2:$O$23))</f>
        <v>1.0479653617323099</v>
      </c>
      <c r="Y36" s="1" cm="1">
        <f t="array" ref="Y36">SUMPRODUCT((Y$28 = $C$1:$O$1) * ($R36 = $B$2:$B$23) * ($Q36 = $A$2:$A$23) * ($C$2:$O$23))</f>
        <v>350.30273515350899</v>
      </c>
      <c r="Z36" s="1" cm="1">
        <f t="array" ref="Z36">SUMPRODUCT((Z$28 = $C$1:$O$1) * ($R36 = $B$2:$B$23) * ($Q36 = $A$2:$A$23) * ($C$2:$O$23))</f>
        <v>634.250096784319</v>
      </c>
      <c r="AA36" s="1" cm="1">
        <f t="array" ref="AA36">SUMPRODUCT((AA$28 = $C$1:$O$1) * ($R36 = $B$2:$B$23) * ($Q36 = $A$2:$A$23) * ($C$2:$O$23))</f>
        <v>64.666625554318301</v>
      </c>
      <c r="AB36" s="1" cm="1">
        <f t="array" ref="AB36">SUMPRODUCT((AB$28 = $C$1:$O$1) * ($R36 = $B$2:$B$23) * ($Q36 = $A$2:$A$23) * ($C$2:$O$23))</f>
        <v>122.36418904259</v>
      </c>
      <c r="AC36" s="1" cm="1">
        <f t="array" ref="AC36">SUMPRODUCT((AC$28 = $C$1:$O$1) * ($R36 = $B$2:$B$23) * ($Q36 = $A$2:$A$23) * ($C$2:$O$23))</f>
        <v>298.73592895507801</v>
      </c>
      <c r="AD36" s="1" cm="1">
        <f t="array" ref="AD36">SUMPRODUCT((AD$28 = $C$1:$O$1) * ($R36 = $B$2:$B$23) * ($Q36 = $A$2:$A$23) * ($C$2:$O$23))</f>
        <v>4.26737666012649</v>
      </c>
      <c r="AE36" s="1" cm="1">
        <f t="array" ref="AE36">SUMPRODUCT((AE$28 = $C$1:$O$1) * ($R36 = $B$2:$B$23) * ($Q36 = $A$2:$A$23) * ($C$2:$O$23))</f>
        <v>2.1524923451312898</v>
      </c>
      <c r="AF36" s="1" cm="1">
        <f t="array" ref="AF36">SUMPRODUCT((AF$28 = $C$1:$O$1) * ($R36 = $B$2:$B$23) * ($Q36 = $A$2:$A$23) * ($C$2:$O$23))</f>
        <v>160.15891563519301</v>
      </c>
      <c r="AG36" s="1" cm="1">
        <f t="array" ref="AG36">SUMPRODUCT((AG$28 = $C$1:$O$1) * ($R36 = $B$2:$B$23) * ($Q36 = $A$2:$A$23) * ($C$2:$O$23))</f>
        <v>304.84250330849301</v>
      </c>
      <c r="AH36" s="1" cm="1">
        <f t="array" ref="AH36">SUMPRODUCT((AH$28 = $C$1:$O$1) * ($R36 = $B$2:$B$23) * ($Q36 = $A$2:$A$23) * ($C$2:$O$23))</f>
        <v>747.33602469308005</v>
      </c>
      <c r="AI36" s="1" cm="1">
        <f t="array" ref="AI36">SUMPRODUCT((AI$28 = $C$1:$O$1) * ($R36 = $B$2:$B$23) * ($Q36 = $A$2:$A$23) * ($C$2:$O$23))</f>
        <v>1424.85221819196</v>
      </c>
      <c r="AJ36" s="1" cm="1">
        <f t="array" ref="AJ36">SUMPRODUCT((AJ$28 = $C$1:$O$1) * ($R36 = $B$2:$B$23) * ($Q36 = $A$2:$A$23) * ($C$2:$O$23))</f>
        <v>2.1000499774347499</v>
      </c>
      <c r="AK36" s="1"/>
      <c r="AM36" t="s">
        <v>37</v>
      </c>
      <c r="AN36" t="s">
        <v>36</v>
      </c>
      <c r="AO36" t="s">
        <v>27</v>
      </c>
      <c r="AP36" s="1" cm="1">
        <f t="array" ref="AP36">SUMPRODUCT((AP$28 = $S$1:$AE$1) * ($R36 = $R$2:$R$23) * ($Q36 = $Q$2:$Q$23) * ($S$2:$AE$23))</f>
        <v>7.1101987723551797E-4</v>
      </c>
      <c r="AQ36" s="1" cm="1">
        <f t="array" ref="AQ36">SUMPRODUCT((AQ$28 = $S$1:$AE$1) * ($R36 = $R$2:$R$23) * ($Q36 = $Q$2:$Q$23) * ($S$2:$AE$23))</f>
        <v>4.5027869317491804</v>
      </c>
      <c r="AR36" s="1" cm="1">
        <f t="array" ref="AR36">SUMPRODUCT((AR$28 = $S$1:$AE$1) * ($R36 = $R$2:$R$23) * ($Q36 = $Q$2:$Q$23) * ($S$2:$AE$23))</f>
        <v>10.358752895379199</v>
      </c>
      <c r="AS36" s="1" cm="1">
        <f t="array" ref="AS36">SUMPRODUCT((AS$28 = $S$1:$AE$1) * ($R36 = $R$2:$R$23) * ($Q36 = $Q$2:$Q$23) * ($S$2:$AE$23))</f>
        <v>0.17426617195079599</v>
      </c>
      <c r="AT36" s="1" cm="1">
        <f t="array" ref="AT36">SUMPRODUCT((AT$28 = $S$1:$AE$1) * ($R36 = $R$2:$R$23) * ($Q36 = $Q$2:$Q$23) * ($S$2:$AE$23))</f>
        <v>0.48589395439272298</v>
      </c>
      <c r="AU36" s="1" cm="1">
        <f t="array" ref="AU36">SUMPRODUCT((AU$28 = $S$1:$AE$1) * ($R36 = $R$2:$R$23) * ($Q36 = $Q$2:$Q$23) * ($S$2:$AE$23))</f>
        <v>1.6926192228951</v>
      </c>
      <c r="AV36" s="1" cm="1">
        <f t="array" ref="AV36">SUMPRODUCT((AV$28 = $S$1:$AE$1) * ($R36 = $R$2:$R$23) * ($Q36 = $Q$2:$Q$23) * ($S$2:$AE$23))</f>
        <v>5.2393744513256797E-3</v>
      </c>
      <c r="AW36" s="1" cm="1">
        <f t="array" ref="AW36">SUMPRODUCT((AW$28 = $S$1:$AE$1) * ($R36 = $R$2:$R$23) * ($Q36 = $Q$2:$Q$23) * ($S$2:$AE$23))</f>
        <v>1.53688779183899E-3</v>
      </c>
      <c r="AX36" s="1" cm="1">
        <f t="array" ref="AX36">SUMPRODUCT((AX$28 = $S$1:$AE$1) * ($R36 = $R$2:$R$23) * ($Q36 = $Q$2:$Q$23) * ($S$2:$AE$23))</f>
        <v>0.69009927349246902</v>
      </c>
      <c r="AY36" s="1" cm="1">
        <f t="array" ref="AY36">SUMPRODUCT((AY$28 = $S$1:$AE$1) * ($R36 = $R$2:$R$23) * ($Q36 = $Q$2:$Q$23) * ($S$2:$AE$23))</f>
        <v>1.95225396142653</v>
      </c>
      <c r="AZ36" s="1" cm="1">
        <f t="array" ref="AZ36">SUMPRODUCT((AZ$28 = $S$1:$AE$1) * ($R36 = $R$2:$R$23) * ($Q36 = $Q$2:$Q$23) * ($S$2:$AE$23))</f>
        <v>9.0707069836518794</v>
      </c>
      <c r="BA36" s="1" cm="1">
        <f t="array" ref="BA36">SUMPRODUCT((BA$28 = $S$1:$AE$1) * ($R36 = $R$2:$R$23) * ($Q36 = $Q$2:$Q$23) * ($S$2:$AE$23))</f>
        <v>50.598950333103097</v>
      </c>
      <c r="BB36" s="1" cm="1">
        <f t="array" ref="BB36">SUMPRODUCT((BB$28 = $S$1:$AE$1) * ($R36 = $R$2:$R$23) * ($Q36 = $Q$2:$Q$23) * ($S$2:$AE$23))</f>
        <v>4.5048419398111801E-3</v>
      </c>
      <c r="BC36" s="2"/>
      <c r="BD36" s="2"/>
      <c r="BE36" t="s">
        <v>43</v>
      </c>
      <c r="BF36" t="str">
        <f t="shared" si="0"/>
        <v>TL</v>
      </c>
      <c r="BG36" t="str">
        <f t="shared" si="1"/>
        <v>&amp;HL</v>
      </c>
      <c r="BH36" t="str">
        <f t="shared" si="1"/>
        <v>&amp;None</v>
      </c>
      <c r="BI36" t="str">
        <f t="shared" si="5"/>
        <v>&amp;1.05 (0)</v>
      </c>
      <c r="BJ36" t="str">
        <f t="shared" si="6"/>
        <v>&amp;350 (4.5)</v>
      </c>
      <c r="BK36" t="str">
        <f t="shared" si="2"/>
        <v>&amp;634 (10.36)</v>
      </c>
      <c r="BL36" t="str">
        <f t="shared" si="2"/>
        <v>&amp;65 (0.17)</v>
      </c>
      <c r="BM36" t="str">
        <f t="shared" si="2"/>
        <v>&amp;122 (0.49)</v>
      </c>
      <c r="BN36" t="str">
        <f t="shared" si="2"/>
        <v>&amp;299 (1.69)</v>
      </c>
      <c r="BO36" t="str">
        <f t="shared" si="3"/>
        <v>&amp;4.27 (0.01)</v>
      </c>
      <c r="BP36" t="str">
        <f t="shared" si="3"/>
        <v>&amp;2.15 (0)</v>
      </c>
      <c r="BQ36" t="str">
        <f t="shared" si="4"/>
        <v>&amp;160 (0.69)</v>
      </c>
      <c r="BR36" t="str">
        <f t="shared" si="4"/>
        <v>&amp;305 (1.95)</v>
      </c>
      <c r="BS36" t="str">
        <f t="shared" si="4"/>
        <v>&amp;747 (9.07)</v>
      </c>
      <c r="BT36" t="str">
        <f t="shared" si="4"/>
        <v>&amp;1425 (50.6)</v>
      </c>
      <c r="BU36" t="str">
        <f t="shared" si="7"/>
        <v>&amp;2.1 (0)</v>
      </c>
      <c r="BV36" s="3" t="s">
        <v>44</v>
      </c>
    </row>
    <row r="37" spans="17:74" x14ac:dyDescent="0.35">
      <c r="Q37" t="s">
        <v>7</v>
      </c>
      <c r="R37" t="s">
        <v>13</v>
      </c>
      <c r="U37" t="s">
        <v>37</v>
      </c>
      <c r="V37" t="s">
        <v>35</v>
      </c>
      <c r="W37" t="s">
        <v>27</v>
      </c>
      <c r="X37" s="1" cm="1">
        <f t="array" ref="X37">SUMPRODUCT((X$28 = $C$1:$O$1) * ($R37 = $B$2:$B$23) * ($Q37 = $A$2:$A$23) * ($C$2:$O$23))</f>
        <v>1.05507022422403</v>
      </c>
      <c r="Y37" s="1" cm="1">
        <f t="array" ref="Y37">SUMPRODUCT((Y$28 = $C$1:$O$1) * ($R37 = $B$2:$B$23) * ($Q37 = $A$2:$A$23) * ($C$2:$O$23))</f>
        <v>359.00713505647599</v>
      </c>
      <c r="Z37" s="1" cm="1">
        <f t="array" ref="Z37">SUMPRODUCT((Z$28 = $C$1:$O$1) * ($R37 = $B$2:$B$23) * ($Q37 = $A$2:$A$23) * ($C$2:$O$23))</f>
        <v>646.73716546921503</v>
      </c>
      <c r="AA37" s="1" cm="1">
        <f t="array" ref="AA37">SUMPRODUCT((AA$28 = $C$1:$O$1) * ($R37 = $B$2:$B$23) * ($Q37 = $A$2:$A$23) * ($C$2:$O$23))</f>
        <v>65.690164404791204</v>
      </c>
      <c r="AB37" s="1" cm="1">
        <f t="array" ref="AB37">SUMPRODUCT((AB$28 = $C$1:$O$1) * ($R37 = $B$2:$B$23) * ($Q37 = $A$2:$A$23) * ($C$2:$O$23))</f>
        <v>124.31471469879099</v>
      </c>
      <c r="AC37" s="1" cm="1">
        <f t="array" ref="AC37">SUMPRODUCT((AC$28 = $C$1:$O$1) * ($R37 = $B$2:$B$23) * ($Q37 = $A$2:$A$23) * ($C$2:$O$23))</f>
        <v>304.58821044921802</v>
      </c>
      <c r="AD37" s="1" cm="1">
        <f t="array" ref="AD37">SUMPRODUCT((AD$28 = $C$1:$O$1) * ($R37 = $B$2:$B$23) * ($Q37 = $A$2:$A$23) * ($C$2:$O$23))</f>
        <v>4.3008539880269696</v>
      </c>
      <c r="AE37" s="1" cm="1">
        <f t="array" ref="AE37">SUMPRODUCT((AE$28 = $C$1:$O$1) * ($R37 = $B$2:$B$23) * ($Q37 = $A$2:$A$23) * ($C$2:$O$23))</f>
        <v>2.1651310329575799</v>
      </c>
      <c r="AF37" s="1" cm="1">
        <f t="array" ref="AF37">SUMPRODUCT((AF$28 = $C$1:$O$1) * ($R37 = $B$2:$B$23) * ($Q37 = $A$2:$A$23) * ($C$2:$O$23))</f>
        <v>163.703691783567</v>
      </c>
      <c r="AG37" s="1" cm="1">
        <f t="array" ref="AG37">SUMPRODUCT((AG$28 = $C$1:$O$1) * ($R37 = $B$2:$B$23) * ($Q37 = $A$2:$A$23) * ($C$2:$O$23))</f>
        <v>311.29120982336599</v>
      </c>
      <c r="AH37" s="1" cm="1">
        <f t="array" ref="AH37">SUMPRODUCT((AH$28 = $C$1:$O$1) * ($R37 = $B$2:$B$23) * ($Q37 = $A$2:$A$23) * ($C$2:$O$23))</f>
        <v>777.67983747209803</v>
      </c>
      <c r="AI37" s="1" cm="1">
        <f t="array" ref="AI37">SUMPRODUCT((AI$28 = $C$1:$O$1) * ($R37 = $B$2:$B$23) * ($Q37 = $A$2:$A$23) * ($C$2:$O$23))</f>
        <v>1457.45001395089</v>
      </c>
      <c r="AJ37" s="1" cm="1">
        <f t="array" ref="AJ37">SUMPRODUCT((AJ$28 = $C$1:$O$1) * ($R37 = $B$2:$B$23) * ($Q37 = $A$2:$A$23) * ($C$2:$O$23))</f>
        <v>2.1228672488882898</v>
      </c>
      <c r="AK37" s="1"/>
      <c r="AM37" t="s">
        <v>37</v>
      </c>
      <c r="AN37" t="s">
        <v>35</v>
      </c>
      <c r="AO37" t="s">
        <v>27</v>
      </c>
      <c r="AP37" s="1" cm="1">
        <f t="array" ref="AP37">SUMPRODUCT((AP$28 = $S$1:$AE$1) * ($R37 = $R$2:$R$23) * ($Q37 = $Q$2:$Q$23) * ($S$2:$AE$23))</f>
        <v>1.16086744701877E-3</v>
      </c>
      <c r="AQ37" s="1" cm="1">
        <f t="array" ref="AQ37">SUMPRODUCT((AQ$28 = $S$1:$AE$1) * ($R37 = $R$2:$R$23) * ($Q37 = $Q$2:$Q$23) * ($S$2:$AE$23))</f>
        <v>4.1832216619499603</v>
      </c>
      <c r="AR37" s="1" cm="1">
        <f t="array" ref="AR37">SUMPRODUCT((AR$28 = $S$1:$AE$1) * ($R37 = $R$2:$R$23) * ($Q37 = $Q$2:$Q$23) * ($S$2:$AE$23))</f>
        <v>10.0848302046006</v>
      </c>
      <c r="AS37" s="1" cm="1">
        <f t="array" ref="AS37">SUMPRODUCT((AS$28 = $S$1:$AE$1) * ($R37 = $R$2:$R$23) * ($Q37 = $Q$2:$Q$23) * ($S$2:$AE$23))</f>
        <v>0.24982787523539701</v>
      </c>
      <c r="AT37" s="1" cm="1">
        <f t="array" ref="AT37">SUMPRODUCT((AT$28 = $S$1:$AE$1) * ($R37 = $R$2:$R$23) * ($Q37 = $Q$2:$Q$23) * ($S$2:$AE$23))</f>
        <v>0.51696628457523996</v>
      </c>
      <c r="AU37" s="1" cm="1">
        <f t="array" ref="AU37">SUMPRODUCT((AU$28 = $S$1:$AE$1) * ($R37 = $R$2:$R$23) * ($Q37 = $Q$2:$Q$23) * ($S$2:$AE$23))</f>
        <v>1.54196222188554</v>
      </c>
      <c r="AV37" s="1" cm="1">
        <f t="array" ref="AV37">SUMPRODUCT((AV$28 = $S$1:$AE$1) * ($R37 = $R$2:$R$23) * ($Q37 = $Q$2:$Q$23) * ($S$2:$AE$23))</f>
        <v>7.8252997058512793E-3</v>
      </c>
      <c r="AW37" s="1" cm="1">
        <f t="array" ref="AW37">SUMPRODUCT((AW$28 = $S$1:$AE$1) * ($R37 = $R$2:$R$23) * ($Q37 = $Q$2:$Q$23) * ($S$2:$AE$23))</f>
        <v>2.5255496435380798E-3</v>
      </c>
      <c r="AX37" s="1" cm="1">
        <f t="array" ref="AX37">SUMPRODUCT((AX$28 = $S$1:$AE$1) * ($R37 = $R$2:$R$23) * ($Q37 = $Q$2:$Q$23) * ($S$2:$AE$23))</f>
        <v>1.27033855725268</v>
      </c>
      <c r="AY37" s="1" cm="1">
        <f t="array" ref="AY37">SUMPRODUCT((AY$28 = $S$1:$AE$1) * ($R37 = $R$2:$R$23) * ($Q37 = $Q$2:$Q$23) * ($S$2:$AE$23))</f>
        <v>2.8367158179016201</v>
      </c>
      <c r="AZ37" s="1" cm="1">
        <f t="array" ref="AZ37">SUMPRODUCT((AZ$28 = $S$1:$AE$1) * ($R37 = $R$2:$R$23) * ($Q37 = $Q$2:$Q$23) * ($S$2:$AE$23))</f>
        <v>4.1856018009013196</v>
      </c>
      <c r="BA37" s="1" cm="1">
        <f t="array" ref="BA37">SUMPRODUCT((BA$28 = $S$1:$AE$1) * ($R37 = $R$2:$R$23) * ($Q37 = $Q$2:$Q$23) * ($S$2:$AE$23))</f>
        <v>28.2446791843639</v>
      </c>
      <c r="BB37" s="1" cm="1">
        <f t="array" ref="BB37">SUMPRODUCT((BB$28 = $S$1:$AE$1) * ($R37 = $R$2:$R$23) * ($Q37 = $Q$2:$Q$23) * ($S$2:$AE$23))</f>
        <v>4.9664073811863897E-3</v>
      </c>
      <c r="BC37" s="1"/>
      <c r="BD37" s="1"/>
      <c r="BE37" t="s">
        <v>43</v>
      </c>
      <c r="BF37" t="str">
        <f t="shared" si="0"/>
        <v>TL</v>
      </c>
      <c r="BG37" t="str">
        <f t="shared" si="1"/>
        <v>&amp;SL</v>
      </c>
      <c r="BH37" t="str">
        <f t="shared" si="1"/>
        <v>&amp;None</v>
      </c>
      <c r="BI37" t="str">
        <f t="shared" si="5"/>
        <v>&amp;1.06 (0)</v>
      </c>
      <c r="BJ37" t="str">
        <f t="shared" si="6"/>
        <v>&amp;359 (4.18)</v>
      </c>
      <c r="BK37" t="str">
        <f t="shared" si="2"/>
        <v>&amp;647 (10.08)</v>
      </c>
      <c r="BL37" t="str">
        <f t="shared" si="2"/>
        <v>&amp;66 (0.25)</v>
      </c>
      <c r="BM37" t="str">
        <f t="shared" si="2"/>
        <v>&amp;124 (0.52)</v>
      </c>
      <c r="BN37" t="str">
        <f t="shared" si="2"/>
        <v>&amp;305 (1.54)</v>
      </c>
      <c r="BO37" t="str">
        <f t="shared" si="3"/>
        <v>&amp;4.3 (0.01)</v>
      </c>
      <c r="BP37" t="str">
        <f t="shared" si="3"/>
        <v>&amp;2.17 (0)</v>
      </c>
      <c r="BQ37" t="str">
        <f t="shared" si="4"/>
        <v>&amp;164 (1.27)</v>
      </c>
      <c r="BR37" t="str">
        <f t="shared" si="4"/>
        <v>&amp;311 (2.84)</v>
      </c>
      <c r="BS37" t="str">
        <f t="shared" si="4"/>
        <v>&amp;778 (4.19)</v>
      </c>
      <c r="BT37" t="str">
        <f t="shared" si="4"/>
        <v>&amp;1457 (28.24)</v>
      </c>
      <c r="BU37" t="str">
        <f t="shared" si="7"/>
        <v>&amp;2.1 (0)</v>
      </c>
      <c r="BV37" s="3" t="s">
        <v>44</v>
      </c>
    </row>
    <row r="38" spans="17:74" x14ac:dyDescent="0.35">
      <c r="Q38" t="s">
        <v>7</v>
      </c>
      <c r="R38" t="s">
        <v>14</v>
      </c>
      <c r="U38" t="s">
        <v>37</v>
      </c>
      <c r="V38" t="s">
        <v>37</v>
      </c>
      <c r="W38" t="s">
        <v>27</v>
      </c>
      <c r="X38" s="1" cm="1">
        <f t="array" ref="X38">SUMPRODUCT((X$28 = $C$1:$O$1) * ($R38 = $B$2:$B$23) * ($Q38 = $A$2:$A$23) * ($C$2:$O$23))</f>
        <v>1.09383426653867</v>
      </c>
      <c r="Y38" s="1" cm="1">
        <f t="array" ref="Y38">SUMPRODUCT((Y$28 = $C$1:$O$1) * ($R38 = $B$2:$B$23) * ($Q38 = $A$2:$A$23) * ($C$2:$O$23))</f>
        <v>866.05373600551002</v>
      </c>
      <c r="Z38" s="1" cm="1">
        <f t="array" ref="Z38">SUMPRODUCT((Z$28 = $C$1:$O$1) * ($R38 = $B$2:$B$23) * ($Q38 = $A$2:$A$23) * ($C$2:$O$23))</f>
        <v>1843.3320434570301</v>
      </c>
      <c r="AA38" s="1" cm="1">
        <f t="array" ref="AA38">SUMPRODUCT((AA$28 = $C$1:$O$1) * ($R38 = $B$2:$B$23) * ($Q38 = $A$2:$A$23) * ($C$2:$O$23))</f>
        <v>101.98934153751399</v>
      </c>
      <c r="AB38" s="1" cm="1">
        <f t="array" ref="AB38">SUMPRODUCT((AB$28 = $C$1:$O$1) * ($R38 = $B$2:$B$23) * ($Q38 = $A$2:$A$23) * ($C$2:$O$23))</f>
        <v>210.13742441086501</v>
      </c>
      <c r="AC38" s="1" cm="1">
        <f t="array" ref="AC38">SUMPRODUCT((AC$28 = $C$1:$O$1) * ($R38 = $B$2:$B$23) * ($Q38 = $A$2:$A$23) * ($C$2:$O$23))</f>
        <v>515.48077436174594</v>
      </c>
      <c r="AD38" s="1" cm="1">
        <f t="array" ref="AD38">SUMPRODUCT((AD$28 = $C$1:$O$1) * ($R38 = $B$2:$B$23) * ($Q38 = $A$2:$A$23) * ($C$2:$O$23))</f>
        <v>5.0282686123018898</v>
      </c>
      <c r="AE38" s="1" cm="1">
        <f t="array" ref="AE38">SUMPRODUCT((AE$28 = $C$1:$O$1) * ($R38 = $B$2:$B$23) * ($Q38 = $A$2:$A$23) * ($C$2:$O$23))</f>
        <v>2.3489315982135599</v>
      </c>
      <c r="AF38" s="1" cm="1">
        <f t="array" ref="AF38">SUMPRODUCT((AF$28 = $C$1:$O$1) * ($R38 = $B$2:$B$23) * ($Q38 = $A$2:$A$23) * ($C$2:$O$23))</f>
        <v>305.91321719552298</v>
      </c>
      <c r="AG38" s="1" cm="1">
        <f t="array" ref="AG38">SUMPRODUCT((AG$28 = $C$1:$O$1) * ($R38 = $B$2:$B$23) * ($Q38 = $A$2:$A$23) * ($C$2:$O$23))</f>
        <v>644.76155000716903</v>
      </c>
      <c r="AH38" s="1" cm="1">
        <f t="array" ref="AH38">SUMPRODUCT((AH$28 = $C$1:$O$1) * ($R38 = $B$2:$B$23) * ($Q38 = $A$2:$A$23) * ($C$2:$O$23))</f>
        <v>1600.82482677641</v>
      </c>
      <c r="AI38" s="1" cm="1">
        <f t="array" ref="AI38">SUMPRODUCT((AI$28 = $C$1:$O$1) * ($R38 = $B$2:$B$23) * ($Q38 = $A$2:$A$23) * ($C$2:$O$23))</f>
        <v>4647.3224748883904</v>
      </c>
      <c r="AJ38" s="1" cm="1">
        <f t="array" ref="AJ38">SUMPRODUCT((AJ$28 = $C$1:$O$1) * ($R38 = $B$2:$B$23) * ($Q38 = $A$2:$A$23) * ($C$2:$O$23))</f>
        <v>2.8486288573039</v>
      </c>
      <c r="AK38" s="1"/>
      <c r="AM38" t="s">
        <v>37</v>
      </c>
      <c r="AN38" t="s">
        <v>37</v>
      </c>
      <c r="AO38" t="s">
        <v>27</v>
      </c>
      <c r="AP38" s="1" cm="1">
        <f t="array" ref="AP38">SUMPRODUCT((AP$28 = $S$1:$AE$1) * ($R38 = $R$2:$R$23) * ($Q38 = $Q$2:$Q$23) * ($S$2:$AE$23))</f>
        <v>1.1404068649387201E-3</v>
      </c>
      <c r="AQ38" s="1" cm="1">
        <f t="array" ref="AQ38">SUMPRODUCT((AQ$28 = $S$1:$AE$1) * ($R38 = $R$2:$R$23) * ($Q38 = $Q$2:$Q$23) * ($S$2:$AE$23))</f>
        <v>4.9048776644890903</v>
      </c>
      <c r="AR38" s="1" cm="1">
        <f t="array" ref="AR38">SUMPRODUCT((AR$28 = $S$1:$AE$1) * ($R38 = $R$2:$R$23) * ($Q38 = $Q$2:$Q$23) * ($S$2:$AE$23))</f>
        <v>11.883567716745301</v>
      </c>
      <c r="AS38" s="1" cm="1">
        <f t="array" ref="AS38">SUMPRODUCT((AS$28 = $S$1:$AE$1) * ($R38 = $R$2:$R$23) * ($Q38 = $Q$2:$Q$23) * ($S$2:$AE$23))</f>
        <v>0.44237897325589698</v>
      </c>
      <c r="AT38" s="1" cm="1">
        <f t="array" ref="AT38">SUMPRODUCT((AT$28 = $S$1:$AE$1) * ($R38 = $R$2:$R$23) * ($Q38 = $Q$2:$Q$23) * ($S$2:$AE$23))</f>
        <v>1.10050113187224</v>
      </c>
      <c r="AU38" s="1" cm="1">
        <f t="array" ref="AU38">SUMPRODUCT((AU$28 = $S$1:$AE$1) * ($R38 = $R$2:$R$23) * ($Q38 = $Q$2:$Q$23) * ($S$2:$AE$23))</f>
        <v>4.9531136235246001</v>
      </c>
      <c r="AV38" s="1" cm="1">
        <f t="array" ref="AV38">SUMPRODUCT((AV$28 = $S$1:$AE$1) * ($R38 = $R$2:$R$23) * ($Q38 = $Q$2:$Q$23) * ($S$2:$AE$23))</f>
        <v>9.72187989682664E-3</v>
      </c>
      <c r="AW38" s="1" cm="1">
        <f t="array" ref="AW38">SUMPRODUCT((AW$28 = $S$1:$AE$1) * ($R38 = $R$2:$R$23) * ($Q38 = $Q$2:$Q$23) * ($S$2:$AE$23))</f>
        <v>2.67191490831966E-3</v>
      </c>
      <c r="AX38" s="1" cm="1">
        <f t="array" ref="AX38">SUMPRODUCT((AX$28 = $S$1:$AE$1) * ($R38 = $R$2:$R$23) * ($Q38 = $Q$2:$Q$23) * ($S$2:$AE$23))</f>
        <v>1.4840134045387701</v>
      </c>
      <c r="AY38" s="1" cm="1">
        <f t="array" ref="AY38">SUMPRODUCT((AY$28 = $S$1:$AE$1) * ($R38 = $R$2:$R$23) * ($Q38 = $Q$2:$Q$23) * ($S$2:$AE$23))</f>
        <v>3.7546359603527901</v>
      </c>
      <c r="AZ38" s="1" cm="1">
        <f t="array" ref="AZ38">SUMPRODUCT((AZ$28 = $S$1:$AE$1) * ($R38 = $R$2:$R$23) * ($Q38 = $Q$2:$Q$23) * ($S$2:$AE$23))</f>
        <v>17.551301197845198</v>
      </c>
      <c r="BA38" s="1" cm="1">
        <f t="array" ref="BA38">SUMPRODUCT((BA$28 = $S$1:$AE$1) * ($R38 = $R$2:$R$23) * ($Q38 = $Q$2:$Q$23) * ($S$2:$AE$23))</f>
        <v>59.656282347540497</v>
      </c>
      <c r="BB38" s="1" cm="1">
        <f t="array" ref="BB38">SUMPRODUCT((BB$28 = $S$1:$AE$1) * ($R38 = $R$2:$R$23) * ($Q38 = $Q$2:$Q$23) * ($S$2:$AE$23))</f>
        <v>8.1021903194743103E-3</v>
      </c>
      <c r="BC38" s="1"/>
      <c r="BD38" s="1"/>
      <c r="BE38" t="s">
        <v>43</v>
      </c>
      <c r="BF38" t="str">
        <f t="shared" si="0"/>
        <v>TL</v>
      </c>
      <c r="BG38" t="str">
        <f t="shared" si="1"/>
        <v>&amp;TL</v>
      </c>
      <c r="BH38" t="str">
        <f t="shared" si="1"/>
        <v>&amp;None</v>
      </c>
      <c r="BI38" t="str">
        <f t="shared" si="5"/>
        <v>&amp;1.09 (0)</v>
      </c>
      <c r="BJ38" t="str">
        <f t="shared" si="6"/>
        <v>&amp;866 (4.9)</v>
      </c>
      <c r="BK38" t="str">
        <f t="shared" si="2"/>
        <v>&amp;1843 (11.88)</v>
      </c>
      <c r="BL38" t="str">
        <f t="shared" si="2"/>
        <v>&amp;102 (0.44)</v>
      </c>
      <c r="BM38" t="str">
        <f t="shared" si="2"/>
        <v>&amp;210 (1.1)</v>
      </c>
      <c r="BN38" t="str">
        <f t="shared" si="2"/>
        <v>&amp;515 (4.95)</v>
      </c>
      <c r="BO38" t="str">
        <f t="shared" si="3"/>
        <v>&amp;5.03 (0.01)</v>
      </c>
      <c r="BP38" t="str">
        <f t="shared" si="3"/>
        <v>&amp;2.35 (0)</v>
      </c>
      <c r="BQ38" t="str">
        <f t="shared" si="4"/>
        <v>&amp;306 (1.48)</v>
      </c>
      <c r="BR38" t="str">
        <f t="shared" si="4"/>
        <v>&amp;645 (3.75)</v>
      </c>
      <c r="BS38" t="str">
        <f t="shared" si="4"/>
        <v>&amp;1601 (17.55)</v>
      </c>
      <c r="BT38" t="str">
        <f t="shared" si="4"/>
        <v>&amp;4647 (59.66)</v>
      </c>
      <c r="BU38" t="str">
        <f t="shared" si="7"/>
        <v>&amp;2.8 (0.01)</v>
      </c>
      <c r="BV38" s="3" t="s">
        <v>44</v>
      </c>
    </row>
    <row r="39" spans="17:74" x14ac:dyDescent="0.35">
      <c r="T39" t="s">
        <v>41</v>
      </c>
      <c r="AL39" t="s">
        <v>41</v>
      </c>
      <c r="BE39" t="s">
        <v>45</v>
      </c>
    </row>
    <row r="40" spans="17:74" x14ac:dyDescent="0.35">
      <c r="Q40" t="s">
        <v>15</v>
      </c>
      <c r="R40" t="s">
        <v>16</v>
      </c>
      <c r="U40" t="s">
        <v>35</v>
      </c>
      <c r="V40" t="s">
        <v>35</v>
      </c>
      <c r="W40" t="s">
        <v>28</v>
      </c>
      <c r="X40" s="1" cm="1">
        <f t="array" ref="X40">SUMPRODUCT((X$28 = $C$1:$O$1) * ($R40 = $B$2:$B$23) * ($Q40 = $A$2:$A$23) * ($C$2:$O$23))</f>
        <v>1.11567343568215</v>
      </c>
      <c r="Y40" s="1" cm="1">
        <f t="array" ref="Y40">SUMPRODUCT((Y$28 = $C$1:$O$1) * ($R40 = $B$2:$B$23) * ($Q40 = $A$2:$A$23) * ($C$2:$O$23))</f>
        <v>436.25308250894301</v>
      </c>
      <c r="Z40" s="1" cm="1">
        <f t="array" ref="Z40">SUMPRODUCT((Z$28 = $C$1:$O$1) * ($R40 = $B$2:$B$23) * ($Q40 = $A$2:$A$23) * ($C$2:$O$23))</f>
        <v>900.23878609793496</v>
      </c>
      <c r="AA40" s="1" cm="1">
        <f t="array" ref="AA40">SUMPRODUCT((AA$28 = $C$1:$O$1) * ($R40 = $B$2:$B$23) * ($Q40 = $A$2:$A$23) * ($C$2:$O$23))</f>
        <v>69.683919959944106</v>
      </c>
      <c r="AB40" s="1" cm="1">
        <f t="array" ref="AB40">SUMPRODUCT((AB$28 = $C$1:$O$1) * ($R40 = $B$2:$B$23) * ($Q40 = $A$2:$A$23) * ($C$2:$O$23))</f>
        <v>133.11585838317799</v>
      </c>
      <c r="AC40" s="1" cm="1">
        <f t="array" ref="AC40">SUMPRODUCT((AC$28 = $C$1:$O$1) * ($R40 = $B$2:$B$23) * ($Q40 = $A$2:$A$23) * ($C$2:$O$23))</f>
        <v>326.16068019321898</v>
      </c>
      <c r="AD40" s="1" cm="1">
        <f t="array" ref="AD40">SUMPRODUCT((AD$28 = $C$1:$O$1) * ($R40 = $B$2:$B$23) * ($Q40 = $A$2:$A$23) * ($C$2:$O$23))</f>
        <v>4.3721613919930302</v>
      </c>
      <c r="AE40" s="1" cm="1">
        <f t="array" ref="AE40">SUMPRODUCT((AE$28 = $C$1:$O$1) * ($R40 = $B$2:$B$23) * ($Q40 = $A$2:$A$23) * ($C$2:$O$23))</f>
        <v>2.1780994530569799</v>
      </c>
      <c r="AF40" s="1" cm="1">
        <f t="array" ref="AF40">SUMPRODUCT((AF$28 = $C$1:$O$1) * ($R40 = $B$2:$B$23) * ($Q40 = $A$2:$A$23) * ($C$2:$O$23))</f>
        <v>188.256842082536</v>
      </c>
      <c r="AG40" s="1" cm="1">
        <f t="array" ref="AG40">SUMPRODUCT((AG$28 = $C$1:$O$1) * ($R40 = $B$2:$B$23) * ($Q40 = $A$2:$A$23) * ($C$2:$O$23))</f>
        <v>372.638850136408</v>
      </c>
      <c r="AH40" s="1" cm="1">
        <f t="array" ref="AH40">SUMPRODUCT((AH$28 = $C$1:$O$1) * ($R40 = $B$2:$B$23) * ($Q40 = $A$2:$A$23) * ($C$2:$O$23))</f>
        <v>1313.89950241815</v>
      </c>
      <c r="AI40" s="1" cm="1">
        <f t="array" ref="AI40">SUMPRODUCT((AI$28 = $C$1:$O$1) * ($R40 = $B$2:$B$23) * ($Q40 = $A$2:$A$23) * ($C$2:$O$23))</f>
        <v>2569.2035574776701</v>
      </c>
      <c r="AJ40" s="1" cm="1">
        <f t="array" ref="AJ40">SUMPRODUCT((AJ$28 = $C$1:$O$1) * ($R40 = $B$2:$B$23) * ($Q40 = $A$2:$A$23) * ($C$2:$O$23))</f>
        <v>2.31036809340385</v>
      </c>
      <c r="AK40" s="1"/>
      <c r="AM40" t="s">
        <v>35</v>
      </c>
      <c r="AN40" t="s">
        <v>35</v>
      </c>
      <c r="AO40" t="s">
        <v>28</v>
      </c>
      <c r="AP40" s="1" cm="1">
        <f t="array" ref="AP40">SUMPRODUCT((AP$28 = $S$1:$AE$1) * ($R40 = $R$2:$R$23) * ($Q40 = $Q$2:$Q$23) * ($S$2:$AE$23))</f>
        <v>8.1794609163702708E-3</v>
      </c>
      <c r="AQ40" s="1" cm="1">
        <f t="array" ref="AQ40">SUMPRODUCT((AQ$28 = $S$1:$AE$1) * ($R40 = $R$2:$R$23) * ($Q40 = $Q$2:$Q$23) * ($S$2:$AE$23))</f>
        <v>22.306148940069701</v>
      </c>
      <c r="AR40" s="1" cm="1">
        <f t="array" ref="AR40">SUMPRODUCT((AR$28 = $S$1:$AE$1) * ($R40 = $R$2:$R$23) * ($Q40 = $Q$2:$Q$23) * ($S$2:$AE$23))</f>
        <v>156.943784506013</v>
      </c>
      <c r="AS40" s="1" cm="1">
        <f t="array" ref="AS40">SUMPRODUCT((AS$28 = $S$1:$AE$1) * ($R40 = $R$2:$R$23) * ($Q40 = $Q$2:$Q$23) * ($S$2:$AE$23))</f>
        <v>1.00969029215022</v>
      </c>
      <c r="AT40" s="1" cm="1">
        <f t="array" ref="AT40">SUMPRODUCT((AT$28 = $S$1:$AE$1) * ($R40 = $R$2:$R$23) * ($Q40 = $Q$2:$Q$23) * ($S$2:$AE$23))</f>
        <v>3.83744206819647</v>
      </c>
      <c r="AU40" s="1" cm="1">
        <f t="array" ref="AU40">SUMPRODUCT((AU$28 = $S$1:$AE$1) * ($R40 = $R$2:$R$23) * ($Q40 = $Q$2:$Q$23) * ($S$2:$AE$23))</f>
        <v>15.8819944957768</v>
      </c>
      <c r="AV40" s="1" cm="1">
        <f t="array" ref="AV40">SUMPRODUCT((AV$28 = $S$1:$AE$1) * ($R40 = $R$2:$R$23) * ($Q40 = $Q$2:$Q$23) * ($S$2:$AE$23))</f>
        <v>1.2506089260750201E-2</v>
      </c>
      <c r="AW40" s="1" cm="1">
        <f t="array" ref="AW40">SUMPRODUCT((AW$28 = $S$1:$AE$1) * ($R40 = $R$2:$R$23) * ($Q40 = $Q$2:$Q$23) * ($S$2:$AE$23))</f>
        <v>5.9381467944681302E-3</v>
      </c>
      <c r="AX40" s="1" cm="1">
        <f t="array" ref="AX40">SUMPRODUCT((AX$28 = $S$1:$AE$1) * ($R40 = $R$2:$R$23) * ($Q40 = $Q$2:$Q$23) * ($S$2:$AE$23))</f>
        <v>8.0384249402228392</v>
      </c>
      <c r="AY40" s="1" cm="1">
        <f t="array" ref="AY40">SUMPRODUCT((AY$28 = $S$1:$AE$1) * ($R40 = $R$2:$R$23) * ($Q40 = $Q$2:$Q$23) * ($S$2:$AE$23))</f>
        <v>13.479018555758699</v>
      </c>
      <c r="AZ40" s="1" cm="1">
        <f t="array" ref="AZ40">SUMPRODUCT((AZ$28 = $S$1:$AE$1) * ($R40 = $R$2:$R$23) * ($Q40 = $Q$2:$Q$23) * ($S$2:$AE$23))</f>
        <v>611.35909450750796</v>
      </c>
      <c r="BA40" s="1" cm="1">
        <f t="array" ref="BA40">SUMPRODUCT((BA$28 = $S$1:$AE$1) * ($R40 = $R$2:$R$23) * ($Q40 = $Q$2:$Q$23) * ($S$2:$AE$23))</f>
        <v>320.86872971313198</v>
      </c>
      <c r="BB40" s="1" cm="1">
        <f t="array" ref="BB40">SUMPRODUCT((BB$28 = $S$1:$AE$1) * ($R40 = $R$2:$R$23) * ($Q40 = $Q$2:$Q$23) * ($S$2:$AE$23))</f>
        <v>4.1854481463713997E-2</v>
      </c>
      <c r="BC40" s="1"/>
      <c r="BD40" s="1"/>
      <c r="BE40" t="str">
        <f>"\texttt{"&amp;AL46&amp;"}"</f>
        <v>\texttt{Separate aggregations}</v>
      </c>
      <c r="BV40" s="3" t="s">
        <v>44</v>
      </c>
    </row>
    <row r="41" spans="17:74" x14ac:dyDescent="0.35">
      <c r="Q41" t="s">
        <v>15</v>
      </c>
      <c r="R41" t="s">
        <v>20</v>
      </c>
      <c r="U41" t="s">
        <v>35</v>
      </c>
      <c r="V41" t="s">
        <v>35</v>
      </c>
      <c r="W41" t="s">
        <v>31</v>
      </c>
      <c r="X41" s="1" cm="1">
        <f t="array" ref="X41">SUMPRODUCT((X$28 = $C$1:$O$1) * ($R41 = $B$2:$B$23) * ($Q41 = $A$2:$A$23) * ($C$2:$O$23))</f>
        <v>1.0484424939717301</v>
      </c>
      <c r="Y41" s="1" cm="1">
        <f t="array" ref="Y41">SUMPRODUCT((Y$28 = $C$1:$O$1) * ($R41 = $B$2:$B$23) * ($Q41 = $A$2:$A$23) * ($C$2:$O$23))</f>
        <v>456.126056196251</v>
      </c>
      <c r="Z41" s="1" cm="1">
        <f t="array" ref="Z41">SUMPRODUCT((Z$28 = $C$1:$O$1) * ($R41 = $B$2:$B$23) * ($Q41 = $A$2:$A$23) * ($C$2:$O$23))</f>
        <v>906.39143386114199</v>
      </c>
      <c r="AA41" s="1" cm="1">
        <f t="array" ref="AA41">SUMPRODUCT((AA$28 = $C$1:$O$1) * ($R41 = $B$2:$B$23) * ($Q41 = $A$2:$A$23) * ($C$2:$O$23))</f>
        <v>72.709373451513898</v>
      </c>
      <c r="AB41" s="1" cm="1">
        <f t="array" ref="AB41">SUMPRODUCT((AB$28 = $C$1:$O$1) * ($R41 = $B$2:$B$23) * ($Q41 = $A$2:$A$23) * ($C$2:$O$23))</f>
        <v>139.42519045421</v>
      </c>
      <c r="AC41" s="1" cm="1">
        <f t="array" ref="AC41">SUMPRODUCT((AC$28 = $C$1:$O$1) * ($R41 = $B$2:$B$23) * ($Q41 = $A$2:$A$23) * ($C$2:$O$23))</f>
        <v>352.19097481863798</v>
      </c>
      <c r="AD41" s="1" cm="1">
        <f t="array" ref="AD41">SUMPRODUCT((AD$28 = $C$1:$O$1) * ($R41 = $B$2:$B$23) * ($Q41 = $A$2:$A$23) * ($C$2:$O$23))</f>
        <v>4.3770398226283698</v>
      </c>
      <c r="AE41" s="1" cm="1">
        <f t="array" ref="AE41">SUMPRODUCT((AE$28 = $C$1:$O$1) * ($R41 = $B$2:$B$23) * ($Q41 = $A$2:$A$23) * ($C$2:$O$23))</f>
        <v>2.18651214007838</v>
      </c>
      <c r="AF41" s="1" cm="1">
        <f t="array" ref="AF41">SUMPRODUCT((AF$28 = $C$1:$O$1) * ($R41 = $B$2:$B$23) * ($Q41 = $A$2:$A$23) * ($C$2:$O$23))</f>
        <v>196.70767902074999</v>
      </c>
      <c r="AG41" s="1" cm="1">
        <f t="array" ref="AG41">SUMPRODUCT((AG$28 = $C$1:$O$1) * ($R41 = $B$2:$B$23) * ($Q41 = $A$2:$A$23) * ($C$2:$O$23))</f>
        <v>388.17527914501301</v>
      </c>
      <c r="AH41" s="1" cm="1">
        <f t="array" ref="AH41">SUMPRODUCT((AH$28 = $C$1:$O$1) * ($R41 = $B$2:$B$23) * ($Q41 = $A$2:$A$23) * ($C$2:$O$23))</f>
        <v>1033.0321114676301</v>
      </c>
      <c r="AI41" s="1" cm="1">
        <f t="array" ref="AI41">SUMPRODUCT((AI$28 = $C$1:$O$1) * ($R41 = $B$2:$B$23) * ($Q41 = $A$2:$A$23) * ($C$2:$O$23))</f>
        <v>2441.3799037388299</v>
      </c>
      <c r="AJ41" s="1" cm="1">
        <f t="array" ref="AJ41">SUMPRODUCT((AJ$28 = $C$1:$O$1) * ($R41 = $B$2:$B$23) * ($Q41 = $A$2:$A$23) * ($C$2:$O$23))</f>
        <v>2.26853235093248</v>
      </c>
      <c r="AK41" s="1"/>
      <c r="AM41" t="s">
        <v>35</v>
      </c>
      <c r="AN41" t="s">
        <v>35</v>
      </c>
      <c r="AO41" t="s">
        <v>31</v>
      </c>
      <c r="AP41" s="1" cm="1">
        <f t="array" ref="AP41">SUMPRODUCT((AP$28 = $S$1:$AE$1) * ($R41 = $R$2:$R$23) * ($Q41 = $Q$2:$Q$23) * ($S$2:$AE$23))</f>
        <v>8.1902624596429906E-3</v>
      </c>
      <c r="AQ41" s="1" cm="1">
        <f t="array" ref="AQ41">SUMPRODUCT((AQ$28 = $S$1:$AE$1) * ($R41 = $R$2:$R$23) * ($Q41 = $Q$2:$Q$23) * ($S$2:$AE$23))</f>
        <v>32.401853542927803</v>
      </c>
      <c r="AR41" s="1" cm="1">
        <f t="array" ref="AR41">SUMPRODUCT((AR$28 = $S$1:$AE$1) * ($R41 = $R$2:$R$23) * ($Q41 = $Q$2:$Q$23) * ($S$2:$AE$23))</f>
        <v>97.584623732323195</v>
      </c>
      <c r="AS41" s="1" cm="1">
        <f t="array" ref="AS41">SUMPRODUCT((AS$28 = $S$1:$AE$1) * ($R41 = $R$2:$R$23) * ($Q41 = $Q$2:$Q$23) * ($S$2:$AE$23))</f>
        <v>11.4752635931226</v>
      </c>
      <c r="AT41" s="1" cm="1">
        <f t="array" ref="AT41">SUMPRODUCT((AT$28 = $S$1:$AE$1) * ($R41 = $R$2:$R$23) * ($Q41 = $Q$2:$Q$23) * ($S$2:$AE$23))</f>
        <v>28.619935209645501</v>
      </c>
      <c r="AU41" s="1" cm="1">
        <f t="array" ref="AU41">SUMPRODUCT((AU$28 = $S$1:$AE$1) * ($R41 = $R$2:$R$23) * ($Q41 = $Q$2:$Q$23) * ($S$2:$AE$23))</f>
        <v>93.721838841338496</v>
      </c>
      <c r="AV41" s="1" cm="1">
        <f t="array" ref="AV41">SUMPRODUCT((AV$28 = $S$1:$AE$1) * ($R41 = $R$2:$R$23) * ($Q41 = $Q$2:$Q$23) * ($S$2:$AE$23))</f>
        <v>2.7695229557800499E-2</v>
      </c>
      <c r="AW41" s="1" cm="1">
        <f t="array" ref="AW41">SUMPRODUCT((AW$28 = $S$1:$AE$1) * ($R41 = $R$2:$R$23) * ($Q41 = $Q$2:$Q$23) * ($S$2:$AE$23))</f>
        <v>4.1133286757937801E-2</v>
      </c>
      <c r="AX41" s="1" cm="1">
        <f t="array" ref="AX41">SUMPRODUCT((AX$28 = $S$1:$AE$1) * ($R41 = $R$2:$R$23) * ($Q41 = $Q$2:$Q$23) * ($S$2:$AE$23))</f>
        <v>41.5787717311797</v>
      </c>
      <c r="AY41" s="1" cm="1">
        <f t="array" ref="AY41">SUMPRODUCT((AY$28 = $S$1:$AE$1) * ($R41 = $R$2:$R$23) * ($Q41 = $Q$2:$Q$23) * ($S$2:$AE$23))</f>
        <v>103.17325459534899</v>
      </c>
      <c r="AZ41" s="1" cm="1">
        <f t="array" ref="AZ41">SUMPRODUCT((AZ$28 = $S$1:$AE$1) * ($R41 = $R$2:$R$23) * ($Q41 = $Q$2:$Q$23) * ($S$2:$AE$23))</f>
        <v>336.45893933927698</v>
      </c>
      <c r="BA41" s="1" cm="1">
        <f t="array" ref="BA41">SUMPRODUCT((BA$28 = $S$1:$AE$1) * ($R41 = $R$2:$R$23) * ($Q41 = $Q$2:$Q$23) * ($S$2:$AE$23))</f>
        <v>389.88858417758502</v>
      </c>
      <c r="BB41" s="1" cm="1">
        <f t="array" ref="BB41">SUMPRODUCT((BB$28 = $S$1:$AE$1) * ($R41 = $R$2:$R$23) * ($Q41 = $Q$2:$Q$23) * ($S$2:$AE$23))</f>
        <v>0.129882894983192</v>
      </c>
      <c r="BC41" s="1"/>
      <c r="BD41" s="1"/>
      <c r="BE41" t="s">
        <v>43</v>
      </c>
      <c r="BF41" t="str">
        <f>AM47</f>
        <v>SL</v>
      </c>
      <c r="BG41" t="str">
        <f>"&amp;"&amp;AN47</f>
        <v>&amp;SL</v>
      </c>
      <c r="BH41" t="str">
        <f>"&amp;"&amp;AO47</f>
        <v>&amp;Base</v>
      </c>
      <c r="BI41" t="str">
        <f>"&amp;"&amp;ROUND(X47, 2)&amp;" ("&amp;ROUND(AP47, 2)&amp;")"</f>
        <v>&amp;1.07 (0)</v>
      </c>
      <c r="BJ41" t="str">
        <f>"&amp;"&amp;ROUND(Y47, 0)&amp;" ("&amp;ROUND(AQ47, 2)&amp;")"</f>
        <v>&amp;467 (13.86)</v>
      </c>
      <c r="BK41" t="str">
        <f>"&amp;"&amp;ROUND(Z47, 0)&amp;" ("&amp;ROUND(AR47, 2)&amp;")"</f>
        <v>&amp;819 (36.81)</v>
      </c>
      <c r="BL41" t="str">
        <f>"&amp;"&amp;ROUND(AA47, 0)&amp;" ("&amp;ROUND(AS47, 2)&amp;")"</f>
        <v>&amp;71 (0.62)</v>
      </c>
      <c r="BM41" t="str">
        <f>"&amp;"&amp;ROUND(AB47, 0)&amp;" ("&amp;ROUND(AT47, 2)&amp;")"</f>
        <v>&amp;144 (2.96)</v>
      </c>
      <c r="BN41" t="str">
        <f>"&amp;"&amp;ROUND(AC47, 0)&amp;" ("&amp;ROUND(AU47, 2)&amp;")"</f>
        <v>&amp;336 (9.36)</v>
      </c>
      <c r="BO41" t="str">
        <f>"&amp;"&amp;ROUND(AD47, 2)&amp;" ("&amp;ROUND(AV47, 2)&amp;")"</f>
        <v>&amp;4.23 (0.01)</v>
      </c>
      <c r="BP41" t="str">
        <f>"&amp;"&amp;ROUND(AE47, 2)&amp;" ("&amp;ROUND(AW47, 2)&amp;")"</f>
        <v>&amp;2.13 (0)</v>
      </c>
      <c r="BQ41" t="str">
        <f>"&amp;"&amp;ROUND(AF47, 0)&amp;" ("&amp;ROUND(AX47, 2)&amp;")"</f>
        <v>&amp;187 (4.24)</v>
      </c>
      <c r="BR41" t="str">
        <f>"&amp;"&amp;ROUND(AG47, 0)&amp;" ("&amp;ROUND(AY47, 2)&amp;")"</f>
        <v>&amp;393 (11.11)</v>
      </c>
      <c r="BS41" t="str">
        <f>"&amp;"&amp;ROUND(AH47, 0)&amp;" ("&amp;ROUND(AZ47, 2)&amp;")"</f>
        <v>&amp;971 (50.11)</v>
      </c>
      <c r="BT41" t="str">
        <f>"&amp;"&amp;ROUND(AI47, 0)&amp;" ("&amp;ROUND(BA47, 2)&amp;")"</f>
        <v>&amp;2523 (105.3)</v>
      </c>
      <c r="BU41" t="str">
        <f>"&amp;"&amp;ROUND(AJ47, 1)&amp;" ("&amp;ROUND(BB47, 2)&amp;")"</f>
        <v>&amp;2.2 (0)</v>
      </c>
      <c r="BV41" s="3" t="s">
        <v>44</v>
      </c>
    </row>
    <row r="42" spans="17:74" x14ac:dyDescent="0.35">
      <c r="Q42" t="s">
        <v>15</v>
      </c>
      <c r="R42" t="s">
        <v>21</v>
      </c>
      <c r="U42" t="s">
        <v>35</v>
      </c>
      <c r="V42" t="s">
        <v>35</v>
      </c>
      <c r="W42" t="s">
        <v>32</v>
      </c>
      <c r="X42" s="1" cm="1">
        <f t="array" ref="X42">SUMPRODUCT((X$28 = $C$1:$O$1) * ($R42 = $B$2:$B$23) * ($Q42 = $A$2:$A$23) * ($C$2:$O$23))</f>
        <v>1.0543777632183899</v>
      </c>
      <c r="Y42" s="1" cm="1">
        <f t="array" ref="Y42">SUMPRODUCT((Y$28 = $C$1:$O$1) * ($R42 = $B$2:$B$23) * ($Q42 = $A$2:$A$23) * ($C$2:$O$23))</f>
        <v>456.13321690461999</v>
      </c>
      <c r="Z42" s="1" cm="1">
        <f t="array" ref="Z42">SUMPRODUCT((Z$28 = $C$1:$O$1) * ($R42 = $B$2:$B$23) * ($Q42 = $A$2:$A$23) * ($C$2:$O$23))</f>
        <v>970.27690342494395</v>
      </c>
      <c r="AA42" s="1" cm="1">
        <f t="array" ref="AA42">SUMPRODUCT((AA$28 = $C$1:$O$1) * ($R42 = $B$2:$B$23) * ($Q42 = $A$2:$A$23) * ($C$2:$O$23))</f>
        <v>67.906546710802502</v>
      </c>
      <c r="AB42" s="1" cm="1">
        <f t="array" ref="AB42">SUMPRODUCT((AB$28 = $C$1:$O$1) * ($R42 = $B$2:$B$23) * ($Q42 = $A$2:$A$23) * ($C$2:$O$23))</f>
        <v>132.73259492419999</v>
      </c>
      <c r="AC42" s="1" cm="1">
        <f t="array" ref="AC42">SUMPRODUCT((AC$28 = $C$1:$O$1) * ($R42 = $B$2:$B$23) * ($Q42 = $A$2:$A$23) * ($C$2:$O$23))</f>
        <v>322.67920959472599</v>
      </c>
      <c r="AD42" s="1" cm="1">
        <f t="array" ref="AD42">SUMPRODUCT((AD$28 = $C$1:$O$1) * ($R42 = $B$2:$B$23) * ($Q42 = $A$2:$A$23) * ($C$2:$O$23))</f>
        <v>4.3966803925445603</v>
      </c>
      <c r="AE42" s="1" cm="1">
        <f t="array" ref="AE42">SUMPRODUCT((AE$28 = $C$1:$O$1) * ($R42 = $B$2:$B$23) * ($Q42 = $A$2:$A$23) * ($C$2:$O$23))</f>
        <v>2.1783783228018101</v>
      </c>
      <c r="AF42" s="1" cm="1">
        <f t="array" ref="AF42">SUMPRODUCT((AF$28 = $C$1:$O$1) * ($R42 = $B$2:$B$23) * ($Q42 = $A$2:$A$23) * ($C$2:$O$23))</f>
        <v>181.08192369110699</v>
      </c>
      <c r="AG42" s="1" cm="1">
        <f t="array" ref="AG42">SUMPRODUCT((AG$28 = $C$1:$O$1) * ($R42 = $B$2:$B$23) * ($Q42 = $A$2:$A$23) * ($C$2:$O$23))</f>
        <v>368.37114589630602</v>
      </c>
      <c r="AH42" s="1" cm="1">
        <f t="array" ref="AH42">SUMPRODUCT((AH$28 = $C$1:$O$1) * ($R42 = $B$2:$B$23) * ($Q42 = $A$2:$A$23) * ($C$2:$O$23))</f>
        <v>936.72071823846704</v>
      </c>
      <c r="AI42" s="1" cm="1">
        <f t="array" ref="AI42">SUMPRODUCT((AI$28 = $C$1:$O$1) * ($R42 = $B$2:$B$23) * ($Q42 = $A$2:$A$23) * ($C$2:$O$23))</f>
        <v>2552.15280412946</v>
      </c>
      <c r="AJ42" s="1" cm="1">
        <f t="array" ref="AJ42">SUMPRODUCT((AJ$28 = $C$1:$O$1) * ($R42 = $B$2:$B$23) * ($Q42 = $A$2:$A$23) * ($C$2:$O$23))</f>
        <v>2.2414904329488001</v>
      </c>
      <c r="AK42" s="1"/>
      <c r="AM42" t="s">
        <v>35</v>
      </c>
      <c r="AN42" t="s">
        <v>35</v>
      </c>
      <c r="AO42" t="s">
        <v>32</v>
      </c>
      <c r="AP42" s="1" cm="1">
        <f t="array" ref="AP42">SUMPRODUCT((AP$28 = $S$1:$AE$1) * ($R42 = $R$2:$R$23) * ($Q42 = $Q$2:$Q$23) * ($S$2:$AE$23))</f>
        <v>2.22954049925332E-3</v>
      </c>
      <c r="AQ42" s="1" cm="1">
        <f t="array" ref="AQ42">SUMPRODUCT((AQ$28 = $S$1:$AE$1) * ($R42 = $R$2:$R$23) * ($Q42 = $Q$2:$Q$23) * ($S$2:$AE$23))</f>
        <v>17.423532364467398</v>
      </c>
      <c r="AR42" s="1" cm="1">
        <f t="array" ref="AR42">SUMPRODUCT((AR$28 = $S$1:$AE$1) * ($R42 = $R$2:$R$23) * ($Q42 = $Q$2:$Q$23) * ($S$2:$AE$23))</f>
        <v>53.681520384805602</v>
      </c>
      <c r="AS42" s="1" cm="1">
        <f t="array" ref="AS42">SUMPRODUCT((AS$28 = $S$1:$AE$1) * ($R42 = $R$2:$R$23) * ($Q42 = $Q$2:$Q$23) * ($S$2:$AE$23))</f>
        <v>0.82510597424709098</v>
      </c>
      <c r="AT42" s="1" cm="1">
        <f t="array" ref="AT42">SUMPRODUCT((AT$28 = $S$1:$AE$1) * ($R42 = $R$2:$R$23) * ($Q42 = $Q$2:$Q$23) * ($S$2:$AE$23))</f>
        <v>2.0996184831907301</v>
      </c>
      <c r="AU42" s="1" cm="1">
        <f t="array" ref="AU42">SUMPRODUCT((AU$28 = $S$1:$AE$1) * ($R42 = $R$2:$R$23) * ($Q42 = $Q$2:$Q$23) * ($S$2:$AE$23))</f>
        <v>7.3083037712189798</v>
      </c>
      <c r="AV42" s="1" cm="1">
        <f t="array" ref="AV42">SUMPRODUCT((AV$28 = $S$1:$AE$1) * ($R42 = $R$2:$R$23) * ($Q42 = $Q$2:$Q$23) * ($S$2:$AE$23))</f>
        <v>1.2420230327052299E-2</v>
      </c>
      <c r="AW42" s="1" cm="1">
        <f t="array" ref="AW42">SUMPRODUCT((AW$28 = $S$1:$AE$1) * ($R42 = $R$2:$R$23) * ($Q42 = $Q$2:$Q$23) * ($S$2:$AE$23))</f>
        <v>5.29012172549347E-3</v>
      </c>
      <c r="AX42" s="1" cm="1">
        <f t="array" ref="AX42">SUMPRODUCT((AX$28 = $S$1:$AE$1) * ($R42 = $R$2:$R$23) * ($Q42 = $Q$2:$Q$23) * ($S$2:$AE$23))</f>
        <v>3.3000465173384002</v>
      </c>
      <c r="AY42" s="1" cm="1">
        <f t="array" ref="AY42">SUMPRODUCT((AY$28 = $S$1:$AE$1) * ($R42 = $R$2:$R$23) * ($Q42 = $Q$2:$Q$23) * ($S$2:$AE$23))</f>
        <v>10.4650036890891</v>
      </c>
      <c r="AZ42" s="1" cm="1">
        <f t="array" ref="AZ42">SUMPRODUCT((AZ$28 = $S$1:$AE$1) * ($R42 = $R$2:$R$23) * ($Q42 = $Q$2:$Q$23) * ($S$2:$AE$23))</f>
        <v>40.462255200019001</v>
      </c>
      <c r="BA42" s="1" cm="1">
        <f t="array" ref="BA42">SUMPRODUCT((BA$28 = $S$1:$AE$1) * ($R42 = $R$2:$R$23) * ($Q42 = $Q$2:$Q$23) * ($S$2:$AE$23))</f>
        <v>258.94246530040402</v>
      </c>
      <c r="BB42" s="1" cm="1">
        <f t="array" ref="BB42">SUMPRODUCT((BB$28 = $S$1:$AE$1) * ($R42 = $R$2:$R$23) * ($Q42 = $Q$2:$Q$23) * ($S$2:$AE$23))</f>
        <v>1.9677671818210399E-2</v>
      </c>
      <c r="BC42" s="1"/>
      <c r="BD42" s="1"/>
      <c r="BE42" t="s">
        <v>43</v>
      </c>
      <c r="BF42" t="str">
        <f>AM48</f>
        <v>SL</v>
      </c>
      <c r="BG42" t="str">
        <f>"&amp;"&amp;AN48</f>
        <v>&amp;SL</v>
      </c>
      <c r="BH42" t="str">
        <f>"&amp;"&amp;AO48</f>
        <v>&amp;OLS</v>
      </c>
      <c r="BI42" t="str">
        <f>"&amp;"&amp;ROUND(X48, 2)&amp;" ("&amp;ROUND(AP48, 2)&amp;")"</f>
        <v>&amp;1.03 (0)</v>
      </c>
      <c r="BJ42" t="str">
        <f>"&amp;"&amp;ROUND(Y48, 0)&amp;" ("&amp;ROUND(AQ48, 2)&amp;")"</f>
        <v>&amp;455 (8.08)</v>
      </c>
      <c r="BK42" t="str">
        <f>"&amp;"&amp;ROUND(Z48, 0)&amp;" ("&amp;ROUND(AR48, 2)&amp;")"</f>
        <v>&amp;895 (10.88)</v>
      </c>
      <c r="BL42" t="str">
        <f>"&amp;"&amp;ROUND(AA48, 0)&amp;" ("&amp;ROUND(AS48, 2)&amp;")"</f>
        <v>&amp;70 (0.73)</v>
      </c>
      <c r="BM42" t="str">
        <f>"&amp;"&amp;ROUND(AB48, 0)&amp;" ("&amp;ROUND(AT48, 2)&amp;")"</f>
        <v>&amp;129 (0.87)</v>
      </c>
      <c r="BN42" t="str">
        <f>"&amp;"&amp;ROUND(AC48, 0)&amp;" ("&amp;ROUND(AU48, 2)&amp;")"</f>
        <v>&amp;311 (1.76)</v>
      </c>
      <c r="BO42" t="str">
        <f>"&amp;"&amp;ROUND(AD48, 2)&amp;" ("&amp;ROUND(AV48, 2)&amp;")"</f>
        <v>&amp;4.24 (0.01)</v>
      </c>
      <c r="BP42" t="str">
        <f>"&amp;"&amp;ROUND(AE48, 2)&amp;" ("&amp;ROUND(AW48, 2)&amp;")"</f>
        <v>&amp;2.13 (0)</v>
      </c>
      <c r="BQ42" t="str">
        <f>"&amp;"&amp;ROUND(AF48, 0)&amp;" ("&amp;ROUND(AX48, 2)&amp;")"</f>
        <v>&amp;181 (1.81)</v>
      </c>
      <c r="BR42" t="str">
        <f>"&amp;"&amp;ROUND(AG48, 0)&amp;" ("&amp;ROUND(AY48, 2)&amp;")"</f>
        <v>&amp;345 (2.84)</v>
      </c>
      <c r="BS42" t="str">
        <f>"&amp;"&amp;ROUND(AH48, 0)&amp;" ("&amp;ROUND(AZ48, 2)&amp;")"</f>
        <v>&amp;910 (9.07)</v>
      </c>
      <c r="BT42" t="str">
        <f>"&amp;"&amp;ROUND(AI48, 0)&amp;" ("&amp;ROUND(BA48, 2)&amp;")"</f>
        <v>&amp;2430 (45.28)</v>
      </c>
      <c r="BU42" t="str">
        <f>"&amp;"&amp;ROUND(AJ48, 1)&amp;" ("&amp;ROUND(BB48, 2)&amp;")"</f>
        <v>&amp;2.2 (0.01)</v>
      </c>
      <c r="BV42" s="3" t="s">
        <v>44</v>
      </c>
    </row>
    <row r="43" spans="17:74" x14ac:dyDescent="0.35">
      <c r="Q43" t="s">
        <v>15</v>
      </c>
      <c r="R43" t="s">
        <v>22</v>
      </c>
      <c r="U43" t="s">
        <v>35</v>
      </c>
      <c r="V43" t="s">
        <v>35</v>
      </c>
      <c r="W43" t="s">
        <v>33</v>
      </c>
      <c r="X43" s="1" cm="1">
        <f t="array" ref="X43">SUMPRODUCT((X$28 = $C$1:$O$1) * ($R43 = $B$2:$B$23) * ($Q43 = $A$2:$A$23) * ($C$2:$O$23))</f>
        <v>1.0643167699760201</v>
      </c>
      <c r="Y43" s="1" cm="1">
        <f t="array" ref="Y43">SUMPRODUCT((Y$28 = $C$1:$O$1) * ($R43 = $B$2:$B$23) * ($Q43 = $A$2:$A$23) * ($C$2:$O$23))</f>
        <v>522.22032774321804</v>
      </c>
      <c r="Z43" s="1" cm="1">
        <f t="array" ref="Z43">SUMPRODUCT((Z$28 = $C$1:$O$1) * ($R43 = $B$2:$B$23) * ($Q43 = $A$2:$A$23) * ($C$2:$O$23))</f>
        <v>1082.2038053966701</v>
      </c>
      <c r="AA43" s="1" cm="1">
        <f t="array" ref="AA43">SUMPRODUCT((AA$28 = $C$1:$O$1) * ($R43 = $B$2:$B$23) * ($Q43 = $A$2:$A$23) * ($C$2:$O$23))</f>
        <v>76.064764390381001</v>
      </c>
      <c r="AB43" s="1" cm="1">
        <f t="array" ref="AB43">SUMPRODUCT((AB$28 = $C$1:$O$1) * ($R43 = $B$2:$B$23) * ($Q43 = $A$2:$A$23) * ($C$2:$O$23))</f>
        <v>147.94323938278899</v>
      </c>
      <c r="AC43" s="1" cm="1">
        <f t="array" ref="AC43">SUMPRODUCT((AC$28 = $C$1:$O$1) * ($R43 = $B$2:$B$23) * ($Q43 = $A$2:$A$23) * ($C$2:$O$23))</f>
        <v>353.00086329868799</v>
      </c>
      <c r="AD43" s="1" cm="1">
        <f t="array" ref="AD43">SUMPRODUCT((AD$28 = $C$1:$O$1) * ($R43 = $B$2:$B$23) * ($Q43 = $A$2:$A$23) * ($C$2:$O$23))</f>
        <v>4.42837560286155</v>
      </c>
      <c r="AE43" s="1" cm="1">
        <f t="array" ref="AE43">SUMPRODUCT((AE$28 = $C$1:$O$1) * ($R43 = $B$2:$B$23) * ($Q43 = $A$2:$A$23) * ($C$2:$O$23))</f>
        <v>2.1902387840270801</v>
      </c>
      <c r="AF43" s="1" cm="1">
        <f t="array" ref="AF43">SUMPRODUCT((AF$28 = $C$1:$O$1) * ($R43 = $B$2:$B$23) * ($Q43 = $A$2:$A$23) * ($C$2:$O$23))</f>
        <v>206.36931773334899</v>
      </c>
      <c r="AG43" s="1" cm="1">
        <f t="array" ref="AG43">SUMPRODUCT((AG$28 = $C$1:$O$1) * ($R43 = $B$2:$B$23) * ($Q43 = $A$2:$A$23) * ($C$2:$O$23))</f>
        <v>415.35696914915002</v>
      </c>
      <c r="AH43" s="1" cm="1">
        <f t="array" ref="AH43">SUMPRODUCT((AH$28 = $C$1:$O$1) * ($R43 = $B$2:$B$23) * ($Q43 = $A$2:$A$23) * ($C$2:$O$23))</f>
        <v>1016.78505278087</v>
      </c>
      <c r="AI43" s="1" cm="1">
        <f t="array" ref="AI43">SUMPRODUCT((AI$28 = $C$1:$O$1) * ($R43 = $B$2:$B$23) * ($Q43 = $A$2:$A$23) * ($C$2:$O$23))</f>
        <v>2743.6547014508901</v>
      </c>
      <c r="AJ43" s="1" cm="1">
        <f t="array" ref="AJ43">SUMPRODUCT((AJ$28 = $C$1:$O$1) * ($R43 = $B$2:$B$23) * ($Q43 = $A$2:$A$23) * ($C$2:$O$23))</f>
        <v>2.3353926464499399</v>
      </c>
      <c r="AK43" s="1"/>
      <c r="AM43" t="s">
        <v>35</v>
      </c>
      <c r="AN43" t="s">
        <v>35</v>
      </c>
      <c r="AO43" t="s">
        <v>33</v>
      </c>
      <c r="AP43" s="1" cm="1">
        <f t="array" ref="AP43">SUMPRODUCT((AP$28 = $S$1:$AE$1) * ($R43 = $R$2:$R$23) * ($Q43 = $Q$2:$Q$23) * ($S$2:$AE$23))</f>
        <v>3.8705022426983602E-3</v>
      </c>
      <c r="AQ43" s="1" cm="1">
        <f t="array" ref="AQ43">SUMPRODUCT((AQ$28 = $S$1:$AE$1) * ($R43 = $R$2:$R$23) * ($Q43 = $Q$2:$Q$23) * ($S$2:$AE$23))</f>
        <v>18.960656079732399</v>
      </c>
      <c r="AR43" s="1" cm="1">
        <f t="array" ref="AR43">SUMPRODUCT((AR$28 = $S$1:$AE$1) * ($R43 = $R$2:$R$23) * ($Q43 = $Q$2:$Q$23) * ($S$2:$AE$23))</f>
        <v>59.202144768720899</v>
      </c>
      <c r="AS43" s="1" cm="1">
        <f t="array" ref="AS43">SUMPRODUCT((AS$28 = $S$1:$AE$1) * ($R43 = $R$2:$R$23) * ($Q43 = $Q$2:$Q$23) * ($S$2:$AE$23))</f>
        <v>0.79825285236921095</v>
      </c>
      <c r="AT43" s="1" cm="1">
        <f t="array" ref="AT43">SUMPRODUCT((AT$28 = $S$1:$AE$1) * ($R43 = $R$2:$R$23) * ($Q43 = $Q$2:$Q$23) * ($S$2:$AE$23))</f>
        <v>3.1333174718814298</v>
      </c>
      <c r="AU43" s="1" cm="1">
        <f t="array" ref="AU43">SUMPRODUCT((AU$28 = $S$1:$AE$1) * ($R43 = $R$2:$R$23) * ($Q43 = $Q$2:$Q$23) * ($S$2:$AE$23))</f>
        <v>13.720508676117101</v>
      </c>
      <c r="AV43" s="1" cm="1">
        <f t="array" ref="AV43">SUMPRODUCT((AV$28 = $S$1:$AE$1) * ($R43 = $R$2:$R$23) * ($Q43 = $Q$2:$Q$23) * ($S$2:$AE$23))</f>
        <v>2.0329511813842901E-2</v>
      </c>
      <c r="AW43" s="1" cm="1">
        <f t="array" ref="AW43">SUMPRODUCT((AW$28 = $S$1:$AE$1) * ($R43 = $R$2:$R$23) * ($Q43 = $Q$2:$Q$23) * ($S$2:$AE$23))</f>
        <v>8.4395261944172507E-3</v>
      </c>
      <c r="AX43" s="1" cm="1">
        <f t="array" ref="AX43">SUMPRODUCT((AX$28 = $S$1:$AE$1) * ($R43 = $R$2:$R$23) * ($Q43 = $Q$2:$Q$23) * ($S$2:$AE$23))</f>
        <v>4.7475580451397503</v>
      </c>
      <c r="AY43" s="1" cm="1">
        <f t="array" ref="AY43">SUMPRODUCT((AY$28 = $S$1:$AE$1) * ($R43 = $R$2:$R$23) * ($Q43 = $Q$2:$Q$23) * ($S$2:$AE$23))</f>
        <v>14.3857213665093</v>
      </c>
      <c r="AZ43" s="1" cm="1">
        <f t="array" ref="AZ43">SUMPRODUCT((AZ$28 = $S$1:$AE$1) * ($R43 = $R$2:$R$23) * ($Q43 = $Q$2:$Q$23) * ($S$2:$AE$23))</f>
        <v>62.931588596947599</v>
      </c>
      <c r="BA43" s="1" cm="1">
        <f t="array" ref="BA43">SUMPRODUCT((BA$28 = $S$1:$AE$1) * ($R43 = $R$2:$R$23) * ($Q43 = $Q$2:$Q$23) * ($S$2:$AE$23))</f>
        <v>260.654705342098</v>
      </c>
      <c r="BB43" s="1" cm="1">
        <f t="array" ref="BB43">SUMPRODUCT((BB$28 = $S$1:$AE$1) * ($R43 = $R$2:$R$23) * ($Q43 = $Q$2:$Q$23) * ($S$2:$AE$23))</f>
        <v>2.4785171645255798E-2</v>
      </c>
      <c r="BC43" s="1"/>
      <c r="BD43" s="1"/>
      <c r="BE43" t="s">
        <v>43</v>
      </c>
      <c r="BF43" t="str">
        <f>AM49</f>
        <v>SL</v>
      </c>
      <c r="BG43" t="str">
        <f>"&amp;"&amp;AN49</f>
        <v>&amp;SL</v>
      </c>
      <c r="BH43" t="str">
        <f>"&amp;"&amp;AO49</f>
        <v>&amp;WLS-struct</v>
      </c>
      <c r="BI43" t="str">
        <f>"&amp;"&amp;ROUND(X49, 2)&amp;" ("&amp;ROUND(AP49, 2)&amp;")"</f>
        <v>&amp;1.03 (0)</v>
      </c>
      <c r="BJ43" t="str">
        <f>"&amp;"&amp;ROUND(Y49, 0)&amp;" ("&amp;ROUND(AQ49, 2)&amp;")"</f>
        <v>&amp;417 (2.56)</v>
      </c>
      <c r="BK43" t="str">
        <f>"&amp;"&amp;ROUND(Z49, 0)&amp;" ("&amp;ROUND(AR49, 2)&amp;")"</f>
        <v>&amp;876 (8.99)</v>
      </c>
      <c r="BL43" t="str">
        <f>"&amp;"&amp;ROUND(AA49, 0)&amp;" ("&amp;ROUND(AS49, 2)&amp;")"</f>
        <v>&amp;64 (0.28)</v>
      </c>
      <c r="BM43" t="str">
        <f>"&amp;"&amp;ROUND(AB49, 0)&amp;" ("&amp;ROUND(AT49, 2)&amp;")"</f>
        <v>&amp;124 (0.66)</v>
      </c>
      <c r="BN43" t="str">
        <f>"&amp;"&amp;ROUND(AC49, 0)&amp;" ("&amp;ROUND(AU49, 2)&amp;")"</f>
        <v>&amp;298 (1.64)</v>
      </c>
      <c r="BO43" t="str">
        <f>"&amp;"&amp;ROUND(AD49, 2)&amp;" ("&amp;ROUND(AV49, 2)&amp;")"</f>
        <v>&amp;4.22 (0)</v>
      </c>
      <c r="BP43" t="str">
        <f>"&amp;"&amp;ROUND(AE49, 2)&amp;" ("&amp;ROUND(AW49, 2)&amp;")"</f>
        <v>&amp;2.12 (0)</v>
      </c>
      <c r="BQ43" t="str">
        <f>"&amp;"&amp;ROUND(AF49, 0)&amp;" ("&amp;ROUND(AX49, 2)&amp;")"</f>
        <v>&amp;168 (1)</v>
      </c>
      <c r="BR43" t="str">
        <f>"&amp;"&amp;ROUND(AG49, 0)&amp;" ("&amp;ROUND(AY49, 2)&amp;")"</f>
        <v>&amp;334 (2.27)</v>
      </c>
      <c r="BS43" t="str">
        <f>"&amp;"&amp;ROUND(AH49, 0)&amp;" ("&amp;ROUND(AZ49, 2)&amp;")"</f>
        <v>&amp;842 (6.11)</v>
      </c>
      <c r="BT43" t="str">
        <f>"&amp;"&amp;ROUND(AI49, 0)&amp;" ("&amp;ROUND(BA49, 2)&amp;")"</f>
        <v>&amp;2315 (22.33)</v>
      </c>
      <c r="BU43" t="str">
        <f>"&amp;"&amp;ROUND(AJ49, 1)&amp;" ("&amp;ROUND(BB49, 2)&amp;")"</f>
        <v>&amp;2.1 (0)</v>
      </c>
      <c r="BV43" s="3" t="s">
        <v>44</v>
      </c>
    </row>
    <row r="44" spans="17:74" x14ac:dyDescent="0.35">
      <c r="Q44" t="s">
        <v>15</v>
      </c>
      <c r="R44" t="s">
        <v>19</v>
      </c>
      <c r="U44" t="s">
        <v>35</v>
      </c>
      <c r="V44" t="s">
        <v>35</v>
      </c>
      <c r="W44" t="s">
        <v>30</v>
      </c>
      <c r="X44" s="1" cm="1">
        <f t="array" ref="X44">SUMPRODUCT((X$28 = $C$1:$O$1) * ($R44 = $B$2:$B$23) * ($Q44 = $A$2:$A$23) * ($C$2:$O$23))</f>
        <v>1.05841012652432</v>
      </c>
      <c r="Y44" s="1" cm="1">
        <f t="array" ref="Y44">SUMPRODUCT((Y$28 = $C$1:$O$1) * ($R44 = $B$2:$B$23) * ($Q44 = $A$2:$A$23) * ($C$2:$O$23))</f>
        <v>473.63139285751703</v>
      </c>
      <c r="Z44" s="1" cm="1">
        <f t="array" ref="Z44">SUMPRODUCT((Z$28 = $C$1:$O$1) * ($R44 = $B$2:$B$23) * ($Q44 = $A$2:$A$23) * ($C$2:$O$23))</f>
        <v>960.274281384711</v>
      </c>
      <c r="AA44" s="1" cm="1">
        <f t="array" ref="AA44">SUMPRODUCT((AA$28 = $C$1:$O$1) * ($R44 = $B$2:$B$23) * ($Q44 = $A$2:$A$23) * ($C$2:$O$23))</f>
        <v>73.906767768976096</v>
      </c>
      <c r="AB44" s="1" cm="1">
        <f t="array" ref="AB44">SUMPRODUCT((AB$28 = $C$1:$O$1) * ($R44 = $B$2:$B$23) * ($Q44 = $A$2:$A$23) * ($C$2:$O$23))</f>
        <v>140.913611098502</v>
      </c>
      <c r="AC44" s="1" cm="1">
        <f t="array" ref="AC44">SUMPRODUCT((AC$28 = $C$1:$O$1) * ($R44 = $B$2:$B$23) * ($Q44 = $A$2:$A$23) * ($C$2:$O$23))</f>
        <v>357.66337441451299</v>
      </c>
      <c r="AD44" s="1" cm="1">
        <f t="array" ref="AD44">SUMPRODUCT((AD$28 = $C$1:$O$1) * ($R44 = $B$2:$B$23) * ($Q44 = $A$2:$A$23) * ($C$2:$O$23))</f>
        <v>4.4900223059452804</v>
      </c>
      <c r="AE44" s="1" cm="1">
        <f t="array" ref="AE44">SUMPRODUCT((AE$28 = $C$1:$O$1) * ($R44 = $B$2:$B$23) * ($Q44 = $A$2:$A$23) * ($C$2:$O$23))</f>
        <v>2.2161267866200101</v>
      </c>
      <c r="AF44" s="1" cm="1">
        <f t="array" ref="AF44">SUMPRODUCT((AF$28 = $C$1:$O$1) * ($R44 = $B$2:$B$23) * ($Q44 = $A$2:$A$23) * ($C$2:$O$23))</f>
        <v>190.00028545889401</v>
      </c>
      <c r="AG44" s="1" cm="1">
        <f t="array" ref="AG44">SUMPRODUCT((AG$28 = $C$1:$O$1) * ($R44 = $B$2:$B$23) * ($Q44 = $A$2:$A$23) * ($C$2:$O$23))</f>
        <v>367.36112407756502</v>
      </c>
      <c r="AH44" s="1" cm="1">
        <f t="array" ref="AH44">SUMPRODUCT((AH$28 = $C$1:$O$1) * ($R44 = $B$2:$B$23) * ($Q44 = $A$2:$A$23) * ($C$2:$O$23))</f>
        <v>934.85774071635899</v>
      </c>
      <c r="AI44" s="1" cm="1">
        <f t="array" ref="AI44">SUMPRODUCT((AI$28 = $C$1:$O$1) * ($R44 = $B$2:$B$23) * ($Q44 = $A$2:$A$23) * ($C$2:$O$23))</f>
        <v>2604.6688089944801</v>
      </c>
      <c r="AJ44" s="1" cm="1">
        <f t="array" ref="AJ44">SUMPRODUCT((AJ$28 = $C$1:$O$1) * ($R44 = $B$2:$B$23) * ($Q44 = $A$2:$A$23) * ($C$2:$O$23))</f>
        <v>2.2901767283690599</v>
      </c>
      <c r="AK44" s="1"/>
      <c r="AM44" t="s">
        <v>35</v>
      </c>
      <c r="AN44" t="s">
        <v>35</v>
      </c>
      <c r="AO44" t="s">
        <v>30</v>
      </c>
      <c r="AP44" s="1" cm="1">
        <f t="array" ref="AP44">SUMPRODUCT((AP$28 = $S$1:$AE$1) * ($R44 = $R$2:$R$23) * ($Q44 = $Q$2:$Q$23) * ($S$2:$AE$23))</f>
        <v>7.0754450654385301E-3</v>
      </c>
      <c r="AQ44" s="1" cm="1">
        <f t="array" ref="AQ44">SUMPRODUCT((AQ$28 = $S$1:$AE$1) * ($R44 = $R$2:$R$23) * ($Q44 = $Q$2:$Q$23) * ($S$2:$AE$23))</f>
        <v>24.5945054813998</v>
      </c>
      <c r="AR44" s="1" cm="1">
        <f t="array" ref="AR44">SUMPRODUCT((AR$28 = $S$1:$AE$1) * ($R44 = $R$2:$R$23) * ($Q44 = $Q$2:$Q$23) * ($S$2:$AE$23))</f>
        <v>92.688107086188495</v>
      </c>
      <c r="AS44" s="1" cm="1">
        <f t="array" ref="AS44">SUMPRODUCT((AS$28 = $S$1:$AE$1) * ($R44 = $R$2:$R$23) * ($Q44 = $Q$2:$Q$23) * ($S$2:$AE$23))</f>
        <v>1.56231823617874</v>
      </c>
      <c r="AT44" s="1" cm="1">
        <f t="array" ref="AT44">SUMPRODUCT((AT$28 = $S$1:$AE$1) * ($R44 = $R$2:$R$23) * ($Q44 = $Q$2:$Q$23) * ($S$2:$AE$23))</f>
        <v>3.12502189041059</v>
      </c>
      <c r="AU44" s="1" cm="1">
        <f t="array" ref="AU44">SUMPRODUCT((AU$28 = $S$1:$AE$1) * ($R44 = $R$2:$R$23) * ($Q44 = $Q$2:$Q$23) * ($S$2:$AE$23))</f>
        <v>11.2813111522246</v>
      </c>
      <c r="AV44" s="1" cm="1">
        <f t="array" ref="AV44">SUMPRODUCT((AV$28 = $S$1:$AE$1) * ($R44 = $R$2:$R$23) * ($Q44 = $Q$2:$Q$23) * ($S$2:$AE$23))</f>
        <v>5.65667376436612E-2</v>
      </c>
      <c r="AW44" s="1" cm="1">
        <f t="array" ref="AW44">SUMPRODUCT((AW$28 = $S$1:$AE$1) * ($R44 = $R$2:$R$23) * ($Q44 = $Q$2:$Q$23) * ($S$2:$AE$23))</f>
        <v>2.0496115100513999E-2</v>
      </c>
      <c r="AX44" s="1" cm="1">
        <f t="array" ref="AX44">SUMPRODUCT((AX$28 = $S$1:$AE$1) * ($R44 = $R$2:$R$23) * ($Q44 = $Q$2:$Q$23) * ($S$2:$AE$23))</f>
        <v>6.9987912839350601</v>
      </c>
      <c r="AY44" s="1" cm="1">
        <f t="array" ref="AY44">SUMPRODUCT((AY$28 = $S$1:$AE$1) * ($R44 = $R$2:$R$23) * ($Q44 = $Q$2:$Q$23) * ($S$2:$AE$23))</f>
        <v>22.699635901590199</v>
      </c>
      <c r="AZ44" s="1" cm="1">
        <f t="array" ref="AZ44">SUMPRODUCT((AZ$28 = $S$1:$AE$1) * ($R44 = $R$2:$R$23) * ($Q44 = $Q$2:$Q$23) * ($S$2:$AE$23))</f>
        <v>87.378477587301703</v>
      </c>
      <c r="BA44" s="1" cm="1">
        <f t="array" ref="BA44">SUMPRODUCT((BA$28 = $S$1:$AE$1) * ($R44 = $R$2:$R$23) * ($Q44 = $Q$2:$Q$23) * ($S$2:$AE$23))</f>
        <v>424.60966388123097</v>
      </c>
      <c r="BB44" s="1" cm="1">
        <f t="array" ref="BB44">SUMPRODUCT((BB$28 = $S$1:$AE$1) * ($R44 = $R$2:$R$23) * ($Q44 = $Q$2:$Q$23) * ($S$2:$AE$23))</f>
        <v>3.1540968379534899E-2</v>
      </c>
      <c r="BC44" s="1"/>
      <c r="BD44" s="1"/>
      <c r="BE44" t="s">
        <v>43</v>
      </c>
      <c r="BF44" t="str">
        <f>AM50</f>
        <v>SL</v>
      </c>
      <c r="BG44" t="str">
        <f>"&amp;"&amp;AN50</f>
        <v>&amp;SL</v>
      </c>
      <c r="BH44" t="str">
        <f>"&amp;"&amp;AO50</f>
        <v>&amp;WLS-var</v>
      </c>
      <c r="BI44" t="str">
        <f>"&amp;"&amp;ROUND(X50, 2)&amp;" ("&amp;ROUND(AP50, 2)&amp;")"</f>
        <v>&amp;1.04 (0)</v>
      </c>
      <c r="BJ44" t="str">
        <f>"&amp;"&amp;ROUND(Y50, 0)&amp;" ("&amp;ROUND(AQ50, 2)&amp;")"</f>
        <v>&amp;383 (3.33)</v>
      </c>
      <c r="BK44" t="str">
        <f>"&amp;"&amp;ROUND(Z50, 0)&amp;" ("&amp;ROUND(AR50, 2)&amp;")"</f>
        <v>&amp;771 (10.62)</v>
      </c>
      <c r="BL44" t="str">
        <f>"&amp;"&amp;ROUND(AA50, 0)&amp;" ("&amp;ROUND(AS50, 2)&amp;")"</f>
        <v>&amp;63 (0.25)</v>
      </c>
      <c r="BM44" t="str">
        <f>"&amp;"&amp;ROUND(AB50, 0)&amp;" ("&amp;ROUND(AT50, 2)&amp;")"</f>
        <v>&amp;120 (0.66)</v>
      </c>
      <c r="BN44" t="str">
        <f>"&amp;"&amp;ROUND(AC50, 0)&amp;" ("&amp;ROUND(AU50, 2)&amp;")"</f>
        <v>&amp;286 (1.48)</v>
      </c>
      <c r="BO44" t="str">
        <f>"&amp;"&amp;ROUND(AD50, 2)&amp;" ("&amp;ROUND(AV50, 2)&amp;")"</f>
        <v>&amp;4.24 (0)</v>
      </c>
      <c r="BP44" t="str">
        <f>"&amp;"&amp;ROUND(AE50, 2)&amp;" ("&amp;ROUND(AW50, 2)&amp;")"</f>
        <v>&amp;2.13 (0)</v>
      </c>
      <c r="BQ44" t="str">
        <f>"&amp;"&amp;ROUND(AF50, 0)&amp;" ("&amp;ROUND(AX50, 2)&amp;")"</f>
        <v>&amp;162 (1)</v>
      </c>
      <c r="BR44" t="str">
        <f>"&amp;"&amp;ROUND(AG50, 0)&amp;" ("&amp;ROUND(AY50, 2)&amp;")"</f>
        <v>&amp;318 (2.75)</v>
      </c>
      <c r="BS44" t="str">
        <f>"&amp;"&amp;ROUND(AH50, 0)&amp;" ("&amp;ROUND(AZ50, 2)&amp;")"</f>
        <v>&amp;770 (6.87)</v>
      </c>
      <c r="BT44" t="str">
        <f>"&amp;"&amp;ROUND(AI50, 0)&amp;" ("&amp;ROUND(BA50, 2)&amp;")"</f>
        <v>&amp;1887 (32.1)</v>
      </c>
      <c r="BU44" t="str">
        <f>"&amp;"&amp;ROUND(AJ50, 1)&amp;" ("&amp;ROUND(BB50, 2)&amp;")"</f>
        <v>&amp;2.1 (0)</v>
      </c>
      <c r="BV44" s="3" t="s">
        <v>44</v>
      </c>
    </row>
    <row r="45" spans="17:74" x14ac:dyDescent="0.35">
      <c r="Q45" t="s">
        <v>15</v>
      </c>
      <c r="R45" t="s">
        <v>17</v>
      </c>
      <c r="U45" t="s">
        <v>35</v>
      </c>
      <c r="V45" t="s">
        <v>35</v>
      </c>
      <c r="W45" t="s">
        <v>29</v>
      </c>
      <c r="X45" s="1" cm="1">
        <f t="array" ref="X45">SUMPRODUCT((X$28 = $C$1:$O$1) * ($R45 = $B$2:$B$23) * ($Q45 = $A$2:$A$23) * ($C$2:$O$23))</f>
        <v>1.25105758578654</v>
      </c>
      <c r="Y45" s="1" cm="1">
        <f t="array" ref="Y45">SUMPRODUCT((Y$28 = $C$1:$O$1) * ($R45 = $B$2:$B$23) * ($Q45 = $A$2:$A$23) * ($C$2:$O$23))</f>
        <v>625.13418837566701</v>
      </c>
      <c r="Z45" s="1" cm="1">
        <f t="array" ref="Z45">SUMPRODUCT((Z$28 = $C$1:$O$1) * ($R45 = $B$2:$B$23) * ($Q45 = $A$2:$A$23) * ($C$2:$O$23))</f>
        <v>1251.87076386951</v>
      </c>
      <c r="AA45" s="1" cm="1">
        <f t="array" ref="AA45">SUMPRODUCT((AA$28 = $C$1:$O$1) * ($R45 = $B$2:$B$23) * ($Q45 = $A$2:$A$23) * ($C$2:$O$23))</f>
        <v>90.343732192066199</v>
      </c>
      <c r="AB45" s="1" cm="1">
        <f t="array" ref="AB45">SUMPRODUCT((AB$28 = $C$1:$O$1) * ($R45 = $B$2:$B$23) * ($Q45 = $A$2:$A$23) * ($C$2:$O$23))</f>
        <v>174.74002525147901</v>
      </c>
      <c r="AC45" s="1" cm="1">
        <f t="array" ref="AC45">SUMPRODUCT((AC$28 = $C$1:$O$1) * ($R45 = $B$2:$B$23) * ($Q45 = $A$2:$A$23) * ($C$2:$O$23))</f>
        <v>426.39348048618803</v>
      </c>
      <c r="AD45" s="1" cm="1">
        <f t="array" ref="AD45">SUMPRODUCT((AD$28 = $C$1:$O$1) * ($R45 = $B$2:$B$23) * ($Q45 = $A$2:$A$23) * ($C$2:$O$23))</f>
        <v>5.2568776318754002</v>
      </c>
      <c r="AE45" s="1" cm="1">
        <f t="array" ref="AE45">SUMPRODUCT((AE$28 = $C$1:$O$1) * ($R45 = $B$2:$B$23) * ($Q45 = $A$2:$A$23) * ($C$2:$O$23))</f>
        <v>2.6453725479116201</v>
      </c>
      <c r="AF45" s="1" cm="1">
        <f t="array" ref="AF45">SUMPRODUCT((AF$28 = $C$1:$O$1) * ($R45 = $B$2:$B$23) * ($Q45 = $A$2:$A$23) * ($C$2:$O$23))</f>
        <v>252.1967651265</v>
      </c>
      <c r="AG45" s="1" cm="1">
        <f t="array" ref="AG45">SUMPRODUCT((AG$28 = $C$1:$O$1) * ($R45 = $B$2:$B$23) * ($Q45 = $A$2:$A$23) * ($C$2:$O$23))</f>
        <v>512.33756653316402</v>
      </c>
      <c r="AH45" s="1" cm="1">
        <f t="array" ref="AH45">SUMPRODUCT((AH$28 = $C$1:$O$1) * ($R45 = $B$2:$B$23) * ($Q45 = $A$2:$A$23) * ($C$2:$O$23))</f>
        <v>1285.2761579241001</v>
      </c>
      <c r="AI45" s="1" cm="1">
        <f t="array" ref="AI45">SUMPRODUCT((AI$28 = $C$1:$O$1) * ($R45 = $B$2:$B$23) * ($Q45 = $A$2:$A$23) * ($C$2:$O$23))</f>
        <v>3190.1875837053499</v>
      </c>
      <c r="AJ45" s="1" cm="1">
        <f t="array" ref="AJ45">SUMPRODUCT((AJ$28 = $C$1:$O$1) * ($R45 = $B$2:$B$23) * ($Q45 = $A$2:$A$23) * ($C$2:$O$23))</f>
        <v>2.78443331083075</v>
      </c>
      <c r="AK45" s="1"/>
      <c r="AM45" t="s">
        <v>35</v>
      </c>
      <c r="AN45" t="s">
        <v>35</v>
      </c>
      <c r="AO45" t="s">
        <v>29</v>
      </c>
      <c r="AP45" s="1" cm="1">
        <f t="array" ref="AP45">SUMPRODUCT((AP$28 = $S$1:$AE$1) * ($R45 = $R$2:$R$23) * ($Q45 = $Q$2:$Q$23) * ($S$2:$AE$23))</f>
        <v>5.6858740556048303E-2</v>
      </c>
      <c r="AQ45" s="1" cm="1">
        <f t="array" ref="AQ45">SUMPRODUCT((AQ$28 = $S$1:$AE$1) * ($R45 = $R$2:$R$23) * ($Q45 = $Q$2:$Q$23) * ($S$2:$AE$23))</f>
        <v>60.874698802766801</v>
      </c>
      <c r="AR45" s="1" cm="1">
        <f t="array" ref="AR45">SUMPRODUCT((AR$28 = $S$1:$AE$1) * ($R45 = $R$2:$R$23) * ($Q45 = $Q$2:$Q$23) * ($S$2:$AE$23))</f>
        <v>148.14831001323699</v>
      </c>
      <c r="AS45" s="1" cm="1">
        <f t="array" ref="AS45">SUMPRODUCT((AS$28 = $S$1:$AE$1) * ($R45 = $R$2:$R$23) * ($Q45 = $Q$2:$Q$23) * ($S$2:$AE$23))</f>
        <v>9.2452500893287493</v>
      </c>
      <c r="AT45" s="1" cm="1">
        <f t="array" ref="AT45">SUMPRODUCT((AT$28 = $S$1:$AE$1) * ($R45 = $R$2:$R$23) * ($Q45 = $Q$2:$Q$23) * ($S$2:$AE$23))</f>
        <v>24.134298025372601</v>
      </c>
      <c r="AU45" s="1" cm="1">
        <f t="array" ref="AU45">SUMPRODUCT((AU$28 = $S$1:$AE$1) * ($R45 = $R$2:$R$23) * ($Q45 = $Q$2:$Q$23) * ($S$2:$AE$23))</f>
        <v>85.566216758386403</v>
      </c>
      <c r="AV45" s="1" cm="1">
        <f t="array" ref="AV45">SUMPRODUCT((AV$28 = $S$1:$AE$1) * ($R45 = $R$2:$R$23) * ($Q45 = $Q$2:$Q$23) * ($S$2:$AE$23))</f>
        <v>0.29192626536303801</v>
      </c>
      <c r="AW45" s="1" cm="1">
        <f t="array" ref="AW45">SUMPRODUCT((AW$28 = $S$1:$AE$1) * ($R45 = $R$2:$R$23) * ($Q45 = $Q$2:$Q$23) * ($S$2:$AE$23))</f>
        <v>0.13738620885956301</v>
      </c>
      <c r="AX45" s="1" cm="1">
        <f t="array" ref="AX45">SUMPRODUCT((AX$28 = $S$1:$AE$1) * ($R45 = $R$2:$R$23) * ($Q45 = $Q$2:$Q$23) * ($S$2:$AE$23))</f>
        <v>34.401313281977401</v>
      </c>
      <c r="AY45" s="1" cm="1">
        <f t="array" ref="AY45">SUMPRODUCT((AY$28 = $S$1:$AE$1) * ($R45 = $R$2:$R$23) * ($Q45 = $Q$2:$Q$23) * ($S$2:$AE$23))</f>
        <v>89.228348380881599</v>
      </c>
      <c r="AZ45" s="1" cm="1">
        <f t="array" ref="AZ45">SUMPRODUCT((AZ$28 = $S$1:$AE$1) * ($R45 = $R$2:$R$23) * ($Q45 = $Q$2:$Q$23) * ($S$2:$AE$23))</f>
        <v>310.59902821814001</v>
      </c>
      <c r="BA45" s="1" cm="1">
        <f t="array" ref="BA45">SUMPRODUCT((BA$28 = $S$1:$AE$1) * ($R45 = $R$2:$R$23) * ($Q45 = $Q$2:$Q$23) * ($S$2:$AE$23))</f>
        <v>636.57748664705503</v>
      </c>
      <c r="BB45" s="1" cm="1">
        <f t="array" ref="BB45">SUMPRODUCT((BB$28 = $S$1:$AE$1) * ($R45 = $R$2:$R$23) * ($Q45 = $Q$2:$Q$23) * ($S$2:$AE$23))</f>
        <v>0.185247697952442</v>
      </c>
      <c r="BC45" s="1"/>
      <c r="BD45" s="1"/>
      <c r="BE45" t="s">
        <v>43</v>
      </c>
      <c r="BF45" t="str">
        <f>AM51</f>
        <v>SL</v>
      </c>
      <c r="BG45" t="str">
        <f>"&amp;"&amp;AN51</f>
        <v>&amp;SL</v>
      </c>
      <c r="BH45" t="str">
        <f>"&amp;"&amp;AO51</f>
        <v>&amp;MinT-shrink</v>
      </c>
      <c r="BI45" t="str">
        <f>"&amp;"&amp;ROUND(X51, 2)&amp;" ("&amp;ROUND(AP51, 2)&amp;")"</f>
        <v>&amp;1.04 (0)</v>
      </c>
      <c r="BJ45" t="str">
        <f>"&amp;"&amp;ROUND(Y51, 0)&amp;" ("&amp;ROUND(AQ51, 2)&amp;")"</f>
        <v>&amp;393 (10.24)</v>
      </c>
      <c r="BK45" t="str">
        <f>"&amp;"&amp;ROUND(Z51, 0)&amp;" ("&amp;ROUND(AR51, 2)&amp;")"</f>
        <v>&amp;811 (27.92)</v>
      </c>
      <c r="BL45" t="str">
        <f>"&amp;"&amp;ROUND(AA51, 0)&amp;" ("&amp;ROUND(AS51, 2)&amp;")"</f>
        <v>&amp;62 (0.56)</v>
      </c>
      <c r="BM45" t="str">
        <f>"&amp;"&amp;ROUND(AB51, 0)&amp;" ("&amp;ROUND(AT51, 2)&amp;")"</f>
        <v>&amp;118 (1.64)</v>
      </c>
      <c r="BN45" t="str">
        <f>"&amp;"&amp;ROUND(AC51, 0)&amp;" ("&amp;ROUND(AU51, 2)&amp;")"</f>
        <v>&amp;283 (4.33)</v>
      </c>
      <c r="BO45" t="str">
        <f>"&amp;"&amp;ROUND(AD51, 2)&amp;" ("&amp;ROUND(AV51, 2)&amp;")"</f>
        <v>&amp;4.23 (0.01)</v>
      </c>
      <c r="BP45" t="str">
        <f>"&amp;"&amp;ROUND(AE51, 2)&amp;" ("&amp;ROUND(AW51, 2)&amp;")"</f>
        <v>&amp;2.13 (0)</v>
      </c>
      <c r="BQ45" t="str">
        <f>"&amp;"&amp;ROUND(AF51, 0)&amp;" ("&amp;ROUND(AX51, 2)&amp;")"</f>
        <v>&amp;162 (2.44)</v>
      </c>
      <c r="BR45" t="str">
        <f>"&amp;"&amp;ROUND(AG51, 0)&amp;" ("&amp;ROUND(AY51, 2)&amp;")"</f>
        <v>&amp;316 (7.33)</v>
      </c>
      <c r="BS45" t="str">
        <f>"&amp;"&amp;ROUND(AH51, 0)&amp;" ("&amp;ROUND(AZ51, 2)&amp;")"</f>
        <v>&amp;796 (18.35)</v>
      </c>
      <c r="BT45" t="str">
        <f>"&amp;"&amp;ROUND(AI51, 0)&amp;" ("&amp;ROUND(BA51, 2)&amp;")"</f>
        <v>&amp;2116 (81.24)</v>
      </c>
      <c r="BU45" t="str">
        <f>"&amp;"&amp;ROUND(AJ51, 1)&amp;" ("&amp;ROUND(BB51, 2)&amp;")"</f>
        <v>&amp;2.1 (0.01)</v>
      </c>
      <c r="BV45" s="3" t="s">
        <v>44</v>
      </c>
    </row>
    <row r="46" spans="17:74" x14ac:dyDescent="0.35">
      <c r="T46" t="s">
        <v>42</v>
      </c>
      <c r="AK46" s="1"/>
      <c r="AL46" t="s">
        <v>42</v>
      </c>
      <c r="BC46" s="1"/>
      <c r="BD46" s="1"/>
      <c r="BE46" t="s">
        <v>43</v>
      </c>
      <c r="BF46" t="str">
        <f>AM52</f>
        <v>SL</v>
      </c>
      <c r="BG46" t="str">
        <f>"&amp;"&amp;AN52</f>
        <v>&amp;SL</v>
      </c>
      <c r="BH46" t="str">
        <f>"&amp;"&amp;AO52</f>
        <v>&amp;ERM</v>
      </c>
      <c r="BI46" t="str">
        <f>"&amp;"&amp;ROUND(X52, 2)&amp;" ("&amp;ROUND(AP52, 2)&amp;")"</f>
        <v>&amp;1.26 (0)</v>
      </c>
      <c r="BJ46" t="str">
        <f>"&amp;"&amp;ROUND(Y52, 0)&amp;" ("&amp;ROUND(AQ52, 2)&amp;")"</f>
        <v>&amp;490 (28.29)</v>
      </c>
      <c r="BK46" t="str">
        <f>"&amp;"&amp;ROUND(Z52, 0)&amp;" ("&amp;ROUND(AR52, 2)&amp;")"</f>
        <v>&amp;935 (91.26)</v>
      </c>
      <c r="BL46" t="str">
        <f>"&amp;"&amp;ROUND(AA52, 0)&amp;" ("&amp;ROUND(AS52, 2)&amp;")"</f>
        <v>&amp;76 (1.99)</v>
      </c>
      <c r="BM46" t="str">
        <f>"&amp;"&amp;ROUND(AB52, 0)&amp;" ("&amp;ROUND(AT52, 2)&amp;")"</f>
        <v>&amp;139 (5.8)</v>
      </c>
      <c r="BN46" t="str">
        <f>"&amp;"&amp;ROUND(AC52, 0)&amp;" ("&amp;ROUND(AU52, 2)&amp;")"</f>
        <v>&amp;335 (17.11)</v>
      </c>
      <c r="BO46" t="str">
        <f>"&amp;"&amp;ROUND(AD52, 2)&amp;" ("&amp;ROUND(AV52, 2)&amp;")"</f>
        <v>&amp;5.26 (0.03)</v>
      </c>
      <c r="BP46" t="str">
        <f>"&amp;"&amp;ROUND(AE52, 2)&amp;" ("&amp;ROUND(AW52, 2)&amp;")"</f>
        <v>&amp;2.67 (0.01)</v>
      </c>
      <c r="BQ46" t="str">
        <f>"&amp;"&amp;ROUND(AF52, 0)&amp;" ("&amp;ROUND(AX52, 2)&amp;")"</f>
        <v>&amp;201 (7.9)</v>
      </c>
      <c r="BR46" t="str">
        <f>"&amp;"&amp;ROUND(AG52, 0)&amp;" ("&amp;ROUND(AY52, 2)&amp;")"</f>
        <v>&amp;383 (22.22)</v>
      </c>
      <c r="BS46" t="str">
        <f>"&amp;"&amp;ROUND(AH52, 0)&amp;" ("&amp;ROUND(AZ52, 2)&amp;")"</f>
        <v>&amp;966 (63.05)</v>
      </c>
      <c r="BT46" t="str">
        <f>"&amp;"&amp;ROUND(AI52, 0)&amp;" ("&amp;ROUND(BA52, 2)&amp;")"</f>
        <v>&amp;2559 (296.35)</v>
      </c>
      <c r="BU46" t="str">
        <f>"&amp;"&amp;ROUND(AJ52, 1)&amp;" ("&amp;ROUND(BB52, 2)&amp;")"</f>
        <v>&amp;2.6 (0.04)</v>
      </c>
      <c r="BV46" s="3" t="s">
        <v>44</v>
      </c>
    </row>
    <row r="47" spans="17:74" x14ac:dyDescent="0.35">
      <c r="Q47" t="s">
        <v>23</v>
      </c>
      <c r="R47" t="s">
        <v>16</v>
      </c>
      <c r="U47" t="s">
        <v>35</v>
      </c>
      <c r="V47" t="s">
        <v>35</v>
      </c>
      <c r="W47" t="str">
        <f>W40</f>
        <v>Base</v>
      </c>
      <c r="X47" s="1" cm="1">
        <f t="array" ref="X47">SUMPRODUCT((X$28 = $C$1:$O$1) * ($R47 = $B$2:$B$23) * ($Q47 = $A$2:$A$23) * ($C$2:$O$23))</f>
        <v>1.0701913195614401</v>
      </c>
      <c r="Y47" s="1" cm="1">
        <f t="array" ref="Y47">SUMPRODUCT((Y$28 = $C$1:$O$1) * ($R47 = $B$2:$B$23) * ($Q47 = $A$2:$A$23) * ($C$2:$O$23))</f>
        <v>467.19051258320701</v>
      </c>
      <c r="Z47" s="1" cm="1">
        <f t="array" ref="Z47">SUMPRODUCT((Z$28 = $C$1:$O$1) * ($R47 = $B$2:$B$23) * ($Q47 = $A$2:$A$23) * ($C$2:$O$23))</f>
        <v>819.21099185035303</v>
      </c>
      <c r="AA47" s="1" cm="1">
        <f t="array" ref="AA47">SUMPRODUCT((AA$28 = $C$1:$O$1) * ($R47 = $B$2:$B$23) * ($Q47 = $A$2:$A$23) * ($C$2:$O$23))</f>
        <v>70.958149860489101</v>
      </c>
      <c r="AB47" s="1" cm="1">
        <f t="array" ref="AB47">SUMPRODUCT((AB$28 = $C$1:$O$1) * ($R47 = $B$2:$B$23) * ($Q47 = $A$2:$A$23) * ($C$2:$O$23))</f>
        <v>143.671637800307</v>
      </c>
      <c r="AC47" s="1" cm="1">
        <f t="array" ref="AC47">SUMPRODUCT((AC$28 = $C$1:$O$1) * ($R47 = $B$2:$B$23) * ($Q47 = $A$2:$A$23) * ($C$2:$O$23))</f>
        <v>336.18863926478701</v>
      </c>
      <c r="AD47" s="1" cm="1">
        <f t="array" ref="AD47">SUMPRODUCT((AD$28 = $C$1:$O$1) * ($R47 = $B$2:$B$23) * ($Q47 = $A$2:$A$23) * ($C$2:$O$23))</f>
        <v>4.2321871903578998</v>
      </c>
      <c r="AE47" s="1" cm="1">
        <f t="array" ref="AE47">SUMPRODUCT((AE$28 = $C$1:$O$1) * ($R47 = $B$2:$B$23) * ($Q47 = $A$2:$A$23) * ($C$2:$O$23))</f>
        <v>2.1269496253694702</v>
      </c>
      <c r="AF47" s="1" cm="1">
        <f t="array" ref="AF47">SUMPRODUCT((AF$28 = $C$1:$O$1) * ($R47 = $B$2:$B$23) * ($Q47 = $A$2:$A$23) * ($C$2:$O$23))</f>
        <v>186.86634598232399</v>
      </c>
      <c r="AG47" s="1" cm="1">
        <f t="array" ref="AG47">SUMPRODUCT((AG$28 = $C$1:$O$1) * ($R47 = $B$2:$B$23) * ($Q47 = $A$2:$A$23) * ($C$2:$O$23))</f>
        <v>393.00628720238097</v>
      </c>
      <c r="AH47" s="1" cm="1">
        <f t="array" ref="AH47">SUMPRODUCT((AH$28 = $C$1:$O$1) * ($R47 = $B$2:$B$23) * ($Q47 = $A$2:$A$23) * ($C$2:$O$23))</f>
        <v>970.90559198288599</v>
      </c>
      <c r="AI47" s="1" cm="1">
        <f t="array" ref="AI47">SUMPRODUCT((AI$28 = $C$1:$O$1) * ($R47 = $B$2:$B$23) * ($Q47 = $A$2:$A$23) * ($C$2:$O$23))</f>
        <v>2522.6777762276702</v>
      </c>
      <c r="AJ47" s="1" cm="1">
        <f t="array" ref="AJ47">SUMPRODUCT((AJ$28 = $C$1:$O$1) * ($R47 = $B$2:$B$23) * ($Q47 = $A$2:$A$23) * ($C$2:$O$23))</f>
        <v>2.2468019907384602</v>
      </c>
      <c r="AM47" t="s">
        <v>35</v>
      </c>
      <c r="AN47" t="s">
        <v>35</v>
      </c>
      <c r="AO47" t="str">
        <f>AO40</f>
        <v>Base</v>
      </c>
      <c r="AP47" s="1" cm="1">
        <f t="array" ref="AP47">SUMPRODUCT((AP$28 = $S$1:$AE$1) * ($R47 = $R$2:$R$23) * ($Q47 = $Q$2:$Q$23) * ($S$2:$AE$23))</f>
        <v>1.56303360561044E-3</v>
      </c>
      <c r="AQ47" s="1" cm="1">
        <f t="array" ref="AQ47">SUMPRODUCT((AQ$28 = $S$1:$AE$1) * ($R47 = $R$2:$R$23) * ($Q47 = $Q$2:$Q$23) * ($S$2:$AE$23))</f>
        <v>13.8603068153172</v>
      </c>
      <c r="AR47" s="1" cm="1">
        <f t="array" ref="AR47">SUMPRODUCT((AR$28 = $S$1:$AE$1) * ($R47 = $R$2:$R$23) * ($Q47 = $Q$2:$Q$23) * ($S$2:$AE$23))</f>
        <v>36.805777701566797</v>
      </c>
      <c r="AS47" s="1" cm="1">
        <f t="array" ref="AS47">SUMPRODUCT((AS$28 = $S$1:$AE$1) * ($R47 = $R$2:$R$23) * ($Q47 = $Q$2:$Q$23) * ($S$2:$AE$23))</f>
        <v>0.61868632873276797</v>
      </c>
      <c r="AT47" s="1" cm="1">
        <f t="array" ref="AT47">SUMPRODUCT((AT$28 = $S$1:$AE$1) * ($R47 = $R$2:$R$23) * ($Q47 = $Q$2:$Q$23) * ($S$2:$AE$23))</f>
        <v>2.95935847986126</v>
      </c>
      <c r="AU47" s="1" cm="1">
        <f t="array" ref="AU47">SUMPRODUCT((AU$28 = $S$1:$AE$1) * ($R47 = $R$2:$R$23) * ($Q47 = $Q$2:$Q$23) * ($S$2:$AE$23))</f>
        <v>9.3592048363216094</v>
      </c>
      <c r="AV47" s="1" cm="1">
        <f t="array" ref="AV47">SUMPRODUCT((AV$28 = $S$1:$AE$1) * ($R47 = $R$2:$R$23) * ($Q47 = $Q$2:$Q$23) * ($S$2:$AE$23))</f>
        <v>5.50556819094398E-3</v>
      </c>
      <c r="AW47" s="1" cm="1">
        <f t="array" ref="AW47">SUMPRODUCT((AW$28 = $S$1:$AE$1) * ($R47 = $R$2:$R$23) * ($Q47 = $Q$2:$Q$23) * ($S$2:$AE$23))</f>
        <v>1.85833942408218E-3</v>
      </c>
      <c r="AX47" s="1" cm="1">
        <f t="array" ref="AX47">SUMPRODUCT((AX$28 = $S$1:$AE$1) * ($R47 = $R$2:$R$23) * ($Q47 = $Q$2:$Q$23) * ($S$2:$AE$23))</f>
        <v>4.2429595458129103</v>
      </c>
      <c r="AY47" s="1" cm="1">
        <f t="array" ref="AY47">SUMPRODUCT((AY$28 = $S$1:$AE$1) * ($R47 = $R$2:$R$23) * ($Q47 = $Q$2:$Q$23) * ($S$2:$AE$23))</f>
        <v>11.109698562942899</v>
      </c>
      <c r="AZ47" s="1" cm="1">
        <f t="array" ref="AZ47">SUMPRODUCT((AZ$28 = $S$1:$AE$1) * ($R47 = $R$2:$R$23) * ($Q47 = $Q$2:$Q$23) * ($S$2:$AE$23))</f>
        <v>50.1107223269588</v>
      </c>
      <c r="BA47" s="1" cm="1">
        <f t="array" ref="BA47">SUMPRODUCT((BA$28 = $S$1:$AE$1) * ($R47 = $R$2:$R$23) * ($Q47 = $Q$2:$Q$23) * ($S$2:$AE$23))</f>
        <v>105.301870442626</v>
      </c>
      <c r="BB47" s="1" cm="1">
        <f t="array" ref="BB47">SUMPRODUCT((BB$28 = $S$1:$AE$1) * ($R47 = $R$2:$R$23) * ($Q47 = $Q$2:$Q$23) * ($S$2:$AE$23))</f>
        <v>4.2144910081181701E-3</v>
      </c>
      <c r="BE47" t="s">
        <v>45</v>
      </c>
      <c r="BV47" s="3"/>
    </row>
    <row r="48" spans="17:74" x14ac:dyDescent="0.35">
      <c r="Q48" t="s">
        <v>23</v>
      </c>
      <c r="R48" t="s">
        <v>20</v>
      </c>
      <c r="U48" t="s">
        <v>35</v>
      </c>
      <c r="V48" t="s">
        <v>35</v>
      </c>
      <c r="W48" t="str">
        <f>W41</f>
        <v>OLS</v>
      </c>
      <c r="X48" s="1" cm="1">
        <f t="array" ref="X48">SUMPRODUCT((X$28 = $C$1:$O$1) * ($R48 = $B$2:$B$23) * ($Q48 = $A$2:$A$23) * ($C$2:$O$23))</f>
        <v>1.03186512517665</v>
      </c>
      <c r="Y48" s="1" cm="1">
        <f t="array" ref="Y48">SUMPRODUCT((Y$28 = $C$1:$O$1) * ($R48 = $B$2:$B$23) * ($Q48 = $A$2:$A$23) * ($C$2:$O$23))</f>
        <v>455.43271629566999</v>
      </c>
      <c r="Z48" s="1" cm="1">
        <f t="array" ref="Z48">SUMPRODUCT((Z$28 = $C$1:$O$1) * ($R48 = $B$2:$B$23) * ($Q48 = $A$2:$A$23) * ($C$2:$O$23))</f>
        <v>895.10684291294604</v>
      </c>
      <c r="AA48" s="1" cm="1">
        <f t="array" ref="AA48">SUMPRODUCT((AA$28 = $C$1:$O$1) * ($R48 = $B$2:$B$23) * ($Q48 = $A$2:$A$23) * ($C$2:$O$23))</f>
        <v>69.934135750808807</v>
      </c>
      <c r="AB48" s="1" cm="1">
        <f t="array" ref="AB48">SUMPRODUCT((AB$28 = $C$1:$O$1) * ($R48 = $B$2:$B$23) * ($Q48 = $A$2:$A$23) * ($C$2:$O$23))</f>
        <v>128.97248709542399</v>
      </c>
      <c r="AC48" s="1" cm="1">
        <f t="array" ref="AC48">SUMPRODUCT((AC$28 = $C$1:$O$1) * ($R48 = $B$2:$B$23) * ($Q48 = $A$2:$A$23) * ($C$2:$O$23))</f>
        <v>311.12602155412901</v>
      </c>
      <c r="AD48" s="1" cm="1">
        <f t="array" ref="AD48">SUMPRODUCT((AD$28 = $C$1:$O$1) * ($R48 = $B$2:$B$23) * ($Q48 = $A$2:$A$23) * ($C$2:$O$23))</f>
        <v>4.2375280463589</v>
      </c>
      <c r="AE48" s="1" cm="1">
        <f t="array" ref="AE48">SUMPRODUCT((AE$28 = $C$1:$O$1) * ($R48 = $B$2:$B$23) * ($Q48 = $A$2:$A$23) * ($C$2:$O$23))</f>
        <v>2.1250125181873201</v>
      </c>
      <c r="AF48" s="1" cm="1">
        <f t="array" ref="AF48">SUMPRODUCT((AF$28 = $C$1:$O$1) * ($R48 = $B$2:$B$23) * ($Q48 = $A$2:$A$23) * ($C$2:$O$23))</f>
        <v>180.63084941745601</v>
      </c>
      <c r="AG48" s="1" cm="1">
        <f t="array" ref="AG48">SUMPRODUCT((AG$28 = $C$1:$O$1) * ($R48 = $B$2:$B$23) * ($Q48 = $A$2:$A$23) * ($C$2:$O$23))</f>
        <v>345.41309211367599</v>
      </c>
      <c r="AH48" s="1" cm="1">
        <f t="array" ref="AH48">SUMPRODUCT((AH$28 = $C$1:$O$1) * ($R48 = $B$2:$B$23) * ($Q48 = $A$2:$A$23) * ($C$2:$O$23))</f>
        <v>909.61824544270803</v>
      </c>
      <c r="AI48" s="1" cm="1">
        <f t="array" ref="AI48">SUMPRODUCT((AI$28 = $C$1:$O$1) * ($R48 = $B$2:$B$23) * ($Q48 = $A$2:$A$23) * ($C$2:$O$23))</f>
        <v>2429.7853236607102</v>
      </c>
      <c r="AJ48" s="1" cm="1">
        <f t="array" ref="AJ48">SUMPRODUCT((AJ$28 = $C$1:$O$1) * ($R48 = $B$2:$B$23) * ($Q48 = $A$2:$A$23) * ($C$2:$O$23))</f>
        <v>2.1855522825488198</v>
      </c>
      <c r="AK48" s="1"/>
      <c r="AM48" t="s">
        <v>35</v>
      </c>
      <c r="AN48" t="s">
        <v>35</v>
      </c>
      <c r="AO48" t="str">
        <f>AO41</f>
        <v>OLS</v>
      </c>
      <c r="AP48" s="1" cm="1">
        <f t="array" ref="AP48">SUMPRODUCT((AP$28 = $S$1:$AE$1) * ($R48 = $R$2:$R$23) * ($Q48 = $Q$2:$Q$23) * ($S$2:$AE$23))</f>
        <v>7.0988386809329399E-4</v>
      </c>
      <c r="AQ48" s="1" cm="1">
        <f t="array" ref="AQ48">SUMPRODUCT((AQ$28 = $S$1:$AE$1) * ($R48 = $R$2:$R$23) * ($Q48 = $Q$2:$Q$23) * ($S$2:$AE$23))</f>
        <v>8.0789663620195107</v>
      </c>
      <c r="AR48" s="1" cm="1">
        <f t="array" ref="AR48">SUMPRODUCT((AR$28 = $S$1:$AE$1) * ($R48 = $R$2:$R$23) * ($Q48 = $Q$2:$Q$23) * ($S$2:$AE$23))</f>
        <v>10.8754550101714</v>
      </c>
      <c r="AS48" s="1" cm="1">
        <f t="array" ref="AS48">SUMPRODUCT((AS$28 = $S$1:$AE$1) * ($R48 = $R$2:$R$23) * ($Q48 = $Q$2:$Q$23) * ($S$2:$AE$23))</f>
        <v>0.725147685623038</v>
      </c>
      <c r="AT48" s="1" cm="1">
        <f t="array" ref="AT48">SUMPRODUCT((AT$28 = $S$1:$AE$1) * ($R48 = $R$2:$R$23) * ($Q48 = $Q$2:$Q$23) * ($S$2:$AE$23))</f>
        <v>0.86769217313942304</v>
      </c>
      <c r="AU48" s="1" cm="1">
        <f t="array" ref="AU48">SUMPRODUCT((AU$28 = $S$1:$AE$1) * ($R48 = $R$2:$R$23) * ($Q48 = $Q$2:$Q$23) * ($S$2:$AE$23))</f>
        <v>1.7563840253472101</v>
      </c>
      <c r="AV48" s="1" cm="1">
        <f t="array" ref="AV48">SUMPRODUCT((AV$28 = $S$1:$AE$1) * ($R48 = $R$2:$R$23) * ($Q48 = $Q$2:$Q$23) * ($S$2:$AE$23))</f>
        <v>6.4584327323448801E-3</v>
      </c>
      <c r="AW48" s="1" cm="1">
        <f t="array" ref="AW48">SUMPRODUCT((AW$28 = $S$1:$AE$1) * ($R48 = $R$2:$R$23) * ($Q48 = $Q$2:$Q$23) * ($S$2:$AE$23))</f>
        <v>1.4726290698198899E-3</v>
      </c>
      <c r="AX48" s="1" cm="1">
        <f t="array" ref="AX48">SUMPRODUCT((AX$28 = $S$1:$AE$1) * ($R48 = $R$2:$R$23) * ($Q48 = $Q$2:$Q$23) * ($S$2:$AE$23))</f>
        <v>1.81241906315955</v>
      </c>
      <c r="AY48" s="1" cm="1">
        <f t="array" ref="AY48">SUMPRODUCT((AY$28 = $S$1:$AE$1) * ($R48 = $R$2:$R$23) * ($Q48 = $Q$2:$Q$23) * ($S$2:$AE$23))</f>
        <v>2.8448214100159901</v>
      </c>
      <c r="AZ48" s="1" cm="1">
        <f t="array" ref="AZ48">SUMPRODUCT((AZ$28 = $S$1:$AE$1) * ($R48 = $R$2:$R$23) * ($Q48 = $Q$2:$Q$23) * ($S$2:$AE$23))</f>
        <v>9.0744204027865507</v>
      </c>
      <c r="BA48" s="1" cm="1">
        <f t="array" ref="BA48">SUMPRODUCT((BA$28 = $S$1:$AE$1) * ($R48 = $R$2:$R$23) * ($Q48 = $Q$2:$Q$23) * ($S$2:$AE$23))</f>
        <v>45.280671473067201</v>
      </c>
      <c r="BB48" s="1" cm="1">
        <f t="array" ref="BB48">SUMPRODUCT((BB$28 = $S$1:$AE$1) * ($R48 = $R$2:$R$23) * ($Q48 = $Q$2:$Q$23) * ($S$2:$AE$23))</f>
        <v>5.907852765805E-3</v>
      </c>
      <c r="BC48" s="1"/>
      <c r="BD48" s="1"/>
      <c r="BE48" t="str">
        <f>"\texttt{"&amp;AL39&amp;"}"</f>
        <v>\texttt{Global}</v>
      </c>
      <c r="BV48" s="3" t="s">
        <v>44</v>
      </c>
    </row>
    <row r="49" spans="17:74" x14ac:dyDescent="0.35">
      <c r="Q49" t="s">
        <v>23</v>
      </c>
      <c r="R49" t="s">
        <v>21</v>
      </c>
      <c r="U49" t="s">
        <v>35</v>
      </c>
      <c r="V49" t="s">
        <v>35</v>
      </c>
      <c r="W49" t="str">
        <f>W42</f>
        <v>WLS-struct</v>
      </c>
      <c r="X49" s="1" cm="1">
        <f t="array" ref="X49">SUMPRODUCT((X$28 = $C$1:$O$1) * ($R49 = $B$2:$B$23) * ($Q49 = $A$2:$A$23) * ($C$2:$O$23))</f>
        <v>1.03454270373822</v>
      </c>
      <c r="Y49" s="1" cm="1">
        <f t="array" ref="Y49">SUMPRODUCT((Y$28 = $C$1:$O$1) * ($R49 = $B$2:$B$23) * ($Q49 = $A$2:$A$23) * ($C$2:$O$23))</f>
        <v>417.08872236913498</v>
      </c>
      <c r="Z49" s="1" cm="1">
        <f t="array" ref="Z49">SUMPRODUCT((Z$28 = $C$1:$O$1) * ($R49 = $B$2:$B$23) * ($Q49 = $A$2:$A$23) * ($C$2:$O$23))</f>
        <v>875.657221040271</v>
      </c>
      <c r="AA49" s="1" cm="1">
        <f t="array" ref="AA49">SUMPRODUCT((AA$28 = $C$1:$O$1) * ($R49 = $B$2:$B$23) * ($Q49 = $A$2:$A$23) * ($C$2:$O$23))</f>
        <v>64.147860067036603</v>
      </c>
      <c r="AB49" s="1" cm="1">
        <f t="array" ref="AB49">SUMPRODUCT((AB$28 = $C$1:$O$1) * ($R49 = $B$2:$B$23) * ($Q49 = $A$2:$A$23) * ($C$2:$O$23))</f>
        <v>124.143946158999</v>
      </c>
      <c r="AC49" s="1" cm="1">
        <f t="array" ref="AC49">SUMPRODUCT((AC$28 = $C$1:$O$1) * ($R49 = $B$2:$B$23) * ($Q49 = $A$2:$A$23) * ($C$2:$O$23))</f>
        <v>297.71135001046298</v>
      </c>
      <c r="AD49" s="1" cm="1">
        <f t="array" ref="AD49">SUMPRODUCT((AD$28 = $C$1:$O$1) * ($R49 = $B$2:$B$23) * ($Q49 = $A$2:$A$23) * ($C$2:$O$23))</f>
        <v>4.2240667993038601</v>
      </c>
      <c r="AE49" s="1" cm="1">
        <f t="array" ref="AE49">SUMPRODUCT((AE$28 = $C$1:$O$1) * ($R49 = $B$2:$B$23) * ($Q49 = $A$2:$A$23) * ($C$2:$O$23))</f>
        <v>2.1242105450087201</v>
      </c>
      <c r="AF49" s="1" cm="1">
        <f t="array" ref="AF49">SUMPRODUCT((AF$28 = $C$1:$O$1) * ($R49 = $B$2:$B$23) * ($Q49 = $A$2:$A$23) * ($C$2:$O$23))</f>
        <v>168.241645962202</v>
      </c>
      <c r="AG49" s="1" cm="1">
        <f t="array" ref="AG49">SUMPRODUCT((AG$28 = $C$1:$O$1) * ($R49 = $B$2:$B$23) * ($Q49 = $A$2:$A$23) * ($C$2:$O$23))</f>
        <v>334.476503693111</v>
      </c>
      <c r="AH49" s="1" cm="1">
        <f t="array" ref="AH49">SUMPRODUCT((AH$28 = $C$1:$O$1) * ($R49 = $B$2:$B$23) * ($Q49 = $A$2:$A$23) * ($C$2:$O$23))</f>
        <v>842.30462588355601</v>
      </c>
      <c r="AI49" s="1" cm="1">
        <f t="array" ref="AI49">SUMPRODUCT((AI$28 = $C$1:$O$1) * ($R49 = $B$2:$B$23) * ($Q49 = $A$2:$A$23) * ($C$2:$O$23))</f>
        <v>2315.2783342633902</v>
      </c>
      <c r="AJ49" s="1" cm="1">
        <f t="array" ref="AJ49">SUMPRODUCT((AJ$28 = $C$1:$O$1) * ($R49 = $B$2:$B$23) * ($Q49 = $A$2:$A$23) * ($C$2:$O$23))</f>
        <v>2.1469764398431601</v>
      </c>
      <c r="AK49" s="1"/>
      <c r="AM49" t="s">
        <v>35</v>
      </c>
      <c r="AN49" t="s">
        <v>35</v>
      </c>
      <c r="AO49" t="str">
        <f>AO42</f>
        <v>WLS-struct</v>
      </c>
      <c r="AP49" s="1" cm="1">
        <f t="array" ref="AP49">SUMPRODUCT((AP$28 = $S$1:$AE$1) * ($R49 = $R$2:$R$23) * ($Q49 = $Q$2:$Q$23) * ($S$2:$AE$23))</f>
        <v>6.7340151610226304E-4</v>
      </c>
      <c r="AQ49" s="1" cm="1">
        <f t="array" ref="AQ49">SUMPRODUCT((AQ$28 = $S$1:$AE$1) * ($R49 = $R$2:$R$23) * ($Q49 = $Q$2:$Q$23) * ($S$2:$AE$23))</f>
        <v>2.55760012902123</v>
      </c>
      <c r="AR49" s="1" cm="1">
        <f t="array" ref="AR49">SUMPRODUCT((AR$28 = $S$1:$AE$1) * ($R49 = $R$2:$R$23) * ($Q49 = $Q$2:$Q$23) * ($S$2:$AE$23))</f>
        <v>8.9864463299724804</v>
      </c>
      <c r="AS49" s="1" cm="1">
        <f t="array" ref="AS49">SUMPRODUCT((AS$28 = $S$1:$AE$1) * ($R49 = $R$2:$R$23) * ($Q49 = $Q$2:$Q$23) * ($S$2:$AE$23))</f>
        <v>0.27954028651687002</v>
      </c>
      <c r="AT49" s="1" cm="1">
        <f t="array" ref="AT49">SUMPRODUCT((AT$28 = $S$1:$AE$1) * ($R49 = $R$2:$R$23) * ($Q49 = $Q$2:$Q$23) * ($S$2:$AE$23))</f>
        <v>0.66298885034108601</v>
      </c>
      <c r="AU49" s="1" cm="1">
        <f t="array" ref="AU49">SUMPRODUCT((AU$28 = $S$1:$AE$1) * ($R49 = $R$2:$R$23) * ($Q49 = $Q$2:$Q$23) * ($S$2:$AE$23))</f>
        <v>1.6446063788902801</v>
      </c>
      <c r="AV49" s="1" cm="1">
        <f t="array" ref="AV49">SUMPRODUCT((AV$28 = $S$1:$AE$1) * ($R49 = $R$2:$R$23) * ($Q49 = $Q$2:$Q$23) * ($S$2:$AE$23))</f>
        <v>2.7463734631130799E-3</v>
      </c>
      <c r="AW49" s="1" cm="1">
        <f t="array" ref="AW49">SUMPRODUCT((AW$28 = $S$1:$AE$1) * ($R49 = $R$2:$R$23) * ($Q49 = $Q$2:$Q$23) * ($S$2:$AE$23))</f>
        <v>1.17224422732219E-3</v>
      </c>
      <c r="AX49" s="1" cm="1">
        <f t="array" ref="AX49">SUMPRODUCT((AX$28 = $S$1:$AE$1) * ($R49 = $R$2:$R$23) * ($Q49 = $Q$2:$Q$23) * ($S$2:$AE$23))</f>
        <v>1.00165162470972</v>
      </c>
      <c r="AY49" s="1" cm="1">
        <f t="array" ref="AY49">SUMPRODUCT((AY$28 = $S$1:$AE$1) * ($R49 = $R$2:$R$23) * ($Q49 = $Q$2:$Q$23) * ($S$2:$AE$23))</f>
        <v>2.2711391239263601</v>
      </c>
      <c r="AZ49" s="1" cm="1">
        <f t="array" ref="AZ49">SUMPRODUCT((AZ$28 = $S$1:$AE$1) * ($R49 = $R$2:$R$23) * ($Q49 = $Q$2:$Q$23) * ($S$2:$AE$23))</f>
        <v>6.11034389850618</v>
      </c>
      <c r="BA49" s="1" cm="1">
        <f t="array" ref="BA49">SUMPRODUCT((BA$28 = $S$1:$AE$1) * ($R49 = $R$2:$R$23) * ($Q49 = $Q$2:$Q$23) * ($S$2:$AE$23))</f>
        <v>22.3293151941111</v>
      </c>
      <c r="BB49" s="1" cm="1">
        <f t="array" ref="BB49">SUMPRODUCT((BB$28 = $S$1:$AE$1) * ($R49 = $R$2:$R$23) * ($Q49 = $Q$2:$Q$23) * ($S$2:$AE$23))</f>
        <v>3.80790206315742E-3</v>
      </c>
      <c r="BC49" s="1"/>
      <c r="BD49" s="1"/>
      <c r="BE49" t="s">
        <v>43</v>
      </c>
      <c r="BF49" t="str">
        <f>AM40</f>
        <v>SL</v>
      </c>
      <c r="BG49" t="str">
        <f>"&amp;"&amp;AN40</f>
        <v>&amp;SL</v>
      </c>
      <c r="BH49" t="str">
        <f>"&amp;"&amp;AO40</f>
        <v>&amp;Base</v>
      </c>
      <c r="BI49" t="str">
        <f>"&amp;"&amp;ROUND(X40, 2)&amp;" ("&amp;ROUND(AP40, 2)&amp;")"</f>
        <v>&amp;1.12 (0.01)</v>
      </c>
      <c r="BJ49" t="str">
        <f>"&amp;"&amp;ROUND(Y40, 0)&amp;" ("&amp;ROUND(AQ40, 2)&amp;")"</f>
        <v>&amp;436 (22.31)</v>
      </c>
      <c r="BK49" t="str">
        <f>"&amp;"&amp;ROUND(Z40, 0)&amp;" ("&amp;ROUND(AR40, 2)&amp;")"</f>
        <v>&amp;900 (156.94)</v>
      </c>
      <c r="BL49" s="6" t="str">
        <f>"&amp;"&amp;ROUND(AA40, 0)&amp;" ("&amp;ROUND(AS40, 2)&amp;")"</f>
        <v>&amp;70 (1.01)</v>
      </c>
      <c r="BM49" t="str">
        <f>"&amp;"&amp;ROUND(AB40, 0)&amp;" ("&amp;ROUND(AT40, 2)&amp;")"</f>
        <v>&amp;133 (3.84)</v>
      </c>
      <c r="BN49" t="str">
        <f>"&amp;"&amp;ROUND(AC40, 0)&amp;" ("&amp;ROUND(AU40, 2)&amp;")"</f>
        <v>&amp;326 (15.88)</v>
      </c>
      <c r="BO49" t="str">
        <f>"&amp;"&amp;ROUND(AD40, 2)&amp;" ("&amp;ROUND(AV40, 2)&amp;")"</f>
        <v>&amp;4.37 (0.01)</v>
      </c>
      <c r="BP49" t="str">
        <f>"&amp;"&amp;ROUND(AE40, 2)&amp;" ("&amp;ROUND(AW40, 2)&amp;")"</f>
        <v>&amp;2.18 (0.01)</v>
      </c>
      <c r="BQ49" t="str">
        <f>"&amp;"&amp;ROUND(AF40, 0)&amp;" ("&amp;ROUND(AX40, 2)&amp;")"</f>
        <v>&amp;188 (8.04)</v>
      </c>
      <c r="BR49" t="str">
        <f>"&amp;"&amp;ROUND(AG40, 0)&amp;" ("&amp;ROUND(AY40, 2)&amp;")"</f>
        <v>&amp;373 (13.48)</v>
      </c>
      <c r="BS49" t="str">
        <f>"&amp;"&amp;ROUND(AH40, 0)&amp;" ("&amp;ROUND(AZ40, 2)&amp;")"</f>
        <v>&amp;1314 (611.36)</v>
      </c>
      <c r="BT49" t="str">
        <f>"&amp;"&amp;ROUND(AI40, 0)&amp;" ("&amp;ROUND(BA40, 2)&amp;")"</f>
        <v>&amp;2569 (320.87)</v>
      </c>
      <c r="BU49" t="str">
        <f>"&amp;"&amp;ROUND(AJ40, 1)&amp;" ("&amp;ROUND(BB40, 2)&amp;")"</f>
        <v>&amp;2.3 (0.04)</v>
      </c>
      <c r="BV49" s="3" t="s">
        <v>44</v>
      </c>
    </row>
    <row r="50" spans="17:74" x14ac:dyDescent="0.35">
      <c r="Q50" t="s">
        <v>23</v>
      </c>
      <c r="R50" t="s">
        <v>22</v>
      </c>
      <c r="U50" t="s">
        <v>35</v>
      </c>
      <c r="V50" t="s">
        <v>35</v>
      </c>
      <c r="W50" t="str">
        <f>W43</f>
        <v>WLS-var</v>
      </c>
      <c r="X50" s="1" cm="1">
        <f t="array" ref="X50">SUMPRODUCT((X$28 = $C$1:$O$1) * ($R50 = $B$2:$B$23) * ($Q50 = $A$2:$A$23) * ($C$2:$O$23))</f>
        <v>1.0439932238051599</v>
      </c>
      <c r="Y50" s="1" cm="1">
        <f t="array" ref="Y50">SUMPRODUCT((Y$28 = $C$1:$O$1) * ($R50 = $B$2:$B$23) * ($Q50 = $A$2:$A$23) * ($C$2:$O$23))</f>
        <v>382.659955285519</v>
      </c>
      <c r="Z50" s="1" cm="1">
        <f t="array" ref="Z50">SUMPRODUCT((Z$28 = $C$1:$O$1) * ($R50 = $B$2:$B$23) * ($Q50 = $A$2:$A$23) * ($C$2:$O$23))</f>
        <v>771.34933529808404</v>
      </c>
      <c r="AA50" s="1" cm="1">
        <f t="array" ref="AA50">SUMPRODUCT((AA$28 = $C$1:$O$1) * ($R50 = $B$2:$B$23) * ($Q50 = $A$2:$A$23) * ($C$2:$O$23))</f>
        <v>63.266034576552201</v>
      </c>
      <c r="AB50" s="1" cm="1">
        <f t="array" ref="AB50">SUMPRODUCT((AB$28 = $C$1:$O$1) * ($R50 = $B$2:$B$23) * ($Q50 = $A$2:$A$23) * ($C$2:$O$23))</f>
        <v>120.314573269798</v>
      </c>
      <c r="AC50" s="1" cm="1">
        <f t="array" ref="AC50">SUMPRODUCT((AC$28 = $C$1:$O$1) * ($R50 = $B$2:$B$23) * ($Q50 = $A$2:$A$23) * ($C$2:$O$23))</f>
        <v>286.230763026646</v>
      </c>
      <c r="AD50" s="1" cm="1">
        <f t="array" ref="AD50">SUMPRODUCT((AD$28 = $C$1:$O$1) * ($R50 = $B$2:$B$23) * ($Q50 = $A$2:$A$23) * ($C$2:$O$23))</f>
        <v>4.2383026685810901</v>
      </c>
      <c r="AE50" s="1" cm="1">
        <f t="array" ref="AE50">SUMPRODUCT((AE$28 = $C$1:$O$1) * ($R50 = $B$2:$B$23) * ($Q50 = $A$2:$A$23) * ($C$2:$O$23))</f>
        <v>2.1344797908411901</v>
      </c>
      <c r="AF50" s="1" cm="1">
        <f t="array" ref="AF50">SUMPRODUCT((AF$28 = $C$1:$O$1) * ($R50 = $B$2:$B$23) * ($Q50 = $A$2:$A$23) * ($C$2:$O$23))</f>
        <v>162.31343613319601</v>
      </c>
      <c r="AG50" s="1" cm="1">
        <f t="array" ref="AG50">SUMPRODUCT((AG$28 = $C$1:$O$1) * ($R50 = $B$2:$B$23) * ($Q50 = $A$2:$A$23) * ($C$2:$O$23))</f>
        <v>317.70134250701398</v>
      </c>
      <c r="AH50" s="1" cm="1">
        <f t="array" ref="AH50">SUMPRODUCT((AH$28 = $C$1:$O$1) * ($R50 = $B$2:$B$23) * ($Q50 = $A$2:$A$23) * ($C$2:$O$23))</f>
        <v>769.67347819010399</v>
      </c>
      <c r="AI50" s="1" cm="1">
        <f t="array" ref="AI50">SUMPRODUCT((AI$28 = $C$1:$O$1) * ($R50 = $B$2:$B$23) * ($Q50 = $A$2:$A$23) * ($C$2:$O$23))</f>
        <v>1886.71176060267</v>
      </c>
      <c r="AJ50" s="1" cm="1">
        <f t="array" ref="AJ50">SUMPRODUCT((AJ$28 = $C$1:$O$1) * ($R50 = $B$2:$B$23) * ($Q50 = $A$2:$A$23) * ($C$2:$O$23))</f>
        <v>2.1156556082001101</v>
      </c>
      <c r="AK50" s="1"/>
      <c r="AM50" t="s">
        <v>35</v>
      </c>
      <c r="AN50" t="s">
        <v>35</v>
      </c>
      <c r="AO50" t="str">
        <f>AO43</f>
        <v>WLS-var</v>
      </c>
      <c r="AP50" s="1" cm="1">
        <f t="array" ref="AP50">SUMPRODUCT((AP$28 = $S$1:$AE$1) * ($R50 = $R$2:$R$23) * ($Q50 = $Q$2:$Q$23) * ($S$2:$AE$23))</f>
        <v>6.3179040820160199E-4</v>
      </c>
      <c r="AQ50" s="1" cm="1">
        <f t="array" ref="AQ50">SUMPRODUCT((AQ$28 = $S$1:$AE$1) * ($R50 = $R$2:$R$23) * ($Q50 = $Q$2:$Q$23) * ($S$2:$AE$23))</f>
        <v>3.3311651116219401</v>
      </c>
      <c r="AR50" s="1" cm="1">
        <f t="array" ref="AR50">SUMPRODUCT((AR$28 = $S$1:$AE$1) * ($R50 = $R$2:$R$23) * ($Q50 = $Q$2:$Q$23) * ($S$2:$AE$23))</f>
        <v>10.6238436192411</v>
      </c>
      <c r="AS50" s="1" cm="1">
        <f t="array" ref="AS50">SUMPRODUCT((AS$28 = $S$1:$AE$1) * ($R50 = $R$2:$R$23) * ($Q50 = $Q$2:$Q$23) * ($S$2:$AE$23))</f>
        <v>0.24719500994825799</v>
      </c>
      <c r="AT50" s="1" cm="1">
        <f t="array" ref="AT50">SUMPRODUCT((AT$28 = $S$1:$AE$1) * ($R50 = $R$2:$R$23) * ($Q50 = $Q$2:$Q$23) * ($S$2:$AE$23))</f>
        <v>0.65920422905546605</v>
      </c>
      <c r="AU50" s="1" cm="1">
        <f t="array" ref="AU50">SUMPRODUCT((AU$28 = $S$1:$AE$1) * ($R50 = $R$2:$R$23) * ($Q50 = $Q$2:$Q$23) * ($S$2:$AE$23))</f>
        <v>1.48359679610891</v>
      </c>
      <c r="AV50" s="1" cm="1">
        <f t="array" ref="AV50">SUMPRODUCT((AV$28 = $S$1:$AE$1) * ($R50 = $R$2:$R$23) * ($Q50 = $Q$2:$Q$23) * ($S$2:$AE$23))</f>
        <v>3.6274408294950699E-3</v>
      </c>
      <c r="AW50" s="1" cm="1">
        <f t="array" ref="AW50">SUMPRODUCT((AW$28 = $S$1:$AE$1) * ($R50 = $R$2:$R$23) * ($Q50 = $Q$2:$Q$23) * ($S$2:$AE$23))</f>
        <v>1.40918303642217E-3</v>
      </c>
      <c r="AX50" s="1" cm="1">
        <f t="array" ref="AX50">SUMPRODUCT((AX$28 = $S$1:$AE$1) * ($R50 = $R$2:$R$23) * ($Q50 = $Q$2:$Q$23) * ($S$2:$AE$23))</f>
        <v>1.0014173255829799</v>
      </c>
      <c r="AY50" s="1" cm="1">
        <f t="array" ref="AY50">SUMPRODUCT((AY$28 = $S$1:$AE$1) * ($R50 = $R$2:$R$23) * ($Q50 = $Q$2:$Q$23) * ($S$2:$AE$23))</f>
        <v>2.7451080535469998</v>
      </c>
      <c r="AZ50" s="1" cm="1">
        <f t="array" ref="AZ50">SUMPRODUCT((AZ$28 = $S$1:$AE$1) * ($R50 = $R$2:$R$23) * ($Q50 = $Q$2:$Q$23) * ($S$2:$AE$23))</f>
        <v>6.8727236960622102</v>
      </c>
      <c r="BA50" s="1" cm="1">
        <f t="array" ref="BA50">SUMPRODUCT((BA$28 = $S$1:$AE$1) * ($R50 = $R$2:$R$23) * ($Q50 = $Q$2:$Q$23) * ($S$2:$AE$23))</f>
        <v>32.104474945741103</v>
      </c>
      <c r="BB50" s="1" cm="1">
        <f t="array" ref="BB50">SUMPRODUCT((BB$28 = $S$1:$AE$1) * ($R50 = $R$2:$R$23) * ($Q50 = $Q$2:$Q$23) * ($S$2:$AE$23))</f>
        <v>4.6894249933143901E-3</v>
      </c>
      <c r="BC50" s="1"/>
      <c r="BD50" s="1"/>
      <c r="BE50" t="s">
        <v>43</v>
      </c>
      <c r="BF50" t="str">
        <f>AM41</f>
        <v>SL</v>
      </c>
      <c r="BG50" t="str">
        <f>"&amp;"&amp;AN41</f>
        <v>&amp;SL</v>
      </c>
      <c r="BH50" t="str">
        <f>"&amp;"&amp;AO41</f>
        <v>&amp;OLS</v>
      </c>
      <c r="BI50" t="str">
        <f>"&amp;"&amp;ROUND(X41, 2)&amp;" ("&amp;ROUND(AP41, 2)&amp;")"</f>
        <v>&amp;1.05 (0.01)</v>
      </c>
      <c r="BJ50" t="str">
        <f>"&amp;"&amp;ROUND(Y41, 0)&amp;" ("&amp;ROUND(AQ41, 2)&amp;")"</f>
        <v>&amp;456 (32.4)</v>
      </c>
      <c r="BK50" t="str">
        <f>"&amp;"&amp;ROUND(Z41, 0)&amp;" ("&amp;ROUND(AR41, 2)&amp;")"</f>
        <v>&amp;906 (97.58)</v>
      </c>
      <c r="BL50" t="str">
        <f>"&amp;"&amp;ROUND(AA41, 0)&amp;" ("&amp;ROUND(AS41, 2)&amp;")"</f>
        <v>&amp;73 (11.48)</v>
      </c>
      <c r="BM50" t="str">
        <f>"&amp;"&amp;ROUND(AB41, 0)&amp;" ("&amp;ROUND(AT41, 2)&amp;")"</f>
        <v>&amp;139 (28.62)</v>
      </c>
      <c r="BN50" t="str">
        <f>"&amp;"&amp;ROUND(AC41, 0)&amp;" ("&amp;ROUND(AU41, 2)&amp;")"</f>
        <v>&amp;352 (93.72)</v>
      </c>
      <c r="BO50" t="str">
        <f>"&amp;"&amp;ROUND(AD41, 2)&amp;" ("&amp;ROUND(AV41, 2)&amp;")"</f>
        <v>&amp;4.38 (0.03)</v>
      </c>
      <c r="BP50" t="str">
        <f>"&amp;"&amp;ROUND(AE41, 2)&amp;" ("&amp;ROUND(AW41, 2)&amp;")"</f>
        <v>&amp;2.19 (0.04)</v>
      </c>
      <c r="BQ50" t="str">
        <f>"&amp;"&amp;ROUND(AF41, 0)&amp;" ("&amp;ROUND(AX41, 2)&amp;")"</f>
        <v>&amp;197 (41.58)</v>
      </c>
      <c r="BR50" t="str">
        <f>"&amp;"&amp;ROUND(AG41, 0)&amp;" ("&amp;ROUND(AY41, 2)&amp;")"</f>
        <v>&amp;388 (103.17)</v>
      </c>
      <c r="BS50" t="str">
        <f>"&amp;"&amp;ROUND(AH41, 0)&amp;" ("&amp;ROUND(AZ41, 2)&amp;")"</f>
        <v>&amp;1033 (336.46)</v>
      </c>
      <c r="BT50" t="str">
        <f>"&amp;"&amp;ROUND(AI41, 0)&amp;" ("&amp;ROUND(BA41, 2)&amp;")"</f>
        <v>&amp;2441 (389.89)</v>
      </c>
      <c r="BU50" t="str">
        <f>"&amp;"&amp;ROUND(AJ41, 1)&amp;" ("&amp;ROUND(BB41, 2)&amp;")"</f>
        <v>&amp;2.3 (0.13)</v>
      </c>
      <c r="BV50" s="3" t="s">
        <v>44</v>
      </c>
    </row>
    <row r="51" spans="17:74" x14ac:dyDescent="0.35">
      <c r="Q51" t="s">
        <v>23</v>
      </c>
      <c r="R51" t="s">
        <v>19</v>
      </c>
      <c r="U51" t="s">
        <v>35</v>
      </c>
      <c r="V51" t="s">
        <v>35</v>
      </c>
      <c r="W51" t="str">
        <f>W44</f>
        <v>MinT-shrink</v>
      </c>
      <c r="X51" s="1" cm="1">
        <f t="array" ref="X51">SUMPRODUCT((X$28 = $C$1:$O$1) * ($R51 = $B$2:$B$23) * ($Q51 = $A$2:$A$23) * ($C$2:$O$23))</f>
        <v>1.0411202167557201</v>
      </c>
      <c r="Y51" s="1" cm="1">
        <f t="array" ref="Y51">SUMPRODUCT((Y$28 = $C$1:$O$1) * ($R51 = $B$2:$B$23) * ($Q51 = $A$2:$A$23) * ($C$2:$O$23))</f>
        <v>392.96700579141498</v>
      </c>
      <c r="Z51" s="1" cm="1">
        <f t="array" ref="Z51">SUMPRODUCT((Z$28 = $C$1:$O$1) * ($R51 = $B$2:$B$23) * ($Q51 = $A$2:$A$23) * ($C$2:$O$23))</f>
        <v>811.072523548699</v>
      </c>
      <c r="AA51" s="1" cm="1">
        <f t="array" ref="AA51">SUMPRODUCT((AA$28 = $C$1:$O$1) * ($R51 = $B$2:$B$23) * ($Q51 = $A$2:$A$23) * ($C$2:$O$23))</f>
        <v>62.2964112648026</v>
      </c>
      <c r="AB51" s="1" cm="1">
        <f t="array" ref="AB51">SUMPRODUCT((AB$28 = $C$1:$O$1) * ($R51 = $B$2:$B$23) * ($Q51 = $A$2:$A$23) * ($C$2:$O$23))</f>
        <v>117.680494895476</v>
      </c>
      <c r="AC51" s="1" cm="1">
        <f t="array" ref="AC51">SUMPRODUCT((AC$28 = $C$1:$O$1) * ($R51 = $B$2:$B$23) * ($Q51 = $A$2:$A$23) * ($C$2:$O$23))</f>
        <v>282.56200023150097</v>
      </c>
      <c r="AD51" s="1" cm="1">
        <f t="array" ref="AD51">SUMPRODUCT((AD$28 = $C$1:$O$1) * ($R51 = $B$2:$B$23) * ($Q51 = $A$2:$A$23) * ($C$2:$O$23))</f>
        <v>4.2250179431727899</v>
      </c>
      <c r="AE51" s="1" cm="1">
        <f t="array" ref="AE51">SUMPRODUCT((AE$28 = $C$1:$O$1) * ($R51 = $B$2:$B$23) * ($Q51 = $A$2:$A$23) * ($C$2:$O$23))</f>
        <v>2.1284479200130102</v>
      </c>
      <c r="AF51" s="1" cm="1">
        <f t="array" ref="AF51">SUMPRODUCT((AF$28 = $C$1:$O$1) * ($R51 = $B$2:$B$23) * ($Q51 = $A$2:$A$23) * ($C$2:$O$23))</f>
        <v>161.90896209053599</v>
      </c>
      <c r="AG51" s="1" cm="1">
        <f t="array" ref="AG51">SUMPRODUCT((AG$28 = $C$1:$O$1) * ($R51 = $B$2:$B$23) * ($Q51 = $A$2:$A$23) * ($C$2:$O$23))</f>
        <v>316.13805382341297</v>
      </c>
      <c r="AH51" s="1" cm="1">
        <f t="array" ref="AH51">SUMPRODUCT((AH$28 = $C$1:$O$1) * ($R51 = $B$2:$B$23) * ($Q51 = $A$2:$A$23) * ($C$2:$O$23))</f>
        <v>796.05111107267396</v>
      </c>
      <c r="AI51" s="1" cm="1">
        <f t="array" ref="AI51">SUMPRODUCT((AI$28 = $C$1:$O$1) * ($R51 = $B$2:$B$23) * ($Q51 = $A$2:$A$23) * ($C$2:$O$23))</f>
        <v>2116.3742637872201</v>
      </c>
      <c r="AJ51" s="1" cm="1">
        <f t="array" ref="AJ51">SUMPRODUCT((AJ$28 = $C$1:$O$1) * ($R51 = $B$2:$B$23) * ($Q51 = $A$2:$A$23) * ($C$2:$O$23))</f>
        <v>2.11823942054607</v>
      </c>
      <c r="AK51" s="1"/>
      <c r="AM51" t="s">
        <v>35</v>
      </c>
      <c r="AN51" t="s">
        <v>35</v>
      </c>
      <c r="AO51" t="str">
        <f>AO44</f>
        <v>MinT-shrink</v>
      </c>
      <c r="AP51" s="1" cm="1">
        <f t="array" ref="AP51">SUMPRODUCT((AP$28 = $S$1:$AE$1) * ($R51 = $R$2:$R$23) * ($Q51 = $Q$2:$Q$23) * ($S$2:$AE$23))</f>
        <v>7.8507904645461202E-4</v>
      </c>
      <c r="AQ51" s="1" cm="1">
        <f t="array" ref="AQ51">SUMPRODUCT((AQ$28 = $S$1:$AE$1) * ($R51 = $R$2:$R$23) * ($Q51 = $Q$2:$Q$23) * ($S$2:$AE$23))</f>
        <v>10.2378172730476</v>
      </c>
      <c r="AR51" s="1" cm="1">
        <f t="array" ref="AR51">SUMPRODUCT((AR$28 = $S$1:$AE$1) * ($R51 = $R$2:$R$23) * ($Q51 = $Q$2:$Q$23) * ($S$2:$AE$23))</f>
        <v>27.915558891785999</v>
      </c>
      <c r="AS51" s="1" cm="1">
        <f t="array" ref="AS51">SUMPRODUCT((AS$28 = $S$1:$AE$1) * ($R51 = $R$2:$R$23) * ($Q51 = $Q$2:$Q$23) * ($S$2:$AE$23))</f>
        <v>0.56239858328875003</v>
      </c>
      <c r="AT51" s="1" cm="1">
        <f t="array" ref="AT51">SUMPRODUCT((AT$28 = $S$1:$AE$1) * ($R51 = $R$2:$R$23) * ($Q51 = $Q$2:$Q$23) * ($S$2:$AE$23))</f>
        <v>1.6431370402540999</v>
      </c>
      <c r="AU51" s="1" cm="1">
        <f t="array" ref="AU51">SUMPRODUCT((AU$28 = $S$1:$AE$1) * ($R51 = $R$2:$R$23) * ($Q51 = $Q$2:$Q$23) * ($S$2:$AE$23))</f>
        <v>4.3276870061198602</v>
      </c>
      <c r="AV51" s="1" cm="1">
        <f t="array" ref="AV51">SUMPRODUCT((AV$28 = $S$1:$AE$1) * ($R51 = $R$2:$R$23) * ($Q51 = $Q$2:$Q$23) * ($S$2:$AE$23))</f>
        <v>5.9018413439355204E-3</v>
      </c>
      <c r="AW51" s="1" cm="1">
        <f t="array" ref="AW51">SUMPRODUCT((AW$28 = $S$1:$AE$1) * ($R51 = $R$2:$R$23) * ($Q51 = $Q$2:$Q$23) * ($S$2:$AE$23))</f>
        <v>1.8067808041974699E-3</v>
      </c>
      <c r="AX51" s="1" cm="1">
        <f t="array" ref="AX51">SUMPRODUCT((AX$28 = $S$1:$AE$1) * ($R51 = $R$2:$R$23) * ($Q51 = $Q$2:$Q$23) * ($S$2:$AE$23))</f>
        <v>2.4407516274369598</v>
      </c>
      <c r="AY51" s="1" cm="1">
        <f t="array" ref="AY51">SUMPRODUCT((AY$28 = $S$1:$AE$1) * ($R51 = $R$2:$R$23) * ($Q51 = $Q$2:$Q$23) * ($S$2:$AE$23))</f>
        <v>7.3268196409005499</v>
      </c>
      <c r="AZ51" s="1" cm="1">
        <f t="array" ref="AZ51">SUMPRODUCT((AZ$28 = $S$1:$AE$1) * ($R51 = $R$2:$R$23) * ($Q51 = $Q$2:$Q$23) * ($S$2:$AE$23))</f>
        <v>18.350074396655099</v>
      </c>
      <c r="BA51" s="1" cm="1">
        <f t="array" ref="BA51">SUMPRODUCT((BA$28 = $S$1:$AE$1) * ($R51 = $R$2:$R$23) * ($Q51 = $Q$2:$Q$23) * ($S$2:$AE$23))</f>
        <v>81.240148143509401</v>
      </c>
      <c r="BB51" s="1" cm="1">
        <f t="array" ref="BB51">SUMPRODUCT((BB$28 = $S$1:$AE$1) * ($R51 = $R$2:$R$23) * ($Q51 = $Q$2:$Q$23) * ($S$2:$AE$23))</f>
        <v>1.2568134647181499E-2</v>
      </c>
      <c r="BC51" s="1"/>
      <c r="BD51" s="1"/>
      <c r="BE51" t="s">
        <v>43</v>
      </c>
      <c r="BF51" t="str">
        <f>AM42</f>
        <v>SL</v>
      </c>
      <c r="BG51" t="str">
        <f>"&amp;"&amp;AN42</f>
        <v>&amp;SL</v>
      </c>
      <c r="BH51" t="str">
        <f>"&amp;"&amp;AO42</f>
        <v>&amp;WLS-struct</v>
      </c>
      <c r="BI51" t="str">
        <f>"&amp;"&amp;ROUND(X42, 2)&amp;" ("&amp;ROUND(AP42, 2)&amp;")"</f>
        <v>&amp;1.05 (0)</v>
      </c>
      <c r="BJ51" t="str">
        <f>"&amp;"&amp;ROUND(Y42, 0)&amp;" ("&amp;ROUND(AQ42, 2)&amp;")"</f>
        <v>&amp;456 (17.42)</v>
      </c>
      <c r="BK51" t="str">
        <f>"&amp;"&amp;ROUND(Z42, 0)&amp;" ("&amp;ROUND(AR42, 2)&amp;")"</f>
        <v>&amp;970 (53.68)</v>
      </c>
      <c r="BL51" t="str">
        <f>"&amp;"&amp;ROUND(AA42, 0)&amp;" ("&amp;ROUND(AS42, 2)&amp;")"</f>
        <v>&amp;68 (0.83)</v>
      </c>
      <c r="BM51" t="str">
        <f>"&amp;"&amp;ROUND(AB42, 0)&amp;" ("&amp;ROUND(AT42, 2)&amp;")"</f>
        <v>&amp;133 (2.1)</v>
      </c>
      <c r="BN51" t="str">
        <f>"&amp;"&amp;ROUND(AC42, 0)&amp;" ("&amp;ROUND(AU42, 2)&amp;")"</f>
        <v>&amp;323 (7.31)</v>
      </c>
      <c r="BO51" t="str">
        <f>"&amp;"&amp;ROUND(AD42, 2)&amp;" ("&amp;ROUND(AV42, 2)&amp;")"</f>
        <v>&amp;4.4 (0.01)</v>
      </c>
      <c r="BP51" t="str">
        <f>"&amp;"&amp;ROUND(AE42, 2)&amp;" ("&amp;ROUND(AW42, 2)&amp;")"</f>
        <v>&amp;2.18 (0.01)</v>
      </c>
      <c r="BQ51" t="str">
        <f>"&amp;"&amp;ROUND(AF42, 0)&amp;" ("&amp;ROUND(AX42, 2)&amp;")"</f>
        <v>&amp;181 (3.3)</v>
      </c>
      <c r="BR51" t="str">
        <f>"&amp;"&amp;ROUND(AG42, 0)&amp;" ("&amp;ROUND(AY42, 2)&amp;")"</f>
        <v>&amp;368 (10.47)</v>
      </c>
      <c r="BS51" t="str">
        <f>"&amp;"&amp;ROUND(AH42, 0)&amp;" ("&amp;ROUND(AZ42, 2)&amp;")"</f>
        <v>&amp;937 (40.46)</v>
      </c>
      <c r="BT51" t="str">
        <f>"&amp;"&amp;ROUND(AI42, 0)&amp;" ("&amp;ROUND(BA42, 2)&amp;")"</f>
        <v>&amp;2552 (258.94)</v>
      </c>
      <c r="BU51" t="str">
        <f>"&amp;"&amp;ROUND(AJ42, 1)&amp;" ("&amp;ROUND(BB42, 2)&amp;")"</f>
        <v>&amp;2.2 (0.02)</v>
      </c>
      <c r="BV51" s="3" t="s">
        <v>44</v>
      </c>
    </row>
    <row r="52" spans="17:74" x14ac:dyDescent="0.35">
      <c r="Q52" t="s">
        <v>23</v>
      </c>
      <c r="R52" t="s">
        <v>17</v>
      </c>
      <c r="U52" t="s">
        <v>35</v>
      </c>
      <c r="V52" t="s">
        <v>35</v>
      </c>
      <c r="W52" t="str">
        <f>W45</f>
        <v>ERM</v>
      </c>
      <c r="X52" s="1" cm="1">
        <f t="array" ref="X52">SUMPRODUCT((X$28 = $C$1:$O$1) * ($R52 = $B$2:$B$23) * ($Q52 = $A$2:$A$23) * ($C$2:$O$23))</f>
        <v>1.26467554356269</v>
      </c>
      <c r="Y52" s="1" cm="1">
        <f t="array" ref="Y52">SUMPRODUCT((Y$28 = $C$1:$O$1) * ($R52 = $B$2:$B$23) * ($Q52 = $A$2:$A$23) * ($C$2:$O$23))</f>
        <v>490.12948899561002</v>
      </c>
      <c r="Z52" s="1" cm="1">
        <f t="array" ref="Z52">SUMPRODUCT((Z$28 = $C$1:$O$1) * ($R52 = $B$2:$B$23) * ($Q52 = $A$2:$A$23) * ($C$2:$O$23))</f>
        <v>935.31719302222803</v>
      </c>
      <c r="AA52" s="1" cm="1">
        <f t="array" ref="AA52">SUMPRODUCT((AA$28 = $C$1:$O$1) * ($R52 = $B$2:$B$23) * ($Q52 = $A$2:$A$23) * ($C$2:$O$23))</f>
        <v>75.903540356441994</v>
      </c>
      <c r="AB52" s="1" cm="1">
        <f t="array" ref="AB52">SUMPRODUCT((AB$28 = $C$1:$O$1) * ($R52 = $B$2:$B$23) * ($Q52 = $A$2:$A$23) * ($C$2:$O$23))</f>
        <v>138.86804589226099</v>
      </c>
      <c r="AC52" s="1" cm="1">
        <f t="array" ref="AC52">SUMPRODUCT((AC$28 = $C$1:$O$1) * ($R52 = $B$2:$B$23) * ($Q52 = $A$2:$A$23) * ($C$2:$O$23))</f>
        <v>335.10264962332502</v>
      </c>
      <c r="AD52" s="1" cm="1">
        <f t="array" ref="AD52">SUMPRODUCT((AD$28 = $C$1:$O$1) * ($R52 = $B$2:$B$23) * ($Q52 = $A$2:$A$23) * ($C$2:$O$23))</f>
        <v>5.2562315447605599</v>
      </c>
      <c r="AE52" s="1" cm="1">
        <f t="array" ref="AE52">SUMPRODUCT((AE$28 = $C$1:$O$1) * ($R52 = $B$2:$B$23) * ($Q52 = $A$2:$A$23) * ($C$2:$O$23))</f>
        <v>2.6678234772179401</v>
      </c>
      <c r="AF52" s="1" cm="1">
        <f t="array" ref="AF52">SUMPRODUCT((AF$28 = $C$1:$O$1) * ($R52 = $B$2:$B$23) * ($Q52 = $A$2:$A$23) * ($C$2:$O$23))</f>
        <v>201.04100964312599</v>
      </c>
      <c r="AG52" s="1" cm="1">
        <f t="array" ref="AG52">SUMPRODUCT((AG$28 = $C$1:$O$1) * ($R52 = $B$2:$B$23) * ($Q52 = $A$2:$A$23) * ($C$2:$O$23))</f>
        <v>382.75983075338598</v>
      </c>
      <c r="AH52" s="1" cm="1">
        <f t="array" ref="AH52">SUMPRODUCT((AH$28 = $C$1:$O$1) * ($R52 = $B$2:$B$23) * ($Q52 = $A$2:$A$23) * ($C$2:$O$23))</f>
        <v>966.07224934895805</v>
      </c>
      <c r="AI52" s="1" cm="1">
        <f t="array" ref="AI52">SUMPRODUCT((AI$28 = $C$1:$O$1) * ($R52 = $B$2:$B$23) * ($Q52 = $A$2:$A$23) * ($C$2:$O$23))</f>
        <v>2559.3113560267798</v>
      </c>
      <c r="AJ52" s="1" cm="1">
        <f t="array" ref="AJ52">SUMPRODUCT((AJ$28 = $C$1:$O$1) * ($R52 = $B$2:$B$23) * ($Q52 = $A$2:$A$23) * ($C$2:$O$23))</f>
        <v>2.5952425334421498</v>
      </c>
      <c r="AK52" s="1"/>
      <c r="AM52" t="s">
        <v>35</v>
      </c>
      <c r="AN52" t="s">
        <v>35</v>
      </c>
      <c r="AO52" t="str">
        <f>AO45</f>
        <v>ERM</v>
      </c>
      <c r="AP52" s="1" cm="1">
        <f t="array" ref="AP52">SUMPRODUCT((AP$28 = $S$1:$AE$1) * ($R52 = $R$2:$R$23) * ($Q52 = $Q$2:$Q$23) * ($S$2:$AE$23))</f>
        <v>4.8371754997478698E-3</v>
      </c>
      <c r="AQ52" s="1" cm="1">
        <f t="array" ref="AQ52">SUMPRODUCT((AQ$28 = $S$1:$AE$1) * ($R52 = $R$2:$R$23) * ($Q52 = $Q$2:$Q$23) * ($S$2:$AE$23))</f>
        <v>28.287957680211498</v>
      </c>
      <c r="AR52" s="1" cm="1">
        <f t="array" ref="AR52">SUMPRODUCT((AR$28 = $S$1:$AE$1) * ($R52 = $R$2:$R$23) * ($Q52 = $Q$2:$Q$23) * ($S$2:$AE$23))</f>
        <v>91.257677285468404</v>
      </c>
      <c r="AS52" s="1" cm="1">
        <f t="array" ref="AS52">SUMPRODUCT((AS$28 = $S$1:$AE$1) * ($R52 = $R$2:$R$23) * ($Q52 = $Q$2:$Q$23) * ($S$2:$AE$23))</f>
        <v>1.9869187188377</v>
      </c>
      <c r="AT52" s="1" cm="1">
        <f t="array" ref="AT52">SUMPRODUCT((AT$28 = $S$1:$AE$1) * ($R52 = $R$2:$R$23) * ($Q52 = $Q$2:$Q$23) * ($S$2:$AE$23))</f>
        <v>5.7975200172305401</v>
      </c>
      <c r="AU52" s="1" cm="1">
        <f t="array" ref="AU52">SUMPRODUCT((AU$28 = $S$1:$AE$1) * ($R52 = $R$2:$R$23) * ($Q52 = $Q$2:$Q$23) * ($S$2:$AE$23))</f>
        <v>17.109600882342502</v>
      </c>
      <c r="AV52" s="1" cm="1">
        <f t="array" ref="AV52">SUMPRODUCT((AV$28 = $S$1:$AE$1) * ($R52 = $R$2:$R$23) * ($Q52 = $Q$2:$Q$23) * ($S$2:$AE$23))</f>
        <v>3.2137801053229199E-2</v>
      </c>
      <c r="AW52" s="1" cm="1">
        <f t="array" ref="AW52">SUMPRODUCT((AW$28 = $S$1:$AE$1) * ($R52 = $R$2:$R$23) * ($Q52 = $Q$2:$Q$23) * ($S$2:$AE$23))</f>
        <v>1.20203244741515E-2</v>
      </c>
      <c r="AX52" s="1" cm="1">
        <f t="array" ref="AX52">SUMPRODUCT((AX$28 = $S$1:$AE$1) * ($R52 = $R$2:$R$23) * ($Q52 = $Q$2:$Q$23) * ($S$2:$AE$23))</f>
        <v>7.8956380312605603</v>
      </c>
      <c r="AY52" s="1" cm="1">
        <f t="array" ref="AY52">SUMPRODUCT((AY$28 = $S$1:$AE$1) * ($R52 = $R$2:$R$23) * ($Q52 = $Q$2:$Q$23) * ($S$2:$AE$23))</f>
        <v>22.221032206769699</v>
      </c>
      <c r="AZ52" s="1" cm="1">
        <f t="array" ref="AZ52">SUMPRODUCT((AZ$28 = $S$1:$AE$1) * ($R52 = $R$2:$R$23) * ($Q52 = $Q$2:$Q$23) * ($S$2:$AE$23))</f>
        <v>63.050612345085398</v>
      </c>
      <c r="BA52" s="1" cm="1">
        <f t="array" ref="BA52">SUMPRODUCT((BA$28 = $S$1:$AE$1) * ($R52 = $R$2:$R$23) * ($Q52 = $Q$2:$Q$23) * ($S$2:$AE$23))</f>
        <v>296.352456137876</v>
      </c>
      <c r="BB52" s="1" cm="1">
        <f t="array" ref="BB52">SUMPRODUCT((BB$28 = $S$1:$AE$1) * ($R52 = $R$2:$R$23) * ($Q52 = $Q$2:$Q$23) * ($S$2:$AE$23))</f>
        <v>4.3698827276550799E-2</v>
      </c>
      <c r="BC52" s="1"/>
      <c r="BD52" s="1"/>
      <c r="BE52" t="s">
        <v>43</v>
      </c>
      <c r="BF52" t="str">
        <f>AM43</f>
        <v>SL</v>
      </c>
      <c r="BG52" t="str">
        <f>"&amp;"&amp;AN43</f>
        <v>&amp;SL</v>
      </c>
      <c r="BH52" t="str">
        <f>"&amp;"&amp;AO43</f>
        <v>&amp;WLS-var</v>
      </c>
      <c r="BI52" t="str">
        <f>"&amp;"&amp;ROUND(X43, 2)&amp;" ("&amp;ROUND(AP43, 2)&amp;")"</f>
        <v>&amp;1.06 (0)</v>
      </c>
      <c r="BJ52" t="str">
        <f>"&amp;"&amp;ROUND(Y43, 0)&amp;" ("&amp;ROUND(AQ43, 2)&amp;")"</f>
        <v>&amp;522 (18.96)</v>
      </c>
      <c r="BK52" t="str">
        <f>"&amp;"&amp;ROUND(Z43, 0)&amp;" ("&amp;ROUND(AR43, 2)&amp;")"</f>
        <v>&amp;1082 (59.2)</v>
      </c>
      <c r="BL52" t="str">
        <f>"&amp;"&amp;ROUND(AA43, 0)&amp;" ("&amp;ROUND(AS43, 2)&amp;")"</f>
        <v>&amp;76 (0.8)</v>
      </c>
      <c r="BM52" t="str">
        <f>"&amp;"&amp;ROUND(AB43, 0)&amp;" ("&amp;ROUND(AT43, 2)&amp;")"</f>
        <v>&amp;148 (3.13)</v>
      </c>
      <c r="BN52" t="str">
        <f>"&amp;"&amp;ROUND(AC43, 0)&amp;" ("&amp;ROUND(AU43, 2)&amp;")"</f>
        <v>&amp;353 (13.72)</v>
      </c>
      <c r="BO52" t="str">
        <f>"&amp;"&amp;ROUND(AD43, 2)&amp;" ("&amp;ROUND(AV43, 2)&amp;")"</f>
        <v>&amp;4.43 (0.02)</v>
      </c>
      <c r="BP52" t="str">
        <f>"&amp;"&amp;ROUND(AE43, 2)&amp;" ("&amp;ROUND(AW43, 2)&amp;")"</f>
        <v>&amp;2.19 (0.01)</v>
      </c>
      <c r="BQ52" t="str">
        <f>"&amp;"&amp;ROUND(AF43, 0)&amp;" ("&amp;ROUND(AX43, 2)&amp;")"</f>
        <v>&amp;206 (4.75)</v>
      </c>
      <c r="BR52" t="str">
        <f>"&amp;"&amp;ROUND(AG43, 0)&amp;" ("&amp;ROUND(AY43, 2)&amp;")"</f>
        <v>&amp;415 (14.39)</v>
      </c>
      <c r="BS52" t="str">
        <f>"&amp;"&amp;ROUND(AH43, 0)&amp;" ("&amp;ROUND(AZ43, 2)&amp;")"</f>
        <v>&amp;1017 (62.93)</v>
      </c>
      <c r="BT52" t="str">
        <f>"&amp;"&amp;ROUND(AI43, 0)&amp;" ("&amp;ROUND(BA43, 2)&amp;")"</f>
        <v>&amp;2744 (260.65)</v>
      </c>
      <c r="BU52" t="str">
        <f>"&amp;"&amp;ROUND(AJ43, 1)&amp;" ("&amp;ROUND(BB43, 2)&amp;")"</f>
        <v>&amp;2.3 (0.02)</v>
      </c>
      <c r="BV52" s="3" t="s">
        <v>44</v>
      </c>
    </row>
    <row r="53" spans="17:74" x14ac:dyDescent="0.35">
      <c r="AK53" s="1"/>
      <c r="BC53" s="1"/>
      <c r="BD53" s="1"/>
      <c r="BE53" t="s">
        <v>43</v>
      </c>
      <c r="BF53" t="str">
        <f>AM44</f>
        <v>SL</v>
      </c>
      <c r="BG53" t="str">
        <f>"&amp;"&amp;AN44</f>
        <v>&amp;SL</v>
      </c>
      <c r="BH53" t="str">
        <f>"&amp;"&amp;AO44</f>
        <v>&amp;MinT-shrink</v>
      </c>
      <c r="BI53" t="str">
        <f>"&amp;"&amp;ROUND(X44, 2)&amp;" ("&amp;ROUND(AP44, 2)&amp;")"</f>
        <v>&amp;1.06 (0.01)</v>
      </c>
      <c r="BJ53" t="str">
        <f>"&amp;"&amp;ROUND(Y44, 0)&amp;" ("&amp;ROUND(AQ44, 2)&amp;")"</f>
        <v>&amp;474 (24.59)</v>
      </c>
      <c r="BK53" t="str">
        <f>"&amp;"&amp;ROUND(Z44, 0)&amp;" ("&amp;ROUND(AR44, 2)&amp;")"</f>
        <v>&amp;960 (92.69)</v>
      </c>
      <c r="BL53" s="6" t="str">
        <f>"&amp;"&amp;ROUND(AA44, 0)&amp;" ("&amp;ROUND(AS44, 2)&amp;")"</f>
        <v>&amp;74 (1.56)</v>
      </c>
      <c r="BM53" s="7" t="str">
        <f>"&amp;"&amp;ROUND(AB44, 0)&amp;" ("&amp;ROUND(AT44, 2)&amp;")"</f>
        <v>&amp;141 (3.13)</v>
      </c>
      <c r="BN53" s="7" t="str">
        <f>"&amp;"&amp;ROUND(AC44, 0)&amp;" ("&amp;ROUND(AU44, 2)&amp;")"</f>
        <v>&amp;358 (11.28)</v>
      </c>
      <c r="BO53" t="str">
        <f>"&amp;"&amp;ROUND(AD44, 2)&amp;" ("&amp;ROUND(AV44, 2)&amp;")"</f>
        <v>&amp;4.49 (0.06)</v>
      </c>
      <c r="BP53" t="str">
        <f>"&amp;"&amp;ROUND(AE44, 2)&amp;" ("&amp;ROUND(AW44, 2)&amp;")"</f>
        <v>&amp;2.22 (0.02)</v>
      </c>
      <c r="BQ53" t="str">
        <f>"&amp;"&amp;ROUND(AF44, 0)&amp;" ("&amp;ROUND(AX44, 2)&amp;")"</f>
        <v>&amp;190 (7)</v>
      </c>
      <c r="BR53" t="str">
        <f>"&amp;"&amp;ROUND(AG44, 0)&amp;" ("&amp;ROUND(AY44, 2)&amp;")"</f>
        <v>&amp;367 (22.7)</v>
      </c>
      <c r="BS53" t="str">
        <f>"&amp;"&amp;ROUND(AH44, 0)&amp;" ("&amp;ROUND(AZ44, 2)&amp;")"</f>
        <v>&amp;935 (87.38)</v>
      </c>
      <c r="BT53" t="str">
        <f>"&amp;"&amp;ROUND(AI44, 0)&amp;" ("&amp;ROUND(BA44, 2)&amp;")"</f>
        <v>&amp;2605 (424.61)</v>
      </c>
      <c r="BU53" t="str">
        <f>"&amp;"&amp;ROUND(AJ44, 1)&amp;" ("&amp;ROUND(BB44, 2)&amp;")"</f>
        <v>&amp;2.3 (0.03)</v>
      </c>
      <c r="BV53" s="3" t="s">
        <v>44</v>
      </c>
    </row>
    <row r="54" spans="17:74" x14ac:dyDescent="0.35">
      <c r="Q54" t="s">
        <v>7</v>
      </c>
      <c r="R54" t="s">
        <v>56</v>
      </c>
      <c r="U54" t="s">
        <v>36</v>
      </c>
      <c r="V54" t="s">
        <v>35</v>
      </c>
      <c r="W54" t="s">
        <v>27</v>
      </c>
      <c r="X54" s="1" cm="1">
        <f t="array" ref="X54">SUMPRODUCT((X$28 = $C$1:$O$1) * ($R54 = $B$2:$B$23) * ($Q54 = $A$2:$A$23) * ($C$2:$O$23))</f>
        <v>1.0769654582397401</v>
      </c>
      <c r="Y54" s="1" cm="1">
        <f t="array" ref="Y54">SUMPRODUCT((Y$28 = $C$1:$O$1) * ($R54 = $B$2:$B$23) * ($Q54 = $A$2:$A$23) * ($C$2:$O$23))</f>
        <v>481.906944212621</v>
      </c>
      <c r="Z54" s="1" cm="1">
        <f t="array" ref="Z54">SUMPRODUCT((Z$28 = $C$1:$O$1) * ($R54 = $B$2:$B$23) * ($Q54 = $A$2:$A$23) * ($C$2:$O$23))</f>
        <v>934.94214913504402</v>
      </c>
      <c r="AA54" s="1" cm="1">
        <f t="array" ref="AA54">SUMPRODUCT((AA$28 = $C$1:$O$1) * ($R54 = $B$2:$B$23) * ($Q54 = $A$2:$A$23) * ($C$2:$O$23))</f>
        <v>74.305638994197395</v>
      </c>
      <c r="AB54" s="1" cm="1">
        <f t="array" ref="AB54">SUMPRODUCT((AB$28 = $C$1:$O$1) * ($R54 = $B$2:$B$23) * ($Q54 = $A$2:$A$23) * ($C$2:$O$23))</f>
        <v>144.138552453177</v>
      </c>
      <c r="AC54" s="1" cm="1">
        <f t="array" ref="AC54">SUMPRODUCT((AC$28 = $C$1:$O$1) * ($R54 = $B$2:$B$23) * ($Q54 = $A$2:$A$23) * ($C$2:$O$23))</f>
        <v>357.39955827985398</v>
      </c>
      <c r="AD54" s="1" cm="1">
        <f t="array" ref="AD54">SUMPRODUCT((AD$28 = $C$1:$O$1) * ($R54 = $B$2:$B$23) * ($Q54 = $A$2:$A$23) * ($C$2:$O$23))</f>
        <v>4.4801445878699599</v>
      </c>
      <c r="AE54" s="1" cm="1">
        <f t="array" ref="AE54">SUMPRODUCT((AE$28 = $C$1:$O$1) * ($R54 = $B$2:$B$23) * ($Q54 = $A$2:$A$23) * ($C$2:$O$23))</f>
        <v>2.2177346011179</v>
      </c>
      <c r="AF54" s="1" cm="1">
        <f t="array" ref="AF54">SUMPRODUCT((AF$28 = $C$1:$O$1) * ($R54 = $B$2:$B$23) * ($Q54 = $A$2:$A$23) * ($C$2:$O$23))</f>
        <v>200.01929056206501</v>
      </c>
      <c r="AG54" s="1" cm="1">
        <f t="array" ref="AG54">SUMPRODUCT((AG$28 = $C$1:$O$1) * ($R54 = $B$2:$B$23) * ($Q54 = $A$2:$A$23) * ($C$2:$O$23))</f>
        <v>392.42056921096002</v>
      </c>
      <c r="AH54" s="1" cm="1">
        <f t="array" ref="AH54">SUMPRODUCT((AH$28 = $C$1:$O$1) * ($R54 = $B$2:$B$23) * ($Q54 = $A$2:$A$23) * ($C$2:$O$23))</f>
        <v>967.04812476748498</v>
      </c>
      <c r="AI54" s="1" cm="1">
        <f t="array" ref="AI54">SUMPRODUCT((AI$28 = $C$1:$O$1) * ($R54 = $B$2:$B$23) * ($Q54 = $A$2:$A$23) * ($C$2:$O$23))</f>
        <v>2173.14129464285</v>
      </c>
      <c r="AJ54" s="1" cm="1">
        <f t="array" ref="AJ54">SUMPRODUCT((AJ$28 = $C$1:$O$1) * ($R54 = $B$2:$B$23) * ($Q54 = $A$2:$A$23) * ($C$2:$O$23))</f>
        <v>2.3078070472245402</v>
      </c>
      <c r="AK54" s="1"/>
      <c r="AM54" t="s">
        <v>57</v>
      </c>
      <c r="AN54" t="s">
        <v>36</v>
      </c>
      <c r="AO54" t="s">
        <v>27</v>
      </c>
      <c r="AP54" s="1" cm="1">
        <f t="array" ref="AP54">SUMPRODUCT((AP$28 = $S$1:$AE$1) * ($R54 = $R$2:$R$23) * ($Q54 = $Q$2:$Q$23) * ($S$2:$AE$23))</f>
        <v>1.24919292399534E-2</v>
      </c>
      <c r="AQ54" s="1" cm="1">
        <f t="array" ref="AQ54">SUMPRODUCT((AQ$28 = $S$1:$AE$1) * ($R54 = $R$2:$R$23) * ($Q54 = $Q$2:$Q$23) * ($S$2:$AE$23))</f>
        <v>92.432478606651998</v>
      </c>
      <c r="AR54" s="1" cm="1">
        <f t="array" ref="AR54">SUMPRODUCT((AR$28 = $S$1:$AE$1) * ($R54 = $R$2:$R$23) * ($Q54 = $Q$2:$Q$23) * ($S$2:$AE$23))</f>
        <v>229.396208831585</v>
      </c>
      <c r="AS54" s="1" cm="1">
        <f t="array" ref="AS54">SUMPRODUCT((AS$28 = $S$1:$AE$1) * ($R54 = $R$2:$R$23) * ($Q54 = $Q$2:$Q$23) * ($S$2:$AE$23))</f>
        <v>6.6762351530914401</v>
      </c>
      <c r="AT54" s="1" cm="1">
        <f t="array" ref="AT54">SUMPRODUCT((AT$28 = $S$1:$AE$1) * ($R54 = $R$2:$R$23) * ($Q54 = $Q$2:$Q$23) * ($S$2:$AE$23))</f>
        <v>17.803241213151502</v>
      </c>
      <c r="AU54" s="1" cm="1">
        <f t="array" ref="AU54">SUMPRODUCT((AU$28 = $S$1:$AE$1) * ($R54 = $R$2:$R$23) * ($Q54 = $Q$2:$Q$23) * ($S$2:$AE$23))</f>
        <v>58.475510941249098</v>
      </c>
      <c r="AV54" s="1" cm="1">
        <f t="array" ref="AV54">SUMPRODUCT((AV$28 = $S$1:$AE$1) * ($R54 = $R$2:$R$23) * ($Q54 = $Q$2:$Q$23) * ($S$2:$AE$23))</f>
        <v>0.11334090332993001</v>
      </c>
      <c r="AW54" s="1" cm="1">
        <f t="array" ref="AW54">SUMPRODUCT((AW$28 = $S$1:$AE$1) * ($R54 = $R$2:$R$23) * ($Q54 = $Q$2:$Q$23) * ($S$2:$AE$23))</f>
        <v>3.4090523768285599E-2</v>
      </c>
      <c r="AX54" s="1" cm="1">
        <f t="array" ref="AX54">SUMPRODUCT((AX$28 = $S$1:$AE$1) * ($R54 = $R$2:$R$23) * ($Q54 = $Q$2:$Q$23) * ($S$2:$AE$23))</f>
        <v>26.740062237632699</v>
      </c>
      <c r="AY54" s="1" cm="1">
        <f t="array" ref="AY54">SUMPRODUCT((AY$28 = $S$1:$AE$1) * ($R54 = $R$2:$R$23) * ($Q54 = $Q$2:$Q$23) * ($S$2:$AE$23))</f>
        <v>69.503418395678494</v>
      </c>
      <c r="AZ54" s="1" cm="1">
        <f t="array" ref="AZ54">SUMPRODUCT((AZ$28 = $S$1:$AE$1) * ($R54 = $R$2:$R$23) * ($Q54 = $Q$2:$Q$23) * ($S$2:$AE$23))</f>
        <v>208.44219068533101</v>
      </c>
      <c r="BA54" s="1" cm="1">
        <f t="array" ref="BA54">SUMPRODUCT((BA$28 = $S$1:$AE$1) * ($R54 = $R$2:$R$23) * ($Q54 = $Q$2:$Q$23) * ($S$2:$AE$23))</f>
        <v>777.14807656016899</v>
      </c>
      <c r="BB54" s="1" cm="1">
        <f t="array" ref="BB54">SUMPRODUCT((BB$28 = $S$1:$AE$1) * ($R54 = $R$2:$R$23) * ($Q54 = $Q$2:$Q$23) * ($S$2:$AE$23))</f>
        <v>0.152497166109824</v>
      </c>
      <c r="BC54" s="1"/>
      <c r="BD54" s="1"/>
      <c r="BE54" t="s">
        <v>43</v>
      </c>
      <c r="BF54" t="str">
        <f>AM45</f>
        <v>SL</v>
      </c>
      <c r="BG54" t="str">
        <f>"&amp;"&amp;AN45</f>
        <v>&amp;SL</v>
      </c>
      <c r="BH54" t="str">
        <f>"&amp;"&amp;AO45</f>
        <v>&amp;ERM</v>
      </c>
      <c r="BI54" t="str">
        <f>"&amp;"&amp;ROUND(X45, 2)&amp;" ("&amp;ROUND(AP45, 2)&amp;")"</f>
        <v>&amp;1.25 (0.06)</v>
      </c>
      <c r="BJ54" t="str">
        <f>"&amp;"&amp;ROUND(Y45, 0)&amp;" ("&amp;ROUND(AQ45, 2)&amp;")"</f>
        <v>&amp;625 (60.87)</v>
      </c>
      <c r="BK54" t="str">
        <f>"&amp;"&amp;ROUND(Z45, 0)&amp;" ("&amp;ROUND(AR45, 2)&amp;")"</f>
        <v>&amp;1252 (148.15)</v>
      </c>
      <c r="BL54" t="str">
        <f>"&amp;"&amp;ROUND(AA45, 0)&amp;" ("&amp;ROUND(AS45, 2)&amp;")"</f>
        <v>&amp;90 (9.25)</v>
      </c>
      <c r="BM54" t="str">
        <f>"&amp;"&amp;ROUND(AB45, 0)&amp;" ("&amp;ROUND(AT45, 2)&amp;")"</f>
        <v>&amp;175 (24.13)</v>
      </c>
      <c r="BN54" t="str">
        <f>"&amp;"&amp;ROUND(AC45, 0)&amp;" ("&amp;ROUND(AU45, 2)&amp;")"</f>
        <v>&amp;426 (85.57)</v>
      </c>
      <c r="BO54" t="str">
        <f>"&amp;"&amp;ROUND(AD45, 2)&amp;" ("&amp;ROUND(AV45, 2)&amp;")"</f>
        <v>&amp;5.26 (0.29)</v>
      </c>
      <c r="BP54" t="str">
        <f>"&amp;"&amp;ROUND(AE45, 2)&amp;" ("&amp;ROUND(AW45, 2)&amp;")"</f>
        <v>&amp;2.65 (0.14)</v>
      </c>
      <c r="BQ54" t="str">
        <f>"&amp;"&amp;ROUND(AF45, 0)&amp;" ("&amp;ROUND(AX45, 2)&amp;")"</f>
        <v>&amp;252 (34.4)</v>
      </c>
      <c r="BR54" t="str">
        <f>"&amp;"&amp;ROUND(AG45, 0)&amp;" ("&amp;ROUND(AY45, 2)&amp;")"</f>
        <v>&amp;512 (89.23)</v>
      </c>
      <c r="BS54" t="str">
        <f>"&amp;"&amp;ROUND(AH45, 0)&amp;" ("&amp;ROUND(AZ45, 2)&amp;")"</f>
        <v>&amp;1285 (310.6)</v>
      </c>
      <c r="BT54" t="str">
        <f>"&amp;"&amp;ROUND(AI45, 0)&amp;" ("&amp;ROUND(BA45, 2)&amp;")"</f>
        <v>&amp;3190 (636.58)</v>
      </c>
      <c r="BU54" t="str">
        <f>"&amp;"&amp;ROUND(AJ45, 1)&amp;" ("&amp;ROUND(BB45, 2)&amp;")"</f>
        <v>&amp;2.8 (0.19)</v>
      </c>
      <c r="BV54" s="3" t="s">
        <v>44</v>
      </c>
    </row>
    <row r="56" spans="17:74" x14ac:dyDescent="0.35">
      <c r="BE56" t="s">
        <v>43</v>
      </c>
      <c r="BF56" t="str">
        <f>AM54</f>
        <v>RHL</v>
      </c>
      <c r="BG56" t="str">
        <f>"&amp;"&amp;AN54</f>
        <v>&amp;HL</v>
      </c>
      <c r="BH56" t="str">
        <f>"&amp;"&amp;AO54</f>
        <v>&amp;None</v>
      </c>
      <c r="BI56" t="str">
        <f>"&amp;"&amp;ROUND(X54, 2)&amp;" ("&amp;ROUND(AP54, 2)&amp;")"</f>
        <v>&amp;1.08 (0.01)</v>
      </c>
      <c r="BJ56" t="str">
        <f>"&amp;"&amp;ROUND(Y54, 0)&amp;" ("&amp;ROUND(AQ54, 2)&amp;")"</f>
        <v>&amp;482 (92.43)</v>
      </c>
      <c r="BK56" t="str">
        <f>"&amp;"&amp;ROUND(Z54, 0)&amp;" ("&amp;ROUND(AR54, 2)&amp;")"</f>
        <v>&amp;935 (229.4)</v>
      </c>
      <c r="BL56" t="str">
        <f>"&amp;"&amp;ROUND(AA54, 0)&amp;" ("&amp;ROUND(AS54, 2)&amp;")"</f>
        <v>&amp;74 (6.68)</v>
      </c>
      <c r="BM56" t="str">
        <f>"&amp;"&amp;ROUND(AB54, 0)&amp;" ("&amp;ROUND(AT54, 2)&amp;")"</f>
        <v>&amp;144 (17.8)</v>
      </c>
      <c r="BN56" t="str">
        <f>"&amp;"&amp;ROUND(AC54, 0)&amp;" ("&amp;ROUND(AU54, 2)&amp;")"</f>
        <v>&amp;357 (58.48)</v>
      </c>
      <c r="BO56" t="str">
        <f>"&amp;"&amp;ROUND(AD54, 2)&amp;" ("&amp;ROUND(AV54, 2)&amp;")"</f>
        <v>&amp;4.48 (0.11)</v>
      </c>
      <c r="BP56" t="str">
        <f>"&amp;"&amp;ROUND(AE54, 2)&amp;" ("&amp;ROUND(AW54, 2)&amp;")"</f>
        <v>&amp;2.22 (0.03)</v>
      </c>
      <c r="BQ56" t="str">
        <f>"&amp;"&amp;ROUND(AF54, 0)&amp;" ("&amp;ROUND(AX54, 2)&amp;")"</f>
        <v>&amp;200 (26.74)</v>
      </c>
      <c r="BR56" t="str">
        <f>"&amp;"&amp;ROUND(AG54, 0)&amp;" ("&amp;ROUND(AY54, 2)&amp;")"</f>
        <v>&amp;392 (69.5)</v>
      </c>
      <c r="BS56" t="str">
        <f>"&amp;"&amp;ROUND(AH54, 0)&amp;" ("&amp;ROUND(AZ54, 2)&amp;")"</f>
        <v>&amp;967 (208.44)</v>
      </c>
      <c r="BT56" t="str">
        <f>"&amp;"&amp;ROUND(AI54, 0)&amp;" ("&amp;ROUND(BA54, 2)&amp;")"</f>
        <v>&amp;2173 (777.15)</v>
      </c>
      <c r="BU56" t="str">
        <f>"&amp;"&amp;ROUND(AJ54, 1)&amp;" ("&amp;ROUND(BB54, 2)&amp;")"</f>
        <v>&amp;2.3 (0.15)</v>
      </c>
      <c r="BV56" s="3" t="s">
        <v>44</v>
      </c>
    </row>
  </sheetData>
  <hyperlinks>
    <hyperlink ref="BV32" r:id="rId1" xr:uid="{4B760865-4BAB-4655-A009-FA5793EBA97F}"/>
    <hyperlink ref="BV33" r:id="rId2" xr:uid="{A2465E6F-499A-4F3F-AF87-E1DD09479C76}"/>
    <hyperlink ref="BV34" r:id="rId3" xr:uid="{BF81F090-A2BE-4193-AEF1-D19313FBF77B}"/>
    <hyperlink ref="BV35" r:id="rId4" xr:uid="{90405573-909C-41E1-9CD1-7663F5A125F4}"/>
    <hyperlink ref="BV36" r:id="rId5" xr:uid="{3A5F6DF3-41AB-4CB1-9E2D-6ACAD8D106DD}"/>
    <hyperlink ref="BV37" r:id="rId6" xr:uid="{C7EC03F8-DA65-4570-A76C-2EB53D691FFD}"/>
    <hyperlink ref="BV38" r:id="rId7" xr:uid="{41E7EB01-C9D4-418B-83B1-25290ECCCB2F}"/>
    <hyperlink ref="BV49" r:id="rId8" xr:uid="{1DCAA3F6-1D61-4371-AB05-8C9CBB8A6B08}"/>
    <hyperlink ref="BV50" r:id="rId9" xr:uid="{041E708B-D0F0-4466-ABAC-2680AB6AEF61}"/>
    <hyperlink ref="BV51" r:id="rId10" xr:uid="{E39A293D-E0B9-482C-925E-193CC7E124F6}"/>
    <hyperlink ref="BV52" r:id="rId11" xr:uid="{BA8E1D39-5E27-4B04-ACFE-DFD252298B66}"/>
    <hyperlink ref="BV53" r:id="rId12" xr:uid="{62B408C1-0B1F-456A-8F47-1978DA72BE32}"/>
    <hyperlink ref="BV54" r:id="rId13" xr:uid="{D52B157A-E295-4F4F-A725-DFDC4A997882}"/>
    <hyperlink ref="BV41" r:id="rId14" xr:uid="{3489AD33-A612-4293-9326-F1CD39CA460E}"/>
    <hyperlink ref="BV42" r:id="rId15" xr:uid="{A8970E18-E9C9-49F7-AED8-BC6F20C5B399}"/>
    <hyperlink ref="BV43" r:id="rId16" xr:uid="{98B9D26A-EAA4-4DF3-9563-B3CCFCC2FD50}"/>
    <hyperlink ref="BV44" r:id="rId17" xr:uid="{8B9A6F41-814B-4887-8966-7780EADE8289}"/>
    <hyperlink ref="BV45" r:id="rId18" xr:uid="{E219CA76-5071-492C-A8E4-96109635F240}"/>
    <hyperlink ref="BV46" r:id="rId19" xr:uid="{1AE8D203-53FE-4A00-8650-9A7FB47BEB3D}"/>
    <hyperlink ref="BV31" r:id="rId20" xr:uid="{8FC8188B-F1D7-439D-9398-31DE5E77CFA9}"/>
    <hyperlink ref="BV40" r:id="rId21" xr:uid="{42CF1A7F-C1D7-4096-B008-5E37B638A1C2}"/>
    <hyperlink ref="BV56" r:id="rId22" xr:uid="{57555615-DFA4-4891-A0F5-334BC4AA3DCC}"/>
    <hyperlink ref="BV48" r:id="rId23" xr:uid="{C9CE09EA-F653-48F4-AB9B-1D744C3C0801}"/>
  </hyperlinks>
  <pageMargins left="0.7" right="0.7" top="0.75" bottom="0.75" header="0.3" footer="0.3"/>
  <pageSetup paperSize="9"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569-5ED3-4A6F-ADF2-D54DF22B2403}">
  <dimension ref="A1:O59"/>
  <sheetViews>
    <sheetView workbookViewId="0">
      <selection activeCell="A2" sqref="A2:B37"/>
    </sheetView>
  </sheetViews>
  <sheetFormatPr defaultRowHeight="14.5" x14ac:dyDescent="0.35"/>
  <cols>
    <col min="1" max="1" width="16" bestFit="1" customWidth="1"/>
    <col min="2" max="2" width="31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6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 t="s">
        <v>65</v>
      </c>
      <c r="B2" t="s">
        <v>16</v>
      </c>
      <c r="C2">
        <v>39.8912390142359</v>
      </c>
      <c r="D2">
        <v>4699.3852432703698</v>
      </c>
      <c r="E2">
        <v>2191.06629972772</v>
      </c>
      <c r="F2">
        <v>995.93185429220205</v>
      </c>
      <c r="G2">
        <v>9.8147407403474993</v>
      </c>
      <c r="H2">
        <v>4.6457169376785501</v>
      </c>
      <c r="I2">
        <v>2.2253281277947798</v>
      </c>
      <c r="J2">
        <v>1639.7581389617501</v>
      </c>
      <c r="K2">
        <v>817.052467798507</v>
      </c>
      <c r="L2">
        <v>396.78266257774197</v>
      </c>
      <c r="M2">
        <v>552.23678848923498</v>
      </c>
      <c r="N2">
        <v>275.45898910198002</v>
      </c>
      <c r="O2">
        <v>141.07780343480101</v>
      </c>
    </row>
    <row r="3" spans="1:15" x14ac:dyDescent="0.35">
      <c r="A3" t="s">
        <v>65</v>
      </c>
      <c r="B3" t="s">
        <v>17</v>
      </c>
      <c r="C3">
        <v>46.020099085691101</v>
      </c>
      <c r="D3">
        <v>5345.8765778164397</v>
      </c>
      <c r="E3">
        <v>2477.0280914004802</v>
      </c>
      <c r="F3">
        <v>1102.72896997167</v>
      </c>
      <c r="G3">
        <v>11.6051714483535</v>
      </c>
      <c r="H3">
        <v>5.5876626421459399</v>
      </c>
      <c r="I3">
        <v>2.6760957902278601</v>
      </c>
      <c r="J3">
        <v>2031.54916809972</v>
      </c>
      <c r="K3">
        <v>957.61849431100495</v>
      </c>
      <c r="L3">
        <v>439.160785876185</v>
      </c>
      <c r="M3">
        <v>682.623345366134</v>
      </c>
      <c r="N3">
        <v>328.39696160671002</v>
      </c>
      <c r="O3">
        <v>157.505088745281</v>
      </c>
    </row>
    <row r="4" spans="1:15" x14ac:dyDescent="0.35">
      <c r="A4" t="s">
        <v>65</v>
      </c>
      <c r="B4" t="s">
        <v>19</v>
      </c>
      <c r="C4">
        <v>39.876414507462897</v>
      </c>
      <c r="D4">
        <v>4469.7180086108301</v>
      </c>
      <c r="E4">
        <v>2253.3262159442302</v>
      </c>
      <c r="F4">
        <v>981.35793265619304</v>
      </c>
      <c r="G4">
        <v>9.1718496713857096</v>
      </c>
      <c r="H4">
        <v>4.4383683108318497</v>
      </c>
      <c r="I4">
        <v>2.18118136448494</v>
      </c>
      <c r="J4">
        <v>1663.9450413191801</v>
      </c>
      <c r="K4">
        <v>853.60571096867898</v>
      </c>
      <c r="L4">
        <v>383.09089532057999</v>
      </c>
      <c r="M4">
        <v>584.14219259843901</v>
      </c>
      <c r="N4">
        <v>305.54371401665702</v>
      </c>
      <c r="O4">
        <v>142.844634908166</v>
      </c>
    </row>
    <row r="5" spans="1:15" x14ac:dyDescent="0.35">
      <c r="A5" t="s">
        <v>65</v>
      </c>
      <c r="B5" t="s">
        <v>20</v>
      </c>
      <c r="C5">
        <v>39.767655791663699</v>
      </c>
      <c r="D5">
        <v>4532.5985826749902</v>
      </c>
      <c r="E5">
        <v>2204.3255944708299</v>
      </c>
      <c r="F5">
        <v>994.56825012144498</v>
      </c>
      <c r="G5">
        <v>9.5781147882533002</v>
      </c>
      <c r="H5">
        <v>4.5498641031672999</v>
      </c>
      <c r="I5">
        <v>2.2010589604622202</v>
      </c>
      <c r="J5">
        <v>1671.26872598059</v>
      </c>
      <c r="K5">
        <v>829.63112215266199</v>
      </c>
      <c r="L5">
        <v>385.185252405803</v>
      </c>
      <c r="M5">
        <v>581.55364018673504</v>
      </c>
      <c r="N5">
        <v>294.27654959875798</v>
      </c>
      <c r="O5">
        <v>142.314365274485</v>
      </c>
    </row>
    <row r="6" spans="1:15" x14ac:dyDescent="0.35">
      <c r="A6" t="s">
        <v>65</v>
      </c>
      <c r="B6" t="s">
        <v>21</v>
      </c>
      <c r="C6">
        <v>39.829158382180502</v>
      </c>
      <c r="D6">
        <v>4598.7642900335404</v>
      </c>
      <c r="E6">
        <v>2184.8821439048902</v>
      </c>
      <c r="F6">
        <v>984.46909900497405</v>
      </c>
      <c r="G6">
        <v>9.5925610065892801</v>
      </c>
      <c r="H6">
        <v>4.5372989658005602</v>
      </c>
      <c r="I6">
        <v>2.20034832531864</v>
      </c>
      <c r="J6">
        <v>1694.53428696637</v>
      </c>
      <c r="K6">
        <v>824.92201421631898</v>
      </c>
      <c r="L6">
        <v>379.35412010896403</v>
      </c>
      <c r="M6">
        <v>583.53828766791196</v>
      </c>
      <c r="N6">
        <v>291.93054964609598</v>
      </c>
      <c r="O6">
        <v>139.71679243383599</v>
      </c>
    </row>
    <row r="7" spans="1:15" x14ac:dyDescent="0.35">
      <c r="A7" t="s">
        <v>65</v>
      </c>
      <c r="B7" t="s">
        <v>22</v>
      </c>
      <c r="C7">
        <v>50.068535674810398</v>
      </c>
      <c r="D7">
        <v>6061.1600047194297</v>
      </c>
      <c r="E7">
        <v>2666.3310348550199</v>
      </c>
      <c r="F7">
        <v>1237.7411559053601</v>
      </c>
      <c r="G7">
        <v>9.4620433806242605</v>
      </c>
      <c r="H7">
        <v>4.5040444823575196</v>
      </c>
      <c r="I7">
        <v>2.19258885169589</v>
      </c>
      <c r="J7">
        <v>2191.41587753877</v>
      </c>
      <c r="K7">
        <v>983.43511054674104</v>
      </c>
      <c r="L7">
        <v>460.82185796355998</v>
      </c>
      <c r="M7">
        <v>722.97432283682997</v>
      </c>
      <c r="N7">
        <v>335.31239783301697</v>
      </c>
      <c r="O7">
        <v>161.616368417036</v>
      </c>
    </row>
    <row r="8" spans="1:15" x14ac:dyDescent="0.35">
      <c r="A8" t="s">
        <v>64</v>
      </c>
      <c r="B8" t="s">
        <v>16</v>
      </c>
      <c r="C8">
        <v>36.963219132219102</v>
      </c>
      <c r="D8">
        <v>4073.3502133113402</v>
      </c>
      <c r="E8">
        <v>2065.93052477026</v>
      </c>
      <c r="F8">
        <v>910.25503550190194</v>
      </c>
      <c r="G8">
        <v>9.1534343594831995</v>
      </c>
      <c r="H8">
        <v>4.4806796247219696</v>
      </c>
      <c r="I8">
        <v>2.1738769693490299</v>
      </c>
      <c r="J8">
        <v>1616.5791919732001</v>
      </c>
      <c r="K8">
        <v>764.75214551470697</v>
      </c>
      <c r="L8">
        <v>348.45581576388599</v>
      </c>
      <c r="M8">
        <v>563.27071720755998</v>
      </c>
      <c r="N8">
        <v>295.045301725809</v>
      </c>
      <c r="O8">
        <v>137.016701989506</v>
      </c>
    </row>
    <row r="9" spans="1:15" x14ac:dyDescent="0.35">
      <c r="A9" t="s">
        <v>64</v>
      </c>
      <c r="B9" t="s">
        <v>17</v>
      </c>
      <c r="C9">
        <v>42.411438250456101</v>
      </c>
      <c r="D9">
        <v>4582.1092375138496</v>
      </c>
      <c r="E9">
        <v>2287.2303649924102</v>
      </c>
      <c r="F9">
        <v>1042.41088429704</v>
      </c>
      <c r="G9">
        <v>14.012604256214299</v>
      </c>
      <c r="H9">
        <v>7.0002105263764003</v>
      </c>
      <c r="I9">
        <v>3.4291416605412501</v>
      </c>
      <c r="J9">
        <v>1861.2404696236599</v>
      </c>
      <c r="K9">
        <v>911.78478099250503</v>
      </c>
      <c r="L9">
        <v>440.73396741156301</v>
      </c>
      <c r="M9">
        <v>656.04735991692996</v>
      </c>
      <c r="N9">
        <v>324.30116959089798</v>
      </c>
      <c r="O9">
        <v>166.59242369011201</v>
      </c>
    </row>
    <row r="10" spans="1:15" x14ac:dyDescent="0.35">
      <c r="A10" t="s">
        <v>64</v>
      </c>
      <c r="B10" t="s">
        <v>19</v>
      </c>
      <c r="C10">
        <v>36.475973460645299</v>
      </c>
      <c r="D10">
        <v>4110.3831157930299</v>
      </c>
      <c r="E10">
        <v>2016.3877773330901</v>
      </c>
      <c r="F10">
        <v>876.38012476003303</v>
      </c>
      <c r="G10">
        <v>8.9977928637015907</v>
      </c>
      <c r="H10">
        <v>4.4366166284351998</v>
      </c>
      <c r="I10">
        <v>2.1793419574983002</v>
      </c>
      <c r="J10">
        <v>1555.3741059829099</v>
      </c>
      <c r="K10">
        <v>783.17918752922401</v>
      </c>
      <c r="L10">
        <v>353.06952084307198</v>
      </c>
      <c r="M10">
        <v>544.75425947728502</v>
      </c>
      <c r="N10">
        <v>281.48599721522902</v>
      </c>
      <c r="O10">
        <v>131.87931223854599</v>
      </c>
    </row>
    <row r="11" spans="1:15" x14ac:dyDescent="0.35">
      <c r="A11" t="s">
        <v>64</v>
      </c>
      <c r="B11" t="s">
        <v>20</v>
      </c>
      <c r="C11">
        <v>36.827581510663599</v>
      </c>
      <c r="D11">
        <v>4133.1952256552304</v>
      </c>
      <c r="E11">
        <v>2028.1303219383001</v>
      </c>
      <c r="F11">
        <v>881.16073633231997</v>
      </c>
      <c r="G11">
        <v>9.0987267897510797</v>
      </c>
      <c r="H11">
        <v>4.4760495768391602</v>
      </c>
      <c r="I11">
        <v>2.18406824456549</v>
      </c>
      <c r="J11">
        <v>1574.78947766943</v>
      </c>
      <c r="K11">
        <v>792.97681945471902</v>
      </c>
      <c r="L11">
        <v>361.20173543623798</v>
      </c>
      <c r="M11">
        <v>554.656173932775</v>
      </c>
      <c r="N11">
        <v>287.30778313001503</v>
      </c>
      <c r="O11">
        <v>134.76782859119601</v>
      </c>
    </row>
    <row r="12" spans="1:15" x14ac:dyDescent="0.35">
      <c r="A12" t="s">
        <v>64</v>
      </c>
      <c r="B12" t="s">
        <v>21</v>
      </c>
      <c r="C12">
        <v>36.666119260631802</v>
      </c>
      <c r="D12">
        <v>4141.7684700896898</v>
      </c>
      <c r="E12">
        <v>2016.55313258056</v>
      </c>
      <c r="F12">
        <v>875.89033696370802</v>
      </c>
      <c r="G12">
        <v>9.0342771808779805</v>
      </c>
      <c r="H12">
        <v>4.4447501986381903</v>
      </c>
      <c r="I12">
        <v>2.1783949802476501</v>
      </c>
      <c r="J12">
        <v>1571.4118117816699</v>
      </c>
      <c r="K12">
        <v>786.15605555482296</v>
      </c>
      <c r="L12">
        <v>354.82849171552499</v>
      </c>
      <c r="M12">
        <v>551.22530790110397</v>
      </c>
      <c r="N12">
        <v>283.58112259022499</v>
      </c>
      <c r="O12">
        <v>132.592456141181</v>
      </c>
    </row>
    <row r="13" spans="1:15" x14ac:dyDescent="0.35">
      <c r="A13" t="s">
        <v>64</v>
      </c>
      <c r="B13" t="s">
        <v>22</v>
      </c>
      <c r="C13">
        <v>36.147303520056902</v>
      </c>
      <c r="D13">
        <v>4092.02649045215</v>
      </c>
      <c r="E13">
        <v>1980.11746490888</v>
      </c>
      <c r="F13">
        <v>866.06564819268999</v>
      </c>
      <c r="G13">
        <v>9.0298739853787495</v>
      </c>
      <c r="H13">
        <v>4.4424847160316503</v>
      </c>
      <c r="I13">
        <v>2.1789472978952502</v>
      </c>
      <c r="J13">
        <v>1551.88933056101</v>
      </c>
      <c r="K13">
        <v>772.05134997232904</v>
      </c>
      <c r="L13">
        <v>349.883525977597</v>
      </c>
      <c r="M13">
        <v>544.319133069553</v>
      </c>
      <c r="N13">
        <v>278.11025391634399</v>
      </c>
      <c r="O13">
        <v>130.96532075894899</v>
      </c>
    </row>
    <row r="14" spans="1:15" x14ac:dyDescent="0.35">
      <c r="A14" t="s">
        <v>63</v>
      </c>
      <c r="B14" t="s">
        <v>16</v>
      </c>
      <c r="C14">
        <v>38.010637019402097</v>
      </c>
      <c r="D14">
        <v>4240.7431671168197</v>
      </c>
      <c r="E14">
        <v>2149.0037490243599</v>
      </c>
      <c r="F14">
        <v>912.03815655825201</v>
      </c>
      <c r="G14">
        <v>9.26460997746603</v>
      </c>
      <c r="H14">
        <v>4.5198866027292599</v>
      </c>
      <c r="I14">
        <v>2.18379449838433</v>
      </c>
      <c r="J14">
        <v>1598.46073641827</v>
      </c>
      <c r="K14">
        <v>821.64977070999498</v>
      </c>
      <c r="L14">
        <v>367.208686731412</v>
      </c>
      <c r="M14">
        <v>558.43259410120902</v>
      </c>
      <c r="N14">
        <v>295.48835263439099</v>
      </c>
      <c r="O14">
        <v>137.82016097951299</v>
      </c>
    </row>
    <row r="15" spans="1:15" x14ac:dyDescent="0.35">
      <c r="A15" t="s">
        <v>63</v>
      </c>
      <c r="B15" t="s">
        <v>17</v>
      </c>
      <c r="C15">
        <v>89.980799471023403</v>
      </c>
      <c r="D15">
        <v>10211.196306595601</v>
      </c>
      <c r="E15">
        <v>4692.2877916876996</v>
      </c>
      <c r="F15">
        <v>2452.1159677969699</v>
      </c>
      <c r="G15">
        <v>17.3287839148202</v>
      </c>
      <c r="H15">
        <v>8.0201428723422392</v>
      </c>
      <c r="I15">
        <v>3.7697912687053701</v>
      </c>
      <c r="J15">
        <v>3899.7630301184499</v>
      </c>
      <c r="K15">
        <v>1773.6688972996899</v>
      </c>
      <c r="L15">
        <v>925.65009152469804</v>
      </c>
      <c r="M15">
        <v>1433.9016478215699</v>
      </c>
      <c r="N15">
        <v>635.74138526729905</v>
      </c>
      <c r="O15">
        <v>335.74387172996899</v>
      </c>
    </row>
    <row r="16" spans="1:15" x14ac:dyDescent="0.35">
      <c r="A16" t="s">
        <v>63</v>
      </c>
      <c r="B16" t="s">
        <v>19</v>
      </c>
      <c r="C16">
        <v>36.662819962380198</v>
      </c>
      <c r="D16">
        <v>4122.1552947053196</v>
      </c>
      <c r="E16">
        <v>2001.9525941751399</v>
      </c>
      <c r="F16">
        <v>876.712236640637</v>
      </c>
      <c r="G16">
        <v>9.2232313407257909</v>
      </c>
      <c r="H16">
        <v>4.5229644095471997</v>
      </c>
      <c r="I16">
        <v>2.2077857398374299</v>
      </c>
      <c r="J16">
        <v>1580.36801616043</v>
      </c>
      <c r="K16">
        <v>788.06176802346602</v>
      </c>
      <c r="L16">
        <v>358.09994092622702</v>
      </c>
      <c r="M16">
        <v>557.456925777724</v>
      </c>
      <c r="N16">
        <v>285.54246658105501</v>
      </c>
      <c r="O16">
        <v>134.387536549136</v>
      </c>
    </row>
    <row r="17" spans="1:15" x14ac:dyDescent="0.35">
      <c r="A17" t="s">
        <v>63</v>
      </c>
      <c r="B17" t="s">
        <v>20</v>
      </c>
      <c r="C17">
        <v>37.954113560810697</v>
      </c>
      <c r="D17">
        <v>4230.2134316622896</v>
      </c>
      <c r="E17">
        <v>2110.5374074524898</v>
      </c>
      <c r="F17">
        <v>923.94495433427596</v>
      </c>
      <c r="G17">
        <v>9.2201451581586493</v>
      </c>
      <c r="H17">
        <v>4.5206494883364901</v>
      </c>
      <c r="I17">
        <v>2.1966491621466302</v>
      </c>
      <c r="J17">
        <v>1606.65760057496</v>
      </c>
      <c r="K17">
        <v>821.61903589830695</v>
      </c>
      <c r="L17">
        <v>372.01681190779999</v>
      </c>
      <c r="M17">
        <v>564.67755771524105</v>
      </c>
      <c r="N17">
        <v>296.33528097927302</v>
      </c>
      <c r="O17">
        <v>138.14748276959</v>
      </c>
    </row>
    <row r="18" spans="1:15" x14ac:dyDescent="0.35">
      <c r="A18" t="s">
        <v>63</v>
      </c>
      <c r="B18" t="s">
        <v>21</v>
      </c>
      <c r="C18">
        <v>36.9609165065146</v>
      </c>
      <c r="D18">
        <v>4134.5505616946903</v>
      </c>
      <c r="E18">
        <v>2036.2135639401999</v>
      </c>
      <c r="F18">
        <v>888.16929459089795</v>
      </c>
      <c r="G18">
        <v>9.1387066862927604</v>
      </c>
      <c r="H18">
        <v>4.4864367015688202</v>
      </c>
      <c r="I18">
        <v>2.1906889467060502</v>
      </c>
      <c r="J18">
        <v>1583.3370423025001</v>
      </c>
      <c r="K18">
        <v>798.18861107252997</v>
      </c>
      <c r="L18">
        <v>360.596485992287</v>
      </c>
      <c r="M18">
        <v>558.55628229797696</v>
      </c>
      <c r="N18">
        <v>288.94854664723499</v>
      </c>
      <c r="O18">
        <v>134.91264925709399</v>
      </c>
    </row>
    <row r="19" spans="1:15" x14ac:dyDescent="0.35">
      <c r="A19" t="s">
        <v>63</v>
      </c>
      <c r="B19" t="s">
        <v>22</v>
      </c>
      <c r="C19">
        <v>35.790015210528502</v>
      </c>
      <c r="D19">
        <v>4010.2626045954498</v>
      </c>
      <c r="E19">
        <v>1946.63868296179</v>
      </c>
      <c r="F19">
        <v>853.21804026201198</v>
      </c>
      <c r="G19">
        <v>9.1271193079715101</v>
      </c>
      <c r="H19">
        <v>4.4850556438247198</v>
      </c>
      <c r="I19">
        <v>2.1919859664304799</v>
      </c>
      <c r="J19">
        <v>1549.93161217325</v>
      </c>
      <c r="K19">
        <v>769.61499850036705</v>
      </c>
      <c r="L19">
        <v>350.48870772344702</v>
      </c>
      <c r="M19">
        <v>551.22397225488396</v>
      </c>
      <c r="N19">
        <v>280.58196628266802</v>
      </c>
      <c r="O19">
        <v>132.36742025697799</v>
      </c>
    </row>
    <row r="20" spans="1:15" x14ac:dyDescent="0.35">
      <c r="A20" t="s">
        <v>62</v>
      </c>
      <c r="B20" t="s">
        <v>16</v>
      </c>
      <c r="C20">
        <v>39.399473715752798</v>
      </c>
      <c r="D20">
        <v>4452.9841278469803</v>
      </c>
      <c r="E20">
        <v>2149.7647490342902</v>
      </c>
      <c r="F20">
        <v>938.58150679520497</v>
      </c>
      <c r="G20">
        <v>10.3435583918763</v>
      </c>
      <c r="H20">
        <v>5.2455666353978296</v>
      </c>
      <c r="I20">
        <v>2.6768948977123199</v>
      </c>
      <c r="J20">
        <v>1685.75830047461</v>
      </c>
      <c r="K20">
        <v>838.47061263586795</v>
      </c>
      <c r="L20">
        <v>378.998030077625</v>
      </c>
      <c r="M20">
        <v>603.18007261513503</v>
      </c>
      <c r="N20">
        <v>308.09074884489701</v>
      </c>
      <c r="O20">
        <v>145.893031124218</v>
      </c>
    </row>
    <row r="21" spans="1:15" x14ac:dyDescent="0.35">
      <c r="A21" t="s">
        <v>62</v>
      </c>
      <c r="B21" t="s">
        <v>17</v>
      </c>
      <c r="C21">
        <v>394.25518790035397</v>
      </c>
      <c r="D21">
        <v>50245.578824932403</v>
      </c>
      <c r="E21">
        <v>20766.4066853158</v>
      </c>
      <c r="F21">
        <v>10254.7897206379</v>
      </c>
      <c r="G21">
        <v>45.752221214614799</v>
      </c>
      <c r="H21">
        <v>17.5998380858546</v>
      </c>
      <c r="I21">
        <v>6.6633387773506101</v>
      </c>
      <c r="J21">
        <v>17203.339017582599</v>
      </c>
      <c r="K21">
        <v>7089.58232384851</v>
      </c>
      <c r="L21">
        <v>3499.8187885877401</v>
      </c>
      <c r="M21">
        <v>5231.0861341571399</v>
      </c>
      <c r="N21">
        <v>2169.3043983215698</v>
      </c>
      <c r="O21">
        <v>1079.7977870893601</v>
      </c>
    </row>
    <row r="22" spans="1:15" x14ac:dyDescent="0.35">
      <c r="A22" t="s">
        <v>62</v>
      </c>
      <c r="B22" t="s">
        <v>19</v>
      </c>
      <c r="C22">
        <v>39.399473715752798</v>
      </c>
      <c r="D22">
        <v>4452.9841278469803</v>
      </c>
      <c r="E22">
        <v>2149.7647490342902</v>
      </c>
      <c r="F22">
        <v>938.581506795206</v>
      </c>
      <c r="G22">
        <v>10.3435583918763</v>
      </c>
      <c r="H22">
        <v>5.2455666353978296</v>
      </c>
      <c r="I22">
        <v>2.6768948977123199</v>
      </c>
      <c r="J22">
        <v>1685.75830047461</v>
      </c>
      <c r="K22">
        <v>838.47061263586795</v>
      </c>
      <c r="L22">
        <v>378.998030077625</v>
      </c>
      <c r="M22">
        <v>603.18007261513503</v>
      </c>
      <c r="N22">
        <v>308.09074884489701</v>
      </c>
      <c r="O22">
        <v>145.893031124218</v>
      </c>
    </row>
    <row r="23" spans="1:15" x14ac:dyDescent="0.35">
      <c r="A23" t="s">
        <v>62</v>
      </c>
      <c r="B23" t="s">
        <v>20</v>
      </c>
      <c r="C23">
        <v>39.399486665210702</v>
      </c>
      <c r="D23">
        <v>4452.9853498786797</v>
      </c>
      <c r="E23">
        <v>2149.7653158907901</v>
      </c>
      <c r="F23">
        <v>938.58186140051396</v>
      </c>
      <c r="G23">
        <v>10.3435578940718</v>
      </c>
      <c r="H23">
        <v>5.2455659299642097</v>
      </c>
      <c r="I23">
        <v>2.6768945689741699</v>
      </c>
      <c r="J23">
        <v>1685.75884180457</v>
      </c>
      <c r="K23">
        <v>838.47089311159095</v>
      </c>
      <c r="L23">
        <v>378.99824294879198</v>
      </c>
      <c r="M23">
        <v>603.18034948570903</v>
      </c>
      <c r="N23">
        <v>308.09092209021901</v>
      </c>
      <c r="O23">
        <v>145.893098337879</v>
      </c>
    </row>
    <row r="24" spans="1:15" x14ac:dyDescent="0.35">
      <c r="A24" t="s">
        <v>62</v>
      </c>
      <c r="B24" t="s">
        <v>21</v>
      </c>
      <c r="C24">
        <v>39.399478975753397</v>
      </c>
      <c r="D24">
        <v>4452.9841278469803</v>
      </c>
      <c r="E24">
        <v>2149.7651393073602</v>
      </c>
      <c r="F24">
        <v>938.58195501475302</v>
      </c>
      <c r="G24">
        <v>10.343558597332899</v>
      </c>
      <c r="H24">
        <v>5.2455664260615098</v>
      </c>
      <c r="I24">
        <v>2.6768948150383398</v>
      </c>
      <c r="J24">
        <v>1685.75849569256</v>
      </c>
      <c r="K24">
        <v>838.47073374377396</v>
      </c>
      <c r="L24">
        <v>378.99809912268802</v>
      </c>
      <c r="M24">
        <v>603.18014469219497</v>
      </c>
      <c r="N24">
        <v>308.09078602842402</v>
      </c>
      <c r="O24">
        <v>145.89305047003899</v>
      </c>
    </row>
    <row r="25" spans="1:15" x14ac:dyDescent="0.35">
      <c r="A25" t="s">
        <v>62</v>
      </c>
      <c r="B25" t="s">
        <v>22</v>
      </c>
      <c r="C25">
        <v>39.399473731233897</v>
      </c>
      <c r="D25">
        <v>4452.9841278469803</v>
      </c>
      <c r="E25">
        <v>2149.7647490342902</v>
      </c>
      <c r="F25">
        <v>938.58151429081295</v>
      </c>
      <c r="G25">
        <v>10.3435583337648</v>
      </c>
      <c r="H25">
        <v>5.2455666382143002</v>
      </c>
      <c r="I25">
        <v>2.67689486312559</v>
      </c>
      <c r="J25">
        <v>1685.75830047461</v>
      </c>
      <c r="K25">
        <v>838.47061263586795</v>
      </c>
      <c r="L25">
        <v>378.99803090869102</v>
      </c>
      <c r="M25">
        <v>603.18007261513503</v>
      </c>
      <c r="N25">
        <v>308.09074851259498</v>
      </c>
      <c r="O25">
        <v>145.89302895637201</v>
      </c>
    </row>
    <row r="26" spans="1:15" x14ac:dyDescent="0.35">
      <c r="A26" t="s">
        <v>61</v>
      </c>
      <c r="B26" t="s">
        <v>16</v>
      </c>
      <c r="C26">
        <v>74.909634614045899</v>
      </c>
      <c r="D26">
        <v>8817.1700594432696</v>
      </c>
      <c r="E26">
        <v>3567.73379452159</v>
      </c>
      <c r="F26">
        <v>1928.6503608185899</v>
      </c>
      <c r="G26">
        <v>12.559554051634001</v>
      </c>
      <c r="H26">
        <v>6.0493249421482203</v>
      </c>
      <c r="I26">
        <v>2.8935566689313799</v>
      </c>
      <c r="J26">
        <v>3626.4309589457198</v>
      </c>
      <c r="K26">
        <v>1490.97772597885</v>
      </c>
      <c r="L26">
        <v>780.02357368877199</v>
      </c>
      <c r="M26">
        <v>1154.5825466993899</v>
      </c>
      <c r="N26">
        <v>492.05160637206802</v>
      </c>
      <c r="O26">
        <v>254.27284277214599</v>
      </c>
    </row>
    <row r="27" spans="1:15" x14ac:dyDescent="0.35">
      <c r="A27" t="s">
        <v>61</v>
      </c>
      <c r="B27" t="s">
        <v>17</v>
      </c>
      <c r="C27">
        <v>278.88981133014698</v>
      </c>
      <c r="D27">
        <v>35674.949129733803</v>
      </c>
      <c r="E27">
        <v>14961.7233006446</v>
      </c>
      <c r="F27">
        <v>7272.0700847764001</v>
      </c>
      <c r="G27">
        <v>25.4878144542946</v>
      </c>
      <c r="H27">
        <v>9.5622280029924607</v>
      </c>
      <c r="I27">
        <v>3.59788118516768</v>
      </c>
      <c r="J27">
        <v>11943.124337772701</v>
      </c>
      <c r="K27">
        <v>4996.9472471774397</v>
      </c>
      <c r="L27">
        <v>2420.2402742433601</v>
      </c>
      <c r="M27">
        <v>3619.1074670214002</v>
      </c>
      <c r="N27">
        <v>1522.48421645085</v>
      </c>
      <c r="O27">
        <v>739.24381928937498</v>
      </c>
    </row>
    <row r="28" spans="1:15" x14ac:dyDescent="0.35">
      <c r="A28" t="s">
        <v>61</v>
      </c>
      <c r="B28" t="s">
        <v>19</v>
      </c>
      <c r="C28">
        <v>74.909634614045899</v>
      </c>
      <c r="D28">
        <v>8817.1700594432696</v>
      </c>
      <c r="E28">
        <v>3567.73379452159</v>
      </c>
      <c r="F28">
        <v>1928.6503608185899</v>
      </c>
      <c r="G28">
        <v>12.559554051634001</v>
      </c>
      <c r="H28">
        <v>6.0493249421482203</v>
      </c>
      <c r="I28">
        <v>2.8935566689313799</v>
      </c>
      <c r="J28">
        <v>3626.4309589457198</v>
      </c>
      <c r="K28">
        <v>1490.97772597885</v>
      </c>
      <c r="L28">
        <v>780.02357368877199</v>
      </c>
      <c r="M28">
        <v>1154.5825466993899</v>
      </c>
      <c r="N28">
        <v>492.05160637206802</v>
      </c>
      <c r="O28">
        <v>254.27284277214599</v>
      </c>
    </row>
    <row r="29" spans="1:15" x14ac:dyDescent="0.35">
      <c r="A29" t="s">
        <v>61</v>
      </c>
      <c r="B29" t="s">
        <v>20</v>
      </c>
      <c r="C29">
        <v>74.909631084419999</v>
      </c>
      <c r="D29">
        <v>8817.1700594432696</v>
      </c>
      <c r="E29">
        <v>3567.7336377582401</v>
      </c>
      <c r="F29">
        <v>1928.6501416664701</v>
      </c>
      <c r="G29">
        <v>12.5595519301151</v>
      </c>
      <c r="H29">
        <v>6.0493240010749796</v>
      </c>
      <c r="I29">
        <v>2.8935563235822501</v>
      </c>
      <c r="J29">
        <v>3626.4308950438299</v>
      </c>
      <c r="K29">
        <v>1490.9777589872001</v>
      </c>
      <c r="L29">
        <v>780.02349334708697</v>
      </c>
      <c r="M29">
        <v>1154.58227578214</v>
      </c>
      <c r="N29">
        <v>492.05153252760999</v>
      </c>
      <c r="O29">
        <v>254.272801176537</v>
      </c>
    </row>
    <row r="30" spans="1:15" x14ac:dyDescent="0.35">
      <c r="A30" t="s">
        <v>61</v>
      </c>
      <c r="B30" t="s">
        <v>21</v>
      </c>
      <c r="C30">
        <v>74.909621776943794</v>
      </c>
      <c r="D30">
        <v>8817.1700594432696</v>
      </c>
      <c r="E30">
        <v>3567.7332612617101</v>
      </c>
      <c r="F30">
        <v>1928.6498442765601</v>
      </c>
      <c r="G30">
        <v>12.559552665685899</v>
      </c>
      <c r="H30">
        <v>6.0493238753765501</v>
      </c>
      <c r="I30">
        <v>2.8935564559972899</v>
      </c>
      <c r="J30">
        <v>3626.43013782854</v>
      </c>
      <c r="K30">
        <v>1490.97728232042</v>
      </c>
      <c r="L30">
        <v>780.02326767998397</v>
      </c>
      <c r="M30">
        <v>1154.58218666276</v>
      </c>
      <c r="N30">
        <v>492.051426049756</v>
      </c>
      <c r="O30">
        <v>254.27274917372301</v>
      </c>
    </row>
    <row r="31" spans="1:15" x14ac:dyDescent="0.35">
      <c r="A31" t="s">
        <v>61</v>
      </c>
      <c r="B31" t="s">
        <v>22</v>
      </c>
      <c r="C31">
        <v>74.909634611668494</v>
      </c>
      <c r="D31">
        <v>8817.1700594432696</v>
      </c>
      <c r="E31">
        <v>3567.73379452159</v>
      </c>
      <c r="F31">
        <v>1928.6503608185899</v>
      </c>
      <c r="G31">
        <v>12.5595538563123</v>
      </c>
      <c r="H31">
        <v>6.0493249556061599</v>
      </c>
      <c r="I31">
        <v>2.89355661591493</v>
      </c>
      <c r="J31">
        <v>3626.4309589457198</v>
      </c>
      <c r="K31">
        <v>1490.97772597885</v>
      </c>
      <c r="L31">
        <v>780.02357368877199</v>
      </c>
      <c r="M31">
        <v>1154.5825466993899</v>
      </c>
      <c r="N31">
        <v>492.05160621945203</v>
      </c>
      <c r="O31">
        <v>254.272843111246</v>
      </c>
    </row>
    <row r="32" spans="1:15" x14ac:dyDescent="0.35">
      <c r="A32" t="s">
        <v>60</v>
      </c>
      <c r="B32" t="s">
        <v>16</v>
      </c>
      <c r="C32">
        <v>39.399473715752798</v>
      </c>
      <c r="D32">
        <v>4452.9841278469803</v>
      </c>
      <c r="E32">
        <v>2149.7647490342902</v>
      </c>
      <c r="F32">
        <v>938.58150679520497</v>
      </c>
      <c r="G32">
        <v>10.3435583918763</v>
      </c>
      <c r="H32">
        <v>5.2455666353978296</v>
      </c>
      <c r="I32">
        <v>2.6768948977123199</v>
      </c>
      <c r="J32">
        <v>1685.75830047461</v>
      </c>
      <c r="K32">
        <v>838.47061263586795</v>
      </c>
      <c r="L32">
        <v>378.998030077625</v>
      </c>
      <c r="M32">
        <v>603.18007261513503</v>
      </c>
      <c r="N32">
        <v>308.09074884489701</v>
      </c>
      <c r="O32">
        <v>145.893031124218</v>
      </c>
    </row>
    <row r="33" spans="1:15" x14ac:dyDescent="0.35">
      <c r="A33" t="s">
        <v>60</v>
      </c>
      <c r="B33" t="s">
        <v>17</v>
      </c>
      <c r="C33">
        <v>394.25518790035397</v>
      </c>
      <c r="D33">
        <v>50245.578824932403</v>
      </c>
      <c r="E33">
        <v>20766.4066853158</v>
      </c>
      <c r="F33">
        <v>10254.7897206379</v>
      </c>
      <c r="G33">
        <v>45.752221214614799</v>
      </c>
      <c r="H33">
        <v>17.5998380858546</v>
      </c>
      <c r="I33">
        <v>6.6633387773506101</v>
      </c>
      <c r="J33">
        <v>17203.339017582599</v>
      </c>
      <c r="K33">
        <v>7089.58232384851</v>
      </c>
      <c r="L33">
        <v>3499.8187885877401</v>
      </c>
      <c r="M33">
        <v>5231.0861341571399</v>
      </c>
      <c r="N33">
        <v>2169.3043983215698</v>
      </c>
      <c r="O33">
        <v>1079.7977870893601</v>
      </c>
    </row>
    <row r="34" spans="1:15" x14ac:dyDescent="0.35">
      <c r="A34" t="s">
        <v>60</v>
      </c>
      <c r="B34" t="s">
        <v>19</v>
      </c>
      <c r="C34">
        <v>39.399473715752798</v>
      </c>
      <c r="D34">
        <v>4452.9841278469803</v>
      </c>
      <c r="E34">
        <v>2149.7647490342902</v>
      </c>
      <c r="F34">
        <v>938.581506795206</v>
      </c>
      <c r="G34">
        <v>10.3435583918763</v>
      </c>
      <c r="H34">
        <v>5.2455666353978296</v>
      </c>
      <c r="I34">
        <v>2.6768948977123199</v>
      </c>
      <c r="J34">
        <v>1685.75830047461</v>
      </c>
      <c r="K34">
        <v>838.47061263586795</v>
      </c>
      <c r="L34">
        <v>378.998030077625</v>
      </c>
      <c r="M34">
        <v>603.18007261513503</v>
      </c>
      <c r="N34">
        <v>308.09074884489701</v>
      </c>
      <c r="O34">
        <v>145.893031124218</v>
      </c>
    </row>
    <row r="35" spans="1:15" x14ac:dyDescent="0.35">
      <c r="A35" t="s">
        <v>60</v>
      </c>
      <c r="B35" t="s">
        <v>20</v>
      </c>
      <c r="C35">
        <v>39.399486665210702</v>
      </c>
      <c r="D35">
        <v>4452.9853498786797</v>
      </c>
      <c r="E35">
        <v>2149.7653158907901</v>
      </c>
      <c r="F35">
        <v>938.58186140051396</v>
      </c>
      <c r="G35">
        <v>10.3435578940718</v>
      </c>
      <c r="H35">
        <v>5.2455659299642097</v>
      </c>
      <c r="I35">
        <v>2.6768945689741699</v>
      </c>
      <c r="J35">
        <v>1685.75884180457</v>
      </c>
      <c r="K35">
        <v>838.47089311159095</v>
      </c>
      <c r="L35">
        <v>378.99824294879198</v>
      </c>
      <c r="M35">
        <v>603.18034948570903</v>
      </c>
      <c r="N35">
        <v>308.09092209021901</v>
      </c>
      <c r="O35">
        <v>145.893098337879</v>
      </c>
    </row>
    <row r="36" spans="1:15" x14ac:dyDescent="0.35">
      <c r="A36" t="s">
        <v>60</v>
      </c>
      <c r="B36" t="s">
        <v>21</v>
      </c>
      <c r="C36">
        <v>39.399478975753397</v>
      </c>
      <c r="D36">
        <v>4452.9841278469803</v>
      </c>
      <c r="E36">
        <v>2149.7651393073602</v>
      </c>
      <c r="F36">
        <v>938.58195501475302</v>
      </c>
      <c r="G36">
        <v>10.343558597332899</v>
      </c>
      <c r="H36">
        <v>5.2455664260615098</v>
      </c>
      <c r="I36">
        <v>2.6768948150383398</v>
      </c>
      <c r="J36">
        <v>1685.75849569256</v>
      </c>
      <c r="K36">
        <v>838.47073374377396</v>
      </c>
      <c r="L36">
        <v>378.99809912268802</v>
      </c>
      <c r="M36">
        <v>603.18014469219497</v>
      </c>
      <c r="N36">
        <v>308.09078602842402</v>
      </c>
      <c r="O36">
        <v>145.89305047003899</v>
      </c>
    </row>
    <row r="37" spans="1:15" x14ac:dyDescent="0.35">
      <c r="A37" t="s">
        <v>60</v>
      </c>
      <c r="B37" t="s">
        <v>22</v>
      </c>
      <c r="C37">
        <v>39.399473731233897</v>
      </c>
      <c r="D37">
        <v>4452.9841278469803</v>
      </c>
      <c r="E37">
        <v>2149.7647490342902</v>
      </c>
      <c r="F37">
        <v>938.58151429081295</v>
      </c>
      <c r="G37">
        <v>10.3435583337648</v>
      </c>
      <c r="H37">
        <v>5.2455666382143002</v>
      </c>
      <c r="I37">
        <v>2.67689486312559</v>
      </c>
      <c r="J37">
        <v>1685.75830047461</v>
      </c>
      <c r="K37">
        <v>838.47061263586795</v>
      </c>
      <c r="L37">
        <v>378.99803090869102</v>
      </c>
      <c r="M37">
        <v>603.18007261513503</v>
      </c>
      <c r="N37">
        <v>308.09074851259498</v>
      </c>
      <c r="O37">
        <v>145.89302895637201</v>
      </c>
    </row>
    <row r="38" spans="1:15" x14ac:dyDescent="0.35">
      <c r="A38" t="s">
        <v>7</v>
      </c>
      <c r="B38" t="s">
        <v>8</v>
      </c>
      <c r="C38">
        <v>19.5404145497372</v>
      </c>
      <c r="D38">
        <v>1818.74906578745</v>
      </c>
      <c r="E38">
        <v>882.080222947479</v>
      </c>
      <c r="F38">
        <v>511.28101121072598</v>
      </c>
      <c r="G38">
        <v>8.5003006103741505</v>
      </c>
      <c r="H38">
        <v>4.2066807835365196</v>
      </c>
      <c r="I38">
        <v>2.1145428416372098</v>
      </c>
      <c r="J38">
        <v>878.181228603656</v>
      </c>
      <c r="K38">
        <v>427.10117216517801</v>
      </c>
      <c r="L38">
        <v>233.32342581090799</v>
      </c>
      <c r="M38">
        <v>388.02599457415101</v>
      </c>
      <c r="N38">
        <v>185.13979744134201</v>
      </c>
      <c r="O38">
        <v>102.228839088101</v>
      </c>
    </row>
    <row r="39" spans="1:15" x14ac:dyDescent="0.35">
      <c r="A39" t="s">
        <v>7</v>
      </c>
      <c r="B39" t="s">
        <v>59</v>
      </c>
      <c r="C39">
        <v>29.809600217386599</v>
      </c>
      <c r="D39">
        <v>3632.78403677696</v>
      </c>
      <c r="E39">
        <v>1376.85702767214</v>
      </c>
      <c r="F39">
        <v>731.01449325152703</v>
      </c>
      <c r="G39">
        <v>8.3705132091765595</v>
      </c>
      <c r="H39">
        <v>4.1927320693721004</v>
      </c>
      <c r="I39">
        <v>2.1159098458747199</v>
      </c>
      <c r="J39">
        <v>1380.5892476541001</v>
      </c>
      <c r="K39">
        <v>558.33770035512703</v>
      </c>
      <c r="L39">
        <v>293.07896411292899</v>
      </c>
      <c r="M39">
        <v>489.88444794323499</v>
      </c>
      <c r="N39">
        <v>208.98751046667499</v>
      </c>
      <c r="O39">
        <v>112.593993727484</v>
      </c>
    </row>
    <row r="40" spans="1:15" x14ac:dyDescent="0.35">
      <c r="A40" t="s">
        <v>7</v>
      </c>
      <c r="B40" t="s">
        <v>58</v>
      </c>
      <c r="C40">
        <v>26.652106086221899</v>
      </c>
      <c r="D40">
        <v>2943.1697549697101</v>
      </c>
      <c r="E40">
        <v>1288.19555113568</v>
      </c>
      <c r="F40">
        <v>678.49599684848499</v>
      </c>
      <c r="G40">
        <v>8.6701789685689299</v>
      </c>
      <c r="H40">
        <v>4.24694042722773</v>
      </c>
      <c r="I40">
        <v>2.1126147303596898</v>
      </c>
      <c r="J40">
        <v>1201.1562862030501</v>
      </c>
      <c r="K40">
        <v>549.64771623268905</v>
      </c>
      <c r="L40">
        <v>284.859045767103</v>
      </c>
      <c r="M40">
        <v>454.17718958906403</v>
      </c>
      <c r="N40">
        <v>211.40174228918099</v>
      </c>
      <c r="O40">
        <v>112.22515605581501</v>
      </c>
    </row>
    <row r="41" spans="1:15" x14ac:dyDescent="0.35">
      <c r="A41" t="s">
        <v>7</v>
      </c>
      <c r="B41" t="s">
        <v>9</v>
      </c>
      <c r="C41">
        <v>19.5923542006582</v>
      </c>
      <c r="D41">
        <v>1813.45611405711</v>
      </c>
      <c r="E41">
        <v>885.67448998709995</v>
      </c>
      <c r="F41">
        <v>511.16266869178202</v>
      </c>
      <c r="G41">
        <v>8.4550497731303107</v>
      </c>
      <c r="H41">
        <v>4.1928955797374101</v>
      </c>
      <c r="I41">
        <v>2.1112203811125498</v>
      </c>
      <c r="J41">
        <v>881.09781288801196</v>
      </c>
      <c r="K41">
        <v>430.46822466934799</v>
      </c>
      <c r="L41">
        <v>234.346253700234</v>
      </c>
      <c r="M41">
        <v>390.25630635163498</v>
      </c>
      <c r="N41">
        <v>186.655776329665</v>
      </c>
      <c r="O41">
        <v>102.701901236407</v>
      </c>
    </row>
    <row r="42" spans="1:15" x14ac:dyDescent="0.35">
      <c r="A42" t="s">
        <v>7</v>
      </c>
      <c r="B42" t="s">
        <v>10</v>
      </c>
      <c r="C42">
        <v>21.842654225563201</v>
      </c>
      <c r="D42">
        <v>2078.8435539472998</v>
      </c>
      <c r="E42">
        <v>1039.35982220863</v>
      </c>
      <c r="F42">
        <v>563.71036811522094</v>
      </c>
      <c r="G42">
        <v>8.75670410163535</v>
      </c>
      <c r="H42">
        <v>4.2509339766517504</v>
      </c>
      <c r="I42">
        <v>2.1097555003519699</v>
      </c>
      <c r="J42">
        <v>982.78782661028401</v>
      </c>
      <c r="K42">
        <v>490.378667424046</v>
      </c>
      <c r="L42">
        <v>256.38926279492301</v>
      </c>
      <c r="M42">
        <v>407.97195919999501</v>
      </c>
      <c r="N42">
        <v>200.253312821017</v>
      </c>
      <c r="O42">
        <v>107.33110524069799</v>
      </c>
    </row>
    <row r="43" spans="1:15" x14ac:dyDescent="0.35">
      <c r="A43" t="s">
        <v>7</v>
      </c>
      <c r="B43" t="s">
        <v>11</v>
      </c>
      <c r="C43">
        <v>22.390749324880399</v>
      </c>
      <c r="D43">
        <v>2085.8654799567198</v>
      </c>
      <c r="E43">
        <v>1095.88795274739</v>
      </c>
      <c r="F43">
        <v>579.863395889564</v>
      </c>
      <c r="G43">
        <v>8.8028491670171096</v>
      </c>
      <c r="H43">
        <v>4.2626965604240903</v>
      </c>
      <c r="I43">
        <v>2.1104391102937199</v>
      </c>
      <c r="J43">
        <v>996.59228527902201</v>
      </c>
      <c r="K43">
        <v>510.07227880809</v>
      </c>
      <c r="L43">
        <v>262.893071099564</v>
      </c>
      <c r="M43">
        <v>415.5883279839</v>
      </c>
      <c r="N43">
        <v>207.15872762001101</v>
      </c>
      <c r="O43">
        <v>109.769201395203</v>
      </c>
    </row>
    <row r="44" spans="1:15" x14ac:dyDescent="0.35">
      <c r="A44" t="s">
        <v>7</v>
      </c>
      <c r="B44" t="s">
        <v>56</v>
      </c>
      <c r="C44">
        <v>25.6194651690017</v>
      </c>
      <c r="D44">
        <v>2664.4353545713798</v>
      </c>
      <c r="E44">
        <v>1234.3624577432199</v>
      </c>
      <c r="F44">
        <v>642.98555008034396</v>
      </c>
      <c r="G44">
        <v>8.7546656543241497</v>
      </c>
      <c r="H44">
        <v>4.2536947816382504</v>
      </c>
      <c r="I44">
        <v>2.1097938119724202</v>
      </c>
      <c r="J44">
        <v>1162.0767871928799</v>
      </c>
      <c r="K44">
        <v>549.28899412196597</v>
      </c>
      <c r="L44">
        <v>280.7914087771</v>
      </c>
      <c r="M44">
        <v>455.66415952473801</v>
      </c>
      <c r="N44">
        <v>216.76555793423</v>
      </c>
      <c r="O44">
        <v>113.874239968786</v>
      </c>
    </row>
    <row r="45" spans="1:15" x14ac:dyDescent="0.35">
      <c r="A45" t="s">
        <v>7</v>
      </c>
      <c r="B45" t="s">
        <v>12</v>
      </c>
      <c r="C45">
        <v>21.804677992614899</v>
      </c>
      <c r="D45">
        <v>2007.06209331025</v>
      </c>
      <c r="E45">
        <v>1055.25066490417</v>
      </c>
      <c r="F45">
        <v>548.80400977451995</v>
      </c>
      <c r="G45">
        <v>8.7318963542149195</v>
      </c>
      <c r="H45">
        <v>4.2536190170305099</v>
      </c>
      <c r="I45">
        <v>2.1136646348401702</v>
      </c>
      <c r="J45">
        <v>978.02680797048595</v>
      </c>
      <c r="K45">
        <v>501.855447045174</v>
      </c>
      <c r="L45">
        <v>255.642291976444</v>
      </c>
      <c r="M45">
        <v>415.16616763737699</v>
      </c>
      <c r="N45">
        <v>207.29859465596101</v>
      </c>
      <c r="O45">
        <v>109.08725180587901</v>
      </c>
    </row>
    <row r="46" spans="1:15" x14ac:dyDescent="0.35">
      <c r="A46" t="s">
        <v>7</v>
      </c>
      <c r="B46" t="s">
        <v>13</v>
      </c>
      <c r="C46">
        <v>21.493289696813601</v>
      </c>
      <c r="D46">
        <v>1943.3566110739901</v>
      </c>
      <c r="E46">
        <v>1017.10202830437</v>
      </c>
      <c r="F46">
        <v>543.57903111653297</v>
      </c>
      <c r="G46">
        <v>8.6808814326802501</v>
      </c>
      <c r="H46">
        <v>4.2459364415145204</v>
      </c>
      <c r="I46">
        <v>2.1139357309947702</v>
      </c>
      <c r="J46">
        <v>972.43865184460299</v>
      </c>
      <c r="K46">
        <v>497.34885350790501</v>
      </c>
      <c r="L46">
        <v>256.12234584447299</v>
      </c>
      <c r="M46">
        <v>416.17891951726</v>
      </c>
      <c r="N46">
        <v>207.53067797548201</v>
      </c>
      <c r="O46">
        <v>109.840771273671</v>
      </c>
    </row>
    <row r="47" spans="1:15" x14ac:dyDescent="0.35">
      <c r="A47" t="s">
        <v>7</v>
      </c>
      <c r="B47" t="s">
        <v>14</v>
      </c>
      <c r="C47">
        <v>53.270477932099702</v>
      </c>
      <c r="D47">
        <v>5645.9669226584101</v>
      </c>
      <c r="E47">
        <v>3075.0650149605499</v>
      </c>
      <c r="F47">
        <v>1579.4626803083299</v>
      </c>
      <c r="G47">
        <v>13.406036811161099</v>
      </c>
      <c r="H47">
        <v>5.67514458033423</v>
      </c>
      <c r="I47">
        <v>2.46201067084729</v>
      </c>
      <c r="J47">
        <v>2074.2951149586602</v>
      </c>
      <c r="K47">
        <v>1111.37364455482</v>
      </c>
      <c r="L47">
        <v>566.47376203418401</v>
      </c>
      <c r="M47">
        <v>717.30420088963001</v>
      </c>
      <c r="N47">
        <v>378.96099875148599</v>
      </c>
      <c r="O47">
        <v>193.306895094205</v>
      </c>
    </row>
    <row r="48" spans="1:15" x14ac:dyDescent="0.35">
      <c r="A48" t="s">
        <v>15</v>
      </c>
      <c r="B48" t="s">
        <v>16</v>
      </c>
      <c r="C48">
        <v>32.792559916616298</v>
      </c>
      <c r="D48">
        <v>3273.4815544408498</v>
      </c>
      <c r="E48">
        <v>1587.11701250536</v>
      </c>
      <c r="F48">
        <v>770.97330676363401</v>
      </c>
      <c r="G48">
        <v>9.0885806620850307</v>
      </c>
      <c r="H48">
        <v>4.3977372100197396</v>
      </c>
      <c r="I48">
        <v>2.1577492155108202</v>
      </c>
      <c r="J48">
        <v>1806.9190793079599</v>
      </c>
      <c r="K48">
        <v>649.53845283785495</v>
      </c>
      <c r="L48">
        <v>328.75765122838698</v>
      </c>
      <c r="M48">
        <v>458.47772011986899</v>
      </c>
      <c r="N48">
        <v>226.88966997024201</v>
      </c>
      <c r="O48">
        <v>119.804781775378</v>
      </c>
    </row>
    <row r="49" spans="1:15" x14ac:dyDescent="0.35">
      <c r="A49" t="s">
        <v>15</v>
      </c>
      <c r="B49" t="s">
        <v>17</v>
      </c>
      <c r="C49">
        <v>35.707101419066802</v>
      </c>
      <c r="D49">
        <v>3751.6475824250801</v>
      </c>
      <c r="E49">
        <v>1856.76081320054</v>
      </c>
      <c r="F49">
        <v>923.13447682089395</v>
      </c>
      <c r="G49">
        <v>10.520710392256101</v>
      </c>
      <c r="H49">
        <v>5.2262512911241403</v>
      </c>
      <c r="I49">
        <v>2.5640630552151</v>
      </c>
      <c r="J49">
        <v>1607.1328897119599</v>
      </c>
      <c r="K49">
        <v>761.72926416613404</v>
      </c>
      <c r="L49">
        <v>382.43962420832901</v>
      </c>
      <c r="M49">
        <v>558.19976086864006</v>
      </c>
      <c r="N49">
        <v>265.08103516364201</v>
      </c>
      <c r="O49">
        <v>138.49344961697599</v>
      </c>
    </row>
    <row r="50" spans="1:15" x14ac:dyDescent="0.35">
      <c r="A50" t="s">
        <v>15</v>
      </c>
      <c r="B50" t="s">
        <v>19</v>
      </c>
      <c r="C50">
        <v>29.087966745363801</v>
      </c>
      <c r="D50">
        <v>3211.2489320828299</v>
      </c>
      <c r="E50">
        <v>1544.6730636381899</v>
      </c>
      <c r="F50">
        <v>730.07011387829505</v>
      </c>
      <c r="G50">
        <v>9.2922969745380701</v>
      </c>
      <c r="H50">
        <v>4.4564936882766002</v>
      </c>
      <c r="I50">
        <v>2.1828556668207102</v>
      </c>
      <c r="J50">
        <v>1235.1630111299801</v>
      </c>
      <c r="K50">
        <v>599.00744415041697</v>
      </c>
      <c r="L50">
        <v>292.75921006456798</v>
      </c>
      <c r="M50">
        <v>478.44281782132498</v>
      </c>
      <c r="N50">
        <v>227.951430250953</v>
      </c>
      <c r="O50">
        <v>114.81008174328799</v>
      </c>
    </row>
    <row r="51" spans="1:15" x14ac:dyDescent="0.35">
      <c r="A51" t="s">
        <v>15</v>
      </c>
      <c r="B51" t="s">
        <v>20</v>
      </c>
      <c r="C51">
        <v>29.898134300676801</v>
      </c>
      <c r="D51">
        <v>3113.5372708836198</v>
      </c>
      <c r="E51">
        <v>1523.7284667906099</v>
      </c>
      <c r="F51">
        <v>764.24823465847101</v>
      </c>
      <c r="G51">
        <v>8.9914420650465505</v>
      </c>
      <c r="H51">
        <v>4.3403407167516397</v>
      </c>
      <c r="I51">
        <v>2.1311015609351598</v>
      </c>
      <c r="J51">
        <v>1370.6935319248801</v>
      </c>
      <c r="K51">
        <v>636.97046632252795</v>
      </c>
      <c r="L51">
        <v>316.002857613797</v>
      </c>
      <c r="M51">
        <v>483.971176087755</v>
      </c>
      <c r="N51">
        <v>226.836087183377</v>
      </c>
      <c r="O51">
        <v>117.171854905654</v>
      </c>
    </row>
    <row r="52" spans="1:15" x14ac:dyDescent="0.35">
      <c r="A52" t="s">
        <v>15</v>
      </c>
      <c r="B52" t="s">
        <v>21</v>
      </c>
      <c r="C52">
        <v>30.358603671967298</v>
      </c>
      <c r="D52">
        <v>3231.3305403248</v>
      </c>
      <c r="E52">
        <v>1686.47053357767</v>
      </c>
      <c r="F52">
        <v>799.65526995043001</v>
      </c>
      <c r="G52">
        <v>9.0917963537421098</v>
      </c>
      <c r="H52">
        <v>4.3545445812476196</v>
      </c>
      <c r="I52">
        <v>2.1341889451220299</v>
      </c>
      <c r="J52">
        <v>1263.62931001583</v>
      </c>
      <c r="K52">
        <v>650.78491791950501</v>
      </c>
      <c r="L52">
        <v>313.57446889895198</v>
      </c>
      <c r="M52">
        <v>462.956305471929</v>
      </c>
      <c r="N52">
        <v>234.98126923561799</v>
      </c>
      <c r="O52">
        <v>118.29873172324</v>
      </c>
    </row>
    <row r="53" spans="1:15" x14ac:dyDescent="0.35">
      <c r="A53" t="s">
        <v>15</v>
      </c>
      <c r="B53" t="s">
        <v>22</v>
      </c>
      <c r="C53">
        <v>33.180979732876501</v>
      </c>
      <c r="D53">
        <v>3463.1148800691599</v>
      </c>
      <c r="E53">
        <v>1867.18404570092</v>
      </c>
      <c r="F53">
        <v>876.35019577464902</v>
      </c>
      <c r="G53">
        <v>9.0953087953724694</v>
      </c>
      <c r="H53">
        <v>4.3544530383008997</v>
      </c>
      <c r="I53">
        <v>2.1352440185085801</v>
      </c>
      <c r="J53">
        <v>1373.90452498182</v>
      </c>
      <c r="K53">
        <v>727.11981044278502</v>
      </c>
      <c r="L53">
        <v>345.20653523467797</v>
      </c>
      <c r="M53">
        <v>507.99823120783901</v>
      </c>
      <c r="N53">
        <v>262.54906549023798</v>
      </c>
      <c r="O53">
        <v>130.054900606307</v>
      </c>
    </row>
    <row r="54" spans="1:15" x14ac:dyDescent="0.35">
      <c r="A54" t="s">
        <v>23</v>
      </c>
      <c r="B54" t="s">
        <v>16</v>
      </c>
      <c r="C54">
        <v>30.1491962689846</v>
      </c>
      <c r="D54">
        <v>3338.6909933274001</v>
      </c>
      <c r="E54">
        <v>1417.13595220912</v>
      </c>
      <c r="F54">
        <v>835.41760241407599</v>
      </c>
      <c r="G54">
        <v>8.8753382026853807</v>
      </c>
      <c r="H54">
        <v>4.2310678495962302</v>
      </c>
      <c r="I54">
        <v>2.1104370862562898</v>
      </c>
      <c r="J54">
        <v>1269.33924863733</v>
      </c>
      <c r="K54">
        <v>681.75872119762005</v>
      </c>
      <c r="L54">
        <v>322.15037912988998</v>
      </c>
      <c r="M54">
        <v>474.339277538793</v>
      </c>
      <c r="N54">
        <v>236.47326218096299</v>
      </c>
      <c r="O54">
        <v>130.115164022454</v>
      </c>
    </row>
    <row r="55" spans="1:15" x14ac:dyDescent="0.35">
      <c r="A55" t="s">
        <v>23</v>
      </c>
      <c r="B55" t="s">
        <v>17</v>
      </c>
      <c r="C55">
        <v>28.107213107844</v>
      </c>
      <c r="D55">
        <v>3100.5078427958201</v>
      </c>
      <c r="E55">
        <v>1411.1762396909101</v>
      </c>
      <c r="F55">
        <v>727.55670945925704</v>
      </c>
      <c r="G55">
        <v>10.2998292018209</v>
      </c>
      <c r="H55">
        <v>5.2107102091364199</v>
      </c>
      <c r="I55">
        <v>2.5833516888413701</v>
      </c>
      <c r="J55">
        <v>1214.5593726530301</v>
      </c>
      <c r="K55">
        <v>582.76509284564895</v>
      </c>
      <c r="L55">
        <v>307.10599695014901</v>
      </c>
      <c r="M55">
        <v>443.21227628983098</v>
      </c>
      <c r="N55">
        <v>213.306034255778</v>
      </c>
      <c r="O55">
        <v>117.49068943066899</v>
      </c>
    </row>
    <row r="56" spans="1:15" x14ac:dyDescent="0.35">
      <c r="A56" t="s">
        <v>23</v>
      </c>
      <c r="B56" t="s">
        <v>19</v>
      </c>
      <c r="C56">
        <v>25.762153026084501</v>
      </c>
      <c r="D56">
        <v>2705.5833885194302</v>
      </c>
      <c r="E56">
        <v>1396.6337623004899</v>
      </c>
      <c r="F56">
        <v>666.82974732524701</v>
      </c>
      <c r="G56">
        <v>8.7646696533103903</v>
      </c>
      <c r="H56">
        <v>4.2437679937989996</v>
      </c>
      <c r="I56">
        <v>2.1082478912682601</v>
      </c>
      <c r="J56">
        <v>1090.5359243471501</v>
      </c>
      <c r="K56">
        <v>557.71762417438003</v>
      </c>
      <c r="L56">
        <v>271.87079645715301</v>
      </c>
      <c r="M56">
        <v>404.77626583993901</v>
      </c>
      <c r="N56">
        <v>205.61793658585401</v>
      </c>
      <c r="O56">
        <v>105.931326184683</v>
      </c>
    </row>
    <row r="57" spans="1:15" x14ac:dyDescent="0.35">
      <c r="A57" t="s">
        <v>23</v>
      </c>
      <c r="B57" t="s">
        <v>20</v>
      </c>
      <c r="C57">
        <v>29.112268123150599</v>
      </c>
      <c r="D57">
        <v>3124.9695235893901</v>
      </c>
      <c r="E57">
        <v>1548.17840860356</v>
      </c>
      <c r="F57">
        <v>804.29108578630701</v>
      </c>
      <c r="G57">
        <v>8.77488673298223</v>
      </c>
      <c r="H57">
        <v>4.2451471110701497</v>
      </c>
      <c r="I57">
        <v>2.1072380488148599</v>
      </c>
      <c r="J57">
        <v>1222.30177935911</v>
      </c>
      <c r="K57">
        <v>604.757394787301</v>
      </c>
      <c r="L57">
        <v>314.53052765630798</v>
      </c>
      <c r="M57">
        <v>443.27758998911702</v>
      </c>
      <c r="N57">
        <v>220.181673263043</v>
      </c>
      <c r="O57">
        <v>120.447550232596</v>
      </c>
    </row>
    <row r="58" spans="1:15" x14ac:dyDescent="0.35">
      <c r="A58" t="s">
        <v>23</v>
      </c>
      <c r="B58" t="s">
        <v>21</v>
      </c>
      <c r="C58">
        <v>27.5681196135086</v>
      </c>
      <c r="D58">
        <v>2908.9524688657698</v>
      </c>
      <c r="E58">
        <v>1504.68874686701</v>
      </c>
      <c r="F58">
        <v>731.34621931536697</v>
      </c>
      <c r="G58">
        <v>8.7104562418168499</v>
      </c>
      <c r="H58">
        <v>4.2272976383116196</v>
      </c>
      <c r="I58">
        <v>2.1037730392892602</v>
      </c>
      <c r="J58">
        <v>1153.11575540595</v>
      </c>
      <c r="K58">
        <v>590.67318739755501</v>
      </c>
      <c r="L58">
        <v>291.22265493612798</v>
      </c>
      <c r="M58">
        <v>425.881301273416</v>
      </c>
      <c r="N58">
        <v>217.110977305261</v>
      </c>
      <c r="O58">
        <v>112.886694198928</v>
      </c>
    </row>
    <row r="59" spans="1:15" x14ac:dyDescent="0.35">
      <c r="A59" t="s">
        <v>23</v>
      </c>
      <c r="B59" t="s">
        <v>22</v>
      </c>
      <c r="C59">
        <v>25.074477194545899</v>
      </c>
      <c r="D59">
        <v>2541.1977450878899</v>
      </c>
      <c r="E59">
        <v>1344.77520573232</v>
      </c>
      <c r="F59">
        <v>646.78051410869296</v>
      </c>
      <c r="G59">
        <v>8.7248721649879108</v>
      </c>
      <c r="H59">
        <v>4.2382502124389703</v>
      </c>
      <c r="I59">
        <v>2.1063726760609001</v>
      </c>
      <c r="J59">
        <v>1068.2661240790501</v>
      </c>
      <c r="K59">
        <v>555.36247496193801</v>
      </c>
      <c r="L59">
        <v>271.52461772753401</v>
      </c>
      <c r="M59">
        <v>410.88678615379303</v>
      </c>
      <c r="N59">
        <v>210.66338045309701</v>
      </c>
      <c r="O59">
        <v>108.506128733578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281-5974-4040-9EAC-7B9F7F879836}">
  <dimension ref="A1:O29"/>
  <sheetViews>
    <sheetView workbookViewId="0">
      <selection activeCell="H31" sqref="H3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6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 t="s">
        <v>61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t="s">
        <v>61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61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61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t="s">
        <v>61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t="s">
        <v>61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7</v>
      </c>
      <c r="B8" t="s">
        <v>8</v>
      </c>
      <c r="C8">
        <v>0.37836279609611501</v>
      </c>
      <c r="D8">
        <v>78.415835771155898</v>
      </c>
      <c r="E8">
        <v>20.542501405604099</v>
      </c>
      <c r="F8">
        <v>8.9316405949054296</v>
      </c>
      <c r="G8">
        <v>2.44354488128752E-2</v>
      </c>
      <c r="H8">
        <v>8.5542078013217896E-3</v>
      </c>
      <c r="I8">
        <v>3.2593249244060999E-3</v>
      </c>
      <c r="J8">
        <v>17.166865928501501</v>
      </c>
      <c r="K8">
        <v>4.7790445589678603</v>
      </c>
      <c r="L8">
        <v>2.4199122191495701</v>
      </c>
      <c r="M8">
        <v>4.2084663588330402</v>
      </c>
      <c r="N8">
        <v>1.48403671640316</v>
      </c>
      <c r="O8">
        <v>0.90401152071384905</v>
      </c>
    </row>
    <row r="9" spans="1:15" x14ac:dyDescent="0.35">
      <c r="A9" t="s">
        <v>7</v>
      </c>
      <c r="B9" t="s">
        <v>59</v>
      </c>
      <c r="C9">
        <v>1.51506223048174</v>
      </c>
      <c r="D9">
        <v>237.68766793220601</v>
      </c>
      <c r="E9">
        <v>72.8071389307148</v>
      </c>
      <c r="F9">
        <v>31.9395951320523</v>
      </c>
      <c r="G9">
        <v>4.3621418573600398E-2</v>
      </c>
      <c r="H9">
        <v>1.3374045603492601E-2</v>
      </c>
      <c r="I9">
        <v>4.8067088410262701E-3</v>
      </c>
      <c r="J9">
        <v>73.004762182033005</v>
      </c>
      <c r="K9">
        <v>21.5894907747156</v>
      </c>
      <c r="L9">
        <v>9.5735791787809994</v>
      </c>
      <c r="M9">
        <v>18.300014769487401</v>
      </c>
      <c r="N9">
        <v>5.2844114785362102</v>
      </c>
      <c r="O9">
        <v>2.3632568676341599</v>
      </c>
    </row>
    <row r="10" spans="1:15" x14ac:dyDescent="0.35">
      <c r="A10" t="s">
        <v>7</v>
      </c>
      <c r="B10" t="s">
        <v>58</v>
      </c>
      <c r="C10">
        <v>0.31869553663544797</v>
      </c>
      <c r="D10">
        <v>52.3835464018198</v>
      </c>
      <c r="E10">
        <v>16.809055548902801</v>
      </c>
      <c r="F10">
        <v>7.1199122348099504</v>
      </c>
      <c r="G10">
        <v>3.7828311546746998E-2</v>
      </c>
      <c r="H10">
        <v>1.01809027583792E-2</v>
      </c>
      <c r="I10">
        <v>3.1390097792577498E-3</v>
      </c>
      <c r="J10">
        <v>15.755196509208201</v>
      </c>
      <c r="K10">
        <v>5.20321814441707</v>
      </c>
      <c r="L10">
        <v>2.3181889792143102</v>
      </c>
      <c r="M10">
        <v>4.3701168022637598</v>
      </c>
      <c r="N10">
        <v>1.5528311122374601</v>
      </c>
      <c r="O10">
        <v>0.76914965750314601</v>
      </c>
    </row>
    <row r="11" spans="1:15" x14ac:dyDescent="0.35">
      <c r="A11" t="s">
        <v>7</v>
      </c>
      <c r="B11" t="s">
        <v>9</v>
      </c>
      <c r="C11">
        <v>0.362837702769854</v>
      </c>
      <c r="D11">
        <v>64.600693280909695</v>
      </c>
      <c r="E11">
        <v>24.671594434071299</v>
      </c>
      <c r="F11">
        <v>9.4684782427088798</v>
      </c>
      <c r="G11">
        <v>3.9692729992711201E-2</v>
      </c>
      <c r="H11">
        <v>1.3491544469860501E-2</v>
      </c>
      <c r="I11">
        <v>2.6743193534883199E-3</v>
      </c>
      <c r="J11">
        <v>15.2679641463232</v>
      </c>
      <c r="K11">
        <v>7.1753057603932398</v>
      </c>
      <c r="L11">
        <v>3.1507590144511899</v>
      </c>
      <c r="M11">
        <v>3.7978322710181001</v>
      </c>
      <c r="N11">
        <v>2.1170343207241702</v>
      </c>
      <c r="O11">
        <v>1.0825807999625601</v>
      </c>
    </row>
    <row r="12" spans="1:15" x14ac:dyDescent="0.35">
      <c r="A12" t="s">
        <v>7</v>
      </c>
      <c r="B12" t="s">
        <v>10</v>
      </c>
      <c r="C12">
        <v>0.153798161502748</v>
      </c>
      <c r="D12">
        <v>33.462817518561998</v>
      </c>
      <c r="E12">
        <v>14.6398018606652</v>
      </c>
      <c r="F12">
        <v>5.5817189831994503</v>
      </c>
      <c r="G12">
        <v>5.6797518825986201E-2</v>
      </c>
      <c r="H12">
        <v>1.37415712118226E-2</v>
      </c>
      <c r="I12">
        <v>3.9848218127091998E-3</v>
      </c>
      <c r="J12">
        <v>5.9297287523622897</v>
      </c>
      <c r="K12">
        <v>3.9298486725698698</v>
      </c>
      <c r="L12">
        <v>1.29531049402416</v>
      </c>
      <c r="M12">
        <v>2.37066896846859</v>
      </c>
      <c r="N12">
        <v>1.69049110293872</v>
      </c>
      <c r="O12">
        <v>0.73633752824833698</v>
      </c>
    </row>
    <row r="13" spans="1:15" x14ac:dyDescent="0.35">
      <c r="A13" t="s">
        <v>7</v>
      </c>
      <c r="B13" t="s">
        <v>11</v>
      </c>
      <c r="C13">
        <v>0.16115187778867901</v>
      </c>
      <c r="D13">
        <v>38.534153384946997</v>
      </c>
      <c r="E13">
        <v>13.709234097696701</v>
      </c>
      <c r="F13">
        <v>3.9528387616721199</v>
      </c>
      <c r="G13">
        <v>2.71528048636119E-2</v>
      </c>
      <c r="H13">
        <v>1.13865945196296E-2</v>
      </c>
      <c r="I13">
        <v>4.8740292404259901E-3</v>
      </c>
      <c r="J13">
        <v>8.4440540591520001</v>
      </c>
      <c r="K13">
        <v>3.81201905372617</v>
      </c>
      <c r="L13">
        <v>1.2962620562377001</v>
      </c>
      <c r="M13">
        <v>2.0682838142917999</v>
      </c>
      <c r="N13">
        <v>1.20934204434447</v>
      </c>
      <c r="O13">
        <v>0.604928745433438</v>
      </c>
    </row>
    <row r="14" spans="1:15" x14ac:dyDescent="0.35">
      <c r="A14" t="s">
        <v>7</v>
      </c>
      <c r="B14" t="s">
        <v>56</v>
      </c>
      <c r="C14">
        <v>4.7548915550306896</v>
      </c>
      <c r="D14">
        <v>859.91183434605205</v>
      </c>
      <c r="E14">
        <v>221.75961253564199</v>
      </c>
      <c r="F14">
        <v>99.364817239066596</v>
      </c>
      <c r="G14">
        <v>5.8876199758578003E-2</v>
      </c>
      <c r="H14">
        <v>1.44318520194753E-2</v>
      </c>
      <c r="I14">
        <v>3.4035687899097999E-3</v>
      </c>
      <c r="J14">
        <v>231.903208673135</v>
      </c>
      <c r="K14">
        <v>57.445795687679599</v>
      </c>
      <c r="L14">
        <v>26.241609190320599</v>
      </c>
      <c r="M14">
        <v>51.291006095194199</v>
      </c>
      <c r="N14">
        <v>12.122053109825201</v>
      </c>
      <c r="O14">
        <v>5.3161890057349304</v>
      </c>
    </row>
    <row r="15" spans="1:15" x14ac:dyDescent="0.35">
      <c r="A15" t="s">
        <v>7</v>
      </c>
      <c r="B15" t="s">
        <v>12</v>
      </c>
      <c r="C15">
        <v>0.34107908444975599</v>
      </c>
      <c r="D15">
        <v>63.570567522683596</v>
      </c>
      <c r="E15">
        <v>22.683398903703001</v>
      </c>
      <c r="F15">
        <v>9.2053706069012193</v>
      </c>
      <c r="G15">
        <v>3.3962049743662501E-2</v>
      </c>
      <c r="H15">
        <v>6.9064481839080901E-3</v>
      </c>
      <c r="I15">
        <v>2.5071477729493902E-3</v>
      </c>
      <c r="J15">
        <v>13.798565929593501</v>
      </c>
      <c r="K15">
        <v>5.0378214091940796</v>
      </c>
      <c r="L15">
        <v>2.0897757898335301</v>
      </c>
      <c r="M15">
        <v>2.5781328785594799</v>
      </c>
      <c r="N15">
        <v>1.2685938686260301</v>
      </c>
      <c r="O15">
        <v>0.57504789576368998</v>
      </c>
    </row>
    <row r="16" spans="1:15" x14ac:dyDescent="0.35">
      <c r="A16" t="s">
        <v>7</v>
      </c>
      <c r="B16" t="s">
        <v>13</v>
      </c>
      <c r="C16">
        <v>0.252772896985825</v>
      </c>
      <c r="D16">
        <v>41.208650189374801</v>
      </c>
      <c r="E16">
        <v>25.233384171076899</v>
      </c>
      <c r="F16">
        <v>7.6597271046274598</v>
      </c>
      <c r="G16">
        <v>4.36775264435229E-2</v>
      </c>
      <c r="H16">
        <v>8.3224777995235099E-3</v>
      </c>
      <c r="I16">
        <v>2.0036363785569302E-3</v>
      </c>
      <c r="J16">
        <v>7.6700793259276097</v>
      </c>
      <c r="K16">
        <v>5.2297612076834197</v>
      </c>
      <c r="L16">
        <v>1.55456217634493</v>
      </c>
      <c r="M16">
        <v>2.4096167747127999</v>
      </c>
      <c r="N16">
        <v>1.1983484482670701</v>
      </c>
      <c r="O16">
        <v>0.39762482423519901</v>
      </c>
    </row>
    <row r="17" spans="1:15" x14ac:dyDescent="0.35">
      <c r="A17" t="s">
        <v>7</v>
      </c>
      <c r="B17" t="s">
        <v>14</v>
      </c>
      <c r="C17">
        <v>0.38676050762807102</v>
      </c>
      <c r="D17">
        <v>60.402265741327902</v>
      </c>
      <c r="E17">
        <v>20.496842218160399</v>
      </c>
      <c r="F17">
        <v>9.7130186942581194</v>
      </c>
      <c r="G17">
        <v>5.4898636428431298E-2</v>
      </c>
      <c r="H17">
        <v>1.84651128984013E-2</v>
      </c>
      <c r="I17">
        <v>4.9665259199845602E-3</v>
      </c>
      <c r="J17">
        <v>18.6772105694548</v>
      </c>
      <c r="K17">
        <v>6.4168342984953997</v>
      </c>
      <c r="L17">
        <v>3.1065810119632098</v>
      </c>
      <c r="M17">
        <v>5.1703822162586102</v>
      </c>
      <c r="N17">
        <v>1.8360747737110501</v>
      </c>
      <c r="O17">
        <v>0.86901819476208497</v>
      </c>
    </row>
    <row r="18" spans="1:15" x14ac:dyDescent="0.35">
      <c r="A18" t="s">
        <v>15</v>
      </c>
      <c r="B18" t="s">
        <v>16</v>
      </c>
      <c r="C18">
        <v>6.5995312934895898</v>
      </c>
      <c r="D18">
        <v>338.70987439627697</v>
      </c>
      <c r="E18">
        <v>256.06172532128801</v>
      </c>
      <c r="F18">
        <v>54.937373068087403</v>
      </c>
      <c r="G18">
        <v>4.7703197506292198E-2</v>
      </c>
      <c r="H18">
        <v>1.01300017170771E-2</v>
      </c>
      <c r="I18">
        <v>3.8743057977706401E-3</v>
      </c>
      <c r="J18">
        <v>1203.61787486653</v>
      </c>
      <c r="K18">
        <v>31.088905438588199</v>
      </c>
      <c r="L18">
        <v>18.506925259292299</v>
      </c>
      <c r="M18">
        <v>18.450553755188199</v>
      </c>
      <c r="N18">
        <v>8.8102623591464297</v>
      </c>
      <c r="O18">
        <v>2.1134133152757801</v>
      </c>
    </row>
    <row r="19" spans="1:15" x14ac:dyDescent="0.35">
      <c r="A19" t="s">
        <v>15</v>
      </c>
      <c r="B19" t="s">
        <v>17</v>
      </c>
      <c r="C19">
        <v>3.7437918717681402</v>
      </c>
      <c r="D19">
        <v>669.35543156527297</v>
      </c>
      <c r="E19">
        <v>271.232372551423</v>
      </c>
      <c r="F19">
        <v>113.38668466750001</v>
      </c>
      <c r="G19">
        <v>0.62026221563777995</v>
      </c>
      <c r="H19">
        <v>0.33904127638605502</v>
      </c>
      <c r="I19">
        <v>0.136391738733975</v>
      </c>
      <c r="J19">
        <v>371.33789422109101</v>
      </c>
      <c r="K19">
        <v>118.536619566653</v>
      </c>
      <c r="L19">
        <v>56.453261145975503</v>
      </c>
      <c r="M19">
        <v>105.866437232558</v>
      </c>
      <c r="N19">
        <v>34.539268292742101</v>
      </c>
      <c r="O19">
        <v>16.524514589037299</v>
      </c>
    </row>
    <row r="20" spans="1:15" x14ac:dyDescent="0.35">
      <c r="A20" t="s">
        <v>15</v>
      </c>
      <c r="B20" t="s">
        <v>19</v>
      </c>
      <c r="C20">
        <v>2.3255905863612298</v>
      </c>
      <c r="D20">
        <v>432.021329429368</v>
      </c>
      <c r="E20">
        <v>155.65410485926699</v>
      </c>
      <c r="F20">
        <v>50.729072995548201</v>
      </c>
      <c r="G20">
        <v>0.164550109945441</v>
      </c>
      <c r="H20">
        <v>6.02312283577097E-2</v>
      </c>
      <c r="I20">
        <v>1.7089926283727502E-2</v>
      </c>
      <c r="J20">
        <v>89.405928792380607</v>
      </c>
      <c r="K20">
        <v>33.270319914458199</v>
      </c>
      <c r="L20">
        <v>12.0560632484141</v>
      </c>
      <c r="M20">
        <v>19.6142144367852</v>
      </c>
      <c r="N20">
        <v>5.9706845746269002</v>
      </c>
      <c r="O20">
        <v>2.4218964640539098</v>
      </c>
    </row>
    <row r="21" spans="1:15" x14ac:dyDescent="0.35">
      <c r="A21" t="s">
        <v>15</v>
      </c>
      <c r="B21" t="s">
        <v>20</v>
      </c>
      <c r="C21">
        <v>2.5162194005497098</v>
      </c>
      <c r="D21">
        <v>417.37666620008798</v>
      </c>
      <c r="E21">
        <v>181.38473849930699</v>
      </c>
      <c r="F21">
        <v>58.905957457375699</v>
      </c>
      <c r="G21">
        <v>4.7032708028934299E-2</v>
      </c>
      <c r="H21">
        <v>3.2382450302601E-2</v>
      </c>
      <c r="I21">
        <v>6.1867320015004503E-3</v>
      </c>
      <c r="J21">
        <v>417.83604093064099</v>
      </c>
      <c r="K21">
        <v>107.62886343657399</v>
      </c>
      <c r="L21">
        <v>42.9893817392214</v>
      </c>
      <c r="M21">
        <v>109.136527674571</v>
      </c>
      <c r="N21">
        <v>27.243838121054502</v>
      </c>
      <c r="O21">
        <v>10.319065428750701</v>
      </c>
    </row>
    <row r="22" spans="1:15" x14ac:dyDescent="0.35">
      <c r="A22" t="s">
        <v>15</v>
      </c>
      <c r="B22" t="s">
        <v>21</v>
      </c>
      <c r="C22">
        <v>1.67743812586859</v>
      </c>
      <c r="D22">
        <v>279.96434430919999</v>
      </c>
      <c r="E22">
        <v>103.86382039348101</v>
      </c>
      <c r="F22">
        <v>45.370592677739602</v>
      </c>
      <c r="G22">
        <v>3.2690076015757602E-2</v>
      </c>
      <c r="H22">
        <v>7.30969253479106E-3</v>
      </c>
      <c r="I22">
        <v>2.72489193555291E-3</v>
      </c>
      <c r="J22">
        <v>55.943624121134697</v>
      </c>
      <c r="K22">
        <v>24.972952598584001</v>
      </c>
      <c r="L22">
        <v>10.7214964455514</v>
      </c>
      <c r="M22">
        <v>11.900979482692</v>
      </c>
      <c r="N22">
        <v>5.95667252112868</v>
      </c>
      <c r="O22">
        <v>2.51791385769467</v>
      </c>
    </row>
    <row r="23" spans="1:15" x14ac:dyDescent="0.35">
      <c r="A23" t="s">
        <v>15</v>
      </c>
      <c r="B23" t="s">
        <v>22</v>
      </c>
      <c r="C23">
        <v>1.84017774618299</v>
      </c>
      <c r="D23">
        <v>283.053113514247</v>
      </c>
      <c r="E23">
        <v>106.772991902977</v>
      </c>
      <c r="F23">
        <v>43.623774091085103</v>
      </c>
      <c r="G23">
        <v>4.9819227738664602E-2</v>
      </c>
      <c r="H23">
        <v>1.42682856389221E-2</v>
      </c>
      <c r="I23">
        <v>5.0860955685519396E-3</v>
      </c>
      <c r="J23">
        <v>80.658202638137595</v>
      </c>
      <c r="K23">
        <v>30.303119078669202</v>
      </c>
      <c r="L23">
        <v>11.7093567151593</v>
      </c>
      <c r="M23">
        <v>18.511798797690201</v>
      </c>
      <c r="N23">
        <v>7.0970025067821796</v>
      </c>
      <c r="O23">
        <v>2.31492539312451</v>
      </c>
    </row>
    <row r="24" spans="1:15" x14ac:dyDescent="0.35">
      <c r="A24" t="s">
        <v>23</v>
      </c>
      <c r="B24" t="s">
        <v>16</v>
      </c>
      <c r="C24">
        <v>0.21346363019046</v>
      </c>
      <c r="D24">
        <v>86.794025171648798</v>
      </c>
      <c r="E24">
        <v>69.780222808691505</v>
      </c>
      <c r="F24">
        <v>23.4726781501126</v>
      </c>
      <c r="G24">
        <v>1.6917402185185299E-2</v>
      </c>
      <c r="H24">
        <v>8.2346603188390294E-3</v>
      </c>
      <c r="I24">
        <v>4.8730271586679003E-3</v>
      </c>
      <c r="J24">
        <v>47.110346967565398</v>
      </c>
      <c r="K24">
        <v>19.017012884299302</v>
      </c>
      <c r="L24">
        <v>11.4828193822082</v>
      </c>
      <c r="M24">
        <v>8.7102172553151807</v>
      </c>
      <c r="N24">
        <v>5.2548808138871097</v>
      </c>
      <c r="O24">
        <v>1.85926246352519</v>
      </c>
    </row>
    <row r="25" spans="1:15" x14ac:dyDescent="0.35">
      <c r="A25" t="s">
        <v>23</v>
      </c>
      <c r="B25" t="s">
        <v>17</v>
      </c>
      <c r="C25">
        <v>1.8320552331440401</v>
      </c>
      <c r="D25">
        <v>258.29233040757902</v>
      </c>
      <c r="E25">
        <v>118.36268711316799</v>
      </c>
      <c r="F25">
        <v>48.013120042585903</v>
      </c>
      <c r="G25">
        <v>0.101403996358572</v>
      </c>
      <c r="H25">
        <v>4.1754587667782402E-2</v>
      </c>
      <c r="I25">
        <v>1.4551833744793199E-2</v>
      </c>
      <c r="J25">
        <v>75.296178100465696</v>
      </c>
      <c r="K25">
        <v>33.1482459570732</v>
      </c>
      <c r="L25">
        <v>14.6121498391397</v>
      </c>
      <c r="M25">
        <v>20.498947403064101</v>
      </c>
      <c r="N25">
        <v>8.7280001808615193</v>
      </c>
      <c r="O25">
        <v>3.65936880508495</v>
      </c>
    </row>
    <row r="26" spans="1:15" x14ac:dyDescent="0.35">
      <c r="A26" t="s">
        <v>23</v>
      </c>
      <c r="B26" t="s">
        <v>19</v>
      </c>
      <c r="C26">
        <v>0.62947003779565602</v>
      </c>
      <c r="D26">
        <v>80.278325990455201</v>
      </c>
      <c r="E26">
        <v>44.320443828521697</v>
      </c>
      <c r="F26">
        <v>18.151700791644799</v>
      </c>
      <c r="G26">
        <v>1.9829514749914501E-2</v>
      </c>
      <c r="H26">
        <v>6.7625917717428399E-3</v>
      </c>
      <c r="I26">
        <v>2.9805420284961101E-3</v>
      </c>
      <c r="J26">
        <v>22.520697119934901</v>
      </c>
      <c r="K26">
        <v>12.591318718122499</v>
      </c>
      <c r="L26">
        <v>4.9231814496088697</v>
      </c>
      <c r="M26">
        <v>5.4481909593948803</v>
      </c>
      <c r="N26">
        <v>3.13980858477911</v>
      </c>
      <c r="O26">
        <v>1.1525767385252299</v>
      </c>
    </row>
    <row r="27" spans="1:15" x14ac:dyDescent="0.35">
      <c r="A27" t="s">
        <v>23</v>
      </c>
      <c r="B27" t="s">
        <v>20</v>
      </c>
      <c r="C27">
        <v>0.21806065957291601</v>
      </c>
      <c r="D27">
        <v>24.2528339244177</v>
      </c>
      <c r="E27">
        <v>22.236218965004699</v>
      </c>
      <c r="F27">
        <v>14.221497422592</v>
      </c>
      <c r="G27">
        <v>2.29569974297038E-2</v>
      </c>
      <c r="H27">
        <v>5.6578417406437298E-3</v>
      </c>
      <c r="I27">
        <v>2.8611032888431298E-3</v>
      </c>
      <c r="J27">
        <v>9.6888948037826808</v>
      </c>
      <c r="K27">
        <v>7.9812665591018899</v>
      </c>
      <c r="L27">
        <v>4.1506275950654503</v>
      </c>
      <c r="M27">
        <v>2.3692474193159101</v>
      </c>
      <c r="N27">
        <v>1.94563924698794</v>
      </c>
      <c r="O27">
        <v>1.4863558961468799</v>
      </c>
    </row>
    <row r="28" spans="1:15" x14ac:dyDescent="0.35">
      <c r="A28" t="s">
        <v>23</v>
      </c>
      <c r="B28" t="s">
        <v>21</v>
      </c>
      <c r="C28">
        <v>0.21829367979574801</v>
      </c>
      <c r="D28">
        <v>23.5197669563969</v>
      </c>
      <c r="E28">
        <v>16.093677980119399</v>
      </c>
      <c r="F28">
        <v>8.5508641968800898</v>
      </c>
      <c r="G28">
        <v>2.2574650442577299E-2</v>
      </c>
      <c r="H28">
        <v>6.6774366057287303E-3</v>
      </c>
      <c r="I28">
        <v>3.4859699233203301E-3</v>
      </c>
      <c r="J28">
        <v>7.52793309677143</v>
      </c>
      <c r="K28">
        <v>4.8227745243332203</v>
      </c>
      <c r="L28">
        <v>2.3831633915695898</v>
      </c>
      <c r="M28">
        <v>2.1671728952448599</v>
      </c>
      <c r="N28">
        <v>1.13320168197463</v>
      </c>
      <c r="O28">
        <v>0.57740811701289096</v>
      </c>
    </row>
    <row r="29" spans="1:15" x14ac:dyDescent="0.35">
      <c r="A29" t="s">
        <v>23</v>
      </c>
      <c r="B29" t="s">
        <v>22</v>
      </c>
      <c r="C29">
        <v>0.250689369506156</v>
      </c>
      <c r="D29">
        <v>31.064704203121899</v>
      </c>
      <c r="E29">
        <v>18.953030910451201</v>
      </c>
      <c r="F29">
        <v>7.2327920918661697</v>
      </c>
      <c r="G29">
        <v>2.5565324159636801E-2</v>
      </c>
      <c r="H29">
        <v>7.6494807903089096E-3</v>
      </c>
      <c r="I29">
        <v>2.92313036953883E-3</v>
      </c>
      <c r="J29">
        <v>8.7702044432415196</v>
      </c>
      <c r="K29">
        <v>5.5796821492161603</v>
      </c>
      <c r="L29">
        <v>2.0565244269160798</v>
      </c>
      <c r="M29">
        <v>2.05512513500942</v>
      </c>
      <c r="N29">
        <v>1.43416242324039</v>
      </c>
      <c r="O29">
        <v>0.50661882042249096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B5D3-0EF6-4830-BC1C-BF1423D461D1}">
  <dimension ref="A1:O59"/>
  <sheetViews>
    <sheetView workbookViewId="0">
      <selection activeCell="J19" sqref="J1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6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 t="s">
        <v>65</v>
      </c>
      <c r="B2" t="s">
        <v>16</v>
      </c>
      <c r="C2">
        <v>2.47749358732678</v>
      </c>
      <c r="D2">
        <v>4010.3683035714198</v>
      </c>
      <c r="E2">
        <v>1284.8596307663599</v>
      </c>
      <c r="F2">
        <v>590.56687802684496</v>
      </c>
      <c r="G2">
        <v>4.6463385170054101</v>
      </c>
      <c r="H2">
        <v>2.2452200823418802</v>
      </c>
      <c r="I2">
        <v>1.0491037120681499</v>
      </c>
      <c r="J2">
        <v>1311.1951962425501</v>
      </c>
      <c r="K2">
        <v>472.37158735971599</v>
      </c>
      <c r="L2">
        <v>231.72625710364099</v>
      </c>
      <c r="M2">
        <v>413.06476004464201</v>
      </c>
      <c r="N2">
        <v>157.61979675292901</v>
      </c>
      <c r="O2">
        <v>79.080010705091496</v>
      </c>
    </row>
    <row r="3" spans="1:15" x14ac:dyDescent="0.35">
      <c r="A3" t="s">
        <v>65</v>
      </c>
      <c r="B3" t="s">
        <v>17</v>
      </c>
      <c r="C3">
        <v>3.0465449314234201</v>
      </c>
      <c r="D3">
        <v>4369.7340262276703</v>
      </c>
      <c r="E3">
        <v>1573.55321393694</v>
      </c>
      <c r="F3">
        <v>735.56264137735104</v>
      </c>
      <c r="G3">
        <v>5.57936049042305</v>
      </c>
      <c r="H3">
        <v>2.7733664886936</v>
      </c>
      <c r="I3">
        <v>1.2951242601184301</v>
      </c>
      <c r="J3">
        <v>1595.9340122767801</v>
      </c>
      <c r="K3">
        <v>605.22477819049095</v>
      </c>
      <c r="L3">
        <v>285.48018873102802</v>
      </c>
      <c r="M3">
        <v>514.11747610909595</v>
      </c>
      <c r="N3">
        <v>203.40735226585701</v>
      </c>
      <c r="O3">
        <v>99.050803902076197</v>
      </c>
    </row>
    <row r="4" spans="1:15" x14ac:dyDescent="0.35">
      <c r="A4" t="s">
        <v>65</v>
      </c>
      <c r="B4" t="s">
        <v>19</v>
      </c>
      <c r="C4">
        <v>2.4281601448417498</v>
      </c>
      <c r="D4">
        <v>3752.4882982751101</v>
      </c>
      <c r="E4">
        <v>1301.8522796976799</v>
      </c>
      <c r="F4">
        <v>607.37965106376805</v>
      </c>
      <c r="G4">
        <v>4.3335902832883502</v>
      </c>
      <c r="H4">
        <v>2.16015844057838</v>
      </c>
      <c r="I4">
        <v>1.0382292120723999</v>
      </c>
      <c r="J4">
        <v>1299.70131028573</v>
      </c>
      <c r="K4">
        <v>475.25956832489197</v>
      </c>
      <c r="L4">
        <v>224.559284834876</v>
      </c>
      <c r="M4">
        <v>421.25820176711198</v>
      </c>
      <c r="N4">
        <v>161.31559838298799</v>
      </c>
      <c r="O4">
        <v>79.153545827532895</v>
      </c>
    </row>
    <row r="5" spans="1:15" x14ac:dyDescent="0.35">
      <c r="A5" t="s">
        <v>65</v>
      </c>
      <c r="B5" t="s">
        <v>20</v>
      </c>
      <c r="C5">
        <v>2.4789854454986302</v>
      </c>
      <c r="D5">
        <v>3847.1064453125</v>
      </c>
      <c r="E5">
        <v>1304.9346807570601</v>
      </c>
      <c r="F5">
        <v>603.211211068289</v>
      </c>
      <c r="G5">
        <v>4.5505847020030599</v>
      </c>
      <c r="H5">
        <v>2.2147813600320201</v>
      </c>
      <c r="I5">
        <v>1.0461055625162401</v>
      </c>
      <c r="J5">
        <v>1340.4832356770801</v>
      </c>
      <c r="K5">
        <v>482.03197321815998</v>
      </c>
      <c r="L5">
        <v>226.37184776254199</v>
      </c>
      <c r="M5">
        <v>444.86003505161801</v>
      </c>
      <c r="N5">
        <v>166.791173063005</v>
      </c>
      <c r="O5">
        <v>80.290989299209699</v>
      </c>
    </row>
    <row r="6" spans="1:15" x14ac:dyDescent="0.35">
      <c r="A6" t="s">
        <v>65</v>
      </c>
      <c r="B6" t="s">
        <v>21</v>
      </c>
      <c r="C6">
        <v>2.4561974132289599</v>
      </c>
      <c r="D6">
        <v>3802.6005859375</v>
      </c>
      <c r="E6">
        <v>1306.23134940011</v>
      </c>
      <c r="F6">
        <v>614.19402640206397</v>
      </c>
      <c r="G6">
        <v>4.48077532175079</v>
      </c>
      <c r="H6">
        <v>2.19311959403483</v>
      </c>
      <c r="I6">
        <v>1.0445630508920201</v>
      </c>
      <c r="J6">
        <v>1318.18691871279</v>
      </c>
      <c r="K6">
        <v>478.29037088061102</v>
      </c>
      <c r="L6">
        <v>228.36782397056101</v>
      </c>
      <c r="M6">
        <v>425.606621442522</v>
      </c>
      <c r="N6">
        <v>160.966591789608</v>
      </c>
      <c r="O6">
        <v>78.454367055211705</v>
      </c>
    </row>
    <row r="7" spans="1:15" x14ac:dyDescent="0.35">
      <c r="A7" t="s">
        <v>65</v>
      </c>
      <c r="B7" t="s">
        <v>22</v>
      </c>
      <c r="C7">
        <v>2.65926109568424</v>
      </c>
      <c r="D7">
        <v>4570.4748883928496</v>
      </c>
      <c r="E7">
        <v>1623.2275506882399</v>
      </c>
      <c r="F7">
        <v>749.69764257937004</v>
      </c>
      <c r="G7">
        <v>4.5054285881228502</v>
      </c>
      <c r="H7">
        <v>2.2006178394516098</v>
      </c>
      <c r="I7">
        <v>1.04672850403008</v>
      </c>
      <c r="J7">
        <v>1636.39829799107</v>
      </c>
      <c r="K7">
        <v>587.31104823521196</v>
      </c>
      <c r="L7">
        <v>273.53872245996098</v>
      </c>
      <c r="M7">
        <v>527.99723336355999</v>
      </c>
      <c r="N7">
        <v>192.05955272856201</v>
      </c>
      <c r="O7">
        <v>92.468323640434093</v>
      </c>
    </row>
    <row r="8" spans="1:15" x14ac:dyDescent="0.35">
      <c r="A8" t="s">
        <v>64</v>
      </c>
      <c r="B8" t="s">
        <v>16</v>
      </c>
      <c r="C8">
        <v>2.3746382009376501</v>
      </c>
      <c r="D8">
        <v>3352.6183035714198</v>
      </c>
      <c r="E8">
        <v>1210.2152971540099</v>
      </c>
      <c r="F8">
        <v>554.51127842494395</v>
      </c>
      <c r="G8">
        <v>4.3280531268724802</v>
      </c>
      <c r="H8">
        <v>2.1715490889198601</v>
      </c>
      <c r="I8">
        <v>1.0396743083514499</v>
      </c>
      <c r="J8">
        <v>1249.6086077008899</v>
      </c>
      <c r="K8">
        <v>439.18978300548702</v>
      </c>
      <c r="L8">
        <v>211.32549537606701</v>
      </c>
      <c r="M8">
        <v>402.54670584542401</v>
      </c>
      <c r="N8">
        <v>155.60541418166301</v>
      </c>
      <c r="O8">
        <v>75.322792362680204</v>
      </c>
    </row>
    <row r="9" spans="1:15" x14ac:dyDescent="0.35">
      <c r="A9" t="s">
        <v>64</v>
      </c>
      <c r="B9" t="s">
        <v>17</v>
      </c>
      <c r="C9">
        <v>3.5825030487225602</v>
      </c>
      <c r="D9">
        <v>3529.0884486607101</v>
      </c>
      <c r="E9">
        <v>1515.1293887183699</v>
      </c>
      <c r="F9">
        <v>741.77733798902796</v>
      </c>
      <c r="G9">
        <v>7.1049429163113897</v>
      </c>
      <c r="H9">
        <v>3.5435123620672702</v>
      </c>
      <c r="I9">
        <v>1.6515179329352001</v>
      </c>
      <c r="J9">
        <v>1485.5750906808</v>
      </c>
      <c r="K9">
        <v>630.60123528374504</v>
      </c>
      <c r="L9">
        <v>311.36858733495001</v>
      </c>
      <c r="M9">
        <v>502.00361938476499</v>
      </c>
      <c r="N9">
        <v>211.47888953799199</v>
      </c>
      <c r="O9">
        <v>110.599610286586</v>
      </c>
    </row>
    <row r="10" spans="1:15" x14ac:dyDescent="0.35">
      <c r="A10" t="s">
        <v>64</v>
      </c>
      <c r="B10" t="s">
        <v>19</v>
      </c>
      <c r="C10">
        <v>2.3494290663657802</v>
      </c>
      <c r="D10">
        <v>3434.6884915659102</v>
      </c>
      <c r="E10">
        <v>1180.9274494265701</v>
      </c>
      <c r="F10">
        <v>540.60190352348798</v>
      </c>
      <c r="G10">
        <v>4.2623091034210496</v>
      </c>
      <c r="H10">
        <v>2.1563481057414</v>
      </c>
      <c r="I10">
        <v>1.03900836576553</v>
      </c>
      <c r="J10">
        <v>1197.5599581745601</v>
      </c>
      <c r="K10">
        <v>442.17659796903899</v>
      </c>
      <c r="L10">
        <v>208.713656969868</v>
      </c>
      <c r="M10">
        <v>390.164007465591</v>
      </c>
      <c r="N10">
        <v>149.60735466749699</v>
      </c>
      <c r="O10">
        <v>73.478265993835393</v>
      </c>
    </row>
    <row r="11" spans="1:15" x14ac:dyDescent="0.35">
      <c r="A11" t="s">
        <v>64</v>
      </c>
      <c r="B11" t="s">
        <v>20</v>
      </c>
      <c r="C11">
        <v>2.3660219737242598</v>
      </c>
      <c r="D11">
        <v>3429.7967354910702</v>
      </c>
      <c r="E11">
        <v>1185.04155040922</v>
      </c>
      <c r="F11">
        <v>535.46007771394602</v>
      </c>
      <c r="G11">
        <v>4.3030330843368798</v>
      </c>
      <c r="H11">
        <v>2.1722935869265498</v>
      </c>
      <c r="I11">
        <v>1.0421831957666401</v>
      </c>
      <c r="J11">
        <v>1205.9535784040099</v>
      </c>
      <c r="K11">
        <v>448.57726493714301</v>
      </c>
      <c r="L11">
        <v>212.538958899828</v>
      </c>
      <c r="M11">
        <v>394.268843296596</v>
      </c>
      <c r="N11">
        <v>152.68395427522199</v>
      </c>
      <c r="O11">
        <v>74.565359331150404</v>
      </c>
    </row>
    <row r="12" spans="1:15" x14ac:dyDescent="0.35">
      <c r="A12" t="s">
        <v>64</v>
      </c>
      <c r="B12" t="s">
        <v>21</v>
      </c>
      <c r="C12">
        <v>2.3561017276923799</v>
      </c>
      <c r="D12">
        <v>3448.1379743303501</v>
      </c>
      <c r="E12">
        <v>1184.1486467633899</v>
      </c>
      <c r="F12">
        <v>539.85966507269404</v>
      </c>
      <c r="G12">
        <v>4.2706714580463503</v>
      </c>
      <c r="H12">
        <v>2.1576310722926899</v>
      </c>
      <c r="I12">
        <v>1.03864316966365</v>
      </c>
      <c r="J12">
        <v>1213.1754673549101</v>
      </c>
      <c r="K12">
        <v>447.07799832783002</v>
      </c>
      <c r="L12">
        <v>210.542073567708</v>
      </c>
      <c r="M12">
        <v>394.38069022042401</v>
      </c>
      <c r="N12">
        <v>151.26412246340701</v>
      </c>
      <c r="O12">
        <v>73.772785703989896</v>
      </c>
    </row>
    <row r="13" spans="1:15" x14ac:dyDescent="0.35">
      <c r="A13" t="s">
        <v>64</v>
      </c>
      <c r="B13" t="s">
        <v>22</v>
      </c>
      <c r="C13">
        <v>2.3482339663665401</v>
      </c>
      <c r="D13">
        <v>3402.5080915178501</v>
      </c>
      <c r="E13">
        <v>1170.11924525669</v>
      </c>
      <c r="F13">
        <v>538.202149994519</v>
      </c>
      <c r="G13">
        <v>4.2690031452079902</v>
      </c>
      <c r="H13">
        <v>2.15756795656758</v>
      </c>
      <c r="I13">
        <v>1.03925283614828</v>
      </c>
      <c r="J13">
        <v>1198.3181501116001</v>
      </c>
      <c r="K13">
        <v>442.00085158575098</v>
      </c>
      <c r="L13">
        <v>208.80041379344701</v>
      </c>
      <c r="M13">
        <v>390.59431239536798</v>
      </c>
      <c r="N13">
        <v>149.07725352332699</v>
      </c>
      <c r="O13">
        <v>73.482100647809503</v>
      </c>
    </row>
    <row r="14" spans="1:15" x14ac:dyDescent="0.35">
      <c r="A14" t="s">
        <v>63</v>
      </c>
      <c r="B14" t="s">
        <v>16</v>
      </c>
      <c r="C14">
        <v>2.40300784950063</v>
      </c>
      <c r="D14">
        <v>3531.9506138392799</v>
      </c>
      <c r="E14">
        <v>1259.53840564546</v>
      </c>
      <c r="F14">
        <v>558.32083410146197</v>
      </c>
      <c r="G14">
        <v>4.3810822324833101</v>
      </c>
      <c r="H14">
        <v>2.1900675146870898</v>
      </c>
      <c r="I14">
        <v>1.0448550611110901</v>
      </c>
      <c r="J14">
        <v>1232.3686290922601</v>
      </c>
      <c r="K14">
        <v>465.495212373279</v>
      </c>
      <c r="L14">
        <v>217.05496275505999</v>
      </c>
      <c r="M14">
        <v>399.422151402064</v>
      </c>
      <c r="N14">
        <v>156.79132681346999</v>
      </c>
      <c r="O14">
        <v>76.218116732032897</v>
      </c>
    </row>
    <row r="15" spans="1:15" x14ac:dyDescent="0.35">
      <c r="A15" t="s">
        <v>63</v>
      </c>
      <c r="B15" t="s">
        <v>17</v>
      </c>
      <c r="C15">
        <v>4.7916884799050701</v>
      </c>
      <c r="D15">
        <v>6837.0608956473197</v>
      </c>
      <c r="E15">
        <v>2507.5198713030099</v>
      </c>
      <c r="F15">
        <v>1292.7471593739999</v>
      </c>
      <c r="G15">
        <v>8.2461059773411893</v>
      </c>
      <c r="H15">
        <v>3.9278798812268998</v>
      </c>
      <c r="I15">
        <v>1.80677437776032</v>
      </c>
      <c r="J15">
        <v>2881.8723551432199</v>
      </c>
      <c r="K15">
        <v>1091.2929272121801</v>
      </c>
      <c r="L15">
        <v>541.44066700319001</v>
      </c>
      <c r="M15">
        <v>1055.24601418631</v>
      </c>
      <c r="N15">
        <v>392.74103201911498</v>
      </c>
      <c r="O15">
        <v>193.36628796725799</v>
      </c>
    </row>
    <row r="16" spans="1:15" x14ac:dyDescent="0.35">
      <c r="A16" t="s">
        <v>63</v>
      </c>
      <c r="B16" t="s">
        <v>19</v>
      </c>
      <c r="C16">
        <v>2.3856837080653501</v>
      </c>
      <c r="D16">
        <v>3384.2286193875402</v>
      </c>
      <c r="E16">
        <v>1174.8423097086099</v>
      </c>
      <c r="F16">
        <v>548.59073574996705</v>
      </c>
      <c r="G16">
        <v>4.3718897753038801</v>
      </c>
      <c r="H16">
        <v>2.1948390295543501</v>
      </c>
      <c r="I16">
        <v>1.0495607504893201</v>
      </c>
      <c r="J16">
        <v>1220.9015216130699</v>
      </c>
      <c r="K16">
        <v>445.77776982918499</v>
      </c>
      <c r="L16">
        <v>213.897152131361</v>
      </c>
      <c r="M16">
        <v>401.53827601765897</v>
      </c>
      <c r="N16">
        <v>152.685403307059</v>
      </c>
      <c r="O16">
        <v>75.487399952185001</v>
      </c>
    </row>
    <row r="17" spans="1:15" x14ac:dyDescent="0.35">
      <c r="A17" t="s">
        <v>63</v>
      </c>
      <c r="B17" t="s">
        <v>20</v>
      </c>
      <c r="C17">
        <v>2.3983223398445199</v>
      </c>
      <c r="D17">
        <v>3526.1012834821399</v>
      </c>
      <c r="E17">
        <v>1228.0311250232501</v>
      </c>
      <c r="F17">
        <v>565.30837716861595</v>
      </c>
      <c r="G17">
        <v>4.3587906715291096</v>
      </c>
      <c r="H17">
        <v>2.1868609134031201</v>
      </c>
      <c r="I17">
        <v>1.0431281672576</v>
      </c>
      <c r="J17">
        <v>1244.0549665178501</v>
      </c>
      <c r="K17">
        <v>461.95221528552798</v>
      </c>
      <c r="L17">
        <v>218.41285882028501</v>
      </c>
      <c r="M17">
        <v>402.96598074776699</v>
      </c>
      <c r="N17">
        <v>155.55840779259</v>
      </c>
      <c r="O17">
        <v>75.797306778966103</v>
      </c>
    </row>
    <row r="18" spans="1:15" x14ac:dyDescent="0.35">
      <c r="A18" t="s">
        <v>63</v>
      </c>
      <c r="B18" t="s">
        <v>21</v>
      </c>
      <c r="C18">
        <v>2.3763082773288402</v>
      </c>
      <c r="D18">
        <v>3424.0358537946399</v>
      </c>
      <c r="E18">
        <v>1196.90979003906</v>
      </c>
      <c r="F18">
        <v>549.73147598577998</v>
      </c>
      <c r="G18">
        <v>4.3231466921244301</v>
      </c>
      <c r="H18">
        <v>2.17631615591716</v>
      </c>
      <c r="I18">
        <v>1.0424771464898599</v>
      </c>
      <c r="J18">
        <v>1221.0241582961301</v>
      </c>
      <c r="K18">
        <v>454.84995548308802</v>
      </c>
      <c r="L18">
        <v>214.18644552165901</v>
      </c>
      <c r="M18">
        <v>397.10192958286802</v>
      </c>
      <c r="N18">
        <v>153.01171598888499</v>
      </c>
      <c r="O18">
        <v>74.985521433304697</v>
      </c>
    </row>
    <row r="19" spans="1:15" x14ac:dyDescent="0.35">
      <c r="A19" t="s">
        <v>63</v>
      </c>
      <c r="B19" t="s">
        <v>22</v>
      </c>
      <c r="C19">
        <v>2.3627661468004399</v>
      </c>
      <c r="D19">
        <v>3285.9914899553501</v>
      </c>
      <c r="E19">
        <v>1152.66085960751</v>
      </c>
      <c r="F19">
        <v>535.83811094322903</v>
      </c>
      <c r="G19">
        <v>4.3225662945988104</v>
      </c>
      <c r="H19">
        <v>2.1788540737567299</v>
      </c>
      <c r="I19">
        <v>1.0452093647666301</v>
      </c>
      <c r="J19">
        <v>1191.49688430059</v>
      </c>
      <c r="K19">
        <v>446.01699974423298</v>
      </c>
      <c r="L19">
        <v>212.50404594058</v>
      </c>
      <c r="M19">
        <v>392.98175048828102</v>
      </c>
      <c r="N19">
        <v>150.851252165294</v>
      </c>
      <c r="O19">
        <v>74.879440310536594</v>
      </c>
    </row>
    <row r="20" spans="1:15" x14ac:dyDescent="0.35">
      <c r="A20" t="s">
        <v>62</v>
      </c>
      <c r="B20" t="s">
        <v>16</v>
      </c>
      <c r="C20">
        <v>2.7572478991596601</v>
      </c>
      <c r="D20">
        <v>3770.8571428571399</v>
      </c>
      <c r="E20">
        <v>1309.4761904761899</v>
      </c>
      <c r="F20">
        <v>593.76530612244903</v>
      </c>
      <c r="G20">
        <v>5.2513704727545303</v>
      </c>
      <c r="H20">
        <v>2.67128176295116</v>
      </c>
      <c r="I20">
        <v>1.2439722625685199</v>
      </c>
      <c r="J20">
        <v>1296.73809523809</v>
      </c>
      <c r="K20">
        <v>469.666666666666</v>
      </c>
      <c r="L20">
        <v>222.659863945578</v>
      </c>
      <c r="M20">
        <v>427.892857142857</v>
      </c>
      <c r="N20">
        <v>166.933333333333</v>
      </c>
      <c r="O20">
        <v>83.007142857142796</v>
      </c>
    </row>
    <row r="21" spans="1:15" x14ac:dyDescent="0.35">
      <c r="A21" t="s">
        <v>62</v>
      </c>
      <c r="B21" t="s">
        <v>17</v>
      </c>
      <c r="C21">
        <v>12.809203596653999</v>
      </c>
      <c r="D21">
        <v>40076.315848214203</v>
      </c>
      <c r="E21">
        <v>13376.6319056919</v>
      </c>
      <c r="F21">
        <v>5749.9215835259802</v>
      </c>
      <c r="G21">
        <v>16.964141273143099</v>
      </c>
      <c r="H21">
        <v>6.4793545653488396</v>
      </c>
      <c r="I21">
        <v>2.4291448544567702</v>
      </c>
      <c r="J21">
        <v>13384.5226004464</v>
      </c>
      <c r="K21">
        <v>4476.94825575086</v>
      </c>
      <c r="L21">
        <v>1945.6696370442701</v>
      </c>
      <c r="M21">
        <v>4025.0241350446399</v>
      </c>
      <c r="N21">
        <v>1348.63519955589</v>
      </c>
      <c r="O21">
        <v>588.874400701328</v>
      </c>
    </row>
    <row r="22" spans="1:15" x14ac:dyDescent="0.35">
      <c r="A22" t="s">
        <v>62</v>
      </c>
      <c r="B22" t="s">
        <v>19</v>
      </c>
      <c r="C22">
        <v>2.7572478991596601</v>
      </c>
      <c r="D22">
        <v>3770.8571428571399</v>
      </c>
      <c r="E22">
        <v>1309.4761904761899</v>
      </c>
      <c r="F22">
        <v>593.76530612244903</v>
      </c>
      <c r="G22">
        <v>5.2513704727545303</v>
      </c>
      <c r="H22">
        <v>2.67128176295116</v>
      </c>
      <c r="I22">
        <v>1.2439722625685199</v>
      </c>
      <c r="J22">
        <v>1296.73809523809</v>
      </c>
      <c r="K22">
        <v>469.666666666666</v>
      </c>
      <c r="L22">
        <v>222.659863945578</v>
      </c>
      <c r="M22">
        <v>427.892857142857</v>
      </c>
      <c r="N22">
        <v>166.933333333333</v>
      </c>
      <c r="O22">
        <v>83.007142857142796</v>
      </c>
    </row>
    <row r="23" spans="1:15" x14ac:dyDescent="0.35">
      <c r="A23" t="s">
        <v>62</v>
      </c>
      <c r="B23" t="s">
        <v>20</v>
      </c>
      <c r="C23">
        <v>2.7572483434349699</v>
      </c>
      <c r="D23">
        <v>3770.8582589285702</v>
      </c>
      <c r="E23">
        <v>1309.47639392671</v>
      </c>
      <c r="F23">
        <v>593.765444697166</v>
      </c>
      <c r="G23">
        <v>5.2513706176411503</v>
      </c>
      <c r="H23">
        <v>2.6712818366474198</v>
      </c>
      <c r="I23">
        <v>1.2439723651348</v>
      </c>
      <c r="J23">
        <v>1296.73867652529</v>
      </c>
      <c r="K23">
        <v>469.666800362723</v>
      </c>
      <c r="L23">
        <v>222.65994836197399</v>
      </c>
      <c r="M23">
        <v>427.89313092912897</v>
      </c>
      <c r="N23">
        <v>166.93342005411699</v>
      </c>
      <c r="O23">
        <v>83.007171912095899</v>
      </c>
    </row>
    <row r="24" spans="1:15" x14ac:dyDescent="0.35">
      <c r="A24" t="s">
        <v>62</v>
      </c>
      <c r="B24" t="s">
        <v>21</v>
      </c>
      <c r="C24">
        <v>2.7572482070292499</v>
      </c>
      <c r="D24">
        <v>3770.8571428571399</v>
      </c>
      <c r="E24">
        <v>1309.4764462425501</v>
      </c>
      <c r="F24">
        <v>593.76553438147698</v>
      </c>
      <c r="G24">
        <v>5.25137089452324</v>
      </c>
      <c r="H24">
        <v>2.67128187063155</v>
      </c>
      <c r="I24">
        <v>1.24397231411508</v>
      </c>
      <c r="J24">
        <v>1296.73837425595</v>
      </c>
      <c r="K24">
        <v>469.66679454985098</v>
      </c>
      <c r="L24">
        <v>222.65994309405801</v>
      </c>
      <c r="M24">
        <v>427.89298793247701</v>
      </c>
      <c r="N24">
        <v>166.93337082635699</v>
      </c>
      <c r="O24">
        <v>83.007155694766894</v>
      </c>
    </row>
    <row r="25" spans="1:15" x14ac:dyDescent="0.35">
      <c r="A25" t="s">
        <v>62</v>
      </c>
      <c r="B25" t="s">
        <v>22</v>
      </c>
      <c r="C25">
        <v>2.7572479452048202</v>
      </c>
      <c r="D25">
        <v>3770.8571428571399</v>
      </c>
      <c r="E25">
        <v>1309.4761904761899</v>
      </c>
      <c r="F25">
        <v>593.76531110490998</v>
      </c>
      <c r="G25">
        <v>5.2513705317518902</v>
      </c>
      <c r="H25">
        <v>2.6712818265866201</v>
      </c>
      <c r="I25">
        <v>1.2439723017533699</v>
      </c>
      <c r="J25">
        <v>1296.73809523809</v>
      </c>
      <c r="K25">
        <v>469.666666666666</v>
      </c>
      <c r="L25">
        <v>222.65986519119301</v>
      </c>
      <c r="M25">
        <v>427.892857142857</v>
      </c>
      <c r="N25">
        <v>166.93333304268899</v>
      </c>
      <c r="O25">
        <v>83.007142336514505</v>
      </c>
    </row>
    <row r="26" spans="1:15" x14ac:dyDescent="0.35">
      <c r="A26" t="s">
        <v>61</v>
      </c>
      <c r="B26" t="s">
        <v>16</v>
      </c>
      <c r="C26">
        <v>3.9521308523409302</v>
      </c>
      <c r="D26">
        <v>7890.5714285714203</v>
      </c>
      <c r="E26">
        <v>2636.1904761904698</v>
      </c>
      <c r="F26">
        <v>1226.24489795918</v>
      </c>
      <c r="G26">
        <v>6.3822564775336099</v>
      </c>
      <c r="H26">
        <v>3.0434100173358898</v>
      </c>
      <c r="I26">
        <v>1.37301691421074</v>
      </c>
      <c r="J26">
        <v>2702.5238095238001</v>
      </c>
      <c r="K26">
        <v>960.07142857142799</v>
      </c>
      <c r="L26">
        <v>452.102040816326</v>
      </c>
      <c r="M26">
        <v>913.84285714285704</v>
      </c>
      <c r="N26">
        <v>325.42619047619002</v>
      </c>
      <c r="O26">
        <v>151.74285714285699</v>
      </c>
    </row>
    <row r="27" spans="1:15" x14ac:dyDescent="0.35">
      <c r="A27" t="s">
        <v>61</v>
      </c>
      <c r="B27" t="s">
        <v>17</v>
      </c>
      <c r="C27">
        <v>9.8819721383995294</v>
      </c>
      <c r="D27">
        <v>35051.951311383898</v>
      </c>
      <c r="E27">
        <v>11683.9830380394</v>
      </c>
      <c r="F27">
        <v>4966.78063871422</v>
      </c>
      <c r="G27">
        <v>10.527242132162</v>
      </c>
      <c r="H27">
        <v>3.92847348282758</v>
      </c>
      <c r="I27">
        <v>1.5103406656521701</v>
      </c>
      <c r="J27">
        <v>11543.860072544599</v>
      </c>
      <c r="K27">
        <v>3815.4356369745101</v>
      </c>
      <c r="L27">
        <v>1607.98879527396</v>
      </c>
      <c r="M27">
        <v>3426.20310232979</v>
      </c>
      <c r="N27">
        <v>1135.45083903358</v>
      </c>
      <c r="O27">
        <v>476.09863661357298</v>
      </c>
    </row>
    <row r="28" spans="1:15" x14ac:dyDescent="0.35">
      <c r="A28" t="s">
        <v>61</v>
      </c>
      <c r="B28" t="s">
        <v>19</v>
      </c>
      <c r="C28">
        <v>3.9521308523409302</v>
      </c>
      <c r="D28">
        <v>7890.5714285714203</v>
      </c>
      <c r="E28">
        <v>2636.1904761904698</v>
      </c>
      <c r="F28">
        <v>1226.24489795918</v>
      </c>
      <c r="G28">
        <v>6.3822564775336099</v>
      </c>
      <c r="H28">
        <v>3.0434100173358898</v>
      </c>
      <c r="I28">
        <v>1.37301691421074</v>
      </c>
      <c r="J28">
        <v>2702.5238095238101</v>
      </c>
      <c r="K28">
        <v>960.07142857142799</v>
      </c>
      <c r="L28">
        <v>452.102040816326</v>
      </c>
      <c r="M28">
        <v>913.84285714285602</v>
      </c>
      <c r="N28">
        <v>325.42619047619002</v>
      </c>
      <c r="O28">
        <v>151.74285714285699</v>
      </c>
    </row>
    <row r="29" spans="1:15" x14ac:dyDescent="0.35">
      <c r="A29" t="s">
        <v>61</v>
      </c>
      <c r="B29" t="s">
        <v>20</v>
      </c>
      <c r="C29">
        <v>3.9521309133943499</v>
      </c>
      <c r="D29">
        <v>7890.5714285714203</v>
      </c>
      <c r="E29">
        <v>2636.1903599330299</v>
      </c>
      <c r="F29">
        <v>1226.24476716956</v>
      </c>
      <c r="G29">
        <v>6.3822567829633403</v>
      </c>
      <c r="H29">
        <v>3.0434102357969701</v>
      </c>
      <c r="I29">
        <v>1.3730170610724901</v>
      </c>
      <c r="J29">
        <v>2702.52373976934</v>
      </c>
      <c r="K29">
        <v>960.07153998480896</v>
      </c>
      <c r="L29">
        <v>452.101995195661</v>
      </c>
      <c r="M29">
        <v>913.84268973214205</v>
      </c>
      <c r="N29">
        <v>325.42617986769898</v>
      </c>
      <c r="O29">
        <v>151.74283756333901</v>
      </c>
    </row>
    <row r="30" spans="1:15" x14ac:dyDescent="0.35">
      <c r="A30" t="s">
        <v>61</v>
      </c>
      <c r="B30" t="s">
        <v>21</v>
      </c>
      <c r="C30">
        <v>3.95213045672973</v>
      </c>
      <c r="D30">
        <v>7890.5714285714203</v>
      </c>
      <c r="E30">
        <v>2636.1901971726102</v>
      </c>
      <c r="F30">
        <v>1226.24470769142</v>
      </c>
      <c r="G30">
        <v>6.38225596769853</v>
      </c>
      <c r="H30">
        <v>3.0434098645363301</v>
      </c>
      <c r="I30">
        <v>1.37301693126452</v>
      </c>
      <c r="J30">
        <v>2702.5232979910702</v>
      </c>
      <c r="K30">
        <v>960.07122608971895</v>
      </c>
      <c r="L30">
        <v>452.10195237763003</v>
      </c>
      <c r="M30">
        <v>913.84262172154001</v>
      </c>
      <c r="N30">
        <v>325.42609441847998</v>
      </c>
      <c r="O30">
        <v>151.74283004585499</v>
      </c>
    </row>
    <row r="31" spans="1:15" x14ac:dyDescent="0.35">
      <c r="A31" t="s">
        <v>61</v>
      </c>
      <c r="B31" t="s">
        <v>22</v>
      </c>
      <c r="C31">
        <v>3.9521308909115298</v>
      </c>
      <c r="D31">
        <v>7890.5714285714203</v>
      </c>
      <c r="E31">
        <v>2636.1904761904698</v>
      </c>
      <c r="F31">
        <v>1226.24489795918</v>
      </c>
      <c r="G31">
        <v>6.3822565110947398</v>
      </c>
      <c r="H31">
        <v>3.0434100621763398</v>
      </c>
      <c r="I31">
        <v>1.3730169511627199</v>
      </c>
      <c r="J31">
        <v>2702.5238095238001</v>
      </c>
      <c r="K31">
        <v>960.07142857142799</v>
      </c>
      <c r="L31">
        <v>452.102040816326</v>
      </c>
      <c r="M31">
        <v>913.84285714285704</v>
      </c>
      <c r="N31">
        <v>325.42618989490302</v>
      </c>
      <c r="O31">
        <v>151.742857580768</v>
      </c>
    </row>
    <row r="32" spans="1:15" x14ac:dyDescent="0.35">
      <c r="A32" t="s">
        <v>60</v>
      </c>
      <c r="B32" t="s">
        <v>16</v>
      </c>
      <c r="C32">
        <v>2.7572478991596601</v>
      </c>
      <c r="D32">
        <v>3770.8571428571399</v>
      </c>
      <c r="E32">
        <v>1309.4761904761899</v>
      </c>
      <c r="F32">
        <v>593.76530612244903</v>
      </c>
      <c r="G32">
        <v>5.2513704727545303</v>
      </c>
      <c r="H32">
        <v>2.67128176295116</v>
      </c>
      <c r="I32">
        <v>1.2439722625685199</v>
      </c>
      <c r="J32">
        <v>1296.73809523809</v>
      </c>
      <c r="K32">
        <v>469.666666666666</v>
      </c>
      <c r="L32">
        <v>222.659863945578</v>
      </c>
      <c r="M32">
        <v>427.892857142857</v>
      </c>
      <c r="N32">
        <v>166.933333333333</v>
      </c>
      <c r="O32">
        <v>83.007142857142796</v>
      </c>
    </row>
    <row r="33" spans="1:15" x14ac:dyDescent="0.35">
      <c r="A33" t="s">
        <v>60</v>
      </c>
      <c r="B33" t="s">
        <v>17</v>
      </c>
      <c r="C33">
        <v>12.809203596653999</v>
      </c>
      <c r="D33">
        <v>40076.315848214203</v>
      </c>
      <c r="E33">
        <v>13376.6319056919</v>
      </c>
      <c r="F33">
        <v>5749.9215835259802</v>
      </c>
      <c r="G33">
        <v>16.964141273143099</v>
      </c>
      <c r="H33">
        <v>6.4793545653488396</v>
      </c>
      <c r="I33">
        <v>2.4291448544567702</v>
      </c>
      <c r="J33">
        <v>13384.5226004464</v>
      </c>
      <c r="K33">
        <v>4476.94825575086</v>
      </c>
      <c r="L33">
        <v>1945.6696370442701</v>
      </c>
      <c r="M33">
        <v>4025.0241350446399</v>
      </c>
      <c r="N33">
        <v>1348.63519955589</v>
      </c>
      <c r="O33">
        <v>588.874400701328</v>
      </c>
    </row>
    <row r="34" spans="1:15" x14ac:dyDescent="0.35">
      <c r="A34" t="s">
        <v>60</v>
      </c>
      <c r="B34" t="s">
        <v>19</v>
      </c>
      <c r="C34">
        <v>2.7572478991596601</v>
      </c>
      <c r="D34">
        <v>3770.8571428571399</v>
      </c>
      <c r="E34">
        <v>1309.4761904761899</v>
      </c>
      <c r="F34">
        <v>593.76530612244903</v>
      </c>
      <c r="G34">
        <v>5.2513704727545303</v>
      </c>
      <c r="H34">
        <v>2.67128176295116</v>
      </c>
      <c r="I34">
        <v>1.2439722625685199</v>
      </c>
      <c r="J34">
        <v>1296.73809523809</v>
      </c>
      <c r="K34">
        <v>469.666666666666</v>
      </c>
      <c r="L34">
        <v>222.659863945578</v>
      </c>
      <c r="M34">
        <v>427.892857142857</v>
      </c>
      <c r="N34">
        <v>166.933333333333</v>
      </c>
      <c r="O34">
        <v>83.007142857142796</v>
      </c>
    </row>
    <row r="35" spans="1:15" x14ac:dyDescent="0.35">
      <c r="A35" t="s">
        <v>60</v>
      </c>
      <c r="B35" t="s">
        <v>20</v>
      </c>
      <c r="C35">
        <v>2.7572483434349699</v>
      </c>
      <c r="D35">
        <v>3770.8582589285702</v>
      </c>
      <c r="E35">
        <v>1309.47639392671</v>
      </c>
      <c r="F35">
        <v>593.765444697166</v>
      </c>
      <c r="G35">
        <v>5.2513706176411503</v>
      </c>
      <c r="H35">
        <v>2.6712818366474198</v>
      </c>
      <c r="I35">
        <v>1.2439723651348</v>
      </c>
      <c r="J35">
        <v>1296.73867652529</v>
      </c>
      <c r="K35">
        <v>469.666800362723</v>
      </c>
      <c r="L35">
        <v>222.65994836197399</v>
      </c>
      <c r="M35">
        <v>427.89313092912897</v>
      </c>
      <c r="N35">
        <v>166.93342005411699</v>
      </c>
      <c r="O35">
        <v>83.007171912095899</v>
      </c>
    </row>
    <row r="36" spans="1:15" x14ac:dyDescent="0.35">
      <c r="A36" t="s">
        <v>60</v>
      </c>
      <c r="B36" t="s">
        <v>21</v>
      </c>
      <c r="C36">
        <v>2.7572482070292499</v>
      </c>
      <c r="D36">
        <v>3770.8571428571399</v>
      </c>
      <c r="E36">
        <v>1309.4764462425501</v>
      </c>
      <c r="F36">
        <v>593.76553438147698</v>
      </c>
      <c r="G36">
        <v>5.25137089452324</v>
      </c>
      <c r="H36">
        <v>2.67128187063155</v>
      </c>
      <c r="I36">
        <v>1.24397231411508</v>
      </c>
      <c r="J36">
        <v>1296.73837425595</v>
      </c>
      <c r="K36">
        <v>469.66679454985098</v>
      </c>
      <c r="L36">
        <v>222.65994309405801</v>
      </c>
      <c r="M36">
        <v>427.89298793247701</v>
      </c>
      <c r="N36">
        <v>166.93337082635699</v>
      </c>
      <c r="O36">
        <v>83.007155694766894</v>
      </c>
    </row>
    <row r="37" spans="1:15" x14ac:dyDescent="0.35">
      <c r="A37" t="s">
        <v>60</v>
      </c>
      <c r="B37" t="s">
        <v>22</v>
      </c>
      <c r="C37">
        <v>2.7572479452048202</v>
      </c>
      <c r="D37">
        <v>3770.8571428571399</v>
      </c>
      <c r="E37">
        <v>1309.4761904761899</v>
      </c>
      <c r="F37">
        <v>593.76531110490998</v>
      </c>
      <c r="G37">
        <v>5.2513705317518902</v>
      </c>
      <c r="H37">
        <v>2.6712818265866201</v>
      </c>
      <c r="I37">
        <v>1.2439723017533699</v>
      </c>
      <c r="J37">
        <v>1296.73809523809</v>
      </c>
      <c r="K37">
        <v>469.666666666666</v>
      </c>
      <c r="L37">
        <v>222.65986519119301</v>
      </c>
      <c r="M37">
        <v>427.892857142857</v>
      </c>
      <c r="N37">
        <v>166.93333304268899</v>
      </c>
      <c r="O37">
        <v>83.007142336514505</v>
      </c>
    </row>
    <row r="38" spans="1:15" x14ac:dyDescent="0.35">
      <c r="A38" t="s">
        <v>7</v>
      </c>
      <c r="B38" t="s">
        <v>8</v>
      </c>
      <c r="C38">
        <v>2.0994911709650599</v>
      </c>
      <c r="D38">
        <v>1426.85809151785</v>
      </c>
      <c r="E38">
        <v>598.40779448009596</v>
      </c>
      <c r="F38">
        <v>342.411850567253</v>
      </c>
      <c r="G38">
        <v>4.3289368814199101</v>
      </c>
      <c r="H38">
        <v>2.1780513518079001</v>
      </c>
      <c r="I38">
        <v>1.06421513963569</v>
      </c>
      <c r="J38">
        <v>723.62375953311005</v>
      </c>
      <c r="K38">
        <v>283.18449726407403</v>
      </c>
      <c r="L38">
        <v>153.56776023786799</v>
      </c>
      <c r="M38">
        <v>292.96188598632801</v>
      </c>
      <c r="N38">
        <v>116.64080495743499</v>
      </c>
      <c r="O38">
        <v>62.577939053262902</v>
      </c>
    </row>
    <row r="39" spans="1:15" x14ac:dyDescent="0.35">
      <c r="A39" t="s">
        <v>7</v>
      </c>
      <c r="B39" t="s">
        <v>59</v>
      </c>
      <c r="C39">
        <v>2.4734449335500899</v>
      </c>
      <c r="D39">
        <v>3343.41421595982</v>
      </c>
      <c r="E39">
        <v>1209.54652244931</v>
      </c>
      <c r="F39">
        <v>588.04770774062797</v>
      </c>
      <c r="G39">
        <v>4.5882167662924704</v>
      </c>
      <c r="H39">
        <v>2.2653262952863402</v>
      </c>
      <c r="I39">
        <v>1.10062941881072</v>
      </c>
      <c r="J39">
        <v>1196.86341959635</v>
      </c>
      <c r="K39">
        <v>452.88211170983698</v>
      </c>
      <c r="L39">
        <v>221.39996154032499</v>
      </c>
      <c r="M39">
        <v>408.74581150599801</v>
      </c>
      <c r="N39">
        <v>156.988533354259</v>
      </c>
      <c r="O39">
        <v>78.4621017233206</v>
      </c>
    </row>
    <row r="40" spans="1:15" x14ac:dyDescent="0.35">
      <c r="A40" t="s">
        <v>7</v>
      </c>
      <c r="B40" t="s">
        <v>58</v>
      </c>
      <c r="C40">
        <v>2.3625550123884498</v>
      </c>
      <c r="D40">
        <v>2417.7411132812499</v>
      </c>
      <c r="E40">
        <v>1034.71482369559</v>
      </c>
      <c r="F40">
        <v>534.06058246846101</v>
      </c>
      <c r="G40">
        <v>4.5131054978177598</v>
      </c>
      <c r="H40">
        <v>2.23270586277695</v>
      </c>
      <c r="I40">
        <v>1.08705480556834</v>
      </c>
      <c r="J40">
        <v>981.09935128348195</v>
      </c>
      <c r="K40">
        <v>417.19892364986299</v>
      </c>
      <c r="L40">
        <v>212.18734836448601</v>
      </c>
      <c r="M40">
        <v>363.23463980538497</v>
      </c>
      <c r="N40">
        <v>149.101548392886</v>
      </c>
      <c r="O40">
        <v>76.640161791918203</v>
      </c>
    </row>
    <row r="41" spans="1:15" x14ac:dyDescent="0.35">
      <c r="A41" t="s">
        <v>7</v>
      </c>
      <c r="B41" t="s">
        <v>9</v>
      </c>
      <c r="C41">
        <v>2.0994762300830501</v>
      </c>
      <c r="D41">
        <v>1416.6865792410699</v>
      </c>
      <c r="E41">
        <v>596.69924781435998</v>
      </c>
      <c r="F41">
        <v>340.06990499691</v>
      </c>
      <c r="G41">
        <v>4.3268651902695598</v>
      </c>
      <c r="H41">
        <v>2.1770324638818699</v>
      </c>
      <c r="I41">
        <v>1.0638863871148201</v>
      </c>
      <c r="J41">
        <v>725.45790318080299</v>
      </c>
      <c r="K41">
        <v>283.70303303551998</v>
      </c>
      <c r="L41">
        <v>154.025116459853</v>
      </c>
      <c r="M41">
        <v>293.64162353515599</v>
      </c>
      <c r="N41">
        <v>117.145099080403</v>
      </c>
      <c r="O41">
        <v>62.7923789060359</v>
      </c>
    </row>
    <row r="42" spans="1:15" x14ac:dyDescent="0.35">
      <c r="A42" t="s">
        <v>7</v>
      </c>
      <c r="B42" t="s">
        <v>10</v>
      </c>
      <c r="C42">
        <v>2.1857903571971602</v>
      </c>
      <c r="D42">
        <v>1652.96286272321</v>
      </c>
      <c r="E42">
        <v>742.58379138764803</v>
      </c>
      <c r="F42">
        <v>410.32769719337898</v>
      </c>
      <c r="G42">
        <v>4.3935313836279901</v>
      </c>
      <c r="H42">
        <v>2.1941179686158199</v>
      </c>
      <c r="I42">
        <v>1.06981810642652</v>
      </c>
      <c r="J42">
        <v>807.72476283482104</v>
      </c>
      <c r="K42">
        <v>331.829083421495</v>
      </c>
      <c r="L42">
        <v>176.60930733842901</v>
      </c>
      <c r="M42">
        <v>309.09241847446901</v>
      </c>
      <c r="N42">
        <v>127.740855465843</v>
      </c>
      <c r="O42">
        <v>68.006301862950195</v>
      </c>
    </row>
    <row r="43" spans="1:15" x14ac:dyDescent="0.35">
      <c r="A43" t="s">
        <v>7</v>
      </c>
      <c r="B43" t="s">
        <v>11</v>
      </c>
      <c r="C43">
        <v>2.2004506112389302</v>
      </c>
      <c r="D43">
        <v>1627.7422712053501</v>
      </c>
      <c r="E43">
        <v>771.89044218517404</v>
      </c>
      <c r="F43">
        <v>420.33586674904302</v>
      </c>
      <c r="G43">
        <v>4.4060736248115404</v>
      </c>
      <c r="H43">
        <v>2.19562632373662</v>
      </c>
      <c r="I43">
        <v>1.07019505627583</v>
      </c>
      <c r="J43">
        <v>811.55286225818395</v>
      </c>
      <c r="K43">
        <v>342.70765957302501</v>
      </c>
      <c r="L43">
        <v>181.29554563639101</v>
      </c>
      <c r="M43">
        <v>311.74265380859299</v>
      </c>
      <c r="N43">
        <v>130.82894021170401</v>
      </c>
      <c r="O43">
        <v>69.503586623133401</v>
      </c>
    </row>
    <row r="44" spans="1:15" x14ac:dyDescent="0.35">
      <c r="A44" t="s">
        <v>7</v>
      </c>
      <c r="B44" t="s">
        <v>56</v>
      </c>
      <c r="C44">
        <v>2.3078070472245402</v>
      </c>
      <c r="D44">
        <v>2173.14129464285</v>
      </c>
      <c r="E44">
        <v>934.94214913504402</v>
      </c>
      <c r="F44">
        <v>481.906944212621</v>
      </c>
      <c r="G44">
        <v>4.4801445878699599</v>
      </c>
      <c r="H44">
        <v>2.2177346011179</v>
      </c>
      <c r="I44">
        <v>1.0769654582397401</v>
      </c>
      <c r="J44">
        <v>967.04812476748498</v>
      </c>
      <c r="K44">
        <v>392.42056921096002</v>
      </c>
      <c r="L44">
        <v>200.01929056206501</v>
      </c>
      <c r="M44">
        <v>357.39955827985398</v>
      </c>
      <c r="N44">
        <v>144.138552453177</v>
      </c>
      <c r="O44">
        <v>74.305638994197395</v>
      </c>
    </row>
    <row r="45" spans="1:15" x14ac:dyDescent="0.35">
      <c r="A45" t="s">
        <v>7</v>
      </c>
      <c r="B45" t="s">
        <v>12</v>
      </c>
      <c r="C45">
        <v>2.1000499774347499</v>
      </c>
      <c r="D45">
        <v>1424.85221819196</v>
      </c>
      <c r="E45">
        <v>634.250096784319</v>
      </c>
      <c r="F45">
        <v>350.30273515350899</v>
      </c>
      <c r="G45">
        <v>4.26737666012649</v>
      </c>
      <c r="H45">
        <v>2.1524923451312898</v>
      </c>
      <c r="I45">
        <v>1.0479653617323099</v>
      </c>
      <c r="J45">
        <v>747.33602469308005</v>
      </c>
      <c r="K45">
        <v>304.84250330849301</v>
      </c>
      <c r="L45">
        <v>160.15891563519301</v>
      </c>
      <c r="M45">
        <v>298.73592895507801</v>
      </c>
      <c r="N45">
        <v>122.36418904259</v>
      </c>
      <c r="O45">
        <v>64.666625554318301</v>
      </c>
    </row>
    <row r="46" spans="1:15" x14ac:dyDescent="0.35">
      <c r="A46" t="s">
        <v>7</v>
      </c>
      <c r="B46" t="s">
        <v>13</v>
      </c>
      <c r="C46">
        <v>2.1228672488882898</v>
      </c>
      <c r="D46">
        <v>1457.45001395089</v>
      </c>
      <c r="E46">
        <v>646.73716546921503</v>
      </c>
      <c r="F46">
        <v>359.00713505647599</v>
      </c>
      <c r="G46">
        <v>4.3008539880269696</v>
      </c>
      <c r="H46">
        <v>2.1651310329575799</v>
      </c>
      <c r="I46">
        <v>1.05507022422403</v>
      </c>
      <c r="J46">
        <v>777.67983747209803</v>
      </c>
      <c r="K46">
        <v>311.29120982336599</v>
      </c>
      <c r="L46">
        <v>163.703691783567</v>
      </c>
      <c r="M46">
        <v>304.58821044921802</v>
      </c>
      <c r="N46">
        <v>124.31471469879099</v>
      </c>
      <c r="O46">
        <v>65.690164404791204</v>
      </c>
    </row>
    <row r="47" spans="1:15" x14ac:dyDescent="0.35">
      <c r="A47" t="s">
        <v>7</v>
      </c>
      <c r="B47" t="s">
        <v>14</v>
      </c>
      <c r="C47">
        <v>2.8486288573039</v>
      </c>
      <c r="D47">
        <v>4647.3224748883904</v>
      </c>
      <c r="E47">
        <v>1843.3320434570301</v>
      </c>
      <c r="F47">
        <v>866.05373600551002</v>
      </c>
      <c r="G47">
        <v>5.0282686123018898</v>
      </c>
      <c r="H47">
        <v>2.3489315982135599</v>
      </c>
      <c r="I47">
        <v>1.09383426653867</v>
      </c>
      <c r="J47">
        <v>1600.82482677641</v>
      </c>
      <c r="K47">
        <v>644.76155000716903</v>
      </c>
      <c r="L47">
        <v>305.91321719552298</v>
      </c>
      <c r="M47">
        <v>515.48077436174594</v>
      </c>
      <c r="N47">
        <v>210.13742441086501</v>
      </c>
      <c r="O47">
        <v>101.98934153751399</v>
      </c>
    </row>
    <row r="48" spans="1:15" x14ac:dyDescent="0.35">
      <c r="A48" t="s">
        <v>15</v>
      </c>
      <c r="B48" t="s">
        <v>16</v>
      </c>
      <c r="C48">
        <v>2.31036809340385</v>
      </c>
      <c r="D48">
        <v>2569.2035574776701</v>
      </c>
      <c r="E48">
        <v>900.23878609793496</v>
      </c>
      <c r="F48">
        <v>436.25308250894301</v>
      </c>
      <c r="G48">
        <v>4.3721613919930302</v>
      </c>
      <c r="H48">
        <v>2.1780994530569799</v>
      </c>
      <c r="I48">
        <v>1.11567343568215</v>
      </c>
      <c r="J48">
        <v>1313.89950241815</v>
      </c>
      <c r="K48">
        <v>372.638850136408</v>
      </c>
      <c r="L48">
        <v>188.256842082536</v>
      </c>
      <c r="M48">
        <v>326.16068019321898</v>
      </c>
      <c r="N48">
        <v>133.11585838317799</v>
      </c>
      <c r="O48">
        <v>69.683919959944106</v>
      </c>
    </row>
    <row r="49" spans="1:15" x14ac:dyDescent="0.35">
      <c r="A49" t="s">
        <v>15</v>
      </c>
      <c r="B49" t="s">
        <v>17</v>
      </c>
      <c r="C49">
        <v>2.78443331083075</v>
      </c>
      <c r="D49">
        <v>3190.1875837053499</v>
      </c>
      <c r="E49">
        <v>1251.87076386951</v>
      </c>
      <c r="F49">
        <v>625.13418837566701</v>
      </c>
      <c r="G49">
        <v>5.2568776318754002</v>
      </c>
      <c r="H49">
        <v>2.6453725479116201</v>
      </c>
      <c r="I49">
        <v>1.25105758578654</v>
      </c>
      <c r="J49">
        <v>1285.2761579241001</v>
      </c>
      <c r="K49">
        <v>512.33756653316402</v>
      </c>
      <c r="L49">
        <v>252.1967651265</v>
      </c>
      <c r="M49">
        <v>426.39348048618803</v>
      </c>
      <c r="N49">
        <v>174.74002525147901</v>
      </c>
      <c r="O49">
        <v>90.343732192066199</v>
      </c>
    </row>
    <row r="50" spans="1:15" x14ac:dyDescent="0.35">
      <c r="A50" t="s">
        <v>15</v>
      </c>
      <c r="B50" t="s">
        <v>19</v>
      </c>
      <c r="C50">
        <v>2.2901767283690599</v>
      </c>
      <c r="D50">
        <v>2604.6688089944801</v>
      </c>
      <c r="E50">
        <v>960.274281384711</v>
      </c>
      <c r="F50">
        <v>473.63139285751703</v>
      </c>
      <c r="G50">
        <v>4.4900223059452804</v>
      </c>
      <c r="H50">
        <v>2.2161267866200101</v>
      </c>
      <c r="I50">
        <v>1.05841012652432</v>
      </c>
      <c r="J50">
        <v>934.85774071635899</v>
      </c>
      <c r="K50">
        <v>367.36112407756502</v>
      </c>
      <c r="L50">
        <v>190.00028545889401</v>
      </c>
      <c r="M50">
        <v>357.66337441451299</v>
      </c>
      <c r="N50">
        <v>140.913611098502</v>
      </c>
      <c r="O50">
        <v>73.906767768976096</v>
      </c>
    </row>
    <row r="51" spans="1:15" x14ac:dyDescent="0.35">
      <c r="A51" t="s">
        <v>15</v>
      </c>
      <c r="B51" t="s">
        <v>20</v>
      </c>
      <c r="C51">
        <v>2.26853235093248</v>
      </c>
      <c r="D51">
        <v>2441.3799037388299</v>
      </c>
      <c r="E51">
        <v>906.39143386114199</v>
      </c>
      <c r="F51">
        <v>456.126056196251</v>
      </c>
      <c r="G51">
        <v>4.3770398226283698</v>
      </c>
      <c r="H51">
        <v>2.18651214007838</v>
      </c>
      <c r="I51">
        <v>1.0484424939717301</v>
      </c>
      <c r="J51">
        <v>1033.0321114676301</v>
      </c>
      <c r="K51">
        <v>388.17527914501301</v>
      </c>
      <c r="L51">
        <v>196.70767902074999</v>
      </c>
      <c r="M51">
        <v>352.19097481863798</v>
      </c>
      <c r="N51">
        <v>139.42519045421</v>
      </c>
      <c r="O51">
        <v>72.709373451513898</v>
      </c>
    </row>
    <row r="52" spans="1:15" x14ac:dyDescent="0.35">
      <c r="A52" t="s">
        <v>15</v>
      </c>
      <c r="B52" t="s">
        <v>21</v>
      </c>
      <c r="C52">
        <v>2.2414904329488001</v>
      </c>
      <c r="D52">
        <v>2552.15280412946</v>
      </c>
      <c r="E52">
        <v>970.27690342494395</v>
      </c>
      <c r="F52">
        <v>456.13321690461999</v>
      </c>
      <c r="G52">
        <v>4.3966803925445603</v>
      </c>
      <c r="H52">
        <v>2.1783783228018101</v>
      </c>
      <c r="I52">
        <v>1.0543777632183899</v>
      </c>
      <c r="J52">
        <v>936.72071823846704</v>
      </c>
      <c r="K52">
        <v>368.37114589630602</v>
      </c>
      <c r="L52">
        <v>181.08192369110699</v>
      </c>
      <c r="M52">
        <v>322.67920959472599</v>
      </c>
      <c r="N52">
        <v>132.73259492419999</v>
      </c>
      <c r="O52">
        <v>67.906546710802502</v>
      </c>
    </row>
    <row r="53" spans="1:15" x14ac:dyDescent="0.35">
      <c r="A53" t="s">
        <v>15</v>
      </c>
      <c r="B53" t="s">
        <v>22</v>
      </c>
      <c r="C53">
        <v>2.3353926464499399</v>
      </c>
      <c r="D53">
        <v>2743.6547014508901</v>
      </c>
      <c r="E53">
        <v>1082.2038053966701</v>
      </c>
      <c r="F53">
        <v>522.22032774321804</v>
      </c>
      <c r="G53">
        <v>4.42837560286155</v>
      </c>
      <c r="H53">
        <v>2.1902387840270801</v>
      </c>
      <c r="I53">
        <v>1.0643167699760201</v>
      </c>
      <c r="J53">
        <v>1016.78505278087</v>
      </c>
      <c r="K53">
        <v>415.35696914915002</v>
      </c>
      <c r="L53">
        <v>206.36931773334899</v>
      </c>
      <c r="M53">
        <v>353.00086329868799</v>
      </c>
      <c r="N53">
        <v>147.94323938278899</v>
      </c>
      <c r="O53">
        <v>76.064764390381001</v>
      </c>
    </row>
    <row r="54" spans="1:15" x14ac:dyDescent="0.35">
      <c r="A54" t="s">
        <v>23</v>
      </c>
      <c r="B54" t="s">
        <v>16</v>
      </c>
      <c r="C54">
        <v>2.2468019907384602</v>
      </c>
      <c r="D54">
        <v>2522.6777762276702</v>
      </c>
      <c r="E54">
        <v>819.21099185035303</v>
      </c>
      <c r="F54">
        <v>467.19051258320701</v>
      </c>
      <c r="G54">
        <v>4.2321871903578998</v>
      </c>
      <c r="H54">
        <v>2.1269496253694702</v>
      </c>
      <c r="I54">
        <v>1.0701913195614401</v>
      </c>
      <c r="J54">
        <v>970.90559198288599</v>
      </c>
      <c r="K54">
        <v>393.00628720238097</v>
      </c>
      <c r="L54">
        <v>186.86634598232399</v>
      </c>
      <c r="M54">
        <v>336.18863926478701</v>
      </c>
      <c r="N54">
        <v>143.671637800307</v>
      </c>
      <c r="O54">
        <v>70.958149860489101</v>
      </c>
    </row>
    <row r="55" spans="1:15" x14ac:dyDescent="0.35">
      <c r="A55" t="s">
        <v>23</v>
      </c>
      <c r="B55" t="s">
        <v>17</v>
      </c>
      <c r="C55">
        <v>2.5952425334421498</v>
      </c>
      <c r="D55">
        <v>2559.3113560267798</v>
      </c>
      <c r="E55">
        <v>935.31719302222803</v>
      </c>
      <c r="F55">
        <v>490.12948899561002</v>
      </c>
      <c r="G55">
        <v>5.2562315447605599</v>
      </c>
      <c r="H55">
        <v>2.6678234772179401</v>
      </c>
      <c r="I55">
        <v>1.26467554356269</v>
      </c>
      <c r="J55">
        <v>966.07224934895805</v>
      </c>
      <c r="K55">
        <v>382.75983075338598</v>
      </c>
      <c r="L55">
        <v>201.04100964312599</v>
      </c>
      <c r="M55">
        <v>335.10264962332502</v>
      </c>
      <c r="N55">
        <v>138.86804589226099</v>
      </c>
      <c r="O55">
        <v>75.903540356441994</v>
      </c>
    </row>
    <row r="56" spans="1:15" x14ac:dyDescent="0.35">
      <c r="A56" t="s">
        <v>23</v>
      </c>
      <c r="B56" t="s">
        <v>19</v>
      </c>
      <c r="C56">
        <v>2.11823942054607</v>
      </c>
      <c r="D56">
        <v>2116.3742637872201</v>
      </c>
      <c r="E56">
        <v>811.072523548699</v>
      </c>
      <c r="F56">
        <v>392.96700579141498</v>
      </c>
      <c r="G56">
        <v>4.2250179431727899</v>
      </c>
      <c r="H56">
        <v>2.1284479200130102</v>
      </c>
      <c r="I56">
        <v>1.0411202167557201</v>
      </c>
      <c r="J56">
        <v>796.05111107267396</v>
      </c>
      <c r="K56">
        <v>316.13805382341297</v>
      </c>
      <c r="L56">
        <v>161.90896209053599</v>
      </c>
      <c r="M56">
        <v>282.56200023150097</v>
      </c>
      <c r="N56">
        <v>117.680494895476</v>
      </c>
      <c r="O56">
        <v>62.2964112648026</v>
      </c>
    </row>
    <row r="57" spans="1:15" x14ac:dyDescent="0.35">
      <c r="A57" t="s">
        <v>23</v>
      </c>
      <c r="B57" t="s">
        <v>20</v>
      </c>
      <c r="C57">
        <v>2.1855522825488198</v>
      </c>
      <c r="D57">
        <v>2429.7853236607102</v>
      </c>
      <c r="E57">
        <v>895.10684291294604</v>
      </c>
      <c r="F57">
        <v>455.43271629566999</v>
      </c>
      <c r="G57">
        <v>4.2375280463589</v>
      </c>
      <c r="H57">
        <v>2.1250125181873201</v>
      </c>
      <c r="I57">
        <v>1.03186512517665</v>
      </c>
      <c r="J57">
        <v>909.61824544270803</v>
      </c>
      <c r="K57">
        <v>345.41309211367599</v>
      </c>
      <c r="L57">
        <v>180.63084941745601</v>
      </c>
      <c r="M57">
        <v>311.12602155412901</v>
      </c>
      <c r="N57">
        <v>128.97248709542399</v>
      </c>
      <c r="O57">
        <v>69.934135750808807</v>
      </c>
    </row>
    <row r="58" spans="1:15" x14ac:dyDescent="0.35">
      <c r="A58" t="s">
        <v>23</v>
      </c>
      <c r="B58" t="s">
        <v>21</v>
      </c>
      <c r="C58">
        <v>2.1469764398431601</v>
      </c>
      <c r="D58">
        <v>2315.2783342633902</v>
      </c>
      <c r="E58">
        <v>875.657221040271</v>
      </c>
      <c r="F58">
        <v>417.08872236913498</v>
      </c>
      <c r="G58">
        <v>4.2240667993038601</v>
      </c>
      <c r="H58">
        <v>2.1242105450087201</v>
      </c>
      <c r="I58">
        <v>1.03454270373822</v>
      </c>
      <c r="J58">
        <v>842.30462588355601</v>
      </c>
      <c r="K58">
        <v>334.476503693111</v>
      </c>
      <c r="L58">
        <v>168.241645962202</v>
      </c>
      <c r="M58">
        <v>297.71135001046298</v>
      </c>
      <c r="N58">
        <v>124.143946158999</v>
      </c>
      <c r="O58">
        <v>64.147860067036603</v>
      </c>
    </row>
    <row r="59" spans="1:15" x14ac:dyDescent="0.35">
      <c r="A59" t="s">
        <v>23</v>
      </c>
      <c r="B59" t="s">
        <v>22</v>
      </c>
      <c r="C59">
        <v>2.1156556082001101</v>
      </c>
      <c r="D59">
        <v>1886.71176060267</v>
      </c>
      <c r="E59">
        <v>771.34933529808404</v>
      </c>
      <c r="F59">
        <v>382.659955285519</v>
      </c>
      <c r="G59">
        <v>4.2383026685810901</v>
      </c>
      <c r="H59">
        <v>2.1344797908411901</v>
      </c>
      <c r="I59">
        <v>1.0439932238051599</v>
      </c>
      <c r="J59">
        <v>769.67347819010399</v>
      </c>
      <c r="K59">
        <v>317.70134250701398</v>
      </c>
      <c r="L59">
        <v>162.31343613319601</v>
      </c>
      <c r="M59">
        <v>286.230763026646</v>
      </c>
      <c r="N59">
        <v>120.314573269798</v>
      </c>
      <c r="O59">
        <v>63.266034576552201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10BB-3E5E-43BB-A570-F020276A7C6A}">
  <dimension ref="A1:O29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6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 t="s">
        <v>61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t="s">
        <v>61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61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61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t="s">
        <v>61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t="s">
        <v>61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7</v>
      </c>
      <c r="B8" t="s">
        <v>8</v>
      </c>
      <c r="C8">
        <v>1.13456835114524E-2</v>
      </c>
      <c r="D8">
        <v>81.178039071284104</v>
      </c>
      <c r="E8">
        <v>18.236683865447901</v>
      </c>
      <c r="F8">
        <v>7.5420089370681103</v>
      </c>
      <c r="G8">
        <v>8.8310214905472605E-3</v>
      </c>
      <c r="H8">
        <v>2.6102107065015699E-3</v>
      </c>
      <c r="I8">
        <v>1.32415740043657E-3</v>
      </c>
      <c r="J8">
        <v>14.308464986893901</v>
      </c>
      <c r="K8">
        <v>4.61156606989754</v>
      </c>
      <c r="L8">
        <v>2.0145686621119498</v>
      </c>
      <c r="M8">
        <v>4.2619859202430703</v>
      </c>
      <c r="N8">
        <v>1.3593027320539399</v>
      </c>
      <c r="O8">
        <v>0.57954846841837304</v>
      </c>
    </row>
    <row r="9" spans="1:15" x14ac:dyDescent="0.35">
      <c r="A9" t="s">
        <v>7</v>
      </c>
      <c r="B9" t="s">
        <v>59</v>
      </c>
      <c r="C9">
        <v>4.2607842536871797E-2</v>
      </c>
      <c r="D9">
        <v>225.31528200021</v>
      </c>
      <c r="E9">
        <v>67.225521000293796</v>
      </c>
      <c r="F9">
        <v>23.7953202561105</v>
      </c>
      <c r="G9">
        <v>2.44168047550333E-2</v>
      </c>
      <c r="H9">
        <v>7.2548805318426801E-3</v>
      </c>
      <c r="I9">
        <v>2.4652296340252401E-3</v>
      </c>
      <c r="J9">
        <v>69.996948865572904</v>
      </c>
      <c r="K9">
        <v>21.235568283708901</v>
      </c>
      <c r="L9">
        <v>7.4820280090633799</v>
      </c>
      <c r="M9">
        <v>18.3613151571424</v>
      </c>
      <c r="N9">
        <v>5.2634948315004904</v>
      </c>
      <c r="O9">
        <v>2.0066498594698801</v>
      </c>
    </row>
    <row r="10" spans="1:15" x14ac:dyDescent="0.35">
      <c r="A10" t="s">
        <v>7</v>
      </c>
      <c r="B10" t="s">
        <v>58</v>
      </c>
      <c r="C10">
        <v>1.10905289672246E-2</v>
      </c>
      <c r="D10">
        <v>56.772538768487898</v>
      </c>
      <c r="E10">
        <v>16.966900139074301</v>
      </c>
      <c r="F10">
        <v>6.2281827394964804</v>
      </c>
      <c r="G10">
        <v>1.22077219166344E-2</v>
      </c>
      <c r="H10">
        <v>3.5041519998899001E-3</v>
      </c>
      <c r="I10">
        <v>1.46833315144836E-3</v>
      </c>
      <c r="J10">
        <v>13.8606853462088</v>
      </c>
      <c r="K10">
        <v>4.7917496746200197</v>
      </c>
      <c r="L10">
        <v>1.91658533978122</v>
      </c>
      <c r="M10">
        <v>4.0419209087679597</v>
      </c>
      <c r="N10">
        <v>1.41010801399473</v>
      </c>
      <c r="O10">
        <v>0.57074347398165004</v>
      </c>
    </row>
    <row r="11" spans="1:15" x14ac:dyDescent="0.35">
      <c r="A11" t="s">
        <v>7</v>
      </c>
      <c r="B11" t="s">
        <v>9</v>
      </c>
      <c r="C11">
        <v>9.2495227505609897E-3</v>
      </c>
      <c r="D11">
        <v>57.526968271686798</v>
      </c>
      <c r="E11">
        <v>18.440968088177002</v>
      </c>
      <c r="F11">
        <v>6.1953722972835603</v>
      </c>
      <c r="G11">
        <v>1.08558959490013E-2</v>
      </c>
      <c r="H11">
        <v>2.99132275845757E-3</v>
      </c>
      <c r="I11">
        <v>1.39338500529318E-3</v>
      </c>
      <c r="J11">
        <v>13.349172378204299</v>
      </c>
      <c r="K11">
        <v>4.4933090341110198</v>
      </c>
      <c r="L11">
        <v>1.9125236500925999</v>
      </c>
      <c r="M11">
        <v>3.0588378367459002</v>
      </c>
      <c r="N11">
        <v>1.1854319327262399</v>
      </c>
      <c r="O11">
        <v>0.56075911187677996</v>
      </c>
    </row>
    <row r="12" spans="1:15" x14ac:dyDescent="0.35">
      <c r="A12" t="s">
        <v>7</v>
      </c>
      <c r="B12" t="s">
        <v>10</v>
      </c>
      <c r="C12">
        <v>5.5849696672048803E-3</v>
      </c>
      <c r="D12">
        <v>40.216442053234601</v>
      </c>
      <c r="E12">
        <v>12.960632894813701</v>
      </c>
      <c r="F12">
        <v>5.8153140837876203</v>
      </c>
      <c r="G12">
        <v>9.00674960733229E-3</v>
      </c>
      <c r="H12">
        <v>2.4203070652008001E-3</v>
      </c>
      <c r="I12">
        <v>1.42660234298906E-3</v>
      </c>
      <c r="J12">
        <v>5.3379905646921904</v>
      </c>
      <c r="K12">
        <v>2.2542422822657699</v>
      </c>
      <c r="L12">
        <v>1.28811924381001</v>
      </c>
      <c r="M12">
        <v>1.7945377739666799</v>
      </c>
      <c r="N12">
        <v>0.75449333136025198</v>
      </c>
      <c r="O12">
        <v>0.37410498603556303</v>
      </c>
    </row>
    <row r="13" spans="1:15" x14ac:dyDescent="0.35">
      <c r="A13" t="s">
        <v>7</v>
      </c>
      <c r="B13" t="s">
        <v>11</v>
      </c>
      <c r="C13">
        <v>6.6466990316615101E-3</v>
      </c>
      <c r="D13">
        <v>24.806357697477299</v>
      </c>
      <c r="E13">
        <v>12.9401904451713</v>
      </c>
      <c r="F13">
        <v>5.5135202410300401</v>
      </c>
      <c r="G13">
        <v>1.05271108264574E-2</v>
      </c>
      <c r="H13">
        <v>3.28671519537569E-3</v>
      </c>
      <c r="I13">
        <v>1.56143491369564E-3</v>
      </c>
      <c r="J13">
        <v>7.4582224061797504</v>
      </c>
      <c r="K13">
        <v>2.5732515874337398</v>
      </c>
      <c r="L13">
        <v>1.45077386890454</v>
      </c>
      <c r="M13">
        <v>2.27134196672713</v>
      </c>
      <c r="N13">
        <v>0.84217975332420303</v>
      </c>
      <c r="O13">
        <v>0.43205097280181398</v>
      </c>
    </row>
    <row r="14" spans="1:15" x14ac:dyDescent="0.35">
      <c r="A14" t="s">
        <v>7</v>
      </c>
      <c r="B14" t="s">
        <v>56</v>
      </c>
      <c r="C14">
        <v>0.152497166109824</v>
      </c>
      <c r="D14">
        <v>777.14807656016899</v>
      </c>
      <c r="E14">
        <v>229.396208831585</v>
      </c>
      <c r="F14">
        <v>92.432478606651998</v>
      </c>
      <c r="G14">
        <v>0.11334090332993001</v>
      </c>
      <c r="H14">
        <v>3.4090523768285599E-2</v>
      </c>
      <c r="I14">
        <v>1.24919292399534E-2</v>
      </c>
      <c r="J14">
        <v>208.44219068533101</v>
      </c>
      <c r="K14">
        <v>69.503418395678494</v>
      </c>
      <c r="L14">
        <v>26.740062237632699</v>
      </c>
      <c r="M14">
        <v>58.475510941249098</v>
      </c>
      <c r="N14">
        <v>17.803241213151502</v>
      </c>
      <c r="O14">
        <v>6.6762351530914401</v>
      </c>
    </row>
    <row r="15" spans="1:15" x14ac:dyDescent="0.35">
      <c r="A15" t="s">
        <v>7</v>
      </c>
      <c r="B15" t="s">
        <v>12</v>
      </c>
      <c r="C15">
        <v>4.5048419398111801E-3</v>
      </c>
      <c r="D15">
        <v>50.598950333103097</v>
      </c>
      <c r="E15">
        <v>10.358752895379199</v>
      </c>
      <c r="F15">
        <v>4.5027869317491804</v>
      </c>
      <c r="G15">
        <v>5.2393744513256797E-3</v>
      </c>
      <c r="H15">
        <v>1.53688779183899E-3</v>
      </c>
      <c r="I15">
        <v>7.1101987723551797E-4</v>
      </c>
      <c r="J15">
        <v>9.0707069836518794</v>
      </c>
      <c r="K15">
        <v>1.95225396142653</v>
      </c>
      <c r="L15">
        <v>0.69009927349246902</v>
      </c>
      <c r="M15">
        <v>1.6926192228951</v>
      </c>
      <c r="N15">
        <v>0.48589395439272298</v>
      </c>
      <c r="O15">
        <v>0.17426617195079599</v>
      </c>
    </row>
    <row r="16" spans="1:15" x14ac:dyDescent="0.35">
      <c r="A16" t="s">
        <v>7</v>
      </c>
      <c r="B16" t="s">
        <v>13</v>
      </c>
      <c r="C16">
        <v>4.9664073811863897E-3</v>
      </c>
      <c r="D16">
        <v>28.2446791843639</v>
      </c>
      <c r="E16">
        <v>10.0848302046006</v>
      </c>
      <c r="F16">
        <v>4.1832216619499603</v>
      </c>
      <c r="G16">
        <v>7.8252997058512793E-3</v>
      </c>
      <c r="H16">
        <v>2.5255496435380798E-3</v>
      </c>
      <c r="I16">
        <v>1.16086744701877E-3</v>
      </c>
      <c r="J16">
        <v>4.1856018009013196</v>
      </c>
      <c r="K16">
        <v>2.8367158179016201</v>
      </c>
      <c r="L16">
        <v>1.27033855725268</v>
      </c>
      <c r="M16">
        <v>1.54196222188554</v>
      </c>
      <c r="N16">
        <v>0.51696628457523996</v>
      </c>
      <c r="O16">
        <v>0.24982787523539701</v>
      </c>
    </row>
    <row r="17" spans="1:15" x14ac:dyDescent="0.35">
      <c r="A17" t="s">
        <v>7</v>
      </c>
      <c r="B17" t="s">
        <v>14</v>
      </c>
      <c r="C17">
        <v>8.1021903194743103E-3</v>
      </c>
      <c r="D17">
        <v>59.656282347540497</v>
      </c>
      <c r="E17">
        <v>11.883567716745301</v>
      </c>
      <c r="F17">
        <v>4.9048776644890903</v>
      </c>
      <c r="G17">
        <v>9.72187989682664E-3</v>
      </c>
      <c r="H17">
        <v>2.67191490831966E-3</v>
      </c>
      <c r="I17">
        <v>1.1404068649387201E-3</v>
      </c>
      <c r="J17">
        <v>17.551301197845198</v>
      </c>
      <c r="K17">
        <v>3.7546359603527901</v>
      </c>
      <c r="L17">
        <v>1.4840134045387701</v>
      </c>
      <c r="M17">
        <v>4.9531136235246001</v>
      </c>
      <c r="N17">
        <v>1.10050113187224</v>
      </c>
      <c r="O17">
        <v>0.44237897325589698</v>
      </c>
    </row>
    <row r="18" spans="1:15" x14ac:dyDescent="0.35">
      <c r="A18" t="s">
        <v>15</v>
      </c>
      <c r="B18" t="s">
        <v>16</v>
      </c>
      <c r="C18">
        <v>4.1854481463713997E-2</v>
      </c>
      <c r="D18">
        <v>320.86872971313198</v>
      </c>
      <c r="E18">
        <v>156.943784506013</v>
      </c>
      <c r="F18">
        <v>22.306148940069701</v>
      </c>
      <c r="G18">
        <v>1.2506089260750201E-2</v>
      </c>
      <c r="H18">
        <v>5.9381467944681302E-3</v>
      </c>
      <c r="I18">
        <v>8.1794609163702708E-3</v>
      </c>
      <c r="J18">
        <v>611.35909450750796</v>
      </c>
      <c r="K18">
        <v>13.479018555758699</v>
      </c>
      <c r="L18">
        <v>8.0384249402228392</v>
      </c>
      <c r="M18">
        <v>15.8819944957768</v>
      </c>
      <c r="N18">
        <v>3.83744206819647</v>
      </c>
      <c r="O18">
        <v>1.00969029215022</v>
      </c>
    </row>
    <row r="19" spans="1:15" x14ac:dyDescent="0.35">
      <c r="A19" t="s">
        <v>15</v>
      </c>
      <c r="B19" t="s">
        <v>17</v>
      </c>
      <c r="C19">
        <v>0.185247697952442</v>
      </c>
      <c r="D19">
        <v>636.57748664705503</v>
      </c>
      <c r="E19">
        <v>148.14831001323699</v>
      </c>
      <c r="F19">
        <v>60.874698802766801</v>
      </c>
      <c r="G19">
        <v>0.29192626536303801</v>
      </c>
      <c r="H19">
        <v>0.13738620885956301</v>
      </c>
      <c r="I19">
        <v>5.6858740556048303E-2</v>
      </c>
      <c r="J19">
        <v>310.59902821814001</v>
      </c>
      <c r="K19">
        <v>89.228348380881599</v>
      </c>
      <c r="L19">
        <v>34.401313281977401</v>
      </c>
      <c r="M19">
        <v>85.566216758386403</v>
      </c>
      <c r="N19">
        <v>24.134298025372601</v>
      </c>
      <c r="O19">
        <v>9.2452500893287493</v>
      </c>
    </row>
    <row r="20" spans="1:15" x14ac:dyDescent="0.35">
      <c r="A20" t="s">
        <v>15</v>
      </c>
      <c r="B20" t="s">
        <v>19</v>
      </c>
      <c r="C20">
        <v>3.1540968379534899E-2</v>
      </c>
      <c r="D20">
        <v>424.60966388123097</v>
      </c>
      <c r="E20">
        <v>92.688107086188495</v>
      </c>
      <c r="F20">
        <v>24.5945054813998</v>
      </c>
      <c r="G20">
        <v>5.65667376436612E-2</v>
      </c>
      <c r="H20">
        <v>2.0496115100513999E-2</v>
      </c>
      <c r="I20">
        <v>7.0754450654385301E-3</v>
      </c>
      <c r="J20">
        <v>87.378477587301703</v>
      </c>
      <c r="K20">
        <v>22.699635901590199</v>
      </c>
      <c r="L20">
        <v>6.9987912839350601</v>
      </c>
      <c r="M20">
        <v>11.2813111522246</v>
      </c>
      <c r="N20">
        <v>3.12502189041059</v>
      </c>
      <c r="O20">
        <v>1.56231823617874</v>
      </c>
    </row>
    <row r="21" spans="1:15" x14ac:dyDescent="0.35">
      <c r="A21" t="s">
        <v>15</v>
      </c>
      <c r="B21" t="s">
        <v>20</v>
      </c>
      <c r="C21">
        <v>0.129882894983192</v>
      </c>
      <c r="D21">
        <v>389.88858417758502</v>
      </c>
      <c r="E21">
        <v>97.584623732323195</v>
      </c>
      <c r="F21">
        <v>32.401853542927803</v>
      </c>
      <c r="G21">
        <v>2.7695229557800499E-2</v>
      </c>
      <c r="H21">
        <v>4.1133286757937801E-2</v>
      </c>
      <c r="I21">
        <v>8.1902624596429906E-3</v>
      </c>
      <c r="J21">
        <v>336.45893933927698</v>
      </c>
      <c r="K21">
        <v>103.17325459534899</v>
      </c>
      <c r="L21">
        <v>41.5787717311797</v>
      </c>
      <c r="M21">
        <v>93.721838841338496</v>
      </c>
      <c r="N21">
        <v>28.619935209645501</v>
      </c>
      <c r="O21">
        <v>11.4752635931226</v>
      </c>
    </row>
    <row r="22" spans="1:15" x14ac:dyDescent="0.35">
      <c r="A22" t="s">
        <v>15</v>
      </c>
      <c r="B22" t="s">
        <v>21</v>
      </c>
      <c r="C22">
        <v>1.9677671818210399E-2</v>
      </c>
      <c r="D22">
        <v>258.94246530040402</v>
      </c>
      <c r="E22">
        <v>53.681520384805602</v>
      </c>
      <c r="F22">
        <v>17.423532364467398</v>
      </c>
      <c r="G22">
        <v>1.2420230327052299E-2</v>
      </c>
      <c r="H22">
        <v>5.29012172549347E-3</v>
      </c>
      <c r="I22">
        <v>2.22954049925332E-3</v>
      </c>
      <c r="J22">
        <v>40.462255200019001</v>
      </c>
      <c r="K22">
        <v>10.4650036890891</v>
      </c>
      <c r="L22">
        <v>3.3000465173384002</v>
      </c>
      <c r="M22">
        <v>7.3083037712189798</v>
      </c>
      <c r="N22">
        <v>2.0996184831907301</v>
      </c>
      <c r="O22">
        <v>0.82510597424709098</v>
      </c>
    </row>
    <row r="23" spans="1:15" x14ac:dyDescent="0.35">
      <c r="A23" t="s">
        <v>15</v>
      </c>
      <c r="B23" t="s">
        <v>22</v>
      </c>
      <c r="C23">
        <v>2.4785171645255798E-2</v>
      </c>
      <c r="D23">
        <v>260.654705342098</v>
      </c>
      <c r="E23">
        <v>59.202144768720899</v>
      </c>
      <c r="F23">
        <v>18.960656079732399</v>
      </c>
      <c r="G23">
        <v>2.0329511813842901E-2</v>
      </c>
      <c r="H23">
        <v>8.4395261944172507E-3</v>
      </c>
      <c r="I23">
        <v>3.8705022426983602E-3</v>
      </c>
      <c r="J23">
        <v>62.931588596947599</v>
      </c>
      <c r="K23">
        <v>14.3857213665093</v>
      </c>
      <c r="L23">
        <v>4.7475580451397503</v>
      </c>
      <c r="M23">
        <v>13.720508676117101</v>
      </c>
      <c r="N23">
        <v>3.1333174718814298</v>
      </c>
      <c r="O23">
        <v>0.79825285236921095</v>
      </c>
    </row>
    <row r="24" spans="1:15" x14ac:dyDescent="0.35">
      <c r="A24" t="s">
        <v>23</v>
      </c>
      <c r="B24" t="s">
        <v>16</v>
      </c>
      <c r="C24">
        <v>4.2144910081181701E-3</v>
      </c>
      <c r="D24">
        <v>105.301870442626</v>
      </c>
      <c r="E24">
        <v>36.805777701566797</v>
      </c>
      <c r="F24">
        <v>13.8603068153172</v>
      </c>
      <c r="G24">
        <v>5.50556819094398E-3</v>
      </c>
      <c r="H24">
        <v>1.85833942408218E-3</v>
      </c>
      <c r="I24">
        <v>1.56303360561044E-3</v>
      </c>
      <c r="J24">
        <v>50.1107223269588</v>
      </c>
      <c r="K24">
        <v>11.109698562942899</v>
      </c>
      <c r="L24">
        <v>4.2429595458129103</v>
      </c>
      <c r="M24">
        <v>9.3592048363216094</v>
      </c>
      <c r="N24">
        <v>2.95935847986126</v>
      </c>
      <c r="O24">
        <v>0.61868632873276797</v>
      </c>
    </row>
    <row r="25" spans="1:15" x14ac:dyDescent="0.35">
      <c r="A25" t="s">
        <v>23</v>
      </c>
      <c r="B25" t="s">
        <v>17</v>
      </c>
      <c r="C25">
        <v>4.3698827276550799E-2</v>
      </c>
      <c r="D25">
        <v>296.352456137876</v>
      </c>
      <c r="E25">
        <v>91.257677285468404</v>
      </c>
      <c r="F25">
        <v>28.287957680211498</v>
      </c>
      <c r="G25">
        <v>3.2137801053229199E-2</v>
      </c>
      <c r="H25">
        <v>1.20203244741515E-2</v>
      </c>
      <c r="I25">
        <v>4.8371754997478698E-3</v>
      </c>
      <c r="J25">
        <v>63.050612345085398</v>
      </c>
      <c r="K25">
        <v>22.221032206769699</v>
      </c>
      <c r="L25">
        <v>7.8956380312605603</v>
      </c>
      <c r="M25">
        <v>17.109600882342502</v>
      </c>
      <c r="N25">
        <v>5.7975200172305401</v>
      </c>
      <c r="O25">
        <v>1.9869187188377</v>
      </c>
    </row>
    <row r="26" spans="1:15" x14ac:dyDescent="0.35">
      <c r="A26" t="s">
        <v>23</v>
      </c>
      <c r="B26" t="s">
        <v>19</v>
      </c>
      <c r="C26">
        <v>1.2568134647181499E-2</v>
      </c>
      <c r="D26">
        <v>81.240148143509401</v>
      </c>
      <c r="E26">
        <v>27.915558891785999</v>
      </c>
      <c r="F26">
        <v>10.2378172730476</v>
      </c>
      <c r="G26">
        <v>5.9018413439355204E-3</v>
      </c>
      <c r="H26">
        <v>1.8067808041974699E-3</v>
      </c>
      <c r="I26">
        <v>7.8507904645461202E-4</v>
      </c>
      <c r="J26">
        <v>18.350074396655099</v>
      </c>
      <c r="K26">
        <v>7.3268196409005499</v>
      </c>
      <c r="L26">
        <v>2.4407516274369598</v>
      </c>
      <c r="M26">
        <v>4.3276870061198602</v>
      </c>
      <c r="N26">
        <v>1.6431370402540999</v>
      </c>
      <c r="O26">
        <v>0.56239858328875003</v>
      </c>
    </row>
    <row r="27" spans="1:15" x14ac:dyDescent="0.35">
      <c r="A27" t="s">
        <v>23</v>
      </c>
      <c r="B27" t="s">
        <v>20</v>
      </c>
      <c r="C27">
        <v>5.907852765805E-3</v>
      </c>
      <c r="D27">
        <v>45.280671473067201</v>
      </c>
      <c r="E27">
        <v>10.8754550101714</v>
      </c>
      <c r="F27">
        <v>8.0789663620195107</v>
      </c>
      <c r="G27">
        <v>6.4584327323448801E-3</v>
      </c>
      <c r="H27">
        <v>1.4726290698198899E-3</v>
      </c>
      <c r="I27">
        <v>7.0988386809329399E-4</v>
      </c>
      <c r="J27">
        <v>9.0744204027865507</v>
      </c>
      <c r="K27">
        <v>2.8448214100159901</v>
      </c>
      <c r="L27">
        <v>1.81241906315955</v>
      </c>
      <c r="M27">
        <v>1.7563840253472101</v>
      </c>
      <c r="N27">
        <v>0.86769217313942304</v>
      </c>
      <c r="O27">
        <v>0.725147685623038</v>
      </c>
    </row>
    <row r="28" spans="1:15" x14ac:dyDescent="0.35">
      <c r="A28" t="s">
        <v>23</v>
      </c>
      <c r="B28" t="s">
        <v>21</v>
      </c>
      <c r="C28">
        <v>3.80790206315742E-3</v>
      </c>
      <c r="D28">
        <v>22.3293151941111</v>
      </c>
      <c r="E28">
        <v>8.9864463299724804</v>
      </c>
      <c r="F28">
        <v>2.55760012902123</v>
      </c>
      <c r="G28">
        <v>2.7463734631130799E-3</v>
      </c>
      <c r="H28">
        <v>1.17224422732219E-3</v>
      </c>
      <c r="I28">
        <v>6.7340151610226304E-4</v>
      </c>
      <c r="J28">
        <v>6.11034389850618</v>
      </c>
      <c r="K28">
        <v>2.2711391239263601</v>
      </c>
      <c r="L28">
        <v>1.00165162470972</v>
      </c>
      <c r="M28">
        <v>1.6446063788902801</v>
      </c>
      <c r="N28">
        <v>0.66298885034108601</v>
      </c>
      <c r="O28">
        <v>0.27954028651687002</v>
      </c>
    </row>
    <row r="29" spans="1:15" x14ac:dyDescent="0.35">
      <c r="A29" t="s">
        <v>23</v>
      </c>
      <c r="B29" t="s">
        <v>22</v>
      </c>
      <c r="C29">
        <v>4.6894249933143901E-3</v>
      </c>
      <c r="D29">
        <v>32.104474945741103</v>
      </c>
      <c r="E29">
        <v>10.6238436192411</v>
      </c>
      <c r="F29">
        <v>3.3311651116219401</v>
      </c>
      <c r="G29">
        <v>3.6274408294950699E-3</v>
      </c>
      <c r="H29">
        <v>1.40918303642217E-3</v>
      </c>
      <c r="I29">
        <v>6.3179040820160199E-4</v>
      </c>
      <c r="J29">
        <v>6.8727236960622102</v>
      </c>
      <c r="K29">
        <v>2.7451080535469998</v>
      </c>
      <c r="L29">
        <v>1.0014173255829799</v>
      </c>
      <c r="M29">
        <v>1.48359679610891</v>
      </c>
      <c r="N29">
        <v>0.65920422905546605</v>
      </c>
      <c r="O29">
        <v>0.24719500994825799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ablation</vt:lpstr>
      <vt:lpstr>vsbaselines</vt:lpstr>
      <vt:lpstr>relative_rmse</vt:lpstr>
      <vt:lpstr>absolute_rmse</vt:lpstr>
      <vt:lpstr>relative_mae</vt:lpstr>
      <vt:lpstr>absolute_mae</vt:lpstr>
      <vt:lpstr>RMSE_mean</vt:lpstr>
      <vt:lpstr>RMSE_std</vt:lpstr>
      <vt:lpstr>MAE_mean</vt:lpstr>
      <vt:lpstr>MAE_std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2023-06-08T17:39:30Z</dcterms:created>
  <dcterms:modified xsi:type="dcterms:W3CDTF">2023-09-14T21:03:48Z</dcterms:modified>
</cp:coreProperties>
</file>