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scarb\Pursuit\Fluids\"/>
    </mc:Choice>
  </mc:AlternateContent>
  <xr:revisionPtr revIDLastSave="0" documentId="13_ncr:1_{9C41F2CE-415D-4D84-809F-50CF71B29CEC}" xr6:coauthVersionLast="46" xr6:coauthVersionMax="46" xr10:uidLastSave="{00000000-0000-0000-0000-000000000000}"/>
  <bookViews>
    <workbookView xWindow="-98" yWindow="-98" windowWidth="22695" windowHeight="14595" tabRatio="851" firstSheet="7" activeTab="11" xr2:uid="{ACC09449-459A-4323-9465-41C94D3EF8A4}"/>
  </bookViews>
  <sheets>
    <sheet name="1. PostTank_FlowAreas_Ox" sheetId="3" r:id="rId1"/>
    <sheet name="2. PostTank_FlowAreas_Fuel" sheetId="1" r:id="rId2"/>
    <sheet name="3. PostTank_LineSizes_Ox" sheetId="2" r:id="rId3"/>
    <sheet name="4. PostTank_LineSizes_Fuel" sheetId="4" r:id="rId4"/>
    <sheet name="5. PreTank_FlowAreas" sheetId="12" r:id="rId5"/>
    <sheet name="6. PreTank_LineSizes" sheetId="13" r:id="rId6"/>
    <sheet name="7. PreTank_FlowAreas_Ox" sheetId="5" r:id="rId7"/>
    <sheet name="8. PreTank_FlowAreas_Fuel" sheetId="6" r:id="rId8"/>
    <sheet name="9. PreTank_LineSizes_Ox" sheetId="7" r:id="rId9"/>
    <sheet name="10. PreTank_LineSizes_Fuel" sheetId="8" r:id="rId10"/>
    <sheet name="11. OutputValues_Ox" sheetId="9" r:id="rId11"/>
    <sheet name="12.OutputValues_Fuel" sheetId="10" r:id="rId12"/>
    <sheet name="13. OtherOutputs" sheetId="11" r:id="rId13"/>
    <sheet name="NOTE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B2" i="1"/>
  <c r="B2" i="3"/>
  <c r="B4" i="5"/>
  <c r="B4" i="6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tc={B80FB29F-518A-4CCA-8014-2A5FFF034C68}</author>
    <author>tc={BB694AAD-6156-4871-AD6B-6A795D68931A}</author>
  </authors>
  <commentList>
    <comment ref="C1" authorId="0" shapeId="0" xr:uid="{B80FB29F-518A-4CCA-8014-2A5FFF034C6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Cv is given,
If 2, CdA (in inches) is given</t>
      </text>
    </comment>
    <comment ref="B2" authorId="1" shapeId="0" xr:uid="{BB694AAD-6156-4871-AD6B-6A795D68931A}">
      <text>
        <t>[Threaded comment]
Your version of Excel allows you to read this threaded comment; however, any edits to it will get removed if the file is opened in a newer version of Excel. Learn more: https://go.microsoft.com/fwlink/?linkid=870924
Comment:
    20x20 mesh has 46% open area according to: https://www.mcmaster.com/mesh-screens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tc={53B9C8DA-3235-40E3-B1C8-7C6DD68CF20E}</author>
    <author>tc={3D0678FB-C2A1-4993-8088-9A6FE7AF8BCE}</author>
  </authors>
  <commentList>
    <comment ref="B1" authorId="0" shapeId="0" xr:uid="{53B9C8DA-3235-40E3-B1C8-7C6DD68CF20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inches</t>
      </text>
    </comment>
    <comment ref="C1" authorId="1" shapeId="0" xr:uid="{3D0678FB-C2A1-4993-8088-9A6FE7AF8BC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inches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tc={0AA551CE-5840-4DD7-B7EB-D9EB30A234C7}</author>
    <author>tc={EB94D01D-4960-4545-995D-93FB59CEE8AD}</author>
  </authors>
  <commentList>
    <comment ref="C1" authorId="0" shapeId="0" xr:uid="{0AA551CE-5840-4DD7-B7EB-D9EB30A234C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Cv is given,
If 2, CdA (in inches) is given</t>
      </text>
    </comment>
    <comment ref="B2" authorId="1" shapeId="0" xr:uid="{EB94D01D-4960-4545-995D-93FB59CEE8AD}">
      <text>
        <t>[Threaded comment]
Your version of Excel allows you to read this threaded comment; however, any edits to it will get removed if the file is opened in a newer version of Excel. Learn more: https://go.microsoft.com/fwlink/?linkid=870924
Comment:
    20x20 mesh has 46% open area according to: https://www.mcmaster.com/mesh-screens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tc={E2A5C557-9BCF-4C06-895C-50214A49AC31}</author>
    <author>tc={7A69B4CC-CA2D-452F-BF30-7D19064A049D}</author>
  </authors>
  <commentList>
    <comment ref="B1" authorId="0" shapeId="0" xr:uid="{E2A5C557-9BCF-4C06-895C-50214A49AC3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inches</t>
      </text>
    </comment>
    <comment ref="C1" authorId="1" shapeId="0" xr:uid="{7A69B4CC-CA2D-452F-BF30-7D19064A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inches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tc={6745E268-3695-44FD-B5F1-475F8089366E}</author>
    <author>tc={F83FCC76-A32C-42D0-B8A0-217864E610B7}</author>
  </authors>
  <commentList>
    <comment ref="B1" authorId="0" shapeId="0" xr:uid="{6745E268-3695-44FD-B5F1-475F8089366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inches</t>
      </text>
    </comment>
    <comment ref="C1" authorId="1" shapeId="0" xr:uid="{F83FCC76-A32C-42D0-B8A0-217864E610B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inches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tc={F551C0C4-A92C-4BF6-A5F5-A2884F901248}</author>
  </authors>
  <commentList>
    <comment ref="C1" authorId="0" shapeId="0" xr:uid="{F551C0C4-A92C-4BF6-A5F5-A2884F90124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Cv is given,
If 2, CdA (in inches) is given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tc={F4C1C164-C7A3-4F13-B104-81F63EB16CBF}</author>
    <author>tc={4FE283D0-70F5-4234-AC3C-4829B9B41FBC}</author>
  </authors>
  <commentList>
    <comment ref="B1" authorId="0" shapeId="0" xr:uid="{F4C1C164-C7A3-4F13-B104-81F63EB16CBF}">
      <text>
        <t>[Threaded comment]
Your version of Excel allows you to read this threaded comment; however, any edits to it will get removed if the file is opened in a newer version of Excel. Learn more: https://go.microsoft.com/fwlink/?linkid=870924
Comment:
    inches</t>
      </text>
    </comment>
    <comment ref="C1" authorId="1" shapeId="0" xr:uid="{4FE283D0-70F5-4234-AC3C-4829B9B41FB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inches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tc={73768B31-EDEC-4E7A-956C-43DCAA233382}</author>
    <author>tc={E759D6F6-17CF-42FA-B1E3-416FD26D7040}</author>
  </authors>
  <commentList>
    <comment ref="C1" authorId="0" shapeId="0" xr:uid="{73768B31-EDEC-4E7A-956C-43DCAA23338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Cv is given,
If 2, CdA (in inches) is given</t>
      </text>
    </comment>
    <comment ref="B4" authorId="1" shapeId="0" xr:uid="{E759D6F6-17CF-42FA-B1E3-416FD26D7040}">
      <text>
        <t>[Threaded comment]
Your version of Excel allows you to read this threaded comment; however, any edits to it will get removed if the file is opened in a newer version of Excel. Learn more: https://go.microsoft.com/fwlink/?linkid=870924
Comment:
    20x20 mesh has 46% open area according to: https://www.mcmaster.com/mesh-screens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tc={B06DFDAB-E905-4BE3-9A18-27C24DC73668}</author>
    <author>tc={9552C8AA-B558-4415-82AA-76DB2D43AC75}</author>
  </authors>
  <commentList>
    <comment ref="C1" authorId="0" shapeId="0" xr:uid="{B06DFDAB-E905-4BE3-9A18-27C24DC7366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Cv is given,
If 2, CdA (in inches) is given</t>
      </text>
    </comment>
    <comment ref="B4" authorId="1" shapeId="0" xr:uid="{9552C8AA-B558-4415-82AA-76DB2D43AC75}">
      <text>
        <t>[Threaded comment]
Your version of Excel allows you to read this threaded comment; however, any edits to it will get removed if the file is opened in a newer version of Excel. Learn more: https://go.microsoft.com/fwlink/?linkid=870924
Comment:
    20x20 mesh has 46% open area according to: https://www.mcmaster.com/mesh-screens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tc={026A9BFA-DA9C-420D-9091-68653EFAA1CA}</author>
    <author>tc={B4C1262E-46A8-48FC-B36B-D7DBE6C83097}</author>
  </authors>
  <commentList>
    <comment ref="B1" authorId="0" shapeId="0" xr:uid="{026A9BFA-DA9C-420D-9091-68653EFAA1C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inches</t>
      </text>
    </comment>
    <comment ref="C1" authorId="1" shapeId="0" xr:uid="{B4C1262E-46A8-48FC-B36B-D7DBE6C8309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inches</t>
      </text>
    </comment>
  </commentList>
</comments>
</file>

<file path=xl/sharedStrings.xml><?xml version="1.0" encoding="utf-8"?>
<sst xmlns="http://schemas.openxmlformats.org/spreadsheetml/2006/main" count="186" uniqueCount="85">
  <si>
    <t>CvOrCdA</t>
  </si>
  <si>
    <t>VOMV</t>
  </si>
  <si>
    <t>VFMV</t>
  </si>
  <si>
    <t>FOET</t>
  </si>
  <si>
    <t>FFET</t>
  </si>
  <si>
    <t>Length</t>
  </si>
  <si>
    <t>Component_Name</t>
  </si>
  <si>
    <t>Flow_Area</t>
  </si>
  <si>
    <t>Line_Length_Name</t>
  </si>
  <si>
    <t>Tubing_Inner_Diameter</t>
  </si>
  <si>
    <t>Component/Line Length Name</t>
  </si>
  <si>
    <t>Value</t>
  </si>
  <si>
    <t>Unit</t>
  </si>
  <si>
    <t>Regulator Set Pressure</t>
  </si>
  <si>
    <t>psia</t>
  </si>
  <si>
    <t>psig</t>
  </si>
  <si>
    <t>Trim Orifice Diameter</t>
  </si>
  <si>
    <t>in</t>
  </si>
  <si>
    <t>VRHX</t>
  </si>
  <si>
    <t>DO NOT CHANGE THE ORDER OF THE TABS IN THIS SPREADSHEET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</si>
  <si>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Spreadsheet has I/O with "pressure_characterization.m" (currently in Pursuit Fluids Git Repo on Phab)</t>
    </r>
  </si>
  <si>
    <t>Pre-Regulator Pressure</t>
  </si>
  <si>
    <t>VROB_VROP</t>
  </si>
  <si>
    <t>CROT</t>
  </si>
  <si>
    <t>FROT</t>
  </si>
  <si>
    <t>VRFB_VRFP</t>
  </si>
  <si>
    <t>CRFT</t>
  </si>
  <si>
    <t>FRFT</t>
  </si>
  <si>
    <t>COPVstoRegulator</t>
  </si>
  <si>
    <t>RegulatortoVRHX</t>
  </si>
  <si>
    <t>VRHXtoHX</t>
  </si>
  <si>
    <t>HXtoOFSplit</t>
  </si>
  <si>
    <t>TanktoEngine_Ox</t>
  </si>
  <si>
    <t>TanktoEngine_Fuel</t>
  </si>
  <si>
    <t>FROTtoTank_Ox</t>
  </si>
  <si>
    <t>FRFTtoTank_Fuel</t>
  </si>
  <si>
    <t>HX Inlet Temperature</t>
  </si>
  <si>
    <t>F</t>
  </si>
  <si>
    <t>Outlet Pressure (psia)</t>
  </si>
  <si>
    <t>Outlet Density (lbm/ft^3)</t>
  </si>
  <si>
    <t>Pressure Drop (psid)</t>
  </si>
  <si>
    <t>Outlet Temperature (F)</t>
  </si>
  <si>
    <t>Outlet Velocity (ft/s)</t>
  </si>
  <si>
    <t>Outlet Mach # (-)</t>
  </si>
  <si>
    <t>Temperature Drop (F)</t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</si>
  <si>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Characterize pressure drops across rocket feed system to ultimately determine HX sizing, GG mass flow rate, regulator set pressure, and trim orifice sizing</t>
    </r>
  </si>
  <si>
    <r>
      <rPr>
        <b/>
        <sz val="11"/>
        <color theme="1"/>
        <rFont val="Calibri"/>
        <family val="2"/>
        <scheme val="minor"/>
      </rPr>
      <t xml:space="preserve">Author: </t>
    </r>
    <r>
      <rPr>
        <sz val="11"/>
        <color theme="1"/>
        <rFont val="Calibri"/>
        <family val="2"/>
        <scheme val="minor"/>
      </rPr>
      <t xml:space="preserve">Elysse Lescarbeau; </t>
    </r>
    <r>
      <rPr>
        <b/>
        <sz val="11"/>
        <color theme="1"/>
        <rFont val="Calibri"/>
        <family val="2"/>
        <scheme val="minor"/>
      </rPr>
      <t xml:space="preserve">Date: </t>
    </r>
    <r>
      <rPr>
        <sz val="11"/>
        <color theme="1"/>
        <rFont val="Calibri"/>
        <family val="2"/>
        <scheme val="minor"/>
      </rPr>
      <t>1/7/20</t>
    </r>
  </si>
  <si>
    <t>HX</t>
  </si>
  <si>
    <t>VROBVROPtoCROT_Ox</t>
  </si>
  <si>
    <t>CROTtoFROT_Ox</t>
  </si>
  <si>
    <t>CRFTtoFRFT_Fuel</t>
  </si>
  <si>
    <t>VRFBVRFPtoCRFT_Fuel</t>
  </si>
  <si>
    <t>OFSplittoVROBVROP_Ox</t>
  </si>
  <si>
    <t>OFSplittoVRFBVRFP_Fuel</t>
  </si>
  <si>
    <t>GG Mass Flow Rate</t>
  </si>
  <si>
    <t>lbm/s</t>
  </si>
  <si>
    <t>Trim Orifice Side</t>
  </si>
  <si>
    <t>-</t>
  </si>
  <si>
    <t>HX Tube Length</t>
  </si>
  <si>
    <t>HX Space Between Tubes</t>
  </si>
  <si>
    <t>HX Nominal Mass Flow Rate</t>
  </si>
  <si>
    <t>*nominally using bypass valve to bring outlet temp from 400F to 200F</t>
  </si>
  <si>
    <t>Trim Orifice Pressure Drop</t>
  </si>
  <si>
    <t>psid</t>
  </si>
  <si>
    <t>Fuel</t>
  </si>
  <si>
    <t>Ox Tank Pressure</t>
  </si>
  <si>
    <t>Fuel Tank Pressure</t>
  </si>
  <si>
    <t>Minimum Blowdown Pressure</t>
  </si>
  <si>
    <t>Ox Pressurant Mass Flow Rate</t>
  </si>
  <si>
    <t>Fuel Pressurant Mass Flow Rate</t>
  </si>
  <si>
    <t>Total Pressurant Mass Flow Rate</t>
  </si>
  <si>
    <t># of COPVs in Ox Tank</t>
  </si>
  <si>
    <t># of COPVs in Fuel Tank</t>
  </si>
  <si>
    <t>Pre-Regulator Temperature</t>
  </si>
  <si>
    <t>Required Ox Pressurant Mass</t>
  </si>
  <si>
    <t>Required Fuel Pressurant Mass</t>
  </si>
  <si>
    <t>Total Required Pressurant Mass</t>
  </si>
  <si>
    <t>lbm</t>
  </si>
  <si>
    <t>Burn Time</t>
  </si>
  <si>
    <t>sec</t>
  </si>
  <si>
    <t xml:space="preserve">First </t>
  </si>
  <si>
    <t>Second</t>
  </si>
  <si>
    <t>Third</t>
  </si>
  <si>
    <t>Ox Side</t>
  </si>
  <si>
    <t>Fuel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</si>
</sst>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n-lt"/>
                <a:ea typeface="Source Sans Pro Light" panose="020B0403030403020204" pitchFamily="34" charset="0"/>
              </a:rPr>
              <a:t>Ox Side</a:t>
            </a:r>
            <a:r>
              <a:rPr lang="en-US" b="1" baseline="0">
                <a:latin typeface="+mn-lt"/>
                <a:ea typeface="Source Sans Pro Light" panose="020B0403030403020204" pitchFamily="34" charset="0"/>
              </a:rPr>
              <a:t> Pre-Tank Pressurant Losses Across Line Lengths &amp; Components </a:t>
            </a:r>
            <a:endParaRPr lang="en-US" b="1">
              <a:latin typeface="+mn-lt"/>
              <a:ea typeface="Source Sans Pro Light" panose="020B0403030403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'11. OutputValues_Ox'!$D$1</c:f>
              <c:strCache>
                <c:ptCount val="1"/>
                <c:pt idx="0">
                  <c:v>Pressure Drop (psid)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'11. OutputValues_Ox'!$A$2:$A$14</c:f>
              <c:strCache>
                <c:ptCount val="13"/>
                <c:pt idx="0">
                  <c:v>COPVstoRegulator</c:v>
                </c:pt>
                <c:pt idx="1">
                  <c:v>RegulatortoVRHX</c:v>
                </c:pt>
                <c:pt idx="2">
                  <c:v>VRHX</c:v>
                </c:pt>
                <c:pt idx="3">
                  <c:v>VRHXtoHX</c:v>
                </c:pt>
                <c:pt idx="4">
                  <c:v>HX</c:v>
                </c:pt>
                <c:pt idx="5">
                  <c:v>HXtoOFSplit</c:v>
                </c:pt>
                <c:pt idx="6">
                  <c:v>OFSplittoVROBVROP_Ox</c:v>
                </c:pt>
                <c:pt idx="7">
                  <c:v>VROB_VROP</c:v>
                </c:pt>
                <c:pt idx="8">
                  <c:v>VROBVROPtoCROT_Ox</c:v>
                </c:pt>
                <c:pt idx="9">
                  <c:v>CROT</c:v>
                </c:pt>
                <c:pt idx="10">
                  <c:v>CROTtoFROT_Ox</c:v>
                </c:pt>
                <c:pt idx="11">
                  <c:v>FROT</c:v>
                </c:pt>
                <c:pt idx="12">
                  <c:v>FROTtoTank_Ox</c:v>
                </c:pt>
              </c:strCache>
            </c:strRef>
          </c:cat>
          <c:val>
            <c:numRef>
              <c:f>'11. OutputValues_Ox'!$D$2:$D$14</c:f>
              <c:numCache>
                <c:formatCode>0.0</c:formatCode>
                <c:ptCount val="13"/>
                <c:pt idx="0">
                  <c:v>85.280740082291231</c:v>
                </c:pt>
                <c:pt idx="1">
                  <c:v>5.0727427862360628</c:v>
                </c:pt>
                <c:pt idx="2">
                  <c:v>0.8769999999792617</c:v>
                </c:pt>
                <c:pt idx="3">
                  <c:v>5.0299853181501248</c:v>
                </c:pt>
                <c:pt idx="4">
                  <c:v>1.2403810509140429</c:v>
                </c:pt>
                <c:pt idx="5">
                  <c:v>5.4836585723476219</c:v>
                </c:pt>
                <c:pt idx="6">
                  <c:v>5.8981084894531932</c:v>
                </c:pt>
                <c:pt idx="7">
                  <c:v>14.82099999964953</c:v>
                </c:pt>
                <c:pt idx="8">
                  <c:v>5.5918815985089623</c:v>
                </c:pt>
                <c:pt idx="9">
                  <c:v>54.756999998705169</c:v>
                </c:pt>
                <c:pt idx="10">
                  <c:v>6.9966708934584858</c:v>
                </c:pt>
                <c:pt idx="11">
                  <c:v>37.869999999104493</c:v>
                </c:pt>
                <c:pt idx="12">
                  <c:v>4.2935709018290709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C-4142-8A26-16916130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920175"/>
        <c:axId val="718908943"/>
      </c:barChart>
      <c:lineChart>
        <c:grouping val="standard"/>
        <c:varyColors val="0"/>
        <c:ser>
          <c:idx val="0"/>
          <c:order val="0"/>
          <c:tx>
            <c:strRef>
              <c:f>'11. OutputValues_Ox'!$B$1</c:f>
              <c:strCache>
                <c:ptCount val="1"/>
                <c:pt idx="0">
                  <c:v>Outlet Pressure (psia)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'11. OutputValues_Ox'!$A$2:$A$14</c:f>
              <c:strCache>
                <c:ptCount val="13"/>
                <c:pt idx="0">
                  <c:v>COPVstoRegulator</c:v>
                </c:pt>
                <c:pt idx="1">
                  <c:v>RegulatortoVRHX</c:v>
                </c:pt>
                <c:pt idx="2">
                  <c:v>VRHX</c:v>
                </c:pt>
                <c:pt idx="3">
                  <c:v>VRHXtoHX</c:v>
                </c:pt>
                <c:pt idx="4">
                  <c:v>HX</c:v>
                </c:pt>
                <c:pt idx="5">
                  <c:v>HXtoOFSplit</c:v>
                </c:pt>
                <c:pt idx="6">
                  <c:v>OFSplittoVROBVROP_Ox</c:v>
                </c:pt>
                <c:pt idx="7">
                  <c:v>VROB_VROP</c:v>
                </c:pt>
                <c:pt idx="8">
                  <c:v>VROBVROPtoCROT_Ox</c:v>
                </c:pt>
                <c:pt idx="9">
                  <c:v>CROT</c:v>
                </c:pt>
                <c:pt idx="10">
                  <c:v>CROTtoFROT_Ox</c:v>
                </c:pt>
                <c:pt idx="11">
                  <c:v>FROT</c:v>
                </c:pt>
                <c:pt idx="12">
                  <c:v>FROTtoTank_Ox</c:v>
                </c:pt>
              </c:strCache>
            </c:strRef>
          </c:cat>
          <c:val>
            <c:numRef>
              <c:f>'11. OutputValues_Ox'!$B$2:$B$14</c:f>
              <c:numCache>
                <c:formatCode>0.0</c:formatCode>
                <c:ptCount val="13"/>
                <c:pt idx="0">
                  <c:v>4429.4192599177086</c:v>
                </c:pt>
                <c:pt idx="1">
                  <c:v>831.97725721376412</c:v>
                </c:pt>
                <c:pt idx="2">
                  <c:v>831.10025721378486</c:v>
                </c:pt>
                <c:pt idx="3">
                  <c:v>826.07027189563473</c:v>
                </c:pt>
                <c:pt idx="4">
                  <c:v>824.82989084472069</c:v>
                </c:pt>
                <c:pt idx="5">
                  <c:v>819.34623227237307</c:v>
                </c:pt>
                <c:pt idx="6">
                  <c:v>813.44812378291988</c:v>
                </c:pt>
                <c:pt idx="7">
                  <c:v>798.62712378327035</c:v>
                </c:pt>
                <c:pt idx="8">
                  <c:v>793.03524218476139</c:v>
                </c:pt>
                <c:pt idx="9">
                  <c:v>738.27824218605622</c:v>
                </c:pt>
                <c:pt idx="10">
                  <c:v>731.28157129259773</c:v>
                </c:pt>
                <c:pt idx="11">
                  <c:v>693.41157129349324</c:v>
                </c:pt>
                <c:pt idx="12">
                  <c:v>689.11800039166417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C-4142-8A26-16916130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864431"/>
        <c:axId val="718851535"/>
      </c:lineChart>
      <c:lineChart>
        <c:grouping val="standard"/>
        <c:varyColors val="0"/>
        <c:ser>
          <c:idx val="1"/>
          <c:order val="1"/>
          <c:tx>
            <c:strRef>
              <c:f>'11. OutputValues_Ox'!$C$1</c:f>
              <c:strCache>
                <c:ptCount val="1"/>
                <c:pt idx="0">
                  <c:v>Outlet Density (lbm/ft^3)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'11. OutputValues_Ox'!$A$2:$A$14</c:f>
              <c:strCache>
                <c:ptCount val="13"/>
                <c:pt idx="0">
                  <c:v>COPVstoRegulator</c:v>
                </c:pt>
                <c:pt idx="1">
                  <c:v>RegulatortoVRHX</c:v>
                </c:pt>
                <c:pt idx="2">
                  <c:v>VRHX</c:v>
                </c:pt>
                <c:pt idx="3">
                  <c:v>VRHXtoHX</c:v>
                </c:pt>
                <c:pt idx="4">
                  <c:v>HX</c:v>
                </c:pt>
                <c:pt idx="5">
                  <c:v>HXtoOFSplit</c:v>
                </c:pt>
                <c:pt idx="6">
                  <c:v>OFSplittoVROBVROP_Ox</c:v>
                </c:pt>
                <c:pt idx="7">
                  <c:v>VROB_VROP</c:v>
                </c:pt>
                <c:pt idx="8">
                  <c:v>VROBVROPtoCROT_Ox</c:v>
                </c:pt>
                <c:pt idx="9">
                  <c:v>CROT</c:v>
                </c:pt>
                <c:pt idx="10">
                  <c:v>CROTtoFROT_Ox</c:v>
                </c:pt>
                <c:pt idx="11">
                  <c:v>FROT</c:v>
                </c:pt>
                <c:pt idx="12">
                  <c:v>FROTtoTank_Ox</c:v>
                </c:pt>
              </c:strCache>
            </c:strRef>
          </c:cat>
          <c:val>
            <c:numRef>
              <c:f>'11. OutputValues_Ox'!$C$2:$C$14</c:f>
              <c:numCache>
                <c:formatCode>0.0</c:formatCode>
                <c:ptCount val="13"/>
                <c:pt idx="0">
                  <c:v>25.528906375869113</c:v>
                </c:pt>
                <c:pt idx="1">
                  <c:v>7.7187325765432924</c:v>
                </c:pt>
                <c:pt idx="2">
                  <c:v>7.7105961420304805</c:v>
                </c:pt>
                <c:pt idx="3">
                  <c:v>7.6640655290571198</c:v>
                </c:pt>
                <c:pt idx="4">
                  <c:v>3.2688058679596024</c:v>
                </c:pt>
                <c:pt idx="5">
                  <c:v>3.2423474010070219</c:v>
                </c:pt>
                <c:pt idx="6">
                  <c:v>3.2189458998803171</c:v>
                </c:pt>
                <c:pt idx="7">
                  <c:v>3.1602968037841421</c:v>
                </c:pt>
                <c:pt idx="8">
                  <c:v>3.1382551966673042</c:v>
                </c:pt>
                <c:pt idx="9">
                  <c:v>2.9215669202088259</c:v>
                </c:pt>
                <c:pt idx="10">
                  <c:v>2.8940057342640966</c:v>
                </c:pt>
                <c:pt idx="11">
                  <c:v>2.7441373368419244</c:v>
                </c:pt>
                <c:pt idx="12">
                  <c:v>2.7272335959044693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C-4142-8A26-16916130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920175"/>
        <c:axId val="718908943"/>
      </c:lineChart>
      <c:catAx>
        <c:axId val="71886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51535"/>
        <c:crosses val="autoZero"/>
        <c:auto val="1"/>
        <c:lblAlgn val="ctr"/>
        <c:lblOffset val="100"/>
        <c:noMultiLvlLbl val="0"/>
      </c:catAx>
      <c:valAx>
        <c:axId val="7188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Outlet</a:t>
                </a:r>
                <a:r>
                  <a:rPr lang="en-US" sz="900" baseline="0"/>
                  <a:t> </a:t>
                </a:r>
                <a:r>
                  <a:rPr lang="en-US" sz="900"/>
                  <a:t>Pressure</a:t>
                </a:r>
                <a:r>
                  <a:rPr lang="en-US" sz="900" baseline="0"/>
                  <a:t> (psia)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64431"/>
        <c:crosses val="autoZero"/>
        <c:crossBetween val="between"/>
      </c:valAx>
      <c:valAx>
        <c:axId val="7189089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Pressure  Drop (psid)</a:t>
                </a:r>
                <a:r>
                  <a:rPr lang="en-US" sz="900" baseline="0"/>
                  <a:t> &amp; Outlet Density (lbm/ft</a:t>
                </a:r>
                <a:r>
                  <a:rPr lang="en-US" sz="900" baseline="30000"/>
                  <a:t>3</a:t>
                </a:r>
                <a:r>
                  <a:rPr lang="en-US" sz="900" baseline="0"/>
                  <a:t>)</a:t>
                </a:r>
                <a:endParaRPr lang="en-US" sz="9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20175"/>
        <c:crosses val="max"/>
        <c:crossBetween val="between"/>
      </c:valAx>
      <c:catAx>
        <c:axId val="71892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89089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Post-Tank Propellant</a:t>
            </a:r>
            <a:r>
              <a:rPr lang="en-US" b="1" baseline="0"/>
              <a:t> Losses Across Line Length &amp; Components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'11. OutputValues_Ox'!$B$19</c:f>
              <c:strCache>
                <c:ptCount val="1"/>
                <c:pt idx="0">
                  <c:v>Pressure Drop (psid)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'11. OutputValues_Ox'!$A$20:$A$25</c:f>
              <c:strCache>
                <c:ptCount val="6"/>
                <c:pt idx="0">
                  <c:v>FOET</c:v>
                </c:pt>
                <c:pt idx="1">
                  <c:v>FFET</c:v>
                </c:pt>
                <c:pt idx="2">
                  <c:v>VOMV</c:v>
                </c:pt>
                <c:pt idx="3">
                  <c:v>VFMV</c:v>
                </c:pt>
                <c:pt idx="4">
                  <c:v>TanktoEngine_Ox</c:v>
                </c:pt>
                <c:pt idx="5">
                  <c:v>TanktoEngine_Fuel</c:v>
                </c:pt>
              </c:strCache>
            </c:strRef>
          </c:cat>
          <c:val>
            <c:numRef>
              <c:f>'11. OutputValues_Ox'!$B$20:$B$25</c:f>
              <c:numCache>
                <c:formatCode>0.0</c:formatCode>
                <c:ptCount val="6"/>
                <c:pt idx="0">
                  <c:v>57.018896334039951</c:v>
                </c:pt>
                <c:pt idx="1">
                  <c:v>4.6814139683624951</c:v>
                </c:pt>
                <c:pt idx="2">
                  <c:v>26.887123174758813</c:v>
                </c:pt>
                <c:pt idx="3">
                  <c:v>2.2075094765426972</c:v>
                </c:pt>
                <c:pt idx="4">
                  <c:v>10.65585984152114</c:v>
                </c:pt>
                <c:pt idx="5">
                  <c:v>0.39254115549015967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1-49A7-986B-4734A298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000575"/>
        <c:axId val="863991007"/>
      </c:barChart>
      <c:catAx>
        <c:axId val="86400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91007"/>
        <c:crosses val="autoZero"/>
        <c:auto val="1"/>
        <c:lblAlgn val="ctr"/>
        <c:lblOffset val="100"/>
        <c:noMultiLvlLbl val="0"/>
      </c:catAx>
      <c:valAx>
        <c:axId val="8639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Pressure  Drop (psid) 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0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Side Pre-Tank</a:t>
            </a:r>
            <a:r>
              <a:rPr lang="en-US" b="1" baseline="0"/>
              <a:t> Pressurant Losses Across Components &amp; Line Lengths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'12.OutputValues_Fuel'!$D$1</c:f>
              <c:strCache>
                <c:ptCount val="1"/>
                <c:pt idx="0">
                  <c:v>Pressure Drop (psid)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'12.OutputValues_Fuel'!$A$2:$A$14</c:f>
              <c:strCache>
                <c:ptCount val="13"/>
                <c:pt idx="0">
                  <c:v>COPVstoRegulator</c:v>
                </c:pt>
                <c:pt idx="1">
                  <c:v>RegulatortoVRHX</c:v>
                </c:pt>
                <c:pt idx="2">
                  <c:v>VRHX</c:v>
                </c:pt>
                <c:pt idx="3">
                  <c:v>VRHXtoHX</c:v>
                </c:pt>
                <c:pt idx="4">
                  <c:v>HX</c:v>
                </c:pt>
                <c:pt idx="5">
                  <c:v>HXtoOFSplit</c:v>
                </c:pt>
                <c:pt idx="6">
                  <c:v>OFSplittoVRFBVRFP_Fuel</c:v>
                </c:pt>
                <c:pt idx="7">
                  <c:v>VRFB_VRFP</c:v>
                </c:pt>
                <c:pt idx="8">
                  <c:v>VRFBVRFPtoCRFT_Fuel</c:v>
                </c:pt>
                <c:pt idx="9">
                  <c:v>CRFT</c:v>
                </c:pt>
                <c:pt idx="10">
                  <c:v>CRFTtoFRFT_Fuel</c:v>
                </c:pt>
                <c:pt idx="11">
                  <c:v>FRFT</c:v>
                </c:pt>
                <c:pt idx="12">
                  <c:v>FRFTtoTank_Fuel</c:v>
                </c:pt>
              </c:strCache>
            </c:strRef>
          </c:cat>
          <c:val>
            <c:numRef>
              <c:f>'12.OutputValues_Fuel'!$D$2:$D$14</c:f>
              <c:numCache>
                <c:formatCode>0.0</c:formatCode>
                <c:ptCount val="13"/>
                <c:pt idx="0">
                  <c:v>85.280740082291231</c:v>
                </c:pt>
                <c:pt idx="1">
                  <c:v>5.0727427862360628</c:v>
                </c:pt>
                <c:pt idx="2">
                  <c:v>0.8769999999792617</c:v>
                </c:pt>
                <c:pt idx="3">
                  <c:v>5.0299853181501248</c:v>
                </c:pt>
                <c:pt idx="4">
                  <c:v>1.2403810509140429</c:v>
                </c:pt>
                <c:pt idx="5">
                  <c:v>5.4836585723476219</c:v>
                </c:pt>
                <c:pt idx="6">
                  <c:v>2.4387305532362689</c:v>
                </c:pt>
                <c:pt idx="7">
                  <c:v>6.5239999998457279</c:v>
                </c:pt>
                <c:pt idx="8">
                  <c:v>2.391931668735424</c:v>
                </c:pt>
                <c:pt idx="9">
                  <c:v>7.0179999998340463</c:v>
                </c:pt>
                <c:pt idx="10">
                  <c:v>3.9018649622214525</c:v>
                </c:pt>
                <c:pt idx="11">
                  <c:v>4.612999999890917</c:v>
                </c:pt>
                <c:pt idx="12">
                  <c:v>3.912917020363011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0-4C1A-A7F4-A7BE963C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576927"/>
        <c:axId val="862574847"/>
      </c:barChart>
      <c:lineChart>
        <c:grouping val="standard"/>
        <c:varyColors val="0"/>
        <c:ser>
          <c:idx val="0"/>
          <c:order val="0"/>
          <c:tx>
            <c:strRef>
              <c:f>'12.OutputValues_Fuel'!$B$1</c:f>
              <c:strCache>
                <c:ptCount val="1"/>
                <c:pt idx="0">
                  <c:v>Outlet Pressure (psia)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'12.OutputValues_Fuel'!$A$2:$A$14</c:f>
              <c:strCache>
                <c:ptCount val="13"/>
                <c:pt idx="0">
                  <c:v>COPVstoRegulator</c:v>
                </c:pt>
                <c:pt idx="1">
                  <c:v>RegulatortoVRHX</c:v>
                </c:pt>
                <c:pt idx="2">
                  <c:v>VRHX</c:v>
                </c:pt>
                <c:pt idx="3">
                  <c:v>VRHXtoHX</c:v>
                </c:pt>
                <c:pt idx="4">
                  <c:v>HX</c:v>
                </c:pt>
                <c:pt idx="5">
                  <c:v>HXtoOFSplit</c:v>
                </c:pt>
                <c:pt idx="6">
                  <c:v>OFSplittoVRFBVRFP_Fuel</c:v>
                </c:pt>
                <c:pt idx="7">
                  <c:v>VRFB_VRFP</c:v>
                </c:pt>
                <c:pt idx="8">
                  <c:v>VRFBVRFPtoCRFT_Fuel</c:v>
                </c:pt>
                <c:pt idx="9">
                  <c:v>CRFT</c:v>
                </c:pt>
                <c:pt idx="10">
                  <c:v>CRFTtoFRFT_Fuel</c:v>
                </c:pt>
                <c:pt idx="11">
                  <c:v>FRFT</c:v>
                </c:pt>
                <c:pt idx="12">
                  <c:v>FRFTtoTank_Fuel</c:v>
                </c:pt>
              </c:strCache>
            </c:strRef>
          </c:cat>
          <c:val>
            <c:numRef>
              <c:f>'12.OutputValues_Fuel'!$B$2:$B$14</c:f>
              <c:numCache>
                <c:formatCode>0.0</c:formatCode>
                <c:ptCount val="13"/>
                <c:pt idx="0">
                  <c:v>4429.4192599177086</c:v>
                </c:pt>
                <c:pt idx="1">
                  <c:v>831.97725721376412</c:v>
                </c:pt>
                <c:pt idx="2">
                  <c:v>831.10025721378486</c:v>
                </c:pt>
                <c:pt idx="3">
                  <c:v>826.07027189563473</c:v>
                </c:pt>
                <c:pt idx="4">
                  <c:v>824.82989084472069</c:v>
                </c:pt>
                <c:pt idx="5">
                  <c:v>819.34623227237307</c:v>
                </c:pt>
                <c:pt idx="6">
                  <c:v>816.9075017191368</c:v>
                </c:pt>
                <c:pt idx="7">
                  <c:v>810.38350171929108</c:v>
                </c:pt>
                <c:pt idx="8">
                  <c:v>807.99157005055565</c:v>
                </c:pt>
                <c:pt idx="9">
                  <c:v>800.97357005072161</c:v>
                </c:pt>
                <c:pt idx="10">
                  <c:v>797.07170508850015</c:v>
                </c:pt>
                <c:pt idx="11">
                  <c:v>792.45870508860924</c:v>
                </c:pt>
                <c:pt idx="12">
                  <c:v>788.54578806824622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0-4C1A-A7F4-A7BE963C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345231"/>
        <c:axId val="854337743"/>
      </c:lineChart>
      <c:lineChart>
        <c:grouping val="standard"/>
        <c:varyColors val="0"/>
        <c:ser>
          <c:idx val="1"/>
          <c:order val="1"/>
          <c:tx>
            <c:strRef>
              <c:f>'12.OutputValues_Fuel'!$C$1</c:f>
              <c:strCache>
                <c:ptCount val="1"/>
                <c:pt idx="0">
                  <c:v>Outlet Density (lbm/ft^3)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'12.OutputValues_Fuel'!$A$2:$A$14</c:f>
              <c:strCache>
                <c:ptCount val="13"/>
                <c:pt idx="0">
                  <c:v>COPVstoRegulator</c:v>
                </c:pt>
                <c:pt idx="1">
                  <c:v>RegulatortoVRHX</c:v>
                </c:pt>
                <c:pt idx="2">
                  <c:v>VRHX</c:v>
                </c:pt>
                <c:pt idx="3">
                  <c:v>VRHXtoHX</c:v>
                </c:pt>
                <c:pt idx="4">
                  <c:v>HX</c:v>
                </c:pt>
                <c:pt idx="5">
                  <c:v>HXtoOFSplit</c:v>
                </c:pt>
                <c:pt idx="6">
                  <c:v>OFSplittoVRFBVRFP_Fuel</c:v>
                </c:pt>
                <c:pt idx="7">
                  <c:v>VRFB_VRFP</c:v>
                </c:pt>
                <c:pt idx="8">
                  <c:v>VRFBVRFPtoCRFT_Fuel</c:v>
                </c:pt>
                <c:pt idx="9">
                  <c:v>CRFT</c:v>
                </c:pt>
                <c:pt idx="10">
                  <c:v>CRFTtoFRFT_Fuel</c:v>
                </c:pt>
                <c:pt idx="11">
                  <c:v>FRFT</c:v>
                </c:pt>
                <c:pt idx="12">
                  <c:v>FRFTtoTank_Fuel</c:v>
                </c:pt>
              </c:strCache>
            </c:strRef>
          </c:cat>
          <c:val>
            <c:numRef>
              <c:f>'12.OutputValues_Fuel'!$C$2:$C$14</c:f>
              <c:numCache>
                <c:formatCode>0.0</c:formatCode>
                <c:ptCount val="13"/>
                <c:pt idx="0">
                  <c:v>25.528906375869113</c:v>
                </c:pt>
                <c:pt idx="1">
                  <c:v>7.7187325765432924</c:v>
                </c:pt>
                <c:pt idx="2">
                  <c:v>7.7105961420304805</c:v>
                </c:pt>
                <c:pt idx="3">
                  <c:v>7.6640655290571198</c:v>
                </c:pt>
                <c:pt idx="4">
                  <c:v>3.2688058679596024</c:v>
                </c:pt>
                <c:pt idx="5">
                  <c:v>3.2423474010070219</c:v>
                </c:pt>
                <c:pt idx="6">
                  <c:v>3.2325532837945552</c:v>
                </c:pt>
                <c:pt idx="7">
                  <c:v>3.2067374140925438</c:v>
                </c:pt>
                <c:pt idx="8">
                  <c:v>3.1972774121421468</c:v>
                </c:pt>
                <c:pt idx="9">
                  <c:v>3.1695067104299013</c:v>
                </c:pt>
                <c:pt idx="10">
                  <c:v>3.1540751549715083</c:v>
                </c:pt>
                <c:pt idx="11">
                  <c:v>3.1358211527322442</c:v>
                </c:pt>
                <c:pt idx="12">
                  <c:v>3.1203460280486031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0-4C1A-A7F4-A7BE963C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576927"/>
        <c:axId val="862574847"/>
      </c:lineChart>
      <c:catAx>
        <c:axId val="85434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37743"/>
        <c:crosses val="autoZero"/>
        <c:auto val="1"/>
        <c:lblAlgn val="ctr"/>
        <c:lblOffset val="100"/>
        <c:noMultiLvlLbl val="0"/>
      </c:catAx>
      <c:valAx>
        <c:axId val="8543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Outlet</a:t>
                </a:r>
                <a:r>
                  <a:rPr lang="en-US" sz="900" baseline="0"/>
                  <a:t> Pressure (psia)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45231"/>
        <c:crosses val="autoZero"/>
        <c:crossBetween val="between"/>
      </c:valAx>
      <c:valAx>
        <c:axId val="8625748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Pressure Drop (psid) &amp;</a:t>
                </a:r>
                <a:r>
                  <a:rPr lang="en-US" sz="900" baseline="0"/>
                  <a:t> Outlet Density (lbm/ft</a:t>
                </a:r>
                <a:r>
                  <a:rPr lang="en-US" sz="900" baseline="30000"/>
                  <a:t>3</a:t>
                </a:r>
                <a:r>
                  <a:rPr lang="en-US" sz="900" baseline="0"/>
                  <a:t>)</a:t>
                </a:r>
                <a:endParaRPr lang="en-US" sz="9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76927"/>
        <c:crosses val="max"/>
        <c:crossBetween val="between"/>
      </c:valAx>
      <c:catAx>
        <c:axId val="86257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25748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Post-Tank Propellant Losses Across Components &amp; Line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'12.OutputValues_Fuel'!$B$19</c:f>
              <c:strCache>
                <c:ptCount val="1"/>
                <c:pt idx="0">
                  <c:v>Ox Side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61B1242-0D59-47C9-A46B-5E6713C85A5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{461B1242-0D59-47C9-A46B-5E6713C85A51}</c15:txfldGUID>
                      <c15:f>'12.OutputValues_Fuel'!$A$24</c15:f>
                      <c15:dlblFieldTableCache>
                        <c:ptCount val="1"/>
                        <c:pt idx="0">
                          <c:v>FOET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E73-4AA2-889F-0C8A57606D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127418-220D-4632-BDCF-031EB54447C3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{2E127418-220D-4632-BDCF-031EB54447C3}</c15:txfldGUID>
                      <c15:f>'12.OutputValues_Fuel'!$A$26</c15:f>
                      <c15:dlblFieldTableCache>
                        <c:ptCount val="1"/>
                        <c:pt idx="0">
                          <c:v>VOMV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E73-4AA2-889F-0C8A57606DA0}"/>
                </c:ext>
              </c:extLst>
            </c:dLbl>
            <c:dLbl>
              <c:idx val="2"/>
              <c:tx>
                <c:rich>
                  <a:bodyPr rot="-540000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4F979F-538D-4506-8BE1-1DD79C31B4E4}" type="CELLREF">
                      <a:rPr lang="en-US"/>
                      <a:pPr>
                        <a:defRPr/>
                      </a:pPr>
                      <a:t>[CELLREF]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{9D4F979F-538D-4506-8BE1-1DD79C31B4E4}</c15:txfldGUID>
                      <c15:f>'12.OutputValues_Fuel'!$A$28</c15:f>
                      <c15:dlblFieldTableCache>
                        <c:ptCount val="1"/>
                        <c:pt idx="0">
                          <c:v>TanktoEngine_Ox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E73-4AA2-889F-0C8A57606D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'12.OutputValues_Fuel'!$A$20:$A$22</c:f>
              <c:strCache>
                <c:ptCount val="3"/>
                <c:pt idx="0">
                  <c:v>First 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'12.OutputValues_Fuel'!$B$20:$B$22</c:f>
              <c:numCache>
                <c:formatCode>0.0</c:formatCode>
                <c:ptCount val="3"/>
                <c:pt idx="0">
                  <c:v>57.018896334039951</c:v>
                </c:pt>
                <c:pt idx="1">
                  <c:v>26.887123174758813</c:v>
                </c:pt>
                <c:pt idx="2">
                  <c:v>10.65585984152114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3-4AA2-889F-0C8A57606DA0}"/>
            </c:ext>
          </c:extLst>
        </c:ser>
        <c:ser>
          <c:idx val="1"/>
          <c:order val="1"/>
          <c:tx>
            <c:strRef>
              <c:f>'12.OutputValues_Fuel'!$C$19</c:f>
              <c:strCache>
                <c:ptCount val="1"/>
                <c:pt idx="0">
                  <c:v>Fuel 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89C275-1417-4FF4-832B-384A58BA5D1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{FA89C275-1417-4FF4-832B-384A58BA5D1F}</c15:txfldGUID>
                      <c15:f>'12.OutputValues_Fuel'!$A$25</c15:f>
                      <c15:dlblFieldTableCache>
                        <c:ptCount val="1"/>
                        <c:pt idx="0">
                          <c:v>FFET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E73-4AA2-889F-0C8A57606D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BBD7DB-C562-4B89-BD7A-14DA5D20E95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{BEBBD7DB-C562-4B89-BD7A-14DA5D20E951}</c15:txfldGUID>
                      <c15:f>'12.OutputValues_Fuel'!$A$27</c15:f>
                      <c15:dlblFieldTableCache>
                        <c:ptCount val="1"/>
                        <c:pt idx="0">
                          <c:v>VFMV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E73-4AA2-889F-0C8A57606DA0}"/>
                </c:ext>
              </c:extLst>
            </c:dLbl>
            <c:dLbl>
              <c:idx val="2"/>
              <c:tx>
                <c:rich>
                  <a:bodyPr rot="-540000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A344E99-3FEC-4800-A451-EEBA05A4A541}" type="CELLREF">
                      <a:rPr lang="en-US"/>
                      <a:pPr>
                        <a:defRPr/>
                      </a:pPr>
                      <a:t>[CELLREF]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{DA344E99-3FEC-4800-A451-EEBA05A4A541}</c15:txfldGUID>
                      <c15:f>'12.OutputValues_Fuel'!$A$29</c15:f>
                      <c15:dlblFieldTableCache>
                        <c:ptCount val="1"/>
                        <c:pt idx="0">
                          <c:v>TanktoEngine_Fuel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E73-4AA2-889F-0C8A57606D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'12.OutputValues_Fuel'!$A$20:$A$22</c:f>
              <c:strCache>
                <c:ptCount val="3"/>
                <c:pt idx="0">
                  <c:v>First 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'12.OutputValues_Fuel'!$C$20:$C$22</c:f>
              <c:numCache>
                <c:formatCode>0.0</c:formatCode>
                <c:ptCount val="3"/>
                <c:pt idx="0">
                  <c:v>4.6814139683624951</c:v>
                </c:pt>
                <c:pt idx="1">
                  <c:v>2.2075094765426972</c:v>
                </c:pt>
                <c:pt idx="2">
                  <c:v>0.39254115549015967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3-4AA2-889F-0C8A5760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794319"/>
        <c:axId val="928793487"/>
      </c:barChart>
      <c:catAx>
        <c:axId val="928794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8793487"/>
        <c:crosses val="autoZero"/>
        <c:auto val="1"/>
        <c:lblAlgn val="ctr"/>
        <c:lblOffset val="100"/>
        <c:noMultiLvlLbl val="0"/>
      </c:catAx>
      <c:valAx>
        <c:axId val="9287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Pressure Drop (psid)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1516</xdr:rowOff>
    </xdr:from>
    <xdr:to>
      <xdr:col>4</xdr:col>
      <xdr:colOff>1281112</xdr:colOff>
      <xdr:row>51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9558B-BCF3-4307-BC0A-CEBF51E20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388143</xdr:colOff>
      <xdr:row>18</xdr:row>
      <xdr:rowOff>111918</xdr:rowOff>
    </xdr:from>
    <xdr:to>
      <xdr:col>8</xdr:col>
      <xdr:colOff>1800224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A39C71-695A-4AF4-BD63-40B8C7FD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111918</xdr:rowOff>
    </xdr:from>
    <xdr:to>
      <xdr:col>4</xdr:col>
      <xdr:colOff>1279398</xdr:colOff>
      <xdr:row>61</xdr:row>
      <xdr:rowOff>22383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27B4A-6163-4013-9FC3-F718C6A94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852488</xdr:colOff>
      <xdr:row>17</xdr:row>
      <xdr:rowOff>42863</xdr:rowOff>
    </xdr:from>
    <xdr:to>
      <xdr:col>9</xdr:col>
      <xdr:colOff>152399</xdr:colOff>
      <xdr:row>37</xdr:row>
      <xdr:rowOff>42863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E5F2CF-32E2-4363-8529-37A8474FB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carbeau, Elysse" id="{E341DCC4-ECDC-484C-A89F-A495640818EA}" userId="Lescarbeau, Elysse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2-22T21:12:16.09" personId="{E341DCC4-ECDC-484C-A89F-A495640818EA}" id="{B80FB29F-518A-4CCA-8014-2A5FFF034C68}">
    <text>If 1, Cv is given,
If 2, CdA (in inches) is given</text>
  </threadedComment>
  <threadedComment ref="B2" dT="2020-12-30T04:07:25.77" personId="{E341DCC4-ECDC-484C-A89F-A495640818EA}" id="{BB694AAD-6156-4871-AD6B-6A795D68931A}">
    <text>20x20 mesh has 46% open area according to: https://www.mcmaster.com/mesh-screens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1" dT="2020-12-22T21:21:08.77" personId="{E341DCC4-ECDC-484C-A89F-A495640818EA}" id="{53B9C8DA-3235-40E3-B1C8-7C6DD68CF20E}">
    <text>inches</text>
  </threadedComment>
  <threadedComment ref="C1" dT="2020-12-22T21:21:33.41" personId="{E341DCC4-ECDC-484C-A89F-A495640818EA}" id="{3D0678FB-C2A1-4993-8088-9A6FE7AF8BCE}">
    <text>inches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0-12-22T21:12:16.09" personId="{E341DCC4-ECDC-484C-A89F-A495640818EA}" id="{0AA551CE-5840-4DD7-B7EB-D9EB30A234C7}">
    <text>If 1, Cv is given,
If 2, CdA (in inches) is given</text>
  </threadedComment>
  <threadedComment ref="B2" dT="2020-12-30T04:07:25.77" personId="{E341DCC4-ECDC-484C-A89F-A495640818EA}" id="{EB94D01D-4960-4545-995D-93FB59CEE8AD}">
    <text>20x20 mesh has 46% open area according to: https://www.mcmaster.com/mesh-screens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0-12-22T21:21:08.77" personId="{E341DCC4-ECDC-484C-A89F-A495640818EA}" id="{E2A5C557-9BCF-4C06-895C-50214A49AC31}">
    <text>inches</text>
  </threadedComment>
  <threadedComment ref="C1" dT="2020-12-22T21:21:33.41" personId="{E341DCC4-ECDC-484C-A89F-A495640818EA}" id="{7A69B4CC-CA2D-452F-BF30-7D19064A049D}">
    <text>inches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0-12-22T21:21:08.77" personId="{E341DCC4-ECDC-484C-A89F-A495640818EA}" id="{6745E268-3695-44FD-B5F1-475F8089366E}">
    <text>inches</text>
  </threadedComment>
  <threadedComment ref="C1" dT="2020-12-22T21:21:33.41" personId="{E341DCC4-ECDC-484C-A89F-A495640818EA}" id="{F83FCC76-A32C-42D0-B8A0-217864E610B7}">
    <text>inches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0-12-22T21:12:16.09" personId="{E341DCC4-ECDC-484C-A89F-A495640818EA}" id="{F551C0C4-A92C-4BF6-A5F5-A2884F901248}">
    <text>If 1, Cv is given,
If 2, CdA (in inches) is given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0-12-22T21:21:08.77" personId="{E341DCC4-ECDC-484C-A89F-A495640818EA}" id="{F4C1C164-C7A3-4F13-B104-81F63EB16CBF}">
    <text>inches</text>
  </threadedComment>
  <threadedComment ref="C1" dT="2020-12-22T21:21:33.41" personId="{E341DCC4-ECDC-484C-A89F-A495640818EA}" id="{4FE283D0-70F5-4234-AC3C-4829B9B41FBC}">
    <text>inches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" dT="2020-12-22T21:12:16.09" personId="{E341DCC4-ECDC-484C-A89F-A495640818EA}" id="{73768B31-EDEC-4E7A-956C-43DCAA233382}">
    <text>If 1, Cv is given,
If 2, CdA (in inches) is given</text>
  </threadedComment>
  <threadedComment ref="B4" dT="2020-12-30T04:06:07.29" personId="{E341DCC4-ECDC-484C-A89F-A495640818EA}" id="{E759D6F6-17CF-42FA-B1E3-416FD26D7040}">
    <text>20x20 mesh has 46% open area according to: https://www.mcmaster.com/mesh-screens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0-12-22T21:12:16.09" personId="{E341DCC4-ECDC-484C-A89F-A495640818EA}" id="{B06DFDAB-E905-4BE3-9A18-27C24DC73668}">
    <text>If 1, Cv is given,
If 2, CdA (in inches) is given</text>
  </threadedComment>
  <threadedComment ref="B4" dT="2020-12-30T04:06:21.32" personId="{E341DCC4-ECDC-484C-A89F-A495640818EA}" id="{9552C8AA-B558-4415-82AA-76DB2D43AC75}">
    <text>20x20 mesh has 46% open area according to: https://www.mcmaster.com/mesh-screens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1" dT="2020-12-22T21:21:08.77" personId="{E341DCC4-ECDC-484C-A89F-A495640818EA}" id="{026A9BFA-DA9C-420D-9091-68653EFAA1CA}">
    <text>inches</text>
  </threadedComment>
  <threadedComment ref="C1" dT="2020-12-22T21:21:33.41" personId="{E341DCC4-ECDC-484C-A89F-A495640818EA}" id="{B4C1262E-46A8-48FC-B36B-D7DBE6C83097}">
    <text>inches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D8BF-869B-4D00-829B-257947C5D3D4}">
  <dimension ref="A1:C3"/>
  <sheetViews>
    <sheetView workbookViewId="0">
      <selection activeCell="K16" sqref="K16"/>
    </sheetView>
  </sheetViews>
  <sheetFormatPr defaultRowHeight="14.25" x14ac:dyDescent="0.45"/>
  <cols>
    <col min="1" max="1" width="16.73046875" style="1" bestFit="1" customWidth="1"/>
    <col min="2" max="2" width="11.19921875" style="1" bestFit="1" customWidth="1"/>
    <col min="3" max="3" width="8.19921875" style="1" bestFit="1" customWidth="1"/>
    <col min="4" max="16384" width="9.06640625" style="1"/>
  </cols>
  <sheetData>
    <row r="1" spans="1:3" x14ac:dyDescent="0.45">
      <c r="A1" s="1" t="s">
        <v>6</v>
      </c>
      <c r="B1" s="1" t="s">
        <v>7</v>
      </c>
      <c r="C1" s="1" t="s">
        <v>0</v>
      </c>
    </row>
    <row r="2" spans="1:3" x14ac:dyDescent="0.45">
      <c r="A2" s="1" t="s">
        <v>3</v>
      </c>
      <c r="B2" s="5">
        <f>PI()/4*(1^2)*0.46*0.65</f>
        <v>0.23483405085583706</v>
      </c>
      <c r="C2" s="1">
        <v>2</v>
      </c>
    </row>
    <row r="3" spans="1:3" x14ac:dyDescent="0.45">
      <c r="A3" s="1" t="s">
        <v>1</v>
      </c>
      <c r="B3" s="1">
        <v>13</v>
      </c>
      <c r="C3" s="1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9145-D498-42DA-9713-A0ED2380877D}">
  <dimension ref="A1:C5"/>
  <sheetViews>
    <sheetView workbookViewId="0">
      <selection activeCell="D11" sqref="D11"/>
    </sheetView>
  </sheetViews>
  <sheetFormatPr defaultRowHeight="14.25" x14ac:dyDescent="0.45"/>
  <cols>
    <col min="1" max="1" width="21.1328125" style="1" bestFit="1" customWidth="1"/>
    <col min="2" max="2" width="6.46484375" style="1" bestFit="1" customWidth="1"/>
    <col min="3" max="3" width="20.86328125" style="1" bestFit="1" customWidth="1"/>
    <col min="4" max="16384" width="9.06640625" style="1"/>
  </cols>
  <sheetData>
    <row r="1" spans="1:3" x14ac:dyDescent="0.45">
      <c r="A1" s="1" t="s">
        <v>8</v>
      </c>
      <c r="B1" s="1" t="s">
        <v>5</v>
      </c>
      <c r="C1" s="1" t="s">
        <v>9</v>
      </c>
    </row>
    <row r="2" spans="1:3" x14ac:dyDescent="0.45">
      <c r="A2" s="1" t="s">
        <v>53</v>
      </c>
      <c r="B2" s="1">
        <v>6</v>
      </c>
      <c r="C2" s="1">
        <v>0.43</v>
      </c>
    </row>
    <row r="3" spans="1:3" x14ac:dyDescent="0.45">
      <c r="A3" s="6" t="s">
        <v>51</v>
      </c>
      <c r="B3" s="6">
        <v>14</v>
      </c>
      <c r="C3" s="6">
        <v>0.43</v>
      </c>
    </row>
    <row r="4" spans="1:3" x14ac:dyDescent="0.45">
      <c r="A4" s="1" t="s">
        <v>50</v>
      </c>
      <c r="B4" s="1">
        <v>6</v>
      </c>
      <c r="C4" s="1">
        <v>0.43</v>
      </c>
    </row>
    <row r="5" spans="1:3" x14ac:dyDescent="0.45">
      <c r="A5" s="1" t="s">
        <v>35</v>
      </c>
      <c r="B5" s="1">
        <v>8</v>
      </c>
      <c r="C5" s="1">
        <v>0.43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086E-86B5-4577-9EB1-D560C077C21C}">
  <sheetPr>
    <tabColor theme="4"/>
  </sheetPr>
  <dimension ref="A1:H25"/>
  <sheetViews>
    <sheetView topLeftCell="A25" zoomScaleNormal="100" workbookViewId="0">
      <selection activeCell="G49" sqref="G49"/>
    </sheetView>
  </sheetViews>
  <sheetFormatPr defaultRowHeight="14.25" x14ac:dyDescent="0.45"/>
  <cols>
    <col min="1" max="1" width="25" style="1" bestFit="1" customWidth="1"/>
    <col min="2" max="2" width="17.796875" style="1" bestFit="1" customWidth="1"/>
    <col min="3" max="3" width="20.796875" style="1" bestFit="1" customWidth="1"/>
    <col min="4" max="4" width="16.6640625" style="1" bestFit="1" customWidth="1"/>
    <col min="5" max="5" width="19.06640625" style="1" bestFit="1" customWidth="1"/>
    <col min="6" max="6" width="17" style="1" bestFit="1" customWidth="1"/>
    <col min="7" max="7" width="14.33203125" style="1" bestFit="1" customWidth="1"/>
    <col min="8" max="8" width="17.9296875" style="1" bestFit="1" customWidth="1"/>
    <col min="9" max="29" width="28.46484375" style="1" customWidth="1"/>
    <col min="30" max="16384" width="9.06640625" style="1"/>
  </cols>
  <sheetData>
    <row r="1" spans="1:8" x14ac:dyDescent="0.45">
      <c r="A1" s="1" t="s">
        <v>10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</row>
    <row r="2" spans="1:8" x14ac:dyDescent="0.45">
      <c r="A2" s="15" t="s">
        <v>28</v>
      </c>
      <c r="B2" s="12">
        <v>4429.4192599177086</v>
      </c>
      <c r="C2" s="12">
        <v>25.528906375869113</v>
      </c>
      <c r="D2" s="12">
        <v>85.280740082291231</v>
      </c>
      <c r="E2" s="12">
        <v>-6.7583951191335245</v>
      </c>
      <c r="F2" s="12">
        <v>172.23033553461025</v>
      </c>
      <c r="G2" s="12">
        <v>0.16230000000009226</v>
      </c>
      <c r="H2" s="12">
        <v>8.8395119133524602E-2</v>
      </c>
    </row>
    <row r="3" spans="1:8" x14ac:dyDescent="0.45">
      <c r="A3" s="15" t="s">
        <v>29</v>
      </c>
      <c r="B3" s="12">
        <v>831.97725721376412</v>
      </c>
      <c r="C3" s="12">
        <v>7.7187325765432924</v>
      </c>
      <c r="D3" s="12">
        <v>5.0727427862360628</v>
      </c>
      <c r="E3" s="12">
        <v>-178.30872092602795</v>
      </c>
      <c r="F3" s="12">
        <v>71.178056971543057</v>
      </c>
      <c r="G3" s="12">
        <v>8.5100000000095224E-2</v>
      </c>
      <c r="H3" s="12">
        <v>4.9103880666052646E-3</v>
      </c>
    </row>
    <row r="4" spans="1:8" x14ac:dyDescent="0.45">
      <c r="A4" s="15" t="s">
        <v>18</v>
      </c>
      <c r="B4" s="12">
        <v>831.10025721378486</v>
      </c>
      <c r="C4" s="12">
        <v>7.7105961420304805</v>
      </c>
      <c r="D4" s="12">
        <v>0.8769999999792617</v>
      </c>
      <c r="E4" s="12">
        <v>0</v>
      </c>
      <c r="F4" s="12">
        <v>0</v>
      </c>
      <c r="G4" s="12">
        <v>0</v>
      </c>
      <c r="H4" s="12">
        <v>0</v>
      </c>
    </row>
    <row r="5" spans="1:8" x14ac:dyDescent="0.45">
      <c r="A5" s="15" t="s">
        <v>30</v>
      </c>
      <c r="B5" s="12">
        <v>826.07027189563473</v>
      </c>
      <c r="C5" s="12">
        <v>7.6640655290571198</v>
      </c>
      <c r="D5" s="12">
        <v>5.0299853181501248</v>
      </c>
      <c r="E5" s="12">
        <v>-178.31369390612502</v>
      </c>
      <c r="F5" s="12">
        <v>71.685763254283515</v>
      </c>
      <c r="G5" s="12">
        <v>8.5700000000095242E-2</v>
      </c>
      <c r="H5" s="12">
        <v>4.9729800970794713E-3</v>
      </c>
    </row>
    <row r="6" spans="1:8" x14ac:dyDescent="0.45">
      <c r="A6" s="15" t="s">
        <v>47</v>
      </c>
      <c r="B6" s="12">
        <v>824.82989084472069</v>
      </c>
      <c r="C6" s="12">
        <v>3.2688058679596024</v>
      </c>
      <c r="D6" s="12">
        <v>1.2403810509140429</v>
      </c>
      <c r="E6" s="12">
        <v>0</v>
      </c>
      <c r="F6" s="12">
        <v>0</v>
      </c>
      <c r="G6" s="12">
        <v>0</v>
      </c>
      <c r="H6" s="12">
        <v>0</v>
      </c>
    </row>
    <row r="7" spans="1:8" x14ac:dyDescent="0.45">
      <c r="A7" s="15" t="s">
        <v>31</v>
      </c>
      <c r="B7" s="12">
        <v>819.34623227237307</v>
      </c>
      <c r="C7" s="12">
        <v>3.2423474010070219</v>
      </c>
      <c r="D7" s="12">
        <v>5.4836585723476219</v>
      </c>
      <c r="E7" s="12">
        <v>199.96969939563627</v>
      </c>
      <c r="F7" s="12">
        <v>169.44649019123227</v>
      </c>
      <c r="G7" s="12">
        <v>0.13210000000009559</v>
      </c>
      <c r="H7" s="12">
        <v>3.0300604363731054E-2</v>
      </c>
    </row>
    <row r="8" spans="1:8" x14ac:dyDescent="0.45">
      <c r="A8" s="15" t="s">
        <v>52</v>
      </c>
      <c r="B8" s="12">
        <v>813.44812378291988</v>
      </c>
      <c r="C8" s="12">
        <v>3.2189458998803171</v>
      </c>
      <c r="D8" s="12">
        <v>5.8981084894531932</v>
      </c>
      <c r="E8" s="12">
        <v>199.98225852436082</v>
      </c>
      <c r="F8" s="12">
        <v>124.24329910963978</v>
      </c>
      <c r="G8" s="12">
        <v>9.7000000000095565E-2</v>
      </c>
      <c r="H8" s="12">
        <v>1.7741475639184046E-2</v>
      </c>
    </row>
    <row r="9" spans="1:8" x14ac:dyDescent="0.45">
      <c r="A9" s="15" t="s">
        <v>22</v>
      </c>
      <c r="B9" s="12">
        <v>798.62712378327035</v>
      </c>
      <c r="C9" s="12">
        <v>3.1602968037841421</v>
      </c>
      <c r="D9" s="12">
        <v>14.82099999964953</v>
      </c>
      <c r="E9" s="12">
        <v>0</v>
      </c>
      <c r="F9" s="12">
        <v>0</v>
      </c>
      <c r="G9" s="12">
        <v>0</v>
      </c>
      <c r="H9" s="12">
        <v>0</v>
      </c>
    </row>
    <row r="10" spans="1:8" x14ac:dyDescent="0.45">
      <c r="A10" s="15" t="s">
        <v>48</v>
      </c>
      <c r="B10" s="12">
        <v>793.03524218476139</v>
      </c>
      <c r="C10" s="12">
        <v>3.1382551966673042</v>
      </c>
      <c r="D10" s="12">
        <v>5.5918815985089623</v>
      </c>
      <c r="E10" s="12">
        <v>199.9641030546166</v>
      </c>
      <c r="F10" s="12">
        <v>127.43783828711265</v>
      </c>
      <c r="G10" s="12">
        <v>9.9500000000095637E-2</v>
      </c>
      <c r="H10" s="12">
        <v>1.8155469744215225E-2</v>
      </c>
    </row>
    <row r="11" spans="1:8" x14ac:dyDescent="0.45">
      <c r="A11" s="15" t="s">
        <v>23</v>
      </c>
      <c r="B11" s="12">
        <v>738.27824218605622</v>
      </c>
      <c r="C11" s="12">
        <v>2.9215669202088259</v>
      </c>
      <c r="D11" s="12">
        <v>54.756999998705169</v>
      </c>
      <c r="E11" s="12">
        <v>0</v>
      </c>
      <c r="F11" s="12">
        <v>0</v>
      </c>
      <c r="G11" s="12">
        <v>0</v>
      </c>
      <c r="H11" s="12">
        <v>0</v>
      </c>
    </row>
    <row r="12" spans="1:8" x14ac:dyDescent="0.45">
      <c r="A12" s="15" t="s">
        <v>49</v>
      </c>
      <c r="B12" s="12">
        <v>731.28157129259773</v>
      </c>
      <c r="C12" s="12">
        <v>2.8940057342640966</v>
      </c>
      <c r="D12" s="12">
        <v>6.9966708934584858</v>
      </c>
      <c r="E12" s="12">
        <v>199.9352616965578</v>
      </c>
      <c r="F12" s="12">
        <v>138.19338832729571</v>
      </c>
      <c r="G12" s="12">
        <v>0.10790000000009588</v>
      </c>
      <c r="H12" s="12">
        <v>2.8841358058798505E-2</v>
      </c>
    </row>
    <row r="13" spans="1:8" x14ac:dyDescent="0.45">
      <c r="A13" s="15" t="s">
        <v>24</v>
      </c>
      <c r="B13" s="12">
        <v>693.41157129349324</v>
      </c>
      <c r="C13" s="12">
        <v>2.7441373368419244</v>
      </c>
      <c r="D13" s="12">
        <v>37.869999999104493</v>
      </c>
      <c r="E13" s="12">
        <v>0</v>
      </c>
      <c r="F13" s="12">
        <v>0</v>
      </c>
      <c r="G13" s="12">
        <v>0</v>
      </c>
      <c r="H13" s="12">
        <v>0</v>
      </c>
    </row>
    <row r="14" spans="1:8" x14ac:dyDescent="0.45">
      <c r="A14" s="15" t="s">
        <v>34</v>
      </c>
      <c r="B14" s="12">
        <v>689.11800039166417</v>
      </c>
      <c r="C14" s="12">
        <v>2.7272335959044693</v>
      </c>
      <c r="D14" s="12">
        <v>4.2935709018290709</v>
      </c>
      <c r="E14" s="12">
        <v>199.91402052845484</v>
      </c>
      <c r="F14" s="12">
        <v>146.6440054336247</v>
      </c>
      <c r="G14" s="12">
        <v>0.11450000000009607</v>
      </c>
      <c r="H14" s="12">
        <v>2.1241168102960728E-2</v>
      </c>
    </row>
    <row r="15" spans="1:8" x14ac:dyDescent="0.45">
      <c r="A15" s="15" t="s">
        <v>3</v>
      </c>
      <c r="B15" s="12">
        <v>0</v>
      </c>
      <c r="C15" s="12">
        <v>0</v>
      </c>
      <c r="D15" s="12">
        <v>57.018896334039951</v>
      </c>
      <c r="E15" s="12">
        <v>0</v>
      </c>
      <c r="F15" s="12">
        <v>0</v>
      </c>
      <c r="G15" s="12">
        <v>0</v>
      </c>
      <c r="H15" s="12">
        <v>0</v>
      </c>
    </row>
    <row r="16" spans="1:8" x14ac:dyDescent="0.45">
      <c r="A16" s="15" t="s">
        <v>1</v>
      </c>
      <c r="B16" s="12">
        <v>0</v>
      </c>
      <c r="C16" s="12">
        <v>0</v>
      </c>
      <c r="D16" s="12">
        <v>26.887123174758813</v>
      </c>
      <c r="E16" s="12">
        <v>0</v>
      </c>
      <c r="F16" s="12">
        <v>0</v>
      </c>
      <c r="G16" s="12">
        <v>0</v>
      </c>
      <c r="H16" s="12">
        <v>0</v>
      </c>
    </row>
    <row r="17" spans="1:8" x14ac:dyDescent="0.45">
      <c r="A17" s="15" t="s">
        <v>32</v>
      </c>
      <c r="B17" s="12">
        <v>0</v>
      </c>
      <c r="C17" s="12">
        <v>0</v>
      </c>
      <c r="D17" s="12">
        <v>10.65585984152114</v>
      </c>
      <c r="E17" s="12">
        <v>0</v>
      </c>
      <c r="F17" s="12">
        <v>0</v>
      </c>
      <c r="G17" s="12">
        <v>0</v>
      </c>
      <c r="H17" s="12">
        <v>0</v>
      </c>
    </row>
    <row r="19" spans="1:8" x14ac:dyDescent="0.45">
      <c r="A19" s="17" t="s">
        <v>10</v>
      </c>
      <c r="B19" s="17" t="s">
        <v>40</v>
      </c>
    </row>
    <row r="20" spans="1:8" x14ac:dyDescent="0.45">
      <c r="A20" s="17" t="s">
        <v>3</v>
      </c>
      <c r="B20" s="12">
        <v>57.018896334039951</v>
      </c>
    </row>
    <row r="21" spans="1:8" s="17" customFormat="1" x14ac:dyDescent="0.45">
      <c r="A21" s="17" t="s">
        <v>4</v>
      </c>
      <c r="B21" s="12">
        <v>4.6814139683624951</v>
      </c>
    </row>
    <row r="22" spans="1:8" x14ac:dyDescent="0.45">
      <c r="A22" s="17" t="s">
        <v>1</v>
      </c>
      <c r="B22" s="12">
        <v>26.887123174758813</v>
      </c>
    </row>
    <row r="23" spans="1:8" s="17" customFormat="1" x14ac:dyDescent="0.45">
      <c r="A23" s="17" t="s">
        <v>2</v>
      </c>
      <c r="B23" s="12">
        <v>2.2075094765426972</v>
      </c>
    </row>
    <row r="24" spans="1:8" x14ac:dyDescent="0.45">
      <c r="A24" s="17" t="s">
        <v>32</v>
      </c>
      <c r="B24" s="12">
        <v>10.65585984152114</v>
      </c>
    </row>
    <row r="25" spans="1:8" s="17" customFormat="1" x14ac:dyDescent="0.45">
      <c r="A25" s="17" t="s">
        <v>33</v>
      </c>
      <c r="B25" s="12">
        <v>0.39254115549015967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4477-9D7E-47E3-98CA-A286FEA1F1C6}">
  <sheetPr>
    <tabColor rgb="FFC00000"/>
  </sheetPr>
  <dimension ref="A1:H29"/>
  <sheetViews>
    <sheetView tabSelected="1" topLeftCell="B1" zoomScaleNormal="100" workbookViewId="0">
      <selection activeCell="C29" sqref="C29"/>
    </sheetView>
  </sheetViews>
  <sheetFormatPr defaultRowHeight="14.25" x14ac:dyDescent="0.45"/>
  <cols>
    <col min="1" max="1" width="25" style="1" bestFit="1" customWidth="1"/>
    <col min="2" max="2" width="17.796875" style="1" bestFit="1" customWidth="1"/>
    <col min="3" max="3" width="20.796875" style="1" bestFit="1" customWidth="1"/>
    <col min="4" max="4" width="16.6640625" style="1" bestFit="1" customWidth="1"/>
    <col min="5" max="5" width="19.06640625" style="1" bestFit="1" customWidth="1"/>
    <col min="6" max="6" width="17" style="1" bestFit="1" customWidth="1"/>
    <col min="7" max="7" width="14.33203125" style="1" bestFit="1" customWidth="1"/>
    <col min="8" max="8" width="17.9296875" style="1" bestFit="1" customWidth="1"/>
    <col min="9" max="16384" width="9.06640625" style="1"/>
  </cols>
  <sheetData>
    <row r="1" spans="1:8" x14ac:dyDescent="0.45">
      <c r="A1" s="2" t="s">
        <v>10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45">
      <c r="A2" s="16" t="s">
        <v>28</v>
      </c>
      <c r="B2" s="12">
        <v>4429.4192599177086</v>
      </c>
      <c r="C2" s="12">
        <v>25.528906375869113</v>
      </c>
      <c r="D2" s="12">
        <v>85.280740082291231</v>
      </c>
      <c r="E2" s="12">
        <v>-6.7583951191335245</v>
      </c>
      <c r="F2" s="12">
        <v>172.23033553461025</v>
      </c>
      <c r="G2" s="12">
        <v>0.16230000000009226</v>
      </c>
      <c r="H2" s="12">
        <v>8.8395119133524602E-2</v>
      </c>
    </row>
    <row r="3" spans="1:8" x14ac:dyDescent="0.45">
      <c r="A3" s="16" t="s">
        <v>29</v>
      </c>
      <c r="B3" s="12">
        <v>831.97725721376412</v>
      </c>
      <c r="C3" s="12">
        <v>7.7187325765432924</v>
      </c>
      <c r="D3" s="12">
        <v>5.0727427862360628</v>
      </c>
      <c r="E3" s="12">
        <v>-178.30872092602795</v>
      </c>
      <c r="F3" s="12">
        <v>71.178056971543057</v>
      </c>
      <c r="G3" s="12">
        <v>8.5100000000095224E-2</v>
      </c>
      <c r="H3" s="12">
        <v>4.9103880666052646E-3</v>
      </c>
    </row>
    <row r="4" spans="1:8" x14ac:dyDescent="0.45">
      <c r="A4" s="16" t="s">
        <v>18</v>
      </c>
      <c r="B4" s="12">
        <v>831.10025721378486</v>
      </c>
      <c r="C4" s="12">
        <v>7.7105961420304805</v>
      </c>
      <c r="D4" s="12">
        <v>0.8769999999792617</v>
      </c>
      <c r="E4" s="12">
        <v>0</v>
      </c>
      <c r="F4" s="12">
        <v>0</v>
      </c>
      <c r="G4" s="12">
        <v>0</v>
      </c>
      <c r="H4" s="12">
        <v>0</v>
      </c>
    </row>
    <row r="5" spans="1:8" x14ac:dyDescent="0.45">
      <c r="A5" s="16" t="s">
        <v>30</v>
      </c>
      <c r="B5" s="12">
        <v>826.07027189563473</v>
      </c>
      <c r="C5" s="12">
        <v>7.6640655290571198</v>
      </c>
      <c r="D5" s="12">
        <v>5.0299853181501248</v>
      </c>
      <c r="E5" s="12">
        <v>-178.31369390612502</v>
      </c>
      <c r="F5" s="12">
        <v>71.685763254283515</v>
      </c>
      <c r="G5" s="12">
        <v>8.5700000000095242E-2</v>
      </c>
      <c r="H5" s="12">
        <v>4.9729800970794713E-3</v>
      </c>
    </row>
    <row r="6" spans="1:8" x14ac:dyDescent="0.45">
      <c r="A6" s="16" t="s">
        <v>47</v>
      </c>
      <c r="B6" s="12">
        <v>824.82989084472069</v>
      </c>
      <c r="C6" s="12">
        <v>3.2688058679596024</v>
      </c>
      <c r="D6" s="12">
        <v>1.2403810509140429</v>
      </c>
      <c r="E6" s="12">
        <v>0</v>
      </c>
      <c r="F6" s="12">
        <v>0</v>
      </c>
      <c r="G6" s="12">
        <v>0</v>
      </c>
      <c r="H6" s="12">
        <v>0</v>
      </c>
    </row>
    <row r="7" spans="1:8" x14ac:dyDescent="0.45">
      <c r="A7" s="16" t="s">
        <v>31</v>
      </c>
      <c r="B7" s="12">
        <v>819.34623227237307</v>
      </c>
      <c r="C7" s="12">
        <v>3.2423474010070219</v>
      </c>
      <c r="D7" s="12">
        <v>5.4836585723476219</v>
      </c>
      <c r="E7" s="12">
        <v>199.96969939563627</v>
      </c>
      <c r="F7" s="12">
        <v>169.44649019123227</v>
      </c>
      <c r="G7" s="12">
        <v>0.13210000000009559</v>
      </c>
      <c r="H7" s="12">
        <v>3.0300604363731054E-2</v>
      </c>
    </row>
    <row r="8" spans="1:8" x14ac:dyDescent="0.45">
      <c r="A8" s="16" t="s">
        <v>53</v>
      </c>
      <c r="B8" s="12">
        <v>816.9075017191368</v>
      </c>
      <c r="C8" s="12">
        <v>3.2325532837945552</v>
      </c>
      <c r="D8" s="12">
        <v>2.4387305532362689</v>
      </c>
      <c r="E8" s="12">
        <v>199.99897853139765</v>
      </c>
      <c r="F8" s="12">
        <v>46.239587008219807</v>
      </c>
      <c r="G8" s="12">
        <v>3.6100000000093821E-2</v>
      </c>
      <c r="H8" s="12">
        <v>1.0214686023459763E-3</v>
      </c>
    </row>
    <row r="9" spans="1:8" x14ac:dyDescent="0.45">
      <c r="A9" s="16" t="s">
        <v>25</v>
      </c>
      <c r="B9" s="12">
        <v>810.38350171929108</v>
      </c>
      <c r="C9" s="12">
        <v>3.2067374140925438</v>
      </c>
      <c r="D9" s="12">
        <v>6.5239999998457279</v>
      </c>
      <c r="E9" s="12">
        <v>0</v>
      </c>
      <c r="F9" s="12">
        <v>0</v>
      </c>
      <c r="G9" s="12">
        <v>0</v>
      </c>
      <c r="H9" s="12">
        <v>0</v>
      </c>
    </row>
    <row r="10" spans="1:8" x14ac:dyDescent="0.45">
      <c r="A10" s="16" t="s">
        <v>51</v>
      </c>
      <c r="B10" s="12">
        <v>807.99157005055565</v>
      </c>
      <c r="C10" s="12">
        <v>3.1972774121421468</v>
      </c>
      <c r="D10" s="12">
        <v>2.391931668735424</v>
      </c>
      <c r="E10" s="12">
        <v>199.99794301289973</v>
      </c>
      <c r="F10" s="12">
        <v>46.749752854438789</v>
      </c>
      <c r="G10" s="12">
        <v>3.6500000000093832E-2</v>
      </c>
      <c r="H10" s="12">
        <v>1.0355184979289334E-3</v>
      </c>
    </row>
    <row r="11" spans="1:8" x14ac:dyDescent="0.45">
      <c r="A11" s="16" t="s">
        <v>26</v>
      </c>
      <c r="B11" s="12">
        <v>800.97357005072161</v>
      </c>
      <c r="C11" s="12">
        <v>3.1695067104299013</v>
      </c>
      <c r="D11" s="12">
        <v>7.0179999998340463</v>
      </c>
      <c r="E11" s="12">
        <v>0</v>
      </c>
      <c r="F11" s="12">
        <v>0</v>
      </c>
      <c r="G11" s="12">
        <v>0</v>
      </c>
      <c r="H11" s="12">
        <v>0</v>
      </c>
    </row>
    <row r="12" spans="1:8" x14ac:dyDescent="0.45">
      <c r="A12" s="16" t="s">
        <v>50</v>
      </c>
      <c r="B12" s="12">
        <v>797.07170508850015</v>
      </c>
      <c r="C12" s="12">
        <v>3.1540751549715083</v>
      </c>
      <c r="D12" s="12">
        <v>3.9018649622214525</v>
      </c>
      <c r="E12" s="12">
        <v>199.9961885379708</v>
      </c>
      <c r="F12" s="12">
        <v>47.390097407515711</v>
      </c>
      <c r="G12" s="12">
        <v>3.7000000000093847E-2</v>
      </c>
      <c r="H12" s="12">
        <v>1.7544749289299943E-3</v>
      </c>
    </row>
    <row r="13" spans="1:8" x14ac:dyDescent="0.45">
      <c r="A13" s="16" t="s">
        <v>27</v>
      </c>
      <c r="B13" s="12">
        <v>792.45870508860924</v>
      </c>
      <c r="C13" s="12">
        <v>3.1358211527322442</v>
      </c>
      <c r="D13" s="12">
        <v>4.612999999890917</v>
      </c>
      <c r="E13" s="12">
        <v>0</v>
      </c>
      <c r="F13" s="12">
        <v>0</v>
      </c>
      <c r="G13" s="12">
        <v>0</v>
      </c>
      <c r="H13" s="12">
        <v>0</v>
      </c>
    </row>
    <row r="14" spans="1:8" x14ac:dyDescent="0.45">
      <c r="A14" s="16" t="s">
        <v>35</v>
      </c>
      <c r="B14" s="12">
        <v>788.54578806824622</v>
      </c>
      <c r="C14" s="12">
        <v>3.1203460280486031</v>
      </c>
      <c r="D14" s="12">
        <v>3.912917020363011</v>
      </c>
      <c r="E14" s="12">
        <v>199.99437161648592</v>
      </c>
      <c r="F14" s="12">
        <v>47.902356815920669</v>
      </c>
      <c r="G14" s="12">
        <v>3.7400000000093858E-2</v>
      </c>
      <c r="H14" s="12">
        <v>1.8169214848740012E-3</v>
      </c>
    </row>
    <row r="15" spans="1:8" x14ac:dyDescent="0.45">
      <c r="A15" s="16" t="s">
        <v>4</v>
      </c>
      <c r="B15" s="12">
        <v>0</v>
      </c>
      <c r="C15" s="12">
        <v>0</v>
      </c>
      <c r="D15" s="12">
        <v>4.6814139683624951</v>
      </c>
      <c r="E15" s="12">
        <v>0</v>
      </c>
      <c r="F15" s="12">
        <v>0</v>
      </c>
      <c r="G15" s="12">
        <v>0</v>
      </c>
      <c r="H15" s="12">
        <v>0</v>
      </c>
    </row>
    <row r="16" spans="1:8" x14ac:dyDescent="0.45">
      <c r="A16" s="16" t="s">
        <v>2</v>
      </c>
      <c r="B16" s="12">
        <v>0</v>
      </c>
      <c r="C16" s="12">
        <v>0</v>
      </c>
      <c r="D16" s="12">
        <v>2.2075094765426972</v>
      </c>
      <c r="E16" s="12">
        <v>0</v>
      </c>
      <c r="F16" s="12">
        <v>0</v>
      </c>
      <c r="G16" s="12">
        <v>0</v>
      </c>
      <c r="H16" s="12">
        <v>0</v>
      </c>
    </row>
    <row r="17" spans="1:8" x14ac:dyDescent="0.45">
      <c r="A17" s="16" t="s">
        <v>33</v>
      </c>
      <c r="B17" s="12">
        <v>0</v>
      </c>
      <c r="C17" s="12">
        <v>0</v>
      </c>
      <c r="D17" s="12">
        <v>0.39254115549015967</v>
      </c>
      <c r="E17" s="12">
        <v>0</v>
      </c>
      <c r="F17" s="12">
        <v>0</v>
      </c>
      <c r="G17" s="12">
        <v>0</v>
      </c>
      <c r="H17" s="12">
        <v>0</v>
      </c>
    </row>
    <row r="19" spans="1:8" x14ac:dyDescent="0.45">
      <c r="A19" s="17"/>
      <c r="B19" s="17" t="s">
        <v>83</v>
      </c>
      <c r="C19" s="17" t="s">
        <v>84</v>
      </c>
    </row>
    <row r="20" spans="1:8" x14ac:dyDescent="0.45">
      <c r="A20" s="17" t="s">
        <v>80</v>
      </c>
      <c r="B20" s="12">
        <v>57.018896334039951</v>
      </c>
      <c r="C20" s="12">
        <v>4.6814139683624951</v>
      </c>
    </row>
    <row r="21" spans="1:8" x14ac:dyDescent="0.45">
      <c r="A21" s="17" t="s">
        <v>81</v>
      </c>
      <c r="B21" s="12">
        <v>26.887123174758813</v>
      </c>
      <c r="C21" s="12">
        <v>2.2075094765426972</v>
      </c>
    </row>
    <row r="22" spans="1:8" x14ac:dyDescent="0.45">
      <c r="A22" s="17" t="s">
        <v>82</v>
      </c>
      <c r="B22" s="12">
        <v>10.65585984152114</v>
      </c>
      <c r="C22" s="12">
        <v>0.39254115549015967</v>
      </c>
    </row>
    <row r="23" spans="1:8" x14ac:dyDescent="0.45">
      <c r="A23" s="17"/>
    </row>
    <row r="24" spans="1:8" x14ac:dyDescent="0.45">
      <c r="A24" s="17" t="s">
        <v>3</v>
      </c>
    </row>
    <row r="25" spans="1:8" x14ac:dyDescent="0.45">
      <c r="A25" s="17" t="s">
        <v>4</v>
      </c>
      <c r="B25" s="12"/>
      <c r="C25" s="17"/>
      <c r="D25" s="12"/>
      <c r="E25" s="17"/>
      <c r="F25" s="12"/>
    </row>
    <row r="26" spans="1:8" x14ac:dyDescent="0.45">
      <c r="A26" s="17" t="s">
        <v>1</v>
      </c>
      <c r="B26" s="12"/>
      <c r="C26" s="17"/>
      <c r="D26" s="12"/>
      <c r="E26" s="17"/>
      <c r="F26" s="12"/>
    </row>
    <row r="27" spans="1:8" x14ac:dyDescent="0.45">
      <c r="A27" s="17" t="s">
        <v>2</v>
      </c>
    </row>
    <row r="28" spans="1:8" x14ac:dyDescent="0.45">
      <c r="A28" s="17" t="s">
        <v>32</v>
      </c>
    </row>
    <row r="29" spans="1:8" x14ac:dyDescent="0.45">
      <c r="A29" s="17" t="s">
        <v>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5840-5357-4C13-B9D5-B903D8EF77E6}">
  <sheetPr>
    <tabColor theme="1" tint="0.499984740745262"/>
  </sheetPr>
  <dimension ref="A1:E29"/>
  <sheetViews>
    <sheetView workbookViewId="0">
      <selection activeCell="D19" sqref="D19"/>
    </sheetView>
  </sheetViews>
  <sheetFormatPr defaultRowHeight="14.25" x14ac:dyDescent="0.45"/>
  <cols>
    <col min="1" max="1" width="26.59765625" style="1" bestFit="1" customWidth="1"/>
    <col min="2" max="2" width="6.19921875" style="12" bestFit="1" customWidth="1"/>
    <col min="3" max="3" width="5.19921875" style="1" bestFit="1" customWidth="1"/>
    <col min="4" max="4" width="57.53125" style="1" bestFit="1" customWidth="1"/>
    <col min="5" max="16384" width="9.06640625" style="1"/>
  </cols>
  <sheetData>
    <row r="1" spans="1:5" x14ac:dyDescent="0.45">
      <c r="A1" s="18" t="s">
        <v>11</v>
      </c>
      <c r="B1" s="18"/>
      <c r="C1" s="1" t="s">
        <v>12</v>
      </c>
    </row>
    <row r="2" spans="1:5" s="9" customFormat="1" x14ac:dyDescent="0.45">
      <c r="A2" s="9" t="s">
        <v>73</v>
      </c>
      <c r="B2" s="13">
        <v>-6.7583951191335245</v>
      </c>
      <c r="C2" s="9" t="s">
        <v>37</v>
      </c>
      <c r="E2" s="13"/>
    </row>
    <row r="3" spans="1:5" x14ac:dyDescent="0.45">
      <c r="A3" s="9" t="s">
        <v>21</v>
      </c>
      <c r="B3" s="12">
        <v>4429.4192599177086</v>
      </c>
      <c r="C3" s="1" t="s">
        <v>14</v>
      </c>
      <c r="E3" s="12"/>
    </row>
    <row r="4" spans="1:5" s="9" customFormat="1" x14ac:dyDescent="0.45">
      <c r="A4" s="1" t="s">
        <v>21</v>
      </c>
      <c r="B4" s="12">
        <v>4414.7192599177088</v>
      </c>
      <c r="C4" s="9" t="s">
        <v>15</v>
      </c>
      <c r="E4" s="12"/>
    </row>
    <row r="5" spans="1:5" x14ac:dyDescent="0.45">
      <c r="A5" s="1" t="s">
        <v>13</v>
      </c>
      <c r="B5" s="12">
        <v>837.05000000000018</v>
      </c>
      <c r="C5" s="1" t="s">
        <v>14</v>
      </c>
      <c r="E5" s="12"/>
    </row>
    <row r="6" spans="1:5" x14ac:dyDescent="0.45">
      <c r="A6" s="1" t="s">
        <v>13</v>
      </c>
      <c r="B6" s="12">
        <v>822.35000000000014</v>
      </c>
      <c r="C6" s="1" t="s">
        <v>15</v>
      </c>
      <c r="E6" s="12"/>
    </row>
    <row r="7" spans="1:5" s="7" customFormat="1" x14ac:dyDescent="0.45">
      <c r="A7" s="7" t="s">
        <v>67</v>
      </c>
      <c r="B7" s="12">
        <v>1034.9192599177086</v>
      </c>
      <c r="C7" s="7" t="s">
        <v>14</v>
      </c>
      <c r="E7" s="12"/>
    </row>
    <row r="8" spans="1:5" s="9" customFormat="1" x14ac:dyDescent="0.45">
      <c r="A8" s="9" t="s">
        <v>67</v>
      </c>
      <c r="B8" s="12">
        <v>1020.2192599177085</v>
      </c>
      <c r="C8" s="9" t="s">
        <v>15</v>
      </c>
      <c r="E8" s="12"/>
    </row>
    <row r="9" spans="1:5" x14ac:dyDescent="0.45">
      <c r="A9" s="1" t="s">
        <v>68</v>
      </c>
      <c r="B9" s="5">
        <v>0.40332110933863058</v>
      </c>
      <c r="C9" s="1" t="s">
        <v>55</v>
      </c>
      <c r="E9" s="5"/>
    </row>
    <row r="10" spans="1:5" s="9" customFormat="1" x14ac:dyDescent="0.45">
      <c r="A10" s="9" t="s">
        <v>69</v>
      </c>
      <c r="B10" s="5">
        <v>0.15073841320950407</v>
      </c>
      <c r="C10" s="9" t="s">
        <v>55</v>
      </c>
      <c r="E10" s="5"/>
    </row>
    <row r="11" spans="1:5" x14ac:dyDescent="0.45">
      <c r="A11" s="1" t="s">
        <v>70</v>
      </c>
      <c r="B11" s="5">
        <v>0.55405952254813462</v>
      </c>
      <c r="C11" s="1" t="s">
        <v>55</v>
      </c>
      <c r="E11" s="5"/>
    </row>
    <row r="12" spans="1:5" x14ac:dyDescent="0.45">
      <c r="A12" s="7" t="s">
        <v>60</v>
      </c>
      <c r="B12" s="5">
        <v>0.36401710631412432</v>
      </c>
      <c r="C12" s="7" t="s">
        <v>55</v>
      </c>
      <c r="D12" s="8" t="s">
        <v>61</v>
      </c>
      <c r="E12" s="5"/>
    </row>
    <row r="13" spans="1:5" x14ac:dyDescent="0.45">
      <c r="A13" s="1" t="s">
        <v>54</v>
      </c>
      <c r="B13" s="14">
        <v>8.1298640015916149E-2</v>
      </c>
      <c r="C13" s="1" t="s">
        <v>55</v>
      </c>
      <c r="D13" s="7"/>
      <c r="E13" s="14"/>
    </row>
    <row r="14" spans="1:5" s="7" customFormat="1" x14ac:dyDescent="0.45">
      <c r="A14" s="1" t="s">
        <v>36</v>
      </c>
      <c r="B14" s="12">
        <v>-178.31369390612502</v>
      </c>
      <c r="C14" s="1" t="s">
        <v>37</v>
      </c>
      <c r="E14" s="12"/>
    </row>
    <row r="15" spans="1:5" x14ac:dyDescent="0.45">
      <c r="A15" s="1" t="s">
        <v>58</v>
      </c>
      <c r="B15" s="12">
        <v>36.601133310999813</v>
      </c>
      <c r="C15" s="1" t="s">
        <v>17</v>
      </c>
      <c r="E15" s="12"/>
    </row>
    <row r="16" spans="1:5" s="7" customFormat="1" x14ac:dyDescent="0.45">
      <c r="A16" s="1" t="s">
        <v>59</v>
      </c>
      <c r="B16" s="5">
        <v>0.38425394337645774</v>
      </c>
      <c r="C16" s="1" t="s">
        <v>17</v>
      </c>
      <c r="D16" s="1"/>
      <c r="E16" s="5"/>
    </row>
    <row r="17" spans="1:5" x14ac:dyDescent="0.45">
      <c r="A17" s="1" t="s">
        <v>65</v>
      </c>
      <c r="B17" s="12">
        <v>688.94187935031994</v>
      </c>
      <c r="C17" s="1" t="s">
        <v>14</v>
      </c>
      <c r="E17" s="12"/>
    </row>
    <row r="18" spans="1:5" s="9" customFormat="1" x14ac:dyDescent="0.45">
      <c r="A18" s="9" t="s">
        <v>65</v>
      </c>
      <c r="B18" s="12">
        <v>674.24187935031989</v>
      </c>
      <c r="C18" s="9" t="s">
        <v>15</v>
      </c>
      <c r="D18" s="1"/>
      <c r="E18" s="12"/>
    </row>
    <row r="19" spans="1:5" s="9" customFormat="1" x14ac:dyDescent="0.45">
      <c r="A19" s="9" t="s">
        <v>66</v>
      </c>
      <c r="B19" s="12">
        <v>767.23146460039538</v>
      </c>
      <c r="C19" s="9" t="s">
        <v>14</v>
      </c>
      <c r="E19" s="12"/>
    </row>
    <row r="20" spans="1:5" x14ac:dyDescent="0.45">
      <c r="A20" s="9" t="s">
        <v>66</v>
      </c>
      <c r="B20" s="12">
        <v>752.53146460039534</v>
      </c>
      <c r="C20" s="9" t="s">
        <v>15</v>
      </c>
      <c r="D20" s="9"/>
      <c r="E20" s="12"/>
    </row>
    <row r="21" spans="1:5" s="9" customFormat="1" x14ac:dyDescent="0.45">
      <c r="A21" s="9" t="s">
        <v>74</v>
      </c>
      <c r="B21" s="12">
        <v>35.163916731649493</v>
      </c>
      <c r="C21" s="9" t="s">
        <v>77</v>
      </c>
      <c r="E21" s="12"/>
    </row>
    <row r="22" spans="1:5" s="9" customFormat="1" x14ac:dyDescent="0.45">
      <c r="A22" s="9" t="s">
        <v>75</v>
      </c>
      <c r="B22" s="12">
        <v>13.527142480054593</v>
      </c>
      <c r="C22" s="9" t="s">
        <v>77</v>
      </c>
      <c r="E22" s="12"/>
    </row>
    <row r="23" spans="1:5" s="9" customFormat="1" x14ac:dyDescent="0.45">
      <c r="A23" s="9" t="s">
        <v>76</v>
      </c>
      <c r="B23" s="12">
        <v>48.691059211704086</v>
      </c>
      <c r="C23" s="9" t="s">
        <v>77</v>
      </c>
      <c r="E23" s="12"/>
    </row>
    <row r="24" spans="1:5" s="9" customFormat="1" x14ac:dyDescent="0.45">
      <c r="A24" s="9" t="s">
        <v>71</v>
      </c>
      <c r="B24" s="12">
        <v>5</v>
      </c>
      <c r="C24" s="11" t="s">
        <v>57</v>
      </c>
      <c r="E24" s="12"/>
    </row>
    <row r="25" spans="1:5" s="9" customFormat="1" x14ac:dyDescent="0.45">
      <c r="A25" s="9" t="s">
        <v>72</v>
      </c>
      <c r="B25" s="12">
        <v>1</v>
      </c>
      <c r="C25" s="11" t="s">
        <v>57</v>
      </c>
      <c r="E25" s="12"/>
    </row>
    <row r="26" spans="1:5" x14ac:dyDescent="0.45">
      <c r="A26" s="7" t="s">
        <v>16</v>
      </c>
      <c r="B26" s="12">
        <v>0.28484100000014406</v>
      </c>
      <c r="C26" s="7" t="s">
        <v>17</v>
      </c>
      <c r="E26" s="12"/>
    </row>
    <row r="27" spans="1:5" x14ac:dyDescent="0.45">
      <c r="A27" s="1" t="s">
        <v>62</v>
      </c>
      <c r="B27" s="12">
        <v>21.314323467850841</v>
      </c>
      <c r="C27" s="1" t="s">
        <v>63</v>
      </c>
      <c r="E27" s="12"/>
    </row>
    <row r="28" spans="1:5" s="10" customFormat="1" x14ac:dyDescent="0.45">
      <c r="A28" s="10" t="s">
        <v>78</v>
      </c>
      <c r="B28" s="12">
        <v>48.000000000000149</v>
      </c>
      <c r="C28" s="10" t="s">
        <v>79</v>
      </c>
      <c r="E28" s="12"/>
    </row>
    <row r="29" spans="1:5" x14ac:dyDescent="0.45">
      <c r="A29" s="1" t="s">
        <v>56</v>
      </c>
      <c r="B29" s="12" t="s">
        <v>64</v>
      </c>
      <c r="C29" s="1" t="s">
        <v>57</v>
      </c>
      <c r="E29" s="1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B6050-128E-44A2-B1AC-23FCB4FA6995}">
  <sheetPr>
    <tabColor rgb="FFFFFF00"/>
  </sheetPr>
  <dimension ref="A1:F4"/>
  <sheetViews>
    <sheetView showGridLines="0" workbookViewId="0">
      <selection activeCell="E13" sqref="E13"/>
    </sheetView>
  </sheetViews>
  <sheetFormatPr defaultRowHeight="14.25" x14ac:dyDescent="0.45"/>
  <sheetData>
    <row r="1" spans="1:6" x14ac:dyDescent="0.45">
      <c r="A1" t="s">
        <v>46</v>
      </c>
    </row>
    <row r="2" spans="1:6" x14ac:dyDescent="0.45">
      <c r="A2" t="s">
        <v>45</v>
      </c>
    </row>
    <row r="3" spans="1:6" x14ac:dyDescent="0.45">
      <c r="A3" t="s">
        <v>20</v>
      </c>
    </row>
    <row r="4" spans="1:6" x14ac:dyDescent="0.45">
      <c r="A4" s="3" t="s">
        <v>19</v>
      </c>
      <c r="B4" s="4"/>
      <c r="C4" s="4"/>
      <c r="D4" s="4"/>
      <c r="E4" s="4"/>
      <c r="F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7542-D6E4-47B2-A644-8B1772D2E826}">
  <dimension ref="A1:C3"/>
  <sheetViews>
    <sheetView workbookViewId="0">
      <selection activeCell="F24" sqref="F24"/>
    </sheetView>
  </sheetViews>
  <sheetFormatPr defaultRowHeight="14.25" x14ac:dyDescent="0.45"/>
  <cols>
    <col min="1" max="1" width="16.73046875" style="1" bestFit="1" customWidth="1"/>
    <col min="2" max="2" width="9.6640625" style="1" bestFit="1" customWidth="1"/>
    <col min="3" max="3" width="8.19921875" style="1" bestFit="1" customWidth="1"/>
    <col min="4" max="16384" width="9.06640625" style="1"/>
  </cols>
  <sheetData>
    <row r="1" spans="1:3" x14ac:dyDescent="0.45">
      <c r="A1" s="1" t="s">
        <v>6</v>
      </c>
      <c r="B1" s="1" t="s">
        <v>7</v>
      </c>
      <c r="C1" s="1" t="s">
        <v>0</v>
      </c>
    </row>
    <row r="2" spans="1:3" x14ac:dyDescent="0.45">
      <c r="A2" s="1" t="s">
        <v>4</v>
      </c>
      <c r="B2" s="5">
        <f>PI()/4*(1^2)*0.46*0.65</f>
        <v>0.23483405085583706</v>
      </c>
      <c r="C2" s="1">
        <v>2</v>
      </c>
    </row>
    <row r="3" spans="1:3" x14ac:dyDescent="0.45">
      <c r="A3" s="1" t="s">
        <v>2</v>
      </c>
      <c r="B3" s="1">
        <v>13</v>
      </c>
      <c r="C3" s="1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3B74-F90E-4242-8E99-C5B718492745}">
  <dimension ref="A1:C2"/>
  <sheetViews>
    <sheetView workbookViewId="0">
      <selection activeCell="B3" sqref="B3"/>
    </sheetView>
  </sheetViews>
  <sheetFormatPr defaultRowHeight="14.25" x14ac:dyDescent="0.45"/>
  <cols>
    <col min="1" max="1" width="17" style="1" bestFit="1" customWidth="1"/>
    <col min="2" max="2" width="6.46484375" style="1" bestFit="1" customWidth="1"/>
    <col min="3" max="3" width="20.86328125" style="1" bestFit="1" customWidth="1"/>
    <col min="4" max="16384" width="9.06640625" style="1"/>
  </cols>
  <sheetData>
    <row r="1" spans="1:3" x14ac:dyDescent="0.45">
      <c r="A1" s="1" t="s">
        <v>8</v>
      </c>
      <c r="B1" s="1" t="s">
        <v>5</v>
      </c>
      <c r="C1" s="1" t="s">
        <v>9</v>
      </c>
    </row>
    <row r="2" spans="1:3" x14ac:dyDescent="0.45">
      <c r="A2" s="1" t="s">
        <v>32</v>
      </c>
      <c r="B2" s="1">
        <v>81.7</v>
      </c>
      <c r="C2" s="1">
        <v>0.93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9007-CDD4-45B7-8FFD-10ED81924436}">
  <dimension ref="A1:C2"/>
  <sheetViews>
    <sheetView workbookViewId="0">
      <selection activeCell="F14" sqref="F14"/>
    </sheetView>
  </sheetViews>
  <sheetFormatPr defaultRowHeight="14.25" x14ac:dyDescent="0.45"/>
  <cols>
    <col min="1" max="1" width="17" style="1" bestFit="1" customWidth="1"/>
    <col min="2" max="2" width="6.46484375" style="1" bestFit="1" customWidth="1"/>
    <col min="3" max="3" width="20.86328125" style="1" bestFit="1" customWidth="1"/>
    <col min="4" max="16384" width="9.06640625" style="1"/>
  </cols>
  <sheetData>
    <row r="1" spans="1:3" x14ac:dyDescent="0.45">
      <c r="A1" s="1" t="s">
        <v>8</v>
      </c>
      <c r="B1" s="1" t="s">
        <v>5</v>
      </c>
      <c r="C1" s="1" t="s">
        <v>9</v>
      </c>
    </row>
    <row r="2" spans="1:3" x14ac:dyDescent="0.45">
      <c r="A2" s="1" t="s">
        <v>33</v>
      </c>
      <c r="B2" s="1">
        <v>25</v>
      </c>
      <c r="C2" s="1">
        <v>0.93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BD34-25F6-4966-8875-6837CB40CAFE}">
  <dimension ref="A1:C2"/>
  <sheetViews>
    <sheetView workbookViewId="0">
      <selection activeCell="G16" sqref="G16"/>
    </sheetView>
  </sheetViews>
  <sheetFormatPr defaultRowHeight="14.25" x14ac:dyDescent="0.45"/>
  <cols>
    <col min="1" max="1" width="16.73046875" style="1" bestFit="1" customWidth="1"/>
    <col min="2" max="2" width="9.6640625" style="1" bestFit="1" customWidth="1"/>
    <col min="3" max="3" width="8.19921875" style="1" bestFit="1" customWidth="1"/>
    <col min="4" max="16384" width="9.06640625" style="1"/>
  </cols>
  <sheetData>
    <row r="1" spans="1:3" x14ac:dyDescent="0.45">
      <c r="A1" s="1" t="s">
        <v>6</v>
      </c>
      <c r="B1" s="1" t="s">
        <v>7</v>
      </c>
      <c r="C1" s="1" t="s">
        <v>0</v>
      </c>
    </row>
    <row r="2" spans="1:3" x14ac:dyDescent="0.45">
      <c r="A2" s="1" t="s">
        <v>18</v>
      </c>
      <c r="B2" s="1">
        <v>12</v>
      </c>
      <c r="C2" s="1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7338-7D42-4250-B770-0B6B925B3694}">
  <dimension ref="A1:C5"/>
  <sheetViews>
    <sheetView workbookViewId="0">
      <selection activeCell="K27" sqref="K27"/>
    </sheetView>
  </sheetViews>
  <sheetFormatPr defaultRowHeight="14.25" x14ac:dyDescent="0.45"/>
  <cols>
    <col min="1" max="1" width="17" style="1" bestFit="1" customWidth="1"/>
    <col min="2" max="2" width="6.46484375" style="1" customWidth="1"/>
    <col min="3" max="3" width="20.86328125" style="1" bestFit="1" customWidth="1"/>
    <col min="4" max="16384" width="9.06640625" style="1"/>
  </cols>
  <sheetData>
    <row r="1" spans="1:3" x14ac:dyDescent="0.45">
      <c r="A1" s="1" t="s">
        <v>8</v>
      </c>
      <c r="B1" s="1" t="s">
        <v>5</v>
      </c>
      <c r="C1" s="1" t="s">
        <v>9</v>
      </c>
    </row>
    <row r="2" spans="1:3" x14ac:dyDescent="0.45">
      <c r="A2" s="1" t="s">
        <v>28</v>
      </c>
      <c r="B2" s="1">
        <v>6</v>
      </c>
      <c r="C2" s="1">
        <v>0.152</v>
      </c>
    </row>
    <row r="3" spans="1:3" x14ac:dyDescent="0.45">
      <c r="A3" s="1" t="s">
        <v>29</v>
      </c>
      <c r="B3" s="1">
        <v>6</v>
      </c>
      <c r="C3" s="1">
        <v>0.43</v>
      </c>
    </row>
    <row r="4" spans="1:3" x14ac:dyDescent="0.45">
      <c r="A4" s="1" t="s">
        <v>30</v>
      </c>
      <c r="B4" s="1">
        <v>6</v>
      </c>
      <c r="C4" s="1">
        <v>0.43</v>
      </c>
    </row>
    <row r="5" spans="1:3" x14ac:dyDescent="0.45">
      <c r="A5" s="1" t="s">
        <v>31</v>
      </c>
      <c r="B5" s="1">
        <v>4</v>
      </c>
      <c r="C5" s="1">
        <v>0.43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5D89-7BE3-48D2-A4CF-B5429B565AC6}">
  <dimension ref="A1:C4"/>
  <sheetViews>
    <sheetView workbookViewId="0">
      <selection activeCell="E6" sqref="E6"/>
    </sheetView>
  </sheetViews>
  <sheetFormatPr defaultRowHeight="14.25" x14ac:dyDescent="0.45"/>
  <cols>
    <col min="1" max="1" width="16.73046875" style="1" bestFit="1" customWidth="1"/>
    <col min="2" max="2" width="9.6640625" style="1" bestFit="1" customWidth="1"/>
    <col min="3" max="3" width="8.19921875" style="1" bestFit="1" customWidth="1"/>
    <col min="4" max="16384" width="9.06640625" style="1"/>
  </cols>
  <sheetData>
    <row r="1" spans="1:3" x14ac:dyDescent="0.45">
      <c r="A1" s="1" t="s">
        <v>6</v>
      </c>
      <c r="B1" s="1" t="s">
        <v>7</v>
      </c>
      <c r="C1" s="1" t="s">
        <v>0</v>
      </c>
    </row>
    <row r="2" spans="1:3" x14ac:dyDescent="0.45">
      <c r="A2" s="1" t="s">
        <v>22</v>
      </c>
      <c r="B2" s="1">
        <f>1.4+0.6*3.2</f>
        <v>3.32</v>
      </c>
      <c r="C2" s="1">
        <v>1</v>
      </c>
    </row>
    <row r="3" spans="1:3" x14ac:dyDescent="0.45">
      <c r="A3" s="1" t="s">
        <v>23</v>
      </c>
      <c r="B3" s="1">
        <v>1.8</v>
      </c>
      <c r="C3" s="1">
        <v>1</v>
      </c>
    </row>
    <row r="4" spans="1:3" x14ac:dyDescent="0.45">
      <c r="A4" s="1" t="s">
        <v>24</v>
      </c>
      <c r="B4" s="5">
        <f>PI()/4*(0.5^2)*0.46*0.65</f>
        <v>5.8708512713959264E-2</v>
      </c>
      <c r="C4" s="1">
        <v>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FEE9-6C33-43CF-B626-6D66A731F759}">
  <dimension ref="A1:C4"/>
  <sheetViews>
    <sheetView workbookViewId="0">
      <selection activeCell="M19" sqref="M19"/>
    </sheetView>
  </sheetViews>
  <sheetFormatPr defaultRowHeight="14.25" x14ac:dyDescent="0.45"/>
  <cols>
    <col min="1" max="1" width="16.73046875" bestFit="1" customWidth="1"/>
    <col min="2" max="2" width="13.3984375" customWidth="1"/>
    <col min="3" max="3" width="8.19921875" bestFit="1" customWidth="1"/>
  </cols>
  <sheetData>
    <row r="1" spans="1:3" x14ac:dyDescent="0.45">
      <c r="A1" t="s">
        <v>6</v>
      </c>
      <c r="B1" t="s">
        <v>7</v>
      </c>
      <c r="C1" t="s">
        <v>0</v>
      </c>
    </row>
    <row r="2" spans="1:3" x14ac:dyDescent="0.45">
      <c r="A2" s="1" t="s">
        <v>25</v>
      </c>
      <c r="B2" s="1">
        <f>1.4+0.6*0.76</f>
        <v>1.8559999999999999</v>
      </c>
      <c r="C2" s="1">
        <v>1</v>
      </c>
    </row>
    <row r="3" spans="1:3" x14ac:dyDescent="0.45">
      <c r="A3" s="1" t="s">
        <v>26</v>
      </c>
      <c r="B3" s="1">
        <v>1.8</v>
      </c>
      <c r="C3" s="1">
        <v>1</v>
      </c>
    </row>
    <row r="4" spans="1:3" x14ac:dyDescent="0.45">
      <c r="A4" s="1" t="s">
        <v>27</v>
      </c>
      <c r="B4" s="5">
        <f>PI()/4*(0.5^2)*0.46*0.65</f>
        <v>5.8708512713959264E-2</v>
      </c>
      <c r="C4" s="1">
        <v>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C7DE4-893F-443C-9F0F-760A364A0EF4}">
  <dimension ref="A1:C5"/>
  <sheetViews>
    <sheetView workbookViewId="0">
      <selection activeCell="C10" sqref="C10"/>
    </sheetView>
  </sheetViews>
  <sheetFormatPr defaultRowHeight="14.25" x14ac:dyDescent="0.45"/>
  <cols>
    <col min="1" max="1" width="19.6640625" style="1" bestFit="1" customWidth="1"/>
    <col min="2" max="2" width="6.46484375" style="1" customWidth="1"/>
    <col min="3" max="3" width="20.86328125" style="1" bestFit="1" customWidth="1"/>
    <col min="4" max="16384" width="9.06640625" style="1"/>
  </cols>
  <sheetData>
    <row r="1" spans="1:3" x14ac:dyDescent="0.45">
      <c r="A1" s="1" t="s">
        <v>8</v>
      </c>
      <c r="B1" s="1" t="s">
        <v>5</v>
      </c>
      <c r="C1" s="1" t="s">
        <v>9</v>
      </c>
    </row>
    <row r="2" spans="1:3" x14ac:dyDescent="0.45">
      <c r="A2" s="1" t="s">
        <v>52</v>
      </c>
      <c r="B2" s="1">
        <v>8</v>
      </c>
      <c r="C2" s="1">
        <v>0.43</v>
      </c>
    </row>
    <row r="3" spans="1:3" x14ac:dyDescent="0.45">
      <c r="A3" s="6" t="s">
        <v>48</v>
      </c>
      <c r="B3" s="6">
        <v>14</v>
      </c>
      <c r="C3" s="6">
        <v>0.43</v>
      </c>
    </row>
    <row r="4" spans="1:3" x14ac:dyDescent="0.45">
      <c r="A4" s="1" t="s">
        <v>49</v>
      </c>
      <c r="B4" s="1">
        <v>4</v>
      </c>
      <c r="C4" s="1">
        <v>0.43</v>
      </c>
    </row>
    <row r="5" spans="1:3" x14ac:dyDescent="0.45">
      <c r="A5" s="1" t="s">
        <v>34</v>
      </c>
      <c r="B5" s="1">
        <v>6</v>
      </c>
      <c r="C5" s="1">
        <v>0.43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1. PostTank_FlowAreas_Ox</vt:lpstr>
      <vt:lpstr>2. PostTank_FlowAreas_Fuel</vt:lpstr>
      <vt:lpstr>3. PostTank_LineSizes_Ox</vt:lpstr>
      <vt:lpstr>4. PostTank_LineSizes_Fuel</vt:lpstr>
      <vt:lpstr>5. PreTank_FlowAreas</vt:lpstr>
      <vt:lpstr>6. PreTank_LineSizes</vt:lpstr>
      <vt:lpstr>7. PreTank_FlowAreas_Ox</vt:lpstr>
      <vt:lpstr>8. PreTank_FlowAreas_Fuel</vt:lpstr>
      <vt:lpstr>9. PreTank_LineSizes_Ox</vt:lpstr>
      <vt:lpstr>10. PreTank_LineSizes_Fuel</vt:lpstr>
      <vt:lpstr>11. OutputValues_Ox</vt:lpstr>
      <vt:lpstr>12.OutputValues_Fuel</vt:lpstr>
      <vt:lpstr>13. OtherOutputs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Elysse</dc:creator>
  <cp:lastModifiedBy>Elysse</cp:lastModifiedBy>
  <dcterms:created xsi:type="dcterms:W3CDTF">2020-12-22T20:38:39Z</dcterms:created>
  <dcterms:modified xsi:type="dcterms:W3CDTF">2021-01-25T17:45:19Z</dcterms:modified>
</cp:coreProperties>
</file>