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https://nusu.sharepoint.com/sites/EG3301R-BoxBunny/Shared Documents/General/"/>
    </mc:Choice>
  </mc:AlternateContent>
  <xr:revisionPtr revIDLastSave="2499" documentId="11_68D5AD9BA97D33D4EC92FA32E2FEC761F21F1DC5" xr6:coauthVersionLast="47" xr6:coauthVersionMax="47" xr10:uidLastSave="{8FD80BE5-F426-4746-93E3-6A5290125112}"/>
  <bookViews>
    <workbookView xWindow="9510" yWindow="0" windowWidth="9780" windowHeight="10890" firstSheet="5" activeTab="5" xr2:uid="{2A01FD17-CBF4-402D-8B96-3944A5E95ED7}"/>
  </bookViews>
  <sheets>
    <sheet name="References" sheetId="1" r:id="rId1"/>
    <sheet name="Boxing combinations" sheetId="2" r:id="rId2"/>
    <sheet name="Boxer State" sheetId="3" r:id="rId3"/>
    <sheet name="Robot Brain" sheetId="6" r:id="rId4"/>
    <sheet name="PIXY2" sheetId="7" r:id="rId5"/>
    <sheet name="PIXY^2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9" l="1"/>
  <c r="P5" i="9"/>
  <c r="Q5" i="9"/>
  <c r="R5" i="9"/>
  <c r="S5" i="9"/>
  <c r="O7" i="9"/>
  <c r="P7" i="9"/>
  <c r="Q7" i="9"/>
  <c r="R7" i="9"/>
  <c r="S7" i="9"/>
  <c r="S3" i="9"/>
  <c r="R3" i="9"/>
  <c r="Q3" i="9"/>
  <c r="P3" i="9"/>
  <c r="O3" i="9"/>
  <c r="N7" i="9"/>
  <c r="N5" i="9"/>
  <c r="N3" i="9"/>
  <c r="I11" i="9"/>
  <c r="J11" i="9"/>
  <c r="I12" i="9"/>
  <c r="J12" i="9"/>
  <c r="H58" i="9"/>
  <c r="I58" i="9"/>
  <c r="J58" i="9"/>
  <c r="H59" i="9"/>
  <c r="I59" i="9"/>
  <c r="J59" i="9"/>
  <c r="J57" i="9"/>
  <c r="I57" i="9"/>
  <c r="H57" i="9"/>
  <c r="H45" i="9"/>
  <c r="I45" i="9"/>
  <c r="J45" i="9"/>
  <c r="H46" i="9"/>
  <c r="I46" i="9"/>
  <c r="J46" i="9"/>
  <c r="J44" i="9"/>
  <c r="I44" i="9"/>
  <c r="H44" i="9"/>
  <c r="J32" i="9"/>
  <c r="J33" i="9"/>
  <c r="J31" i="9"/>
  <c r="H32" i="9"/>
  <c r="I32" i="9"/>
  <c r="H33" i="9"/>
  <c r="I33" i="9"/>
  <c r="I31" i="9"/>
  <c r="H31" i="9"/>
  <c r="J55" i="9"/>
  <c r="I55" i="9"/>
  <c r="H55" i="9"/>
  <c r="J54" i="9"/>
  <c r="I54" i="9"/>
  <c r="H54" i="9"/>
  <c r="J53" i="9"/>
  <c r="I53" i="9"/>
  <c r="H53" i="9"/>
  <c r="H41" i="9"/>
  <c r="I41" i="9"/>
  <c r="J41" i="9"/>
  <c r="H42" i="9"/>
  <c r="I42" i="9"/>
  <c r="J42" i="9"/>
  <c r="J40" i="9"/>
  <c r="I40" i="9"/>
  <c r="H40" i="9"/>
  <c r="H28" i="9"/>
  <c r="I28" i="9"/>
  <c r="J28" i="9"/>
  <c r="H29" i="9"/>
  <c r="I29" i="9"/>
  <c r="J29" i="9"/>
  <c r="J27" i="9"/>
  <c r="I27" i="9"/>
  <c r="H27" i="9"/>
  <c r="H19" i="9"/>
  <c r="I19" i="9"/>
  <c r="J19" i="9"/>
  <c r="H20" i="9"/>
  <c r="I20" i="9"/>
  <c r="J20" i="9"/>
  <c r="J18" i="9"/>
  <c r="I18" i="9"/>
  <c r="H18" i="9"/>
  <c r="H15" i="9"/>
  <c r="I15" i="9"/>
  <c r="J15" i="9"/>
  <c r="H16" i="9"/>
  <c r="I16" i="9"/>
  <c r="J16" i="9"/>
  <c r="J14" i="9"/>
  <c r="I14" i="9"/>
  <c r="H14" i="9"/>
  <c r="H50" i="9"/>
  <c r="I50" i="9"/>
  <c r="J50" i="9"/>
  <c r="H51" i="9"/>
  <c r="I51" i="9"/>
  <c r="J51" i="9"/>
  <c r="J49" i="9"/>
  <c r="I49" i="9"/>
  <c r="H49" i="9"/>
  <c r="H37" i="9"/>
  <c r="I37" i="9"/>
  <c r="J37" i="9"/>
  <c r="H38" i="9"/>
  <c r="I38" i="9"/>
  <c r="J38" i="9"/>
  <c r="J36" i="9"/>
  <c r="I36" i="9"/>
  <c r="H36" i="9"/>
  <c r="J24" i="9"/>
  <c r="J25" i="9"/>
  <c r="I24" i="9"/>
  <c r="I25" i="9"/>
  <c r="J23" i="9"/>
  <c r="I23" i="9"/>
  <c r="H24" i="9"/>
  <c r="H25" i="9"/>
  <c r="H23" i="9"/>
  <c r="H12" i="9"/>
  <c r="J10" i="9"/>
  <c r="I10" i="9"/>
  <c r="H11" i="9"/>
  <c r="H10" i="9"/>
  <c r="L11" i="7"/>
  <c r="M11" i="7"/>
  <c r="L14" i="7"/>
  <c r="M14" i="7"/>
  <c r="L15" i="7"/>
  <c r="M15" i="7"/>
  <c r="L16" i="7"/>
  <c r="M16" i="7"/>
  <c r="L18" i="7"/>
  <c r="M18" i="7"/>
  <c r="L19" i="7"/>
  <c r="M19" i="7"/>
  <c r="L20" i="7"/>
  <c r="M20" i="7"/>
  <c r="L23" i="7"/>
  <c r="M23" i="7"/>
  <c r="L24" i="7"/>
  <c r="M24" i="7"/>
  <c r="L27" i="7"/>
  <c r="M27" i="7"/>
  <c r="L28" i="7"/>
  <c r="M28" i="7"/>
  <c r="L29" i="7"/>
  <c r="M29" i="7"/>
  <c r="L31" i="7"/>
  <c r="M31" i="7"/>
  <c r="L32" i="7"/>
  <c r="M32" i="7"/>
  <c r="L33" i="7"/>
  <c r="M33" i="7"/>
  <c r="M10" i="7"/>
  <c r="L10" i="7"/>
  <c r="N11" i="7"/>
  <c r="N14" i="7"/>
  <c r="N15" i="7"/>
  <c r="N16" i="7"/>
  <c r="N18" i="7"/>
  <c r="N19" i="7"/>
  <c r="N20" i="7"/>
  <c r="N23" i="7"/>
  <c r="N24" i="7"/>
  <c r="N27" i="7"/>
  <c r="N28" i="7"/>
  <c r="N29" i="7"/>
  <c r="N31" i="7"/>
  <c r="N32" i="7"/>
  <c r="N33" i="7"/>
  <c r="N10" i="7"/>
  <c r="J19" i="7"/>
  <c r="K19" i="7"/>
  <c r="J20" i="7"/>
  <c r="K20" i="7"/>
  <c r="K18" i="7"/>
  <c r="J18" i="7"/>
  <c r="K27" i="7"/>
  <c r="J27" i="7"/>
  <c r="J28" i="7"/>
  <c r="K28" i="7"/>
  <c r="K29" i="7"/>
  <c r="J29" i="7"/>
  <c r="J15" i="7"/>
  <c r="K15" i="7"/>
  <c r="J16" i="7"/>
  <c r="K16" i="7"/>
  <c r="K14" i="7"/>
  <c r="J14" i="7"/>
  <c r="K10" i="7"/>
  <c r="J10" i="7"/>
  <c r="T5" i="7"/>
  <c r="U5" i="7"/>
  <c r="T7" i="7"/>
  <c r="U7" i="7"/>
  <c r="U3" i="7"/>
  <c r="T3" i="7"/>
  <c r="J3" i="7"/>
  <c r="J11" i="7"/>
  <c r="K11" i="7"/>
  <c r="K33" i="7"/>
  <c r="J33" i="7"/>
  <c r="K32" i="7"/>
  <c r="J32" i="7"/>
  <c r="K31" i="7"/>
  <c r="J31" i="7"/>
  <c r="K24" i="7"/>
  <c r="J24" i="7"/>
  <c r="K23" i="7"/>
  <c r="J23" i="7"/>
  <c r="K7" i="7"/>
  <c r="J7" i="7"/>
  <c r="K5" i="7"/>
  <c r="J5" i="7"/>
  <c r="K3" i="7"/>
  <c r="M74" i="3"/>
  <c r="M72" i="3"/>
  <c r="M70" i="3"/>
  <c r="M66" i="3"/>
  <c r="M63" i="3"/>
  <c r="M61" i="3"/>
  <c r="N58" i="3" s="1"/>
  <c r="M57" i="3"/>
  <c r="N50" i="3" s="1"/>
  <c r="M54" i="3"/>
  <c r="M52" i="3"/>
  <c r="M41" i="3"/>
  <c r="M39" i="3"/>
  <c r="M37" i="3"/>
  <c r="N33" i="3" s="1"/>
  <c r="M32" i="3"/>
  <c r="M30" i="3"/>
  <c r="M28" i="3"/>
  <c r="M23" i="3"/>
  <c r="M22" i="3"/>
  <c r="M17" i="3"/>
  <c r="M16" i="3"/>
  <c r="M15" i="3"/>
  <c r="M6" i="3"/>
  <c r="M8" i="3"/>
  <c r="M7" i="3"/>
  <c r="N42" i="3"/>
  <c r="N67" i="3" l="1"/>
  <c r="N10" i="3"/>
  <c r="N25" i="3"/>
  <c r="N19" i="3"/>
  <c r="N2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<sst xmlns="http://schemas.openxmlformats.org/spreadsheetml/2006/main" count="673" uniqueCount="243">
  <si>
    <t>Arm Servos</t>
  </si>
  <si>
    <t>noodle length: 118cm</t>
  </si>
  <si>
    <t>Low Left (LL)</t>
  </si>
  <si>
    <t>ranges</t>
  </si>
  <si>
    <t>https://www.myboxingcoach.com/fight-tactics-range2/</t>
  </si>
  <si>
    <t>Low Right (LR)</t>
  </si>
  <si>
    <t>High Left (HL)</t>
  </si>
  <si>
    <t>High Right (HR)</t>
  </si>
  <si>
    <t>rmb</t>
  </si>
  <si>
    <t>safety training area</t>
  </si>
  <si>
    <t>Punches</t>
  </si>
  <si>
    <t>imu positioning to start top left (0,0)</t>
  </si>
  <si>
    <t>Jab</t>
  </si>
  <si>
    <t>boxing characteristics / diff probabilities</t>
  </si>
  <si>
    <t>Right Cross</t>
  </si>
  <si>
    <t>integrate shagness</t>
  </si>
  <si>
    <t>Left Hook</t>
  </si>
  <si>
    <t>Overhand Right</t>
  </si>
  <si>
    <t>Left Uppercut</t>
  </si>
  <si>
    <t>Right Uppercut</t>
  </si>
  <si>
    <t>S/N</t>
  </si>
  <si>
    <t>Boxer position</t>
  </si>
  <si>
    <t>Boxer action (default head shots, b = body)</t>
  </si>
  <si>
    <t>Basic boxing stance</t>
  </si>
  <si>
    <t>Left Straight (JAB)</t>
  </si>
  <si>
    <t>Step-drag</t>
  </si>
  <si>
    <t>Right Straight (RIGHT CROSS)</t>
  </si>
  <si>
    <t>Pivot</t>
  </si>
  <si>
    <t>Boxing punches</t>
  </si>
  <si>
    <t>Arms</t>
  </si>
  <si>
    <t>counters to a jab</t>
  </si>
  <si>
    <t>throw jab (head or body)</t>
  </si>
  <si>
    <t>Common boxing combinations</t>
  </si>
  <si>
    <t>1</t>
  </si>
  <si>
    <t>HL</t>
  </si>
  <si>
    <t>throw another punch (head or body)</t>
  </si>
  <si>
    <t>1-1</t>
  </si>
  <si>
    <t>2</t>
  </si>
  <si>
    <t>HR</t>
  </si>
  <si>
    <t>if no time to counter, block first then counter</t>
  </si>
  <si>
    <t>1-1b</t>
  </si>
  <si>
    <t>3</t>
  </si>
  <si>
    <t>LL</t>
  </si>
  <si>
    <t>counters to a right cross/overhand/uppercut</t>
  </si>
  <si>
    <t>intercept right hand with a long jab</t>
  </si>
  <si>
    <t>1-2</t>
  </si>
  <si>
    <t>4</t>
  </si>
  <si>
    <t>throw fast left hook before or after opponent's right</t>
  </si>
  <si>
    <t>1-2b</t>
  </si>
  <si>
    <t>5</t>
  </si>
  <si>
    <t>block first then throw own right hand</t>
  </si>
  <si>
    <t>1b-2</t>
  </si>
  <si>
    <t>6</t>
  </si>
  <si>
    <t>counters to a left hook/uppercut</t>
  </si>
  <si>
    <t>throw a long left jab</t>
  </si>
  <si>
    <t>1-1-2</t>
  </si>
  <si>
    <t>block first, throw a counter right</t>
  </si>
  <si>
    <t>1-2-1-1</t>
  </si>
  <si>
    <t>1-2-3</t>
  </si>
  <si>
    <t>1-2-1-2</t>
  </si>
  <si>
    <t>1-2-3-2</t>
  </si>
  <si>
    <t>1-2-3b-2</t>
  </si>
  <si>
    <t>1-2-5-2</t>
  </si>
  <si>
    <t>1-6-3-2</t>
  </si>
  <si>
    <t>1-2-3-2-1</t>
  </si>
  <si>
    <t>Categories</t>
  </si>
  <si>
    <t>Boxer characteristics</t>
  </si>
  <si>
    <t>Sensor characteristics</t>
  </si>
  <si>
    <t>CV (same colored gloves)</t>
  </si>
  <si>
    <t>Punch</t>
  </si>
  <si>
    <t>Distance</t>
  </si>
  <si>
    <t>Possible action</t>
  </si>
  <si>
    <t>Probability</t>
  </si>
  <si>
    <t>Close</t>
  </si>
  <si>
    <t>Ultrasonic sensor senses &lt;= 15.5cm</t>
  </si>
  <si>
    <t>x: 185
y: &lt;=130                                                                                                                                                                                                                                                                                                                                                                                                                                                                                                                                                                                                                                                                                                                                                                                                                                                                                                                                                                                                                                                                                                                                                                                                                                                                                                                                                                                                                                                                                                                                                                                                                                                                                                                                                                                                                                                                                                                                                                                                                                                                                                                                                                                                                                                                                                                                                                                                                                                                                                                                                                                                                                                                                                                                                                                                                                                                                                                                                                                                                                                                                                                                                                                                                                                                                                                                                                                                                                                                                                                                                                                                                                                                                                                                                                                                                                                                                                                                                                                                                                                                                                                                                                                                                                                                                                                                                                                                                                                                                                                                                                                                                                                                                                                                                                                                                                                                                                                                                                                                                                                                                                                                                                                                                                                                                                                                                                                                                                                                                                                                                                                                                                                                                                                                                                                                                                                                                                                                                                                                                                                                                                                                                                                                                                                                                                                                                                                                                                                                                                                                                                                                                                                                                                                                                                                                                                                                                                                                                                                                                                                                                                                                                                                                                                                                                                                                                                                                                                                                                                                                                                                                                                                                                                                                                                                                                                                                                                                                                                                                                                                                                                                                                                                                                                                                                                                                                                                                                                                                                                                                                                                                                                                                                                                                                                                                                                                                                                                                                                                                                                                                                                                                                                                                                                                                                                                                                                                                                                                                                                                                                                                                                                                                                                                                                                                                                                                                                                                                                                                                                                                                                                                                                                                                                                                                                                                                                                                                                                                                                                                                                                                                                                                                                                                                                                                                                                                                                                                                                                                                                                                                                                                                                                                                                                                                                                                                                                                                                                                                                                                                                                                                                                                                                                                                                                                                                                                                                                                                                                                                                                                                                                                                                                                                                                                                                                                                                                                                                                                                                                                                                                                                                                                                                                                                                                                                                                                                                                                                                                                                                                                                                                                                                                                                                                                                                                                                                                                                                                                                                                                                                                                                                                                                                                                                                                                                                                                                                                                                                                                                                                                                                                                                                                                                                                                                                                                                                                                                                                                                                                                                                                                                                                                                                                                                                                                                                                                                                                                                                                                                                                                                                                                                                                                                                                                                                                                                                                                                                                                                                                                                                                                                                                                                                                                                                                                                                                                                                                                                                                                                                                                                                                                                                                                                                                                                                                                                                                                                                                                                                                                                                                                                                                                                                                                                                                                                                                                                                                                                                                                                                                                                                                                                                                                                                                                                                                                                                                                                                                                                                                                                                                                                                                                                                                                                                                                                                                                                                                                                                                                                                                                                                                                                                                                                                                                                                                                                                                                                                                                                                                                                                                                                                                                                                                                                                                                                                                                                                                                                                                                                                                                                                                                                                                                                                                                                                                                                                                                                                                                                                                                                                                                                                                                                                                                                                                                                                                                                                                                                                                                                                                                                                                                                                                                                                                                                                                                                                                                                                                                                                                                                                                                                                                                                                                                                                                                                                                                                                                                                                                                                                                                                                                                                                                                                                                                                                                                                                                                                                                                                                                                                                                                                                                                                                                                                                                                                                                                                                                                                                                                                                                                                                                                                                                                                                                                                                                                                                                                                                                                                                                                                                                                                                                                                                                                                                                                                                                                                                                                                                                                                                                                                                                                                                                                                                                                                                                                                                                                                                                                                                                                                                                                                                                                                                                                                                                                                                                                                                                                                                                                                                                                                                                                                                                                                                                                                                                                                                                                                                                                                                                                                                                                                                                                                                                                                                                                                                                                                                                                                                                                                                                                                                                                                                                                                                                                                                                                                                                                                                                                                                                                                                                                                                                                                                                                                                                                                                                                                                                                                                                                                                                                                                                                                                                                                                                                                                                                                                                                                                                                                                                                                                                                                                                                                                                                                                                                                                                                                                                                                                                                                                                                                                                                                                                                                                                                                                                                                                                                                                                                                                                                                                                                                                                                                                                                                                                                                                                                                                                                                                                                width &gt;= 180
height &gt;= 150</t>
  </si>
  <si>
    <t>No punch</t>
  </si>
  <si>
    <t>Offensive</t>
  </si>
  <si>
    <t>Counterpunch left</t>
  </si>
  <si>
    <t>Left arm</t>
  </si>
  <si>
    <t>close proximity, favour hooks</t>
  </si>
  <si>
    <t>Medium</t>
  </si>
  <si>
    <t>Ultrasonic sensor senses 15.5cm &lt; x &lt;=24.5cm</t>
  </si>
  <si>
    <t>x: 160 - 168
y: 128 - 130
100 &lt; width &lt; 180
85 &lt; height &lt; 151</t>
  </si>
  <si>
    <t>Counterpunch right</t>
  </si>
  <si>
    <t>Left hook arm</t>
  </si>
  <si>
    <t>yes, left punch and right arm should switch probability if southpaw mode is on</t>
  </si>
  <si>
    <t>Far</t>
  </si>
  <si>
    <t>Ultrasonic sensor senses 24.5cm &lt; x &lt;=44cm</t>
  </si>
  <si>
    <t>x: 130 - 148
y: 120-125
width &lt;= 100
height &lt;= 85</t>
  </si>
  <si>
    <t>Rotate around boxer clockwise</t>
  </si>
  <si>
    <t>Right arm</t>
  </si>
  <si>
    <t>Camera detects both fists stationary</t>
  </si>
  <si>
    <t>Rotate around boxer anti-clockwise</t>
  </si>
  <si>
    <t>Right hook arm</t>
  </si>
  <si>
    <t>Left punch</t>
  </si>
  <si>
    <t>Camera detects left fist accelerating</t>
  </si>
  <si>
    <t xml:space="preserve">t &lt;= 12ms
x = 176-179
y = 76-83
width: 138-140
height: 130-138
</t>
  </si>
  <si>
    <t>Defensive</t>
  </si>
  <si>
    <t>Strafe left</t>
  </si>
  <si>
    <t>still favour hooks, close enough?</t>
  </si>
  <si>
    <t>Right punch</t>
  </si>
  <si>
    <t>Camera detects right fist accelerating</t>
  </si>
  <si>
    <t xml:space="preserve">t &lt; = 12ms
x = 162-166
y = 87-96
width = 128-140
height = 135-158
</t>
  </si>
  <si>
    <t>Strafe right</t>
  </si>
  <si>
    <t>switch probabilities if southpaw mode is on</t>
  </si>
  <si>
    <t>Safety</t>
  </si>
  <si>
    <t>Boxer not ready</t>
  </si>
  <si>
    <t>Camera does not detect both fists</t>
  </si>
  <si>
    <t>Move backward</t>
  </si>
  <si>
    <t>No boxer</t>
  </si>
  <si>
    <t>Ultrasonic sensor senses &gt; 150cm</t>
  </si>
  <si>
    <t>Neutral</t>
  </si>
  <si>
    <t>Maintain position</t>
  </si>
  <si>
    <t>Boxer out of training area</t>
  </si>
  <si>
    <t>IMU position + Ultrasonic sensor distance extrapolates the boxer to be out of training area</t>
  </si>
  <si>
    <t>too far so favour normal punches</t>
  </si>
  <si>
    <t>too far so favour left punches. unless southpaw mode is on, then right punch is favored</t>
  </si>
  <si>
    <t>Robot action</t>
  </si>
  <si>
    <t>Move forward</t>
  </si>
  <si>
    <t>if Left Punch</t>
  </si>
  <si>
    <t>if Right Punch</t>
  </si>
  <si>
    <t>favour a right hook and left arm cos its undefended</t>
  </si>
  <si>
    <t>if Close</t>
  </si>
  <si>
    <t>nobody throws left/right punches in close proximity. only uses it to push opponents away</t>
  </si>
  <si>
    <t>if Left punch</t>
  </si>
  <si>
    <t>boxer's left side is open so left hook</t>
  </si>
  <si>
    <t>if Right punch</t>
  </si>
  <si>
    <t>if Far</t>
  </si>
  <si>
    <t>if x goes from 160 to 0</t>
  </si>
  <si>
    <t>if x goes from 160 to 319</t>
  </si>
  <si>
    <t>favour left arm cos its undefended, and not close enough for hook</t>
  </si>
  <si>
    <t>higher probability for blocking/dodging when under attack</t>
  </si>
  <si>
    <t>probability for counterpunch based on distance and punch type</t>
  </si>
  <si>
    <t>adjust movement probs based on opp's dist to close in or create space</t>
  </si>
  <si>
    <t>randomness</t>
  </si>
  <si>
    <t>favour a left hook and right arm cos its undefended</t>
  </si>
  <si>
    <t>hierarchy of actions</t>
  </si>
  <si>
    <t>adjust probabilities</t>
  </si>
  <si>
    <t>counterpunch may randomly execute a combo</t>
  </si>
  <si>
    <t>favour right arm cos its undefended, and not close enough for hook</t>
  </si>
  <si>
    <t>this is southpaw mode: off</t>
  </si>
  <si>
    <t>this is southpaw mode: on</t>
  </si>
  <si>
    <t>Python Type</t>
  </si>
  <si>
    <t>{signal}</t>
  </si>
  <si>
    <t>Arduino Type</t>
  </si>
  <si>
    <t>Description (for Spar)</t>
  </si>
  <si>
    <t>Description (for Combo)</t>
  </si>
  <si>
    <t>Southpaw</t>
  </si>
  <si>
    <t>String</t>
  </si>
  <si>
    <t>"ON" or "OFF"</t>
  </si>
  <si>
    <t>-</t>
  </si>
  <si>
    <t>Robot is left-handed. Punch number exchanges between:
1 ↔2
3 ↔4
5 ↔6
Decision Tree also acts differently.</t>
  </si>
  <si>
    <t>User is left-handed. Punch number exchanges between:
1 ↔2
3 ↔4
5 ↔6</t>
  </si>
  <si>
    <t>Footwork</t>
  </si>
  <si>
    <t>If turned off, robot legs will not move.</t>
  </si>
  <si>
    <t>If turned off, user is not able to choose L-Pivot and R-Pivot.</t>
  </si>
  <si>
    <t>Rounds</t>
  </si>
  <si>
    <t>"1" to "12"</t>
  </si>
  <si>
    <t>String ROUNDS = {signal}</t>
  </si>
  <si>
    <t>Number of rounds user fights the robot (ONE set of combinations).</t>
  </si>
  <si>
    <t>Number of rounds user trains with the robot.</t>
  </si>
  <si>
    <t>Speed</t>
  </si>
  <si>
    <t>"25", "50", "75", "100"</t>
  </si>
  <si>
    <t>String SPEED = {signal}</t>
  </si>
  <si>
    <t>How fast the robot arms move.</t>
  </si>
  <si>
    <t>Timer</t>
  </si>
  <si>
    <t>"1:00", "1:30", "2:00", "3:00"</t>
  </si>
  <si>
    <t>String TIMER = {signal}</t>
  </si>
  <si>
    <t>How long each round lasts.</t>
  </si>
  <si>
    <t>Level</t>
  </si>
  <si>
    <t>"1", "2","3"</t>
  </si>
  <si>
    <t>Level 1: Fixed intervals of 2 random punches.
Level 2: Fixed intervals of 2 to 4 random punches.
Level 3: Fixed intervals of 2 to 6 random punches</t>
  </si>
  <si>
    <t>Level 1: Two second intervals between each round.
Level 2: One second interval between each round.
Level 3: Random second intervals between each round</t>
  </si>
  <si>
    <t>Rest</t>
  </si>
  <si>
    <t>"0:10", "0:30","0:45","1:00"</t>
  </si>
  <si>
    <t>String REST = {signal}</t>
  </si>
  <si>
    <t>Rest in-between rounds</t>
  </si>
  <si>
    <t>Counter</t>
  </si>
  <si>
    <t>String COUNTER = {signal}</t>
  </si>
  <si>
    <t>When counter is on, the robot exist in either two states, attacking and countering. The countering is based on the decision tree.</t>
  </si>
  <si>
    <t>Boxing Mode</t>
  </si>
  <si>
    <t>"SPAR" or "COMBO"</t>
  </si>
  <si>
    <t>String BOXING_MODE = {signal}</t>
  </si>
  <si>
    <t>Tells the arduino which mode the user has selected.</t>
  </si>
  <si>
    <t>Selected Punches</t>
  </si>
  <si>
    <t>List of Strings</t>
  </si>
  <si>
    <t>"1", "2", "3", "4", "5", "6", "L-Pivot", "R-Pivot"</t>
  </si>
  <si>
    <t>SELECTED_PUNCHES[0] = "x"
SELECTED_PUNCHES[1] = "x"
SELECTED_PUNCHES[2] = "x"
...</t>
  </si>
  <si>
    <t>Up to 8-punch combination which the user selects.</t>
  </si>
  <si>
    <t>Pause</t>
  </si>
  <si>
    <t>Button</t>
  </si>
  <si>
    <t>"PAUSE" or "RESUME"</t>
  </si>
  <si>
    <t>{signal}\n</t>
  </si>
  <si>
    <t>Tells the arduino what if the user has paused or resumed.</t>
  </si>
  <si>
    <t>Stop</t>
  </si>
  <si>
    <t>"STOP"</t>
  </si>
  <si>
    <t>Tells the arduino that the user stops.</t>
  </si>
  <si>
    <t>No Punch</t>
  </si>
  <si>
    <t>Right</t>
  </si>
  <si>
    <t>Left</t>
  </si>
  <si>
    <t>CLOSE</t>
  </si>
  <si>
    <t>lowest x_r</t>
  </si>
  <si>
    <t>highest x_r</t>
  </si>
  <si>
    <t>lowest y_r</t>
  </si>
  <si>
    <t>highest y_r</t>
  </si>
  <si>
    <t>lowest width_r</t>
  </si>
  <si>
    <t>highest width_r</t>
  </si>
  <si>
    <t>lowest height_r</t>
  </si>
  <si>
    <t>highest height_r</t>
  </si>
  <si>
    <t>lowest area_r</t>
  </si>
  <si>
    <t>highest area_r</t>
  </si>
  <si>
    <t>lowest x_l</t>
  </si>
  <si>
    <t>highest x_l</t>
  </si>
  <si>
    <t>lowest y_l</t>
  </si>
  <si>
    <t>highest y_l</t>
  </si>
  <si>
    <t>lowest width_l</t>
  </si>
  <si>
    <t>highest width_l</t>
  </si>
  <si>
    <t>lowest height_l</t>
  </si>
  <si>
    <t>highest height_l</t>
  </si>
  <si>
    <t>lowest area_l</t>
  </si>
  <si>
    <t>highest area_l</t>
  </si>
  <si>
    <t>MEDIUM</t>
  </si>
  <si>
    <t>FAR</t>
  </si>
  <si>
    <t>Left Punch</t>
  </si>
  <si>
    <t>average x-coord</t>
  </si>
  <si>
    <t>average y-coord</t>
  </si>
  <si>
    <t>average area</t>
  </si>
  <si>
    <t>Start</t>
  </si>
  <si>
    <t>Middle</t>
  </si>
  <si>
    <t>End</t>
  </si>
  <si>
    <t>NIL</t>
  </si>
  <si>
    <t>Averages</t>
  </si>
  <si>
    <t>average x-coord (right)</t>
  </si>
  <si>
    <t>average y-coord (right)</t>
  </si>
  <si>
    <t>average area (right)</t>
  </si>
  <si>
    <t>average x-coord (left)</t>
  </si>
  <si>
    <t>average y-coord (left)</t>
  </si>
  <si>
    <t>\</t>
  </si>
  <si>
    <t>Left Bottom</t>
  </si>
  <si>
    <t>Left Top</t>
  </si>
  <si>
    <t>Right Bottom</t>
  </si>
  <si>
    <t>Right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</si>
</sst>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right"/>
    </xf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5" borderId="0" xfId="0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7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7" borderId="7" xfId="0" applyFill="1" applyBorder="1" applyAlignment="1">
      <alignment vertical="center"/>
    </xf>
    <xf numFmtId="0" fontId="5" fillId="0" borderId="0" xfId="0" applyFont="1" applyAlignment="1">
      <alignment wrapText="1"/>
    </xf>
    <xf numFmtId="0" fontId="0" fillId="4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8" borderId="0" xfId="0" applyFill="1"/>
    <xf numFmtId="0" fontId="0" fillId="8" borderId="0" xfId="0" applyFill="1" applyAlignment="1">
      <alignment horizontal="left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9" borderId="0" xfId="0" applyFill="1"/>
    <xf numFmtId="0" fontId="6" fillId="9" borderId="0" xfId="0" applyFont="1" applyFill="1"/>
    <xf numFmtId="0" fontId="0" fillId="0" borderId="12" xfId="0" applyBorder="1" applyAlignment="1">
      <alignment horizontal="left"/>
    </xf>
    <xf numFmtId="0" fontId="0" fillId="9" borderId="1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wrapText="1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12" xfId="0" applyBorder="1"/>
    <xf numFmtId="0" fontId="0" fillId="7" borderId="12" xfId="0" applyFill="1" applyBorder="1" applyAlignment="1">
      <alignment wrapText="1"/>
    </xf>
    <xf numFmtId="0" fontId="0" fillId="7" borderId="12" xfId="0" applyFill="1" applyBorder="1" applyAlignment="1">
      <alignment horizontal="left" wrapText="1"/>
    </xf>
    <xf numFmtId="0" fontId="0" fillId="7" borderId="12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4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  <v>basic boxing stance</v>
  </rv>
  <rv s="1">
    <v>1</v>
    <v>5</v>
  </rv>
  <rv s="0">
    <v>2</v>
    <v>5</v>
    <v>basic boxing step-drag</v>
  </rv>
  <rv s="1">
    <v>3</v>
    <v>5</v>
  </rv>
  <rv s="0">
    <v>4</v>
    <v>5</v>
    <v>basic boxing pivot</v>
  </rv>
  <rv s="1">
    <v>5</v>
    <v>5</v>
  </rv>
  <rv s="1">
    <v>6</v>
    <v>5</v>
  </rv>
  <rv s="1">
    <v>7</v>
    <v>5</v>
  </rv>
  <rv s="1">
    <v>8</v>
    <v>5</v>
  </rv>
  <rv s="1">
    <v>9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yboxingcoach.com/fight-tactics-range2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/>
  </sheetViews>
  <sheetFormatPr defaultRowHeight="14.45"/>
  <cols>
    <col min="2" max="2" width="36.5703125" customWidth="1"/>
    <col min="3" max="3" width="40.28515625" customWidth="1"/>
    <col min="5" max="5" width="9" customWidth="1"/>
  </cols>
  <sheetData>
    <row r="1" spans="1:5">
      <c r="B1" s="1" t="s">
        <v>0</v>
      </c>
      <c r="E1" t="s">
        <v>1</v>
      </c>
    </row>
    <row r="2" spans="1:5">
      <c r="A2">
        <v>1</v>
      </c>
      <c r="B2" t="s">
        <v>2</v>
      </c>
      <c r="D2" t="s">
        <v>3</v>
      </c>
      <c r="E2" s="5" t="s">
        <v>4</v>
      </c>
    </row>
    <row r="3" spans="1:5">
      <c r="A3">
        <v>2</v>
      </c>
      <c r="B3" t="s">
        <v>5</v>
      </c>
    </row>
    <row r="4" spans="1:5">
      <c r="A4">
        <v>3</v>
      </c>
      <c r="B4" s="2" t="s">
        <v>6</v>
      </c>
    </row>
    <row r="5" spans="1:5">
      <c r="A5">
        <v>4</v>
      </c>
      <c r="B5" s="2" t="s">
        <v>7</v>
      </c>
    </row>
    <row r="6" spans="1:5">
      <c r="B6" s="2"/>
      <c r="D6" t="s">
        <v>8</v>
      </c>
      <c r="E6" t="s">
        <v>9</v>
      </c>
    </row>
    <row r="7" spans="1:5">
      <c r="B7" s="3" t="s">
        <v>10</v>
      </c>
      <c r="E7" t="s">
        <v>11</v>
      </c>
    </row>
    <row r="8" spans="1:5">
      <c r="A8">
        <v>1</v>
      </c>
      <c r="B8" s="2" t="s">
        <v>12</v>
      </c>
      <c r="E8" t="s">
        <v>13</v>
      </c>
    </row>
    <row r="9" spans="1:5">
      <c r="A9">
        <v>2</v>
      </c>
      <c r="B9" s="2" t="s">
        <v>14</v>
      </c>
      <c r="E9" t="s">
        <v>15</v>
      </c>
    </row>
    <row r="10" spans="1:5">
      <c r="A10">
        <v>3</v>
      </c>
      <c r="B10" s="2" t="s">
        <v>16</v>
      </c>
    </row>
    <row r="11" spans="1:5">
      <c r="A11">
        <v>4</v>
      </c>
      <c r="B11" s="2" t="s">
        <v>17</v>
      </c>
    </row>
    <row r="12" spans="1:5">
      <c r="A12">
        <v>5</v>
      </c>
      <c r="B12" s="2" t="s">
        <v>18</v>
      </c>
    </row>
    <row r="13" spans="1:5">
      <c r="A13">
        <v>6</v>
      </c>
      <c r="B13" s="2" t="s">
        <v>19</v>
      </c>
    </row>
    <row r="14" spans="1:5">
      <c r="A14" s="4"/>
      <c r="B14" s="2"/>
    </row>
    <row r="16" spans="1:5">
      <c r="A16" s="1" t="s">
        <v>20</v>
      </c>
      <c r="B16" s="1" t="s">
        <v>21</v>
      </c>
      <c r="C16" s="1" t="s">
        <v>22</v>
      </c>
    </row>
    <row r="17" spans="1:3">
      <c r="A17" s="72">
        <v>1</v>
      </c>
      <c r="B17" t="s">
        <v>23</v>
      </c>
      <c r="C17" t="s">
        <v>24</v>
      </c>
    </row>
    <row r="18" spans="1:3" ht="110.1" customHeight="1">
      <c r="A18" s="72"/>
      <c r="B18" t="e" vm="1">
        <v>#VALUE!</v>
      </c>
      <c r="C18" t="e" vm="2">
        <v>#VALUE!</v>
      </c>
    </row>
    <row r="20" spans="1:3">
      <c r="A20" s="72">
        <v>2</v>
      </c>
      <c r="B20" t="s">
        <v>25</v>
      </c>
      <c r="C20" t="s">
        <v>26</v>
      </c>
    </row>
    <row r="21" spans="1:3" ht="99" customHeight="1">
      <c r="A21" s="72"/>
      <c r="B21" t="e" vm="3">
        <v>#VALUE!</v>
      </c>
      <c r="C21" t="e" vm="4">
        <v>#VALUE!</v>
      </c>
    </row>
    <row r="23" spans="1:3">
      <c r="A23" s="72">
        <v>3</v>
      </c>
      <c r="B23" t="s">
        <v>27</v>
      </c>
      <c r="C23" t="s">
        <v>16</v>
      </c>
    </row>
    <row r="24" spans="1:3" ht="113.45" customHeight="1">
      <c r="A24" s="72"/>
      <c r="B24" t="e" vm="5">
        <v>#VALUE!</v>
      </c>
      <c r="C24" t="e" vm="6">
        <v>#VALUE!</v>
      </c>
    </row>
    <row r="26" spans="1:3">
      <c r="A26" s="72">
        <v>4</v>
      </c>
      <c r="C26" t="s">
        <v>17</v>
      </c>
    </row>
    <row r="27" spans="1:3" ht="105" customHeight="1">
      <c r="A27" s="72"/>
      <c r="C27" t="e" vm="7">
        <v>#VALUE!</v>
      </c>
    </row>
    <row r="29" spans="1:3">
      <c r="A29" s="72">
        <v>5</v>
      </c>
      <c r="C29" t="s">
        <v>18</v>
      </c>
    </row>
    <row r="30" spans="1:3" ht="131.1" customHeight="1">
      <c r="A30" s="72"/>
      <c r="C30" t="e" vm="8">
        <v>#VALUE!</v>
      </c>
    </row>
    <row r="32" spans="1:3">
      <c r="A32" s="72">
        <v>6</v>
      </c>
      <c r="C32" t="s">
        <v>19</v>
      </c>
    </row>
    <row r="33" spans="1:3" ht="119.1" customHeight="1">
      <c r="A33" s="72"/>
      <c r="C33" t="e" vm="9">
        <v>#VALUE!</v>
      </c>
    </row>
    <row r="34" spans="1:3">
      <c r="B34" s="2"/>
    </row>
  </sheetData>
  <mergeCells count="6">
    <mergeCell ref="A32:A33"/>
    <mergeCell ref="A17:A18"/>
    <mergeCell ref="A20:A21"/>
    <mergeCell ref="A23:A24"/>
    <mergeCell ref="A26:A27"/>
    <mergeCell ref="A29:A30"/>
  </mergeCells>
  <hyperlinks>
    <hyperlink ref="E2" r:id="rId1" xr:uid="{D5A823DF-79CA-4A9B-891E-1CAE6BF877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BB28-1233-436B-8A23-C559C54504F1}">
  <dimension ref="A1:G15"/>
  <sheetViews>
    <sheetView workbookViewId="0"/>
  </sheetViews>
  <sheetFormatPr defaultRowHeight="14.45"/>
  <cols>
    <col min="1" max="1" width="13.5703125" bestFit="1" customWidth="1"/>
    <col min="4" max="5" width="36.5703125" customWidth="1"/>
  </cols>
  <sheetData>
    <row r="1" spans="1:7">
      <c r="A1" t="s">
        <v>28</v>
      </c>
      <c r="B1" t="s">
        <v>29</v>
      </c>
      <c r="D1" s="2" t="s">
        <v>30</v>
      </c>
      <c r="E1" t="s">
        <v>31</v>
      </c>
      <c r="G1" t="s">
        <v>32</v>
      </c>
    </row>
    <row r="2" spans="1:7">
      <c r="A2" s="2" t="s">
        <v>33</v>
      </c>
      <c r="B2" t="s">
        <v>34</v>
      </c>
      <c r="E2" t="s">
        <v>35</v>
      </c>
      <c r="G2" s="2" t="s">
        <v>36</v>
      </c>
    </row>
    <row r="3" spans="1:7">
      <c r="A3" s="2" t="s">
        <v>37</v>
      </c>
      <c r="B3" t="s">
        <v>38</v>
      </c>
      <c r="E3" t="s">
        <v>39</v>
      </c>
      <c r="G3" s="2" t="s">
        <v>40</v>
      </c>
    </row>
    <row r="4" spans="1:7">
      <c r="A4" s="2" t="s">
        <v>41</v>
      </c>
      <c r="B4" t="s">
        <v>42</v>
      </c>
      <c r="D4" t="s">
        <v>43</v>
      </c>
      <c r="E4" t="s">
        <v>44</v>
      </c>
      <c r="G4" s="2" t="s">
        <v>45</v>
      </c>
    </row>
    <row r="5" spans="1:7">
      <c r="A5" s="2" t="s">
        <v>46</v>
      </c>
      <c r="B5" t="s">
        <v>38</v>
      </c>
      <c r="E5" t="s">
        <v>47</v>
      </c>
      <c r="G5" s="2" t="s">
        <v>48</v>
      </c>
    </row>
    <row r="6" spans="1:7">
      <c r="A6" s="2" t="s">
        <v>49</v>
      </c>
      <c r="B6" t="s">
        <v>34</v>
      </c>
      <c r="E6" t="s">
        <v>50</v>
      </c>
      <c r="G6" s="2" t="s">
        <v>51</v>
      </c>
    </row>
    <row r="7" spans="1:7">
      <c r="A7" s="2" t="s">
        <v>52</v>
      </c>
      <c r="B7" t="s">
        <v>38</v>
      </c>
      <c r="D7" t="s">
        <v>53</v>
      </c>
      <c r="E7" t="s">
        <v>54</v>
      </c>
      <c r="G7" s="2" t="s">
        <v>55</v>
      </c>
    </row>
    <row r="8" spans="1:7">
      <c r="A8" s="2"/>
      <c r="E8" t="s">
        <v>56</v>
      </c>
      <c r="G8" s="2" t="s">
        <v>57</v>
      </c>
    </row>
    <row r="9" spans="1:7">
      <c r="A9" s="2"/>
      <c r="G9" s="2" t="s">
        <v>58</v>
      </c>
    </row>
    <row r="10" spans="1:7">
      <c r="A10" s="2"/>
      <c r="G10" s="2" t="s">
        <v>59</v>
      </c>
    </row>
    <row r="11" spans="1:7">
      <c r="A11" s="2"/>
      <c r="G11" s="2" t="s">
        <v>60</v>
      </c>
    </row>
    <row r="12" spans="1:7">
      <c r="A12" s="2"/>
      <c r="G12" s="2" t="s">
        <v>61</v>
      </c>
    </row>
    <row r="13" spans="1:7">
      <c r="A13" s="2"/>
      <c r="G13" s="2" t="s">
        <v>62</v>
      </c>
    </row>
    <row r="14" spans="1:7">
      <c r="A14" s="2"/>
      <c r="G14" s="2" t="s">
        <v>63</v>
      </c>
    </row>
    <row r="15" spans="1:7">
      <c r="A15" s="2"/>
      <c r="G15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5F98-45DE-4A8D-982E-64A6A3982E58}">
  <dimension ref="A1:AA74"/>
  <sheetViews>
    <sheetView workbookViewId="0"/>
  </sheetViews>
  <sheetFormatPr defaultRowHeight="14.45"/>
  <cols>
    <col min="2" max="2" width="10.5703125" bestFit="1" customWidth="1"/>
    <col min="3" max="3" width="32" customWidth="1"/>
    <col min="4" max="4" width="43.42578125" customWidth="1"/>
    <col min="5" max="5" width="20.42578125" hidden="1" customWidth="1"/>
    <col min="6" max="7" width="14" customWidth="1"/>
    <col min="9" max="9" width="11" bestFit="1" customWidth="1"/>
    <col min="11" max="11" width="10.5703125" bestFit="1" customWidth="1"/>
    <col min="12" max="12" width="31.5703125" bestFit="1" customWidth="1"/>
    <col min="17" max="17" width="9" style="9"/>
    <col min="18" max="18" width="12.28515625" style="9" customWidth="1"/>
    <col min="19" max="19" width="9" style="9"/>
    <col min="20" max="20" width="24" style="9" customWidth="1"/>
    <col min="21" max="21" width="9" style="9"/>
    <col min="22" max="22" width="48" style="6" customWidth="1"/>
    <col min="23" max="23" width="8.85546875" style="9" bestFit="1" customWidth="1"/>
    <col min="24" max="24" width="12.140625" style="9" customWidth="1"/>
    <col min="25" max="25" width="8.85546875" style="9" bestFit="1" customWidth="1"/>
    <col min="26" max="26" width="23.85546875" style="9" customWidth="1"/>
    <col min="27" max="27" width="8.85546875" style="9" bestFit="1" customWidth="1"/>
  </cols>
  <sheetData>
    <row r="1" spans="1:27" ht="29.1">
      <c r="A1" s="1" t="s">
        <v>20</v>
      </c>
      <c r="B1" s="1" t="s">
        <v>65</v>
      </c>
      <c r="C1" s="1" t="s">
        <v>66</v>
      </c>
      <c r="D1" s="1" t="s">
        <v>67</v>
      </c>
      <c r="E1" s="6" t="s">
        <v>68</v>
      </c>
      <c r="H1" s="1" t="s">
        <v>20</v>
      </c>
      <c r="I1" s="1" t="s">
        <v>69</v>
      </c>
      <c r="J1" s="1" t="s">
        <v>70</v>
      </c>
      <c r="K1" s="1" t="s">
        <v>65</v>
      </c>
      <c r="L1" s="1" t="s">
        <v>71</v>
      </c>
      <c r="M1" s="1" t="s">
        <v>72</v>
      </c>
      <c r="Q1" s="21" t="s">
        <v>20</v>
      </c>
      <c r="R1" s="21" t="s">
        <v>69</v>
      </c>
      <c r="S1" s="21" t="s">
        <v>70</v>
      </c>
      <c r="T1" s="21" t="s">
        <v>71</v>
      </c>
      <c r="U1" s="21" t="s">
        <v>72</v>
      </c>
      <c r="W1" s="21" t="s">
        <v>20</v>
      </c>
      <c r="X1" s="21" t="s">
        <v>69</v>
      </c>
      <c r="Y1" s="21" t="s">
        <v>70</v>
      </c>
      <c r="Z1" s="21" t="s">
        <v>71</v>
      </c>
      <c r="AA1" s="21" t="s">
        <v>72</v>
      </c>
    </row>
    <row r="2" spans="1:27" ht="57.95">
      <c r="A2" s="9">
        <v>1</v>
      </c>
      <c r="B2" s="78" t="s">
        <v>70</v>
      </c>
      <c r="C2" s="9" t="s">
        <v>73</v>
      </c>
      <c r="D2" s="10" t="s">
        <v>74</v>
      </c>
      <c r="E2" s="11" t="s">
        <v>75</v>
      </c>
      <c r="F2" s="11"/>
      <c r="G2" s="11"/>
      <c r="H2" s="9">
        <v>1</v>
      </c>
      <c r="I2" s="79" t="s">
        <v>76</v>
      </c>
      <c r="J2" s="73" t="s">
        <v>73</v>
      </c>
      <c r="K2" s="77" t="s">
        <v>77</v>
      </c>
      <c r="L2" s="12" t="s">
        <v>78</v>
      </c>
      <c r="M2" s="13">
        <v>0.25</v>
      </c>
      <c r="N2" s="9">
        <f>SUM(M2:M9)</f>
        <v>0.99999999999999989</v>
      </c>
      <c r="Q2" s="9">
        <v>1</v>
      </c>
      <c r="R2" s="76" t="s">
        <v>76</v>
      </c>
      <c r="S2" s="73" t="s">
        <v>73</v>
      </c>
      <c r="T2" s="30" t="s">
        <v>79</v>
      </c>
      <c r="U2" s="25">
        <v>0.15</v>
      </c>
      <c r="V2" s="6" t="s">
        <v>80</v>
      </c>
      <c r="W2" s="9">
        <v>1</v>
      </c>
      <c r="X2" s="76" t="s">
        <v>76</v>
      </c>
      <c r="Y2" s="73" t="s">
        <v>73</v>
      </c>
      <c r="Z2" s="38" t="s">
        <v>79</v>
      </c>
      <c r="AA2" s="25">
        <v>0.05</v>
      </c>
    </row>
    <row r="3" spans="1:27" ht="57.95">
      <c r="A3" s="9">
        <v>2</v>
      </c>
      <c r="B3" s="78"/>
      <c r="C3" s="9" t="s">
        <v>81</v>
      </c>
      <c r="D3" s="10" t="s">
        <v>82</v>
      </c>
      <c r="E3" s="11" t="s">
        <v>83</v>
      </c>
      <c r="F3" s="11"/>
      <c r="G3" s="11"/>
      <c r="H3" s="9">
        <v>2</v>
      </c>
      <c r="I3" s="80"/>
      <c r="J3" s="74"/>
      <c r="K3" s="78"/>
      <c r="L3" s="9" t="s">
        <v>84</v>
      </c>
      <c r="M3" s="14">
        <v>0.25</v>
      </c>
      <c r="N3" s="9"/>
      <c r="Q3" s="9">
        <v>2</v>
      </c>
      <c r="R3" s="76"/>
      <c r="S3" s="74"/>
      <c r="T3" s="28" t="s">
        <v>85</v>
      </c>
      <c r="U3" s="26">
        <v>0.4</v>
      </c>
      <c r="V3" s="37" t="s">
        <v>86</v>
      </c>
      <c r="W3" s="9">
        <v>2</v>
      </c>
      <c r="X3" s="76"/>
      <c r="Y3" s="74"/>
      <c r="Z3" s="39" t="s">
        <v>85</v>
      </c>
      <c r="AA3" s="26">
        <v>0.4</v>
      </c>
    </row>
    <row r="4" spans="1:27" ht="57.95">
      <c r="A4" s="9">
        <v>3</v>
      </c>
      <c r="B4" s="78"/>
      <c r="C4" s="9" t="s">
        <v>87</v>
      </c>
      <c r="D4" s="10" t="s">
        <v>88</v>
      </c>
      <c r="E4" s="11" t="s">
        <v>89</v>
      </c>
      <c r="F4" s="11"/>
      <c r="G4" s="11"/>
      <c r="H4" s="9">
        <v>3</v>
      </c>
      <c r="I4" s="80"/>
      <c r="J4" s="74"/>
      <c r="K4" s="78"/>
      <c r="L4" s="9" t="s">
        <v>90</v>
      </c>
      <c r="M4" s="15">
        <v>0.1</v>
      </c>
      <c r="N4" s="9"/>
      <c r="Q4" s="9">
        <v>3</v>
      </c>
      <c r="R4" s="76"/>
      <c r="S4" s="74"/>
      <c r="T4" s="31" t="s">
        <v>91</v>
      </c>
      <c r="U4" s="26">
        <v>0.05</v>
      </c>
      <c r="W4" s="9">
        <v>3</v>
      </c>
      <c r="X4" s="76"/>
      <c r="Y4" s="74"/>
      <c r="Z4" s="33" t="s">
        <v>91</v>
      </c>
      <c r="AA4" s="26">
        <v>0.15</v>
      </c>
    </row>
    <row r="5" spans="1:27">
      <c r="A5" s="9">
        <v>4</v>
      </c>
      <c r="B5" s="78" t="s">
        <v>69</v>
      </c>
      <c r="C5" s="9" t="s">
        <v>76</v>
      </c>
      <c r="D5" s="10" t="s">
        <v>92</v>
      </c>
      <c r="E5" s="11"/>
      <c r="F5" s="11"/>
      <c r="G5" s="11"/>
      <c r="H5" s="9">
        <v>4</v>
      </c>
      <c r="I5" s="80"/>
      <c r="J5" s="74"/>
      <c r="K5" s="78"/>
      <c r="L5" s="9" t="s">
        <v>93</v>
      </c>
      <c r="M5" s="15">
        <v>0.1</v>
      </c>
      <c r="N5" s="9"/>
      <c r="Q5" s="9">
        <v>4</v>
      </c>
      <c r="R5" s="76"/>
      <c r="S5" s="75"/>
      <c r="T5" s="29" t="s">
        <v>94</v>
      </c>
      <c r="U5" s="27">
        <v>0.4</v>
      </c>
      <c r="W5" s="9">
        <v>4</v>
      </c>
      <c r="X5" s="76"/>
      <c r="Y5" s="75"/>
      <c r="Z5" s="29" t="s">
        <v>94</v>
      </c>
      <c r="AA5" s="27">
        <v>0.4</v>
      </c>
    </row>
    <row r="6" spans="1:27" ht="87">
      <c r="A6" s="9">
        <v>5</v>
      </c>
      <c r="B6" s="78"/>
      <c r="C6" s="9" t="s">
        <v>95</v>
      </c>
      <c r="D6" s="10" t="s">
        <v>96</v>
      </c>
      <c r="E6" s="11" t="s">
        <v>97</v>
      </c>
      <c r="F6" s="11"/>
      <c r="G6" s="11"/>
      <c r="H6" s="9">
        <v>5</v>
      </c>
      <c r="I6" s="80"/>
      <c r="J6" s="74"/>
      <c r="K6" s="78" t="s">
        <v>98</v>
      </c>
      <c r="L6" s="9" t="s">
        <v>99</v>
      </c>
      <c r="M6" s="16">
        <f>0.2/3</f>
        <v>6.6666666666666666E-2</v>
      </c>
      <c r="N6" s="9"/>
      <c r="Q6" s="9">
        <v>5</v>
      </c>
      <c r="R6" s="76"/>
      <c r="S6" s="73" t="s">
        <v>81</v>
      </c>
      <c r="T6" s="32" t="s">
        <v>79</v>
      </c>
      <c r="U6" s="25">
        <v>0.4</v>
      </c>
      <c r="V6" s="6" t="s">
        <v>100</v>
      </c>
      <c r="W6" s="9">
        <v>5</v>
      </c>
      <c r="X6" s="76"/>
      <c r="Y6" s="73" t="s">
        <v>81</v>
      </c>
      <c r="Z6" s="32" t="s">
        <v>79</v>
      </c>
      <c r="AA6" s="25">
        <v>0.4</v>
      </c>
    </row>
    <row r="7" spans="1:27" ht="87">
      <c r="A7" s="9">
        <v>6</v>
      </c>
      <c r="B7" s="78"/>
      <c r="C7" s="9" t="s">
        <v>101</v>
      </c>
      <c r="D7" s="10" t="s">
        <v>102</v>
      </c>
      <c r="E7" s="6" t="s">
        <v>103</v>
      </c>
      <c r="F7" s="11"/>
      <c r="G7" s="11"/>
      <c r="H7" s="9">
        <v>6</v>
      </c>
      <c r="I7" s="80"/>
      <c r="J7" s="74"/>
      <c r="K7" s="78"/>
      <c r="L7" s="17" t="s">
        <v>104</v>
      </c>
      <c r="M7" s="16">
        <f>0.2/3</f>
        <v>6.6666666666666666E-2</v>
      </c>
      <c r="N7" s="9"/>
      <c r="Q7" s="9">
        <v>6</v>
      </c>
      <c r="R7" s="76"/>
      <c r="S7" s="74"/>
      <c r="T7" s="33" t="s">
        <v>85</v>
      </c>
      <c r="U7" s="26">
        <v>0.2</v>
      </c>
      <c r="V7" s="37" t="s">
        <v>105</v>
      </c>
      <c r="W7" s="9">
        <v>6</v>
      </c>
      <c r="X7" s="76"/>
      <c r="Y7" s="74"/>
      <c r="Z7" s="18" t="s">
        <v>85</v>
      </c>
      <c r="AA7" s="26">
        <v>0</v>
      </c>
    </row>
    <row r="8" spans="1:27">
      <c r="A8" s="9">
        <v>8</v>
      </c>
      <c r="B8" s="82" t="s">
        <v>106</v>
      </c>
      <c r="C8" s="18" t="s">
        <v>107</v>
      </c>
      <c r="D8" s="19" t="s">
        <v>108</v>
      </c>
      <c r="E8" s="11"/>
      <c r="F8" s="11"/>
      <c r="G8" s="11"/>
      <c r="H8" s="9">
        <v>7</v>
      </c>
      <c r="I8" s="80"/>
      <c r="J8" s="74"/>
      <c r="K8" s="78"/>
      <c r="L8" s="9" t="s">
        <v>109</v>
      </c>
      <c r="M8" s="16">
        <f>0.2/3</f>
        <v>6.6666666666666666E-2</v>
      </c>
      <c r="N8" s="9"/>
      <c r="Q8" s="9">
        <v>7</v>
      </c>
      <c r="R8" s="76"/>
      <c r="S8" s="74"/>
      <c r="T8" s="32" t="s">
        <v>91</v>
      </c>
      <c r="U8" s="26">
        <v>0.4</v>
      </c>
      <c r="W8" s="9">
        <v>7</v>
      </c>
      <c r="X8" s="76"/>
      <c r="Y8" s="74"/>
      <c r="Z8" s="28" t="s">
        <v>91</v>
      </c>
      <c r="AA8" s="26">
        <v>0.4</v>
      </c>
    </row>
    <row r="9" spans="1:27">
      <c r="A9" s="9">
        <v>9</v>
      </c>
      <c r="B9" s="82"/>
      <c r="C9" s="18" t="s">
        <v>110</v>
      </c>
      <c r="D9" s="19" t="s">
        <v>111</v>
      </c>
      <c r="E9" s="11"/>
      <c r="F9" s="11"/>
      <c r="G9" s="11"/>
      <c r="H9" s="9">
        <v>8</v>
      </c>
      <c r="I9" s="80"/>
      <c r="J9" s="74"/>
      <c r="K9" s="7" t="s">
        <v>112</v>
      </c>
      <c r="L9" s="9" t="s">
        <v>113</v>
      </c>
      <c r="M9" s="15">
        <v>0.1</v>
      </c>
      <c r="N9" s="9"/>
      <c r="Q9" s="9">
        <v>8</v>
      </c>
      <c r="R9" s="76"/>
      <c r="S9" s="75"/>
      <c r="T9" s="34" t="s">
        <v>94</v>
      </c>
      <c r="U9" s="27">
        <v>0</v>
      </c>
      <c r="W9" s="9">
        <v>8</v>
      </c>
      <c r="X9" s="76"/>
      <c r="Y9" s="75"/>
      <c r="Z9" s="36" t="s">
        <v>94</v>
      </c>
      <c r="AA9" s="27">
        <v>0.2</v>
      </c>
    </row>
    <row r="10" spans="1:27" ht="29.1">
      <c r="A10" s="9">
        <v>10</v>
      </c>
      <c r="B10" s="82"/>
      <c r="C10" s="18" t="s">
        <v>114</v>
      </c>
      <c r="D10" s="20" t="s">
        <v>115</v>
      </c>
      <c r="E10" s="11"/>
      <c r="F10" s="11"/>
      <c r="G10" s="11"/>
      <c r="H10" s="9">
        <v>9</v>
      </c>
      <c r="I10" s="80"/>
      <c r="J10" s="73" t="s">
        <v>81</v>
      </c>
      <c r="K10" s="77" t="s">
        <v>77</v>
      </c>
      <c r="L10" s="12" t="s">
        <v>78</v>
      </c>
      <c r="M10" s="14">
        <v>0.25</v>
      </c>
      <c r="N10" s="9">
        <f>SUM(M10:M18)</f>
        <v>0.99999999999999989</v>
      </c>
      <c r="Q10" s="9">
        <v>9</v>
      </c>
      <c r="R10" s="76"/>
      <c r="S10" s="73" t="s">
        <v>87</v>
      </c>
      <c r="T10" s="32" t="s">
        <v>79</v>
      </c>
      <c r="U10" s="25">
        <v>1</v>
      </c>
      <c r="V10" s="6" t="s">
        <v>116</v>
      </c>
      <c r="W10" s="9">
        <v>9</v>
      </c>
      <c r="X10" s="76"/>
      <c r="Y10" s="73" t="s">
        <v>87</v>
      </c>
      <c r="Z10" s="35" t="s">
        <v>79</v>
      </c>
      <c r="AA10" s="25">
        <v>0</v>
      </c>
    </row>
    <row r="11" spans="1:27" ht="29.1">
      <c r="A11" s="9"/>
      <c r="B11" s="9"/>
      <c r="C11" s="9"/>
      <c r="D11" s="9"/>
      <c r="E11" s="9"/>
      <c r="F11" s="9"/>
      <c r="G11" s="9"/>
      <c r="H11" s="9">
        <v>10</v>
      </c>
      <c r="I11" s="80"/>
      <c r="J11" s="74"/>
      <c r="K11" s="78"/>
      <c r="L11" s="9" t="s">
        <v>84</v>
      </c>
      <c r="M11" s="14"/>
      <c r="N11" s="9"/>
      <c r="Q11" s="9">
        <v>10</v>
      </c>
      <c r="R11" s="76"/>
      <c r="S11" s="74"/>
      <c r="T11" s="18" t="s">
        <v>85</v>
      </c>
      <c r="U11" s="26">
        <v>0</v>
      </c>
      <c r="V11" s="37" t="s">
        <v>117</v>
      </c>
      <c r="W11" s="9">
        <v>10</v>
      </c>
      <c r="X11" s="76"/>
      <c r="Y11" s="74"/>
      <c r="Z11" s="18" t="s">
        <v>85</v>
      </c>
      <c r="AA11" s="26">
        <v>0</v>
      </c>
    </row>
    <row r="12" spans="1:27">
      <c r="A12" s="21" t="s">
        <v>20</v>
      </c>
      <c r="B12" s="21" t="s">
        <v>65</v>
      </c>
      <c r="C12" s="21" t="s">
        <v>118</v>
      </c>
      <c r="D12" s="9"/>
      <c r="E12" s="9"/>
      <c r="F12" s="9"/>
      <c r="G12" s="9"/>
      <c r="H12" s="9">
        <v>11</v>
      </c>
      <c r="I12" s="80"/>
      <c r="J12" s="74"/>
      <c r="K12" s="78"/>
      <c r="L12" s="9" t="s">
        <v>119</v>
      </c>
      <c r="M12" s="14">
        <v>0.25</v>
      </c>
      <c r="N12" s="9"/>
      <c r="Q12" s="9">
        <v>11</v>
      </c>
      <c r="R12" s="76"/>
      <c r="S12" s="74"/>
      <c r="T12" s="18" t="s">
        <v>91</v>
      </c>
      <c r="U12" s="26">
        <v>0</v>
      </c>
      <c r="W12" s="9">
        <v>11</v>
      </c>
      <c r="X12" s="76"/>
      <c r="Y12" s="74"/>
      <c r="Z12" s="39" t="s">
        <v>91</v>
      </c>
      <c r="AA12" s="26">
        <v>1</v>
      </c>
    </row>
    <row r="13" spans="1:27">
      <c r="A13" s="9">
        <v>1</v>
      </c>
      <c r="B13" s="78" t="s">
        <v>98</v>
      </c>
      <c r="C13" s="9" t="s">
        <v>99</v>
      </c>
      <c r="D13" s="9"/>
      <c r="E13" t="s">
        <v>120</v>
      </c>
      <c r="F13" s="9"/>
      <c r="G13" s="9"/>
      <c r="H13" s="9">
        <v>12</v>
      </c>
      <c r="I13" s="80"/>
      <c r="J13" s="74"/>
      <c r="K13" s="78"/>
      <c r="L13" s="9" t="s">
        <v>90</v>
      </c>
      <c r="M13" s="15">
        <v>0.1</v>
      </c>
      <c r="N13" s="9"/>
      <c r="Q13" s="9">
        <v>12</v>
      </c>
      <c r="R13" s="76"/>
      <c r="S13" s="75"/>
      <c r="T13" s="34" t="s">
        <v>94</v>
      </c>
      <c r="U13" s="27">
        <v>0</v>
      </c>
      <c r="W13" s="9">
        <v>12</v>
      </c>
      <c r="X13" s="76"/>
      <c r="Y13" s="75"/>
      <c r="Z13" s="34" t="s">
        <v>94</v>
      </c>
      <c r="AA13" s="27">
        <v>0</v>
      </c>
    </row>
    <row r="14" spans="1:27">
      <c r="A14" s="9">
        <v>2</v>
      </c>
      <c r="B14" s="78"/>
      <c r="C14" s="17" t="s">
        <v>104</v>
      </c>
      <c r="D14" s="9"/>
      <c r="E14" t="s">
        <v>121</v>
      </c>
      <c r="F14" s="9"/>
      <c r="G14" s="9"/>
      <c r="H14" s="9">
        <v>13</v>
      </c>
      <c r="I14" s="80"/>
      <c r="J14" s="74"/>
      <c r="K14" s="78"/>
      <c r="L14" s="9" t="s">
        <v>93</v>
      </c>
      <c r="M14" s="15">
        <v>0.1</v>
      </c>
      <c r="N14" s="9"/>
      <c r="Q14" s="9">
        <v>13</v>
      </c>
      <c r="R14" s="76" t="s">
        <v>95</v>
      </c>
      <c r="S14" s="73" t="s">
        <v>73</v>
      </c>
      <c r="T14" s="30" t="s">
        <v>79</v>
      </c>
      <c r="U14" s="25">
        <v>0.1</v>
      </c>
      <c r="V14" s="6" t="s">
        <v>122</v>
      </c>
      <c r="W14" s="9">
        <v>13</v>
      </c>
      <c r="X14" s="76" t="s">
        <v>95</v>
      </c>
      <c r="Y14" s="73" t="s">
        <v>73</v>
      </c>
      <c r="Z14" s="30" t="s">
        <v>79</v>
      </c>
      <c r="AA14" s="25">
        <v>0.1</v>
      </c>
    </row>
    <row r="15" spans="1:27" ht="29.1">
      <c r="A15" s="9">
        <v>3</v>
      </c>
      <c r="B15" s="78"/>
      <c r="C15" s="9" t="s">
        <v>109</v>
      </c>
      <c r="D15" s="9"/>
      <c r="E15" s="9" t="s">
        <v>123</v>
      </c>
      <c r="F15" s="9"/>
      <c r="G15" s="9"/>
      <c r="H15" s="9">
        <v>14</v>
      </c>
      <c r="I15" s="80"/>
      <c r="J15" s="74"/>
      <c r="K15" s="78" t="s">
        <v>98</v>
      </c>
      <c r="L15" s="9" t="s">
        <v>99</v>
      </c>
      <c r="M15" s="16">
        <f>0.2/3</f>
        <v>6.6666666666666666E-2</v>
      </c>
      <c r="N15" s="9"/>
      <c r="Q15" s="9">
        <v>14</v>
      </c>
      <c r="R15" s="76"/>
      <c r="S15" s="74"/>
      <c r="T15" s="28" t="s">
        <v>85</v>
      </c>
      <c r="U15" s="26">
        <v>0.7</v>
      </c>
      <c r="V15" s="37" t="s">
        <v>124</v>
      </c>
      <c r="W15" s="9">
        <v>14</v>
      </c>
      <c r="X15" s="76"/>
      <c r="Y15" s="74"/>
      <c r="Z15" s="33" t="s">
        <v>85</v>
      </c>
      <c r="AA15" s="26">
        <v>0.1</v>
      </c>
    </row>
    <row r="16" spans="1:27">
      <c r="A16" s="9">
        <v>4</v>
      </c>
      <c r="B16" s="78" t="s">
        <v>77</v>
      </c>
      <c r="C16" s="9" t="s">
        <v>78</v>
      </c>
      <c r="D16" s="9"/>
      <c r="E16" s="9" t="s">
        <v>125</v>
      </c>
      <c r="F16" s="9"/>
      <c r="G16" s="9"/>
      <c r="H16" s="9">
        <v>15</v>
      </c>
      <c r="I16" s="80"/>
      <c r="J16" s="74"/>
      <c r="K16" s="78"/>
      <c r="L16" s="17" t="s">
        <v>104</v>
      </c>
      <c r="M16" s="16">
        <f>0.2/3</f>
        <v>6.6666666666666666E-2</v>
      </c>
      <c r="N16" s="9"/>
      <c r="Q16" s="9">
        <v>15</v>
      </c>
      <c r="R16" s="76"/>
      <c r="S16" s="74"/>
      <c r="T16" s="33" t="s">
        <v>91</v>
      </c>
      <c r="U16" s="26">
        <v>0.1</v>
      </c>
      <c r="V16" s="37" t="s">
        <v>126</v>
      </c>
      <c r="W16" s="9">
        <v>15</v>
      </c>
      <c r="X16" s="76"/>
      <c r="Y16" s="74"/>
      <c r="Z16" s="33" t="s">
        <v>91</v>
      </c>
      <c r="AA16" s="26">
        <v>0.1</v>
      </c>
    </row>
    <row r="17" spans="1:27">
      <c r="A17" s="9">
        <v>5</v>
      </c>
      <c r="B17" s="78"/>
      <c r="C17" s="9" t="s">
        <v>84</v>
      </c>
      <c r="D17" s="9"/>
      <c r="E17" s="9" t="s">
        <v>127</v>
      </c>
      <c r="F17" s="9"/>
      <c r="G17" s="9"/>
      <c r="H17" s="9">
        <v>16</v>
      </c>
      <c r="I17" s="80"/>
      <c r="J17" s="74"/>
      <c r="K17" s="78"/>
      <c r="L17" s="9" t="s">
        <v>109</v>
      </c>
      <c r="M17" s="16">
        <f>0.2/3</f>
        <v>6.6666666666666666E-2</v>
      </c>
      <c r="N17" s="9"/>
      <c r="Q17" s="9">
        <v>16</v>
      </c>
      <c r="R17" s="76"/>
      <c r="S17" s="75"/>
      <c r="T17" s="36" t="s">
        <v>94</v>
      </c>
      <c r="U17" s="27">
        <v>0.1</v>
      </c>
      <c r="W17" s="9">
        <v>16</v>
      </c>
      <c r="X17" s="76"/>
      <c r="Y17" s="75"/>
      <c r="Z17" s="29" t="s">
        <v>94</v>
      </c>
      <c r="AA17" s="27">
        <v>0.7</v>
      </c>
    </row>
    <row r="18" spans="1:27">
      <c r="A18" s="9">
        <v>6</v>
      </c>
      <c r="B18" s="78"/>
      <c r="C18" s="9" t="s">
        <v>119</v>
      </c>
      <c r="D18" s="9"/>
      <c r="E18" s="9" t="s">
        <v>128</v>
      </c>
      <c r="F18" s="9"/>
      <c r="G18" s="9"/>
      <c r="H18" s="9">
        <v>17</v>
      </c>
      <c r="I18" s="80"/>
      <c r="J18" s="75"/>
      <c r="K18" s="8" t="s">
        <v>112</v>
      </c>
      <c r="L18" s="22" t="s">
        <v>113</v>
      </c>
      <c r="M18" s="15">
        <v>0.1</v>
      </c>
      <c r="N18" s="9"/>
      <c r="Q18" s="9">
        <v>17</v>
      </c>
      <c r="R18" s="76"/>
      <c r="S18" s="73" t="s">
        <v>81</v>
      </c>
      <c r="T18" s="32" t="s">
        <v>79</v>
      </c>
      <c r="U18" s="25">
        <v>0.8</v>
      </c>
      <c r="V18" s="6" t="s">
        <v>122</v>
      </c>
      <c r="W18" s="9">
        <v>17</v>
      </c>
      <c r="X18" s="76"/>
      <c r="Y18" s="73" t="s">
        <v>81</v>
      </c>
      <c r="Z18" s="35" t="s">
        <v>79</v>
      </c>
      <c r="AA18" s="25">
        <v>0</v>
      </c>
    </row>
    <row r="19" spans="1:27">
      <c r="A19" s="9">
        <v>7</v>
      </c>
      <c r="B19" s="78"/>
      <c r="C19" s="9" t="s">
        <v>90</v>
      </c>
      <c r="D19" s="9"/>
      <c r="E19" t="s">
        <v>129</v>
      </c>
      <c r="F19" s="9"/>
      <c r="G19" s="9"/>
      <c r="H19" s="9">
        <v>18</v>
      </c>
      <c r="I19" s="80"/>
      <c r="J19" s="73" t="s">
        <v>87</v>
      </c>
      <c r="K19" s="77" t="s">
        <v>77</v>
      </c>
      <c r="L19" s="12" t="s">
        <v>119</v>
      </c>
      <c r="M19" s="13">
        <v>0.3</v>
      </c>
      <c r="N19" s="9">
        <f>SUM(M19:M24)</f>
        <v>1</v>
      </c>
      <c r="Q19" s="9">
        <v>18</v>
      </c>
      <c r="R19" s="76"/>
      <c r="S19" s="74"/>
      <c r="T19" s="33" t="s">
        <v>85</v>
      </c>
      <c r="U19" s="26">
        <v>0.2</v>
      </c>
      <c r="W19" s="9">
        <v>18</v>
      </c>
      <c r="X19" s="76"/>
      <c r="Y19" s="74"/>
      <c r="Z19" s="18" t="s">
        <v>85</v>
      </c>
      <c r="AA19" s="26">
        <v>0</v>
      </c>
    </row>
    <row r="20" spans="1:27">
      <c r="A20" s="9">
        <v>8</v>
      </c>
      <c r="B20" s="78"/>
      <c r="C20" s="9" t="s">
        <v>93</v>
      </c>
      <c r="D20" s="9"/>
      <c r="E20" s="9" t="s">
        <v>130</v>
      </c>
      <c r="F20" s="9"/>
      <c r="G20" s="9"/>
      <c r="H20" s="9">
        <v>19</v>
      </c>
      <c r="I20" s="80"/>
      <c r="J20" s="74"/>
      <c r="K20" s="78"/>
      <c r="L20" s="9" t="s">
        <v>90</v>
      </c>
      <c r="M20" s="15">
        <v>0.15</v>
      </c>
      <c r="N20" s="9"/>
      <c r="Q20" s="9">
        <v>19</v>
      </c>
      <c r="R20" s="76"/>
      <c r="S20" s="74"/>
      <c r="T20" s="18" t="s">
        <v>91</v>
      </c>
      <c r="U20" s="26">
        <v>0</v>
      </c>
      <c r="W20" s="9">
        <v>19</v>
      </c>
      <c r="X20" s="76"/>
      <c r="Y20" s="74"/>
      <c r="Z20" s="33" t="s">
        <v>91</v>
      </c>
      <c r="AA20" s="26">
        <v>0.2</v>
      </c>
    </row>
    <row r="21" spans="1:27">
      <c r="A21" s="9">
        <v>9</v>
      </c>
      <c r="B21" s="7" t="s">
        <v>112</v>
      </c>
      <c r="C21" s="9" t="s">
        <v>113</v>
      </c>
      <c r="D21" s="9"/>
      <c r="E21" s="9"/>
      <c r="F21" s="9"/>
      <c r="G21" s="9"/>
      <c r="H21" s="9">
        <v>20</v>
      </c>
      <c r="I21" s="80"/>
      <c r="J21" s="74"/>
      <c r="K21" s="78"/>
      <c r="L21" s="9" t="s">
        <v>93</v>
      </c>
      <c r="M21" s="15">
        <v>0.15</v>
      </c>
      <c r="N21" s="9"/>
      <c r="Q21" s="9">
        <v>20</v>
      </c>
      <c r="R21" s="76"/>
      <c r="S21" s="75"/>
      <c r="T21" s="34" t="s">
        <v>94</v>
      </c>
      <c r="U21" s="27">
        <v>0</v>
      </c>
      <c r="W21" s="9">
        <v>20</v>
      </c>
      <c r="X21" s="76"/>
      <c r="Y21" s="75"/>
      <c r="Z21" s="40" t="s">
        <v>94</v>
      </c>
      <c r="AA21" s="27">
        <v>0.8</v>
      </c>
    </row>
    <row r="22" spans="1:27" ht="29.1">
      <c r="A22" s="9"/>
      <c r="B22" s="9"/>
      <c r="C22" s="9"/>
      <c r="D22" s="9"/>
      <c r="E22" s="9"/>
      <c r="F22" s="9"/>
      <c r="G22" s="9"/>
      <c r="H22" s="9">
        <v>21</v>
      </c>
      <c r="I22" s="80"/>
      <c r="J22" s="74"/>
      <c r="K22" s="78" t="s">
        <v>98</v>
      </c>
      <c r="L22" s="9" t="s">
        <v>99</v>
      </c>
      <c r="M22" s="16">
        <f>0.25/2</f>
        <v>0.125</v>
      </c>
      <c r="N22" s="9"/>
      <c r="Q22" s="9">
        <v>21</v>
      </c>
      <c r="R22" s="76"/>
      <c r="S22" s="73" t="s">
        <v>87</v>
      </c>
      <c r="T22" s="35" t="s">
        <v>79</v>
      </c>
      <c r="U22" s="25">
        <v>0</v>
      </c>
      <c r="V22" s="6" t="s">
        <v>131</v>
      </c>
      <c r="W22" s="9">
        <v>21</v>
      </c>
      <c r="X22" s="76"/>
      <c r="Y22" s="73" t="s">
        <v>87</v>
      </c>
      <c r="Z22" s="35" t="s">
        <v>79</v>
      </c>
      <c r="AA22" s="25">
        <v>0</v>
      </c>
    </row>
    <row r="23" spans="1:27" ht="29.1">
      <c r="A23" s="9"/>
      <c r="B23" s="9"/>
      <c r="C23" s="9"/>
      <c r="D23" s="11" t="s">
        <v>132</v>
      </c>
      <c r="E23" s="9"/>
      <c r="F23" s="9"/>
      <c r="G23" s="9"/>
      <c r="H23" s="9">
        <v>22</v>
      </c>
      <c r="I23" s="80"/>
      <c r="J23" s="74"/>
      <c r="K23" s="78"/>
      <c r="L23" s="17" t="s">
        <v>104</v>
      </c>
      <c r="M23" s="16">
        <f>0.25/2</f>
        <v>0.125</v>
      </c>
      <c r="N23" s="9"/>
      <c r="Q23" s="9">
        <v>22</v>
      </c>
      <c r="R23" s="76"/>
      <c r="S23" s="74"/>
      <c r="T23" s="28" t="s">
        <v>85</v>
      </c>
      <c r="U23" s="26">
        <v>1</v>
      </c>
      <c r="W23" s="9">
        <v>22</v>
      </c>
      <c r="X23" s="76"/>
      <c r="Y23" s="74"/>
      <c r="Z23" s="18" t="s">
        <v>85</v>
      </c>
      <c r="AA23" s="26">
        <v>0</v>
      </c>
    </row>
    <row r="24" spans="1:27" ht="29.1">
      <c r="A24" s="9"/>
      <c r="B24" s="9"/>
      <c r="C24" s="9"/>
      <c r="D24" s="11" t="s">
        <v>133</v>
      </c>
      <c r="E24" s="9"/>
      <c r="F24" s="9"/>
      <c r="G24" s="9"/>
      <c r="H24" s="9">
        <v>23</v>
      </c>
      <c r="I24" s="81"/>
      <c r="J24" s="75"/>
      <c r="K24" s="8" t="s">
        <v>112</v>
      </c>
      <c r="L24" s="22" t="s">
        <v>113</v>
      </c>
      <c r="M24" s="15">
        <v>0.15</v>
      </c>
      <c r="N24" s="9"/>
      <c r="Q24" s="9">
        <v>23</v>
      </c>
      <c r="R24" s="76"/>
      <c r="S24" s="74"/>
      <c r="T24" s="18" t="s">
        <v>91</v>
      </c>
      <c r="U24" s="26">
        <v>0</v>
      </c>
      <c r="W24" s="9">
        <v>23</v>
      </c>
      <c r="X24" s="76"/>
      <c r="Y24" s="74"/>
      <c r="Z24" s="28" t="s">
        <v>91</v>
      </c>
      <c r="AA24" s="26">
        <v>1</v>
      </c>
    </row>
    <row r="25" spans="1:27" ht="29.1">
      <c r="A25" s="9"/>
      <c r="B25" s="9"/>
      <c r="C25" s="9"/>
      <c r="D25" s="11" t="s">
        <v>134</v>
      </c>
      <c r="E25" s="9"/>
      <c r="F25" s="9"/>
      <c r="G25" s="9"/>
      <c r="H25" s="9">
        <v>24</v>
      </c>
      <c r="I25" s="79" t="s">
        <v>95</v>
      </c>
      <c r="J25" s="73" t="s">
        <v>73</v>
      </c>
      <c r="K25" s="77" t="s">
        <v>77</v>
      </c>
      <c r="L25" s="12" t="s">
        <v>78</v>
      </c>
      <c r="M25" s="13">
        <v>0.16</v>
      </c>
      <c r="N25" s="9">
        <f>SUM(M25:M32)</f>
        <v>1</v>
      </c>
      <c r="Q25" s="9">
        <v>24</v>
      </c>
      <c r="R25" s="76"/>
      <c r="S25" s="75"/>
      <c r="T25" s="34" t="s">
        <v>94</v>
      </c>
      <c r="U25" s="27">
        <v>0</v>
      </c>
      <c r="W25" s="9">
        <v>24</v>
      </c>
      <c r="X25" s="76"/>
      <c r="Y25" s="75"/>
      <c r="Z25" s="34" t="s">
        <v>94</v>
      </c>
      <c r="AA25" s="27">
        <v>0</v>
      </c>
    </row>
    <row r="26" spans="1:27">
      <c r="A26" s="9"/>
      <c r="B26" s="9"/>
      <c r="C26" s="9"/>
      <c r="D26" s="21" t="s">
        <v>135</v>
      </c>
      <c r="E26" s="9"/>
      <c r="F26" s="9"/>
      <c r="G26" s="9"/>
      <c r="H26" s="9">
        <v>25</v>
      </c>
      <c r="I26" s="80"/>
      <c r="J26" s="74"/>
      <c r="K26" s="78"/>
      <c r="L26" s="9" t="s">
        <v>84</v>
      </c>
      <c r="M26" s="14">
        <v>0.16</v>
      </c>
      <c r="N26" s="9"/>
      <c r="Q26" s="9">
        <v>25</v>
      </c>
      <c r="R26" s="76" t="s">
        <v>101</v>
      </c>
      <c r="S26" s="73" t="s">
        <v>73</v>
      </c>
      <c r="T26" s="30" t="s">
        <v>79</v>
      </c>
      <c r="U26" s="25">
        <v>0.1</v>
      </c>
      <c r="V26" s="6" t="s">
        <v>136</v>
      </c>
      <c r="W26" s="9">
        <v>25</v>
      </c>
      <c r="X26" s="76" t="s">
        <v>101</v>
      </c>
      <c r="Y26" s="73" t="s">
        <v>73</v>
      </c>
      <c r="Z26" s="32" t="s">
        <v>79</v>
      </c>
      <c r="AA26" s="25">
        <v>0.4</v>
      </c>
    </row>
    <row r="27" spans="1:27">
      <c r="A27" s="9"/>
      <c r="B27" s="9"/>
      <c r="C27" s="9"/>
      <c r="D27" s="9" t="s">
        <v>137</v>
      </c>
      <c r="E27" s="9"/>
      <c r="F27" s="9"/>
      <c r="G27" s="9"/>
      <c r="H27" s="9">
        <v>26</v>
      </c>
      <c r="I27" s="80"/>
      <c r="J27" s="74"/>
      <c r="K27" s="78"/>
      <c r="L27" s="9" t="s">
        <v>90</v>
      </c>
      <c r="M27" s="14">
        <v>0.16</v>
      </c>
      <c r="N27" s="9"/>
      <c r="Q27" s="9">
        <v>26</v>
      </c>
      <c r="R27" s="76"/>
      <c r="S27" s="74"/>
      <c r="T27" s="33" t="s">
        <v>85</v>
      </c>
      <c r="U27" s="26">
        <v>0.1</v>
      </c>
      <c r="W27" s="9">
        <v>26</v>
      </c>
      <c r="X27" s="76"/>
      <c r="Y27" s="74"/>
      <c r="Z27" s="28" t="s">
        <v>85</v>
      </c>
      <c r="AA27" s="26">
        <v>0.4</v>
      </c>
    </row>
    <row r="28" spans="1:27">
      <c r="A28" s="9"/>
      <c r="B28" s="9"/>
      <c r="C28" s="9"/>
      <c r="D28" s="21" t="s">
        <v>138</v>
      </c>
      <c r="E28" s="9"/>
      <c r="F28" s="9"/>
      <c r="G28" s="9"/>
      <c r="H28" s="9">
        <v>27</v>
      </c>
      <c r="I28" s="80"/>
      <c r="J28" s="74"/>
      <c r="K28" s="78"/>
      <c r="L28" s="9" t="s">
        <v>93</v>
      </c>
      <c r="M28" s="16">
        <f>0.2/3</f>
        <v>6.6666666666666666E-2</v>
      </c>
      <c r="N28" s="9"/>
      <c r="Q28" s="9">
        <v>27</v>
      </c>
      <c r="R28" s="76"/>
      <c r="S28" s="74"/>
      <c r="T28" s="28" t="s">
        <v>91</v>
      </c>
      <c r="U28" s="26">
        <v>0.4</v>
      </c>
      <c r="W28" s="9">
        <v>27</v>
      </c>
      <c r="X28" s="76"/>
      <c r="Y28" s="74"/>
      <c r="Z28" s="33" t="s">
        <v>91</v>
      </c>
      <c r="AA28" s="26">
        <v>0.1</v>
      </c>
    </row>
    <row r="29" spans="1:27">
      <c r="A29" s="9"/>
      <c r="B29" s="9"/>
      <c r="C29" s="9"/>
      <c r="D29" s="9"/>
      <c r="E29" s="9"/>
      <c r="F29" s="9"/>
      <c r="G29" s="9"/>
      <c r="H29" s="9">
        <v>28</v>
      </c>
      <c r="I29" s="80"/>
      <c r="J29" s="74"/>
      <c r="K29" s="78" t="s">
        <v>98</v>
      </c>
      <c r="L29" s="9" t="s">
        <v>99</v>
      </c>
      <c r="M29" s="14">
        <v>0.16</v>
      </c>
      <c r="N29" s="9"/>
      <c r="Q29" s="9">
        <v>28</v>
      </c>
      <c r="R29" s="76"/>
      <c r="S29" s="75"/>
      <c r="T29" s="29" t="s">
        <v>94</v>
      </c>
      <c r="U29" s="27">
        <v>0.4</v>
      </c>
      <c r="W29" s="9">
        <v>28</v>
      </c>
      <c r="X29" s="76"/>
      <c r="Y29" s="75"/>
      <c r="Z29" s="36" t="s">
        <v>94</v>
      </c>
      <c r="AA29" s="27">
        <v>0.1</v>
      </c>
    </row>
    <row r="30" spans="1:27">
      <c r="A30" s="9"/>
      <c r="B30" s="9"/>
      <c r="C30" s="9"/>
      <c r="D30" s="9" t="s">
        <v>139</v>
      </c>
      <c r="E30" s="9"/>
      <c r="F30" s="9"/>
      <c r="G30" s="9"/>
      <c r="H30" s="9">
        <v>29</v>
      </c>
      <c r="I30" s="80"/>
      <c r="J30" s="74"/>
      <c r="K30" s="78"/>
      <c r="L30" s="17" t="s">
        <v>104</v>
      </c>
      <c r="M30" s="16">
        <f>0.2/3</f>
        <v>6.6666666666666666E-2</v>
      </c>
      <c r="N30" s="9"/>
      <c r="Q30" s="9">
        <v>29</v>
      </c>
      <c r="R30" s="76"/>
      <c r="S30" s="73" t="s">
        <v>81</v>
      </c>
      <c r="T30" s="35" t="s">
        <v>79</v>
      </c>
      <c r="U30" s="25">
        <v>0</v>
      </c>
      <c r="V30" s="6" t="s">
        <v>136</v>
      </c>
      <c r="W30" s="9">
        <v>29</v>
      </c>
      <c r="X30" s="76"/>
      <c r="Y30" s="73" t="s">
        <v>81</v>
      </c>
      <c r="Z30" s="28" t="s">
        <v>79</v>
      </c>
      <c r="AA30" s="25">
        <v>0.8</v>
      </c>
    </row>
    <row r="31" spans="1:27">
      <c r="A31" s="9"/>
      <c r="B31" s="9"/>
      <c r="C31" s="9"/>
      <c r="D31" s="9"/>
      <c r="E31" s="9"/>
      <c r="F31" s="9"/>
      <c r="G31" s="9"/>
      <c r="H31" s="9">
        <v>30</v>
      </c>
      <c r="I31" s="80"/>
      <c r="J31" s="74"/>
      <c r="K31" s="78"/>
      <c r="L31" s="9" t="s">
        <v>109</v>
      </c>
      <c r="M31" s="14">
        <v>0.16</v>
      </c>
      <c r="N31" s="9"/>
      <c r="Q31" s="9">
        <v>30</v>
      </c>
      <c r="R31" s="76"/>
      <c r="S31" s="74"/>
      <c r="T31" s="18" t="s">
        <v>85</v>
      </c>
      <c r="U31" s="26">
        <v>0</v>
      </c>
      <c r="W31" s="9">
        <v>30</v>
      </c>
      <c r="X31" s="76"/>
      <c r="Y31" s="74"/>
      <c r="Z31" s="33" t="s">
        <v>85</v>
      </c>
      <c r="AA31" s="26">
        <v>0.2</v>
      </c>
    </row>
    <row r="32" spans="1:27">
      <c r="A32" s="9"/>
      <c r="B32" s="9"/>
      <c r="C32" s="9"/>
      <c r="D32" s="9"/>
      <c r="E32" s="9"/>
      <c r="F32" s="9"/>
      <c r="G32" s="9"/>
      <c r="H32" s="9">
        <v>31</v>
      </c>
      <c r="I32" s="80"/>
      <c r="J32" s="75"/>
      <c r="K32" s="8" t="s">
        <v>112</v>
      </c>
      <c r="L32" s="22" t="s">
        <v>113</v>
      </c>
      <c r="M32" s="16">
        <f>0.2/3</f>
        <v>6.6666666666666666E-2</v>
      </c>
      <c r="N32" s="9"/>
      <c r="Q32" s="9">
        <v>31</v>
      </c>
      <c r="R32" s="76"/>
      <c r="S32" s="74"/>
      <c r="T32" s="28" t="s">
        <v>91</v>
      </c>
      <c r="U32" s="26">
        <v>0.8</v>
      </c>
      <c r="W32" s="9">
        <v>31</v>
      </c>
      <c r="X32" s="76"/>
      <c r="Y32" s="74"/>
      <c r="Z32" s="18" t="s">
        <v>91</v>
      </c>
      <c r="AA32" s="26">
        <v>0</v>
      </c>
    </row>
    <row r="33" spans="1:27">
      <c r="A33" s="9"/>
      <c r="B33" s="9"/>
      <c r="C33" s="9"/>
      <c r="D33" s="9"/>
      <c r="E33" s="9"/>
      <c r="F33" s="9"/>
      <c r="G33" s="9"/>
      <c r="H33" s="9">
        <v>32</v>
      </c>
      <c r="I33" s="80"/>
      <c r="J33" s="73" t="s">
        <v>81</v>
      </c>
      <c r="K33" s="77" t="s">
        <v>77</v>
      </c>
      <c r="L33" s="12" t="s">
        <v>78</v>
      </c>
      <c r="M33" s="13">
        <v>0.15</v>
      </c>
      <c r="N33" s="9">
        <f>SUM(M33:M41)</f>
        <v>1</v>
      </c>
      <c r="Q33" s="9">
        <v>32</v>
      </c>
      <c r="R33" s="76"/>
      <c r="S33" s="75"/>
      <c r="T33" s="36" t="s">
        <v>94</v>
      </c>
      <c r="U33" s="27">
        <v>0.2</v>
      </c>
      <c r="W33" s="9">
        <v>32</v>
      </c>
      <c r="X33" s="76"/>
      <c r="Y33" s="75"/>
      <c r="Z33" s="18" t="s">
        <v>94</v>
      </c>
      <c r="AA33" s="27">
        <v>0</v>
      </c>
    </row>
    <row r="34" spans="1:27" ht="29.1">
      <c r="A34" s="9"/>
      <c r="B34" s="9"/>
      <c r="C34" s="23"/>
      <c r="D34" s="9"/>
      <c r="E34" s="9"/>
      <c r="F34" s="9"/>
      <c r="G34" s="9"/>
      <c r="H34" s="9">
        <v>33</v>
      </c>
      <c r="I34" s="80"/>
      <c r="J34" s="74"/>
      <c r="K34" s="78"/>
      <c r="L34" s="9" t="s">
        <v>84</v>
      </c>
      <c r="M34" s="14">
        <v>0.15</v>
      </c>
      <c r="N34" s="9"/>
      <c r="Q34" s="9">
        <v>33</v>
      </c>
      <c r="R34" s="76"/>
      <c r="S34" s="73" t="s">
        <v>87</v>
      </c>
      <c r="T34" s="35" t="s">
        <v>79</v>
      </c>
      <c r="U34" s="25">
        <v>0</v>
      </c>
      <c r="V34" s="6" t="s">
        <v>140</v>
      </c>
      <c r="W34" s="9">
        <v>33</v>
      </c>
      <c r="X34" s="76"/>
      <c r="Y34" s="73" t="s">
        <v>87</v>
      </c>
      <c r="Z34" s="32" t="s">
        <v>79</v>
      </c>
      <c r="AA34" s="25">
        <v>1</v>
      </c>
    </row>
    <row r="35" spans="1:27">
      <c r="A35" s="9"/>
      <c r="B35" s="9"/>
      <c r="C35" s="9"/>
      <c r="D35" s="9"/>
      <c r="E35" s="9"/>
      <c r="F35" s="9"/>
      <c r="G35" s="9"/>
      <c r="H35" s="9">
        <v>34</v>
      </c>
      <c r="I35" s="80"/>
      <c r="J35" s="74"/>
      <c r="K35" s="78"/>
      <c r="L35" s="9" t="s">
        <v>119</v>
      </c>
      <c r="M35" s="14">
        <v>0.15</v>
      </c>
      <c r="N35" s="9"/>
      <c r="Q35" s="9">
        <v>34</v>
      </c>
      <c r="R35" s="76"/>
      <c r="S35" s="74"/>
      <c r="T35" s="18" t="s">
        <v>85</v>
      </c>
      <c r="U35" s="26">
        <v>0</v>
      </c>
      <c r="W35" s="9">
        <v>34</v>
      </c>
      <c r="X35" s="76"/>
      <c r="Y35" s="74"/>
      <c r="Z35" s="18" t="s">
        <v>85</v>
      </c>
      <c r="AA35" s="26">
        <v>0</v>
      </c>
    </row>
    <row r="36" spans="1:27">
      <c r="A36" s="9"/>
      <c r="B36" s="9"/>
      <c r="C36" s="9"/>
      <c r="D36" s="9"/>
      <c r="E36" s="9"/>
      <c r="F36" s="9"/>
      <c r="G36" s="9"/>
      <c r="H36" s="9">
        <v>35</v>
      </c>
      <c r="I36" s="80"/>
      <c r="J36" s="74"/>
      <c r="K36" s="78"/>
      <c r="L36" s="9" t="s">
        <v>90</v>
      </c>
      <c r="M36" s="14">
        <v>0.15</v>
      </c>
      <c r="N36" s="9"/>
      <c r="Q36" s="9">
        <v>35</v>
      </c>
      <c r="R36" s="76"/>
      <c r="S36" s="74"/>
      <c r="T36" s="28" t="s">
        <v>91</v>
      </c>
      <c r="U36" s="26">
        <v>1</v>
      </c>
      <c r="W36" s="9">
        <v>35</v>
      </c>
      <c r="X36" s="76"/>
      <c r="Y36" s="74"/>
      <c r="Z36" s="18" t="s">
        <v>91</v>
      </c>
      <c r="AA36" s="26">
        <v>0</v>
      </c>
    </row>
    <row r="37" spans="1:27">
      <c r="A37" s="9"/>
      <c r="B37" s="9"/>
      <c r="C37" s="9"/>
      <c r="D37" s="9"/>
      <c r="E37" s="9"/>
      <c r="F37" s="9"/>
      <c r="G37" s="9"/>
      <c r="H37" s="9">
        <v>36</v>
      </c>
      <c r="I37" s="80"/>
      <c r="J37" s="74"/>
      <c r="K37" s="78"/>
      <c r="L37" s="9" t="s">
        <v>93</v>
      </c>
      <c r="M37" s="16">
        <f>0.1/3</f>
        <v>3.3333333333333333E-2</v>
      </c>
      <c r="N37" s="9"/>
      <c r="Q37" s="9">
        <v>36</v>
      </c>
      <c r="R37" s="76"/>
      <c r="S37" s="75"/>
      <c r="T37" s="34" t="s">
        <v>94</v>
      </c>
      <c r="U37" s="27">
        <v>0</v>
      </c>
      <c r="W37" s="9">
        <v>36</v>
      </c>
      <c r="X37" s="76"/>
      <c r="Y37" s="75"/>
      <c r="Z37" s="34" t="s">
        <v>94</v>
      </c>
      <c r="AA37" s="27">
        <v>0</v>
      </c>
    </row>
    <row r="38" spans="1:27">
      <c r="A38" s="9"/>
      <c r="B38" s="9"/>
      <c r="C38" s="9"/>
      <c r="D38" s="9"/>
      <c r="E38" s="9"/>
      <c r="F38" s="9"/>
      <c r="G38" s="9"/>
      <c r="H38" s="9">
        <v>37</v>
      </c>
      <c r="I38" s="80"/>
      <c r="J38" s="74"/>
      <c r="K38" s="78" t="s">
        <v>98</v>
      </c>
      <c r="L38" s="9" t="s">
        <v>99</v>
      </c>
      <c r="M38" s="14">
        <v>0.15</v>
      </c>
      <c r="N38" s="9"/>
    </row>
    <row r="39" spans="1:27">
      <c r="A39" s="9"/>
      <c r="B39" s="9"/>
      <c r="C39" s="9"/>
      <c r="D39" s="9"/>
      <c r="E39" s="9"/>
      <c r="F39" s="9"/>
      <c r="G39" s="9"/>
      <c r="H39" s="9">
        <v>38</v>
      </c>
      <c r="I39" s="80"/>
      <c r="J39" s="74"/>
      <c r="K39" s="78"/>
      <c r="L39" s="17" t="s">
        <v>104</v>
      </c>
      <c r="M39" s="16">
        <f>0.1/3</f>
        <v>3.3333333333333333E-2</v>
      </c>
      <c r="N39" s="9"/>
      <c r="R39" s="9" t="s">
        <v>141</v>
      </c>
      <c r="X39" s="9" t="s">
        <v>142</v>
      </c>
    </row>
    <row r="40" spans="1:27">
      <c r="A40" s="9"/>
      <c r="B40" s="9"/>
      <c r="C40" s="9"/>
      <c r="D40" s="9"/>
      <c r="E40" s="9"/>
      <c r="F40" s="9"/>
      <c r="G40" s="9"/>
      <c r="H40" s="9">
        <v>39</v>
      </c>
      <c r="I40" s="80"/>
      <c r="J40" s="74"/>
      <c r="K40" s="78"/>
      <c r="L40" s="9" t="s">
        <v>109</v>
      </c>
      <c r="M40" s="14">
        <v>0.15</v>
      </c>
      <c r="N40" s="9"/>
    </row>
    <row r="41" spans="1:27">
      <c r="A41" s="9"/>
      <c r="B41" s="9"/>
      <c r="C41" s="9"/>
      <c r="D41" s="9"/>
      <c r="E41" s="9"/>
      <c r="F41" s="9"/>
      <c r="G41" s="9"/>
      <c r="H41" s="9">
        <v>40</v>
      </c>
      <c r="I41" s="80"/>
      <c r="J41" s="75"/>
      <c r="K41" s="8" t="s">
        <v>112</v>
      </c>
      <c r="L41" s="22" t="s">
        <v>113</v>
      </c>
      <c r="M41" s="16">
        <f>0.1/3</f>
        <v>3.3333333333333333E-2</v>
      </c>
      <c r="N41" s="9"/>
    </row>
    <row r="42" spans="1:27">
      <c r="A42" s="9"/>
      <c r="B42" s="9"/>
      <c r="C42" s="9"/>
      <c r="D42" s="9"/>
      <c r="E42" s="9"/>
      <c r="F42" s="9"/>
      <c r="G42" s="9"/>
      <c r="H42" s="9">
        <v>41</v>
      </c>
      <c r="I42" s="80"/>
      <c r="J42" s="73" t="s">
        <v>87</v>
      </c>
      <c r="K42" s="77" t="s">
        <v>77</v>
      </c>
      <c r="L42" s="12" t="s">
        <v>78</v>
      </c>
      <c r="M42" s="13">
        <v>0.2</v>
      </c>
      <c r="N42" s="9">
        <f>SUM(M42:M49)</f>
        <v>1.0000000000000002</v>
      </c>
    </row>
    <row r="43" spans="1:27">
      <c r="A43" s="9"/>
      <c r="B43" s="9"/>
      <c r="C43" s="9"/>
      <c r="D43" s="9"/>
      <c r="E43" s="9"/>
      <c r="F43" s="9"/>
      <c r="G43" s="9"/>
      <c r="H43" s="9">
        <v>42</v>
      </c>
      <c r="I43" s="80"/>
      <c r="J43" s="74"/>
      <c r="K43" s="78"/>
      <c r="L43" s="9" t="s">
        <v>84</v>
      </c>
      <c r="M43" s="14">
        <v>0.2</v>
      </c>
      <c r="N43" s="9"/>
    </row>
    <row r="44" spans="1:27">
      <c r="A44" s="9"/>
      <c r="B44" s="9"/>
      <c r="C44" s="9"/>
      <c r="D44" s="9"/>
      <c r="E44" s="9"/>
      <c r="F44" s="9"/>
      <c r="G44" s="9"/>
      <c r="H44" s="9">
        <v>43</v>
      </c>
      <c r="I44" s="80"/>
      <c r="J44" s="74"/>
      <c r="K44" s="78"/>
      <c r="L44" s="9" t="s">
        <v>119</v>
      </c>
      <c r="M44" s="14">
        <v>0.2</v>
      </c>
      <c r="N44" s="9"/>
    </row>
    <row r="45" spans="1:27">
      <c r="A45" s="9"/>
      <c r="B45" s="9"/>
      <c r="C45" s="9"/>
      <c r="D45" s="9"/>
      <c r="E45" s="9"/>
      <c r="F45" s="9"/>
      <c r="G45" s="9"/>
      <c r="H45" s="9">
        <v>44</v>
      </c>
      <c r="I45" s="80"/>
      <c r="J45" s="74"/>
      <c r="K45" s="78"/>
      <c r="L45" s="9" t="s">
        <v>90</v>
      </c>
      <c r="M45" s="15">
        <v>0.1</v>
      </c>
      <c r="N45" s="9"/>
    </row>
    <row r="46" spans="1:27">
      <c r="A46" s="9"/>
      <c r="B46" s="9"/>
      <c r="C46" s="9"/>
      <c r="D46" s="9"/>
      <c r="E46" s="9"/>
      <c r="F46" s="9"/>
      <c r="G46" s="9"/>
      <c r="H46" s="9">
        <v>45</v>
      </c>
      <c r="I46" s="80"/>
      <c r="J46" s="74"/>
      <c r="K46" s="78"/>
      <c r="L46" s="9" t="s">
        <v>93</v>
      </c>
      <c r="M46" s="16">
        <v>0.05</v>
      </c>
      <c r="N46" s="9"/>
    </row>
    <row r="47" spans="1:27">
      <c r="A47" s="9"/>
      <c r="B47" s="9"/>
      <c r="C47" s="9"/>
      <c r="D47" s="9"/>
      <c r="E47" s="9"/>
      <c r="F47" s="9"/>
      <c r="G47" s="9"/>
      <c r="H47" s="9">
        <v>46</v>
      </c>
      <c r="I47" s="80"/>
      <c r="J47" s="74"/>
      <c r="K47" s="78" t="s">
        <v>98</v>
      </c>
      <c r="L47" s="9" t="s">
        <v>99</v>
      </c>
      <c r="M47" s="15">
        <v>0.1</v>
      </c>
      <c r="N47" s="9"/>
    </row>
    <row r="48" spans="1:27">
      <c r="A48" s="9"/>
      <c r="B48" s="9"/>
      <c r="C48" s="9"/>
      <c r="D48" s="9"/>
      <c r="E48" s="9"/>
      <c r="F48" s="9"/>
      <c r="G48" s="9"/>
      <c r="H48" s="9">
        <v>47</v>
      </c>
      <c r="I48" s="80"/>
      <c r="J48" s="74"/>
      <c r="K48" s="78"/>
      <c r="L48" s="17" t="s">
        <v>104</v>
      </c>
      <c r="M48" s="16">
        <v>0.05</v>
      </c>
      <c r="N48" s="9"/>
    </row>
    <row r="49" spans="1:14">
      <c r="A49" s="9"/>
      <c r="B49" s="9"/>
      <c r="C49" s="9"/>
      <c r="D49" s="9"/>
      <c r="E49" s="9"/>
      <c r="F49" s="9"/>
      <c r="G49" s="9"/>
      <c r="H49" s="9">
        <v>48</v>
      </c>
      <c r="I49" s="81"/>
      <c r="J49" s="75"/>
      <c r="K49" s="8" t="s">
        <v>112</v>
      </c>
      <c r="L49" s="22" t="s">
        <v>113</v>
      </c>
      <c r="M49" s="15">
        <v>0.1</v>
      </c>
      <c r="N49" s="9"/>
    </row>
    <row r="50" spans="1:14">
      <c r="A50" s="9"/>
      <c r="B50" s="9"/>
      <c r="C50" s="9"/>
      <c r="D50" s="9"/>
      <c r="E50" s="9"/>
      <c r="F50" s="9"/>
      <c r="G50" s="9"/>
      <c r="H50" s="9">
        <v>49</v>
      </c>
      <c r="I50" s="79" t="s">
        <v>101</v>
      </c>
      <c r="J50" s="73" t="s">
        <v>73</v>
      </c>
      <c r="K50" s="77" t="s">
        <v>77</v>
      </c>
      <c r="L50" s="12" t="s">
        <v>78</v>
      </c>
      <c r="M50" s="13">
        <v>0.16</v>
      </c>
      <c r="N50" s="9">
        <f>SUM(M50:M57)</f>
        <v>1</v>
      </c>
    </row>
    <row r="51" spans="1:14">
      <c r="A51" s="9"/>
      <c r="B51" s="9"/>
      <c r="C51" s="9"/>
      <c r="D51" s="9"/>
      <c r="E51" s="9"/>
      <c r="F51" s="9"/>
      <c r="G51" s="9"/>
      <c r="H51" s="9">
        <v>50</v>
      </c>
      <c r="I51" s="80"/>
      <c r="J51" s="74"/>
      <c r="K51" s="78"/>
      <c r="L51" s="9" t="s">
        <v>84</v>
      </c>
      <c r="M51" s="14">
        <v>0.16</v>
      </c>
      <c r="N51" s="9"/>
    </row>
    <row r="52" spans="1:14">
      <c r="A52" s="9"/>
      <c r="B52" s="9"/>
      <c r="C52" s="9"/>
      <c r="D52" s="9"/>
      <c r="E52" s="9"/>
      <c r="F52" s="9"/>
      <c r="G52" s="9"/>
      <c r="H52" s="9">
        <v>51</v>
      </c>
      <c r="I52" s="80"/>
      <c r="J52" s="74"/>
      <c r="K52" s="78"/>
      <c r="L52" s="9" t="s">
        <v>90</v>
      </c>
      <c r="M52" s="16">
        <f>0.2/3</f>
        <v>6.6666666666666666E-2</v>
      </c>
      <c r="N52" s="9"/>
    </row>
    <row r="53" spans="1:14">
      <c r="A53" s="9"/>
      <c r="B53" s="9"/>
      <c r="C53" s="9"/>
      <c r="D53" s="9"/>
      <c r="E53" s="9"/>
      <c r="F53" s="9"/>
      <c r="G53" s="9"/>
      <c r="H53" s="9">
        <v>52</v>
      </c>
      <c r="I53" s="80"/>
      <c r="J53" s="74"/>
      <c r="K53" s="78"/>
      <c r="L53" s="9" t="s">
        <v>93</v>
      </c>
      <c r="M53" s="14">
        <v>0.16</v>
      </c>
      <c r="N53" s="9"/>
    </row>
    <row r="54" spans="1:14">
      <c r="A54" s="9"/>
      <c r="B54" s="9"/>
      <c r="C54" s="9"/>
      <c r="D54" s="9"/>
      <c r="E54" s="9"/>
      <c r="F54" s="9"/>
      <c r="G54" s="9"/>
      <c r="H54" s="9">
        <v>53</v>
      </c>
      <c r="I54" s="80"/>
      <c r="J54" s="74"/>
      <c r="K54" s="78" t="s">
        <v>98</v>
      </c>
      <c r="L54" s="9" t="s">
        <v>99</v>
      </c>
      <c r="M54" s="16">
        <f>0.2/3</f>
        <v>6.6666666666666666E-2</v>
      </c>
      <c r="N54" s="9"/>
    </row>
    <row r="55" spans="1:14">
      <c r="A55" s="9"/>
      <c r="B55" s="9"/>
      <c r="C55" s="9"/>
      <c r="D55" s="9"/>
      <c r="E55" s="9"/>
      <c r="F55" s="9"/>
      <c r="G55" s="9"/>
      <c r="H55" s="9">
        <v>54</v>
      </c>
      <c r="I55" s="80"/>
      <c r="J55" s="74"/>
      <c r="K55" s="78"/>
      <c r="L55" s="17" t="s">
        <v>104</v>
      </c>
      <c r="M55" s="14">
        <v>0.16</v>
      </c>
      <c r="N55" s="9"/>
    </row>
    <row r="56" spans="1:14">
      <c r="A56" s="9"/>
      <c r="B56" s="9"/>
      <c r="C56" s="9"/>
      <c r="D56" s="9"/>
      <c r="E56" s="9"/>
      <c r="F56" s="9"/>
      <c r="G56" s="9"/>
      <c r="H56" s="9">
        <v>55</v>
      </c>
      <c r="I56" s="80"/>
      <c r="J56" s="74"/>
      <c r="K56" s="78"/>
      <c r="L56" s="9" t="s">
        <v>109</v>
      </c>
      <c r="M56" s="14">
        <v>0.16</v>
      </c>
      <c r="N56" s="9"/>
    </row>
    <row r="57" spans="1:14">
      <c r="A57" s="9"/>
      <c r="B57" s="9"/>
      <c r="C57" s="9"/>
      <c r="D57" s="9"/>
      <c r="E57" s="9"/>
      <c r="F57" s="9"/>
      <c r="G57" s="9"/>
      <c r="H57" s="9">
        <v>56</v>
      </c>
      <c r="I57" s="80"/>
      <c r="J57" s="75"/>
      <c r="K57" s="8" t="s">
        <v>112</v>
      </c>
      <c r="L57" s="22" t="s">
        <v>113</v>
      </c>
      <c r="M57" s="16">
        <f>0.2/3</f>
        <v>6.6666666666666666E-2</v>
      </c>
      <c r="N57" s="9"/>
    </row>
    <row r="58" spans="1:14">
      <c r="A58" s="9"/>
      <c r="B58" s="9"/>
      <c r="C58" s="9"/>
      <c r="D58" s="9"/>
      <c r="E58" s="9"/>
      <c r="F58" s="9"/>
      <c r="G58" s="9"/>
      <c r="H58" s="9">
        <v>57</v>
      </c>
      <c r="I58" s="80"/>
      <c r="J58" s="73" t="s">
        <v>81</v>
      </c>
      <c r="K58" s="77" t="s">
        <v>77</v>
      </c>
      <c r="L58" s="12" t="s">
        <v>78</v>
      </c>
      <c r="M58" s="13">
        <v>0.15</v>
      </c>
      <c r="N58" s="9">
        <f>SUM(M58:M66)</f>
        <v>1</v>
      </c>
    </row>
    <row r="59" spans="1:14">
      <c r="A59" s="9"/>
      <c r="B59" s="9"/>
      <c r="C59" s="9"/>
      <c r="D59" s="9"/>
      <c r="E59" s="9"/>
      <c r="F59" s="9"/>
      <c r="G59" s="9"/>
      <c r="H59" s="9">
        <v>58</v>
      </c>
      <c r="I59" s="80"/>
      <c r="J59" s="74"/>
      <c r="K59" s="78"/>
      <c r="L59" s="9" t="s">
        <v>84</v>
      </c>
      <c r="M59" s="14">
        <v>0.15</v>
      </c>
      <c r="N59" s="9"/>
    </row>
    <row r="60" spans="1:14">
      <c r="A60" s="9"/>
      <c r="B60" s="9"/>
      <c r="C60" s="9"/>
      <c r="D60" s="9"/>
      <c r="E60" s="9"/>
      <c r="F60" s="9"/>
      <c r="G60" s="9"/>
      <c r="H60" s="9">
        <v>59</v>
      </c>
      <c r="I60" s="80"/>
      <c r="J60" s="74"/>
      <c r="K60" s="78"/>
      <c r="L60" s="9" t="s">
        <v>119</v>
      </c>
      <c r="M60" s="14">
        <v>0.15</v>
      </c>
      <c r="N60" s="9"/>
    </row>
    <row r="61" spans="1:14">
      <c r="A61" s="9"/>
      <c r="B61" s="9"/>
      <c r="C61" s="9"/>
      <c r="D61" s="9"/>
      <c r="E61" s="9"/>
      <c r="F61" s="9"/>
      <c r="G61" s="9"/>
      <c r="H61" s="9">
        <v>60</v>
      </c>
      <c r="I61" s="80"/>
      <c r="J61" s="74"/>
      <c r="K61" s="78"/>
      <c r="L61" s="9" t="s">
        <v>90</v>
      </c>
      <c r="M61" s="16">
        <f>0.1/3</f>
        <v>3.3333333333333333E-2</v>
      </c>
      <c r="N61" s="9"/>
    </row>
    <row r="62" spans="1:14">
      <c r="A62" s="9"/>
      <c r="B62" s="9"/>
      <c r="C62" s="9"/>
      <c r="D62" s="9"/>
      <c r="E62" s="9"/>
      <c r="F62" s="9"/>
      <c r="G62" s="9"/>
      <c r="H62" s="9">
        <v>61</v>
      </c>
      <c r="I62" s="80"/>
      <c r="J62" s="74"/>
      <c r="K62" s="78"/>
      <c r="L62" s="9" t="s">
        <v>93</v>
      </c>
      <c r="M62" s="14">
        <v>0.15</v>
      </c>
      <c r="N62" s="9"/>
    </row>
    <row r="63" spans="1:14">
      <c r="A63" s="9"/>
      <c r="B63" s="9"/>
      <c r="C63" s="9"/>
      <c r="D63" s="9"/>
      <c r="E63" s="9"/>
      <c r="F63" s="9"/>
      <c r="G63" s="9"/>
      <c r="H63" s="9">
        <v>62</v>
      </c>
      <c r="I63" s="80"/>
      <c r="J63" s="74"/>
      <c r="K63" s="78" t="s">
        <v>98</v>
      </c>
      <c r="L63" s="9" t="s">
        <v>99</v>
      </c>
      <c r="M63" s="16">
        <f>0.1/3</f>
        <v>3.3333333333333333E-2</v>
      </c>
      <c r="N63" s="9"/>
    </row>
    <row r="64" spans="1:14">
      <c r="A64" s="9"/>
      <c r="B64" s="9"/>
      <c r="C64" s="9"/>
      <c r="D64" s="9"/>
      <c r="E64" s="9"/>
      <c r="F64" s="9"/>
      <c r="G64" s="9"/>
      <c r="H64" s="9">
        <v>63</v>
      </c>
      <c r="I64" s="80"/>
      <c r="J64" s="74"/>
      <c r="K64" s="78"/>
      <c r="L64" s="17" t="s">
        <v>104</v>
      </c>
      <c r="M64" s="14">
        <v>0.15</v>
      </c>
      <c r="N64" s="9"/>
    </row>
    <row r="65" spans="1:14">
      <c r="A65" s="9"/>
      <c r="B65" s="9"/>
      <c r="C65" s="9"/>
      <c r="D65" s="9"/>
      <c r="E65" s="9"/>
      <c r="F65" s="9"/>
      <c r="G65" s="9"/>
      <c r="H65" s="9">
        <v>64</v>
      </c>
      <c r="I65" s="80"/>
      <c r="J65" s="74"/>
      <c r="K65" s="78"/>
      <c r="L65" s="9" t="s">
        <v>109</v>
      </c>
      <c r="M65" s="14">
        <v>0.15</v>
      </c>
      <c r="N65" s="9"/>
    </row>
    <row r="66" spans="1:14">
      <c r="A66" s="9"/>
      <c r="B66" s="9"/>
      <c r="C66" s="9"/>
      <c r="D66" s="9"/>
      <c r="E66" s="9"/>
      <c r="F66" s="9"/>
      <c r="G66" s="9"/>
      <c r="H66" s="9">
        <v>65</v>
      </c>
      <c r="I66" s="80"/>
      <c r="J66" s="75"/>
      <c r="K66" s="8" t="s">
        <v>112</v>
      </c>
      <c r="L66" s="22" t="s">
        <v>113</v>
      </c>
      <c r="M66" s="16">
        <f>0.1/3</f>
        <v>3.3333333333333333E-2</v>
      </c>
      <c r="N66" s="9"/>
    </row>
    <row r="67" spans="1:14">
      <c r="A67" s="9"/>
      <c r="B67" s="9"/>
      <c r="C67" s="9"/>
      <c r="D67" s="9"/>
      <c r="E67" s="9"/>
      <c r="F67" s="9"/>
      <c r="G67" s="9"/>
      <c r="H67" s="9">
        <v>66</v>
      </c>
      <c r="I67" s="80"/>
      <c r="J67" s="73" t="s">
        <v>87</v>
      </c>
      <c r="K67" s="77" t="s">
        <v>77</v>
      </c>
      <c r="L67" s="12" t="s">
        <v>78</v>
      </c>
      <c r="M67" s="13">
        <v>0.2</v>
      </c>
      <c r="N67" s="9">
        <f>SUM(M67:M74)</f>
        <v>1</v>
      </c>
    </row>
    <row r="68" spans="1:14">
      <c r="A68" s="9"/>
      <c r="B68" s="9"/>
      <c r="C68" s="9"/>
      <c r="D68" s="9"/>
      <c r="E68" s="9"/>
      <c r="F68" s="9"/>
      <c r="G68" s="9"/>
      <c r="H68" s="9">
        <v>67</v>
      </c>
      <c r="I68" s="80"/>
      <c r="J68" s="74"/>
      <c r="K68" s="78"/>
      <c r="L68" s="9" t="s">
        <v>84</v>
      </c>
      <c r="M68" s="14">
        <v>0.2</v>
      </c>
      <c r="N68" s="9"/>
    </row>
    <row r="69" spans="1:14">
      <c r="A69" s="9"/>
      <c r="B69" s="9"/>
      <c r="C69" s="9"/>
      <c r="D69" s="9"/>
      <c r="E69" s="9"/>
      <c r="F69" s="9"/>
      <c r="G69" s="9"/>
      <c r="H69" s="9">
        <v>68</v>
      </c>
      <c r="I69" s="80"/>
      <c r="J69" s="74"/>
      <c r="K69" s="78"/>
      <c r="L69" s="9" t="s">
        <v>119</v>
      </c>
      <c r="M69" s="14">
        <v>0.2</v>
      </c>
      <c r="N69" s="9"/>
    </row>
    <row r="70" spans="1:14">
      <c r="A70" s="9"/>
      <c r="B70" s="9"/>
      <c r="C70" s="9"/>
      <c r="D70" s="9"/>
      <c r="E70" s="9"/>
      <c r="F70" s="9"/>
      <c r="G70" s="9"/>
      <c r="H70" s="9">
        <v>69</v>
      </c>
      <c r="I70" s="80"/>
      <c r="J70" s="74"/>
      <c r="K70" s="78"/>
      <c r="L70" s="9" t="s">
        <v>90</v>
      </c>
      <c r="M70" s="16">
        <f>0.2/3</f>
        <v>6.6666666666666666E-2</v>
      </c>
      <c r="N70" s="9"/>
    </row>
    <row r="71" spans="1:14">
      <c r="A71" s="9"/>
      <c r="B71" s="9"/>
      <c r="C71" s="9"/>
      <c r="D71" s="9"/>
      <c r="E71" s="9"/>
      <c r="F71" s="9"/>
      <c r="G71" s="9"/>
      <c r="H71" s="9">
        <v>70</v>
      </c>
      <c r="I71" s="80"/>
      <c r="J71" s="74"/>
      <c r="K71" s="78"/>
      <c r="L71" s="9" t="s">
        <v>93</v>
      </c>
      <c r="M71" s="15">
        <v>0.1</v>
      </c>
      <c r="N71" s="9"/>
    </row>
    <row r="72" spans="1:14">
      <c r="A72" s="9"/>
      <c r="B72" s="9"/>
      <c r="C72" s="9"/>
      <c r="D72" s="9"/>
      <c r="E72" s="9"/>
      <c r="F72" s="9"/>
      <c r="G72" s="9"/>
      <c r="H72" s="9">
        <v>71</v>
      </c>
      <c r="I72" s="80"/>
      <c r="J72" s="74"/>
      <c r="K72" s="78" t="s">
        <v>98</v>
      </c>
      <c r="L72" s="9" t="s">
        <v>99</v>
      </c>
      <c r="M72" s="16">
        <f>0.2/3</f>
        <v>6.6666666666666666E-2</v>
      </c>
      <c r="N72" s="9"/>
    </row>
    <row r="73" spans="1:14">
      <c r="A73" s="9"/>
      <c r="B73" s="9"/>
      <c r="C73" s="9"/>
      <c r="D73" s="9"/>
      <c r="E73" s="9"/>
      <c r="F73" s="9"/>
      <c r="G73" s="9"/>
      <c r="H73" s="9">
        <v>72</v>
      </c>
      <c r="I73" s="80"/>
      <c r="J73" s="74"/>
      <c r="K73" s="78"/>
      <c r="L73" s="17" t="s">
        <v>104</v>
      </c>
      <c r="M73" s="15">
        <v>0.1</v>
      </c>
      <c r="N73" s="9"/>
    </row>
    <row r="74" spans="1:14">
      <c r="A74" s="9"/>
      <c r="B74" s="9"/>
      <c r="C74" s="9"/>
      <c r="D74" s="9"/>
      <c r="E74" s="9"/>
      <c r="F74" s="9"/>
      <c r="G74" s="9"/>
      <c r="H74" s="9">
        <v>73</v>
      </c>
      <c r="I74" s="81"/>
      <c r="J74" s="75"/>
      <c r="K74" s="8" t="s">
        <v>112</v>
      </c>
      <c r="L74" s="22" t="s">
        <v>113</v>
      </c>
      <c r="M74" s="24">
        <f>0.2/3</f>
        <v>6.6666666666666666E-2</v>
      </c>
      <c r="N74" s="9"/>
    </row>
  </sheetData>
  <mergeCells count="59">
    <mergeCell ref="X26:X37"/>
    <mergeCell ref="Y26:Y29"/>
    <mergeCell ref="Y30:Y33"/>
    <mergeCell ref="Y34:Y37"/>
    <mergeCell ref="X2:X13"/>
    <mergeCell ref="Y2:Y5"/>
    <mergeCell ref="Y6:Y9"/>
    <mergeCell ref="Y10:Y13"/>
    <mergeCell ref="X14:X25"/>
    <mergeCell ref="Y14:Y17"/>
    <mergeCell ref="Y18:Y21"/>
    <mergeCell ref="Y22:Y25"/>
    <mergeCell ref="B2:B4"/>
    <mergeCell ref="B5:B7"/>
    <mergeCell ref="B8:B10"/>
    <mergeCell ref="B13:B15"/>
    <mergeCell ref="B16:B20"/>
    <mergeCell ref="J19:J24"/>
    <mergeCell ref="I2:I24"/>
    <mergeCell ref="J25:J32"/>
    <mergeCell ref="K29:K31"/>
    <mergeCell ref="K25:K28"/>
    <mergeCell ref="K6:K8"/>
    <mergeCell ref="K2:K5"/>
    <mergeCell ref="J2:J9"/>
    <mergeCell ref="J10:J18"/>
    <mergeCell ref="K15:K17"/>
    <mergeCell ref="K10:K14"/>
    <mergeCell ref="J42:J49"/>
    <mergeCell ref="J33:J41"/>
    <mergeCell ref="I25:I49"/>
    <mergeCell ref="I50:I74"/>
    <mergeCell ref="J50:J57"/>
    <mergeCell ref="J67:J74"/>
    <mergeCell ref="K72:K73"/>
    <mergeCell ref="K50:K53"/>
    <mergeCell ref="K54:K56"/>
    <mergeCell ref="J58:J66"/>
    <mergeCell ref="K58:K62"/>
    <mergeCell ref="K63:K65"/>
    <mergeCell ref="R2:R13"/>
    <mergeCell ref="K67:K71"/>
    <mergeCell ref="K38:K40"/>
    <mergeCell ref="K42:K46"/>
    <mergeCell ref="K47:K48"/>
    <mergeCell ref="K33:K37"/>
    <mergeCell ref="K22:K23"/>
    <mergeCell ref="K19:K21"/>
    <mergeCell ref="R14:R25"/>
    <mergeCell ref="R26:R37"/>
    <mergeCell ref="S26:S29"/>
    <mergeCell ref="S30:S33"/>
    <mergeCell ref="S34:S37"/>
    <mergeCell ref="S2:S5"/>
    <mergeCell ref="S6:S9"/>
    <mergeCell ref="S10:S13"/>
    <mergeCell ref="S14:S17"/>
    <mergeCell ref="S18:S21"/>
    <mergeCell ref="S22:S2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3884-439B-467F-88D5-8897C115F233}">
  <dimension ref="A1:FA185"/>
  <sheetViews>
    <sheetView workbookViewId="0"/>
  </sheetViews>
  <sheetFormatPr defaultRowHeight="14.45"/>
  <cols>
    <col min="1" max="3" width="20.85546875" style="41" customWidth="1"/>
    <col min="4" max="4" width="60.28515625" style="41" customWidth="1"/>
    <col min="5" max="41" width="20.85546875" style="41" customWidth="1"/>
  </cols>
  <sheetData>
    <row r="1" spans="1:157" s="46" customFormat="1">
      <c r="A1" s="43"/>
      <c r="B1" s="48" t="s">
        <v>143</v>
      </c>
      <c r="C1" s="48" t="s">
        <v>144</v>
      </c>
      <c r="D1" s="48" t="s">
        <v>145</v>
      </c>
      <c r="E1" s="48" t="s">
        <v>146</v>
      </c>
      <c r="F1" s="48" t="s">
        <v>147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</row>
    <row r="2" spans="1:157" ht="116.1">
      <c r="A2" s="47" t="s">
        <v>148</v>
      </c>
      <c r="B2" s="48" t="s">
        <v>149</v>
      </c>
      <c r="C2" s="48" t="s">
        <v>150</v>
      </c>
      <c r="D2" s="48" t="s">
        <v>151</v>
      </c>
      <c r="E2" s="47" t="s">
        <v>152</v>
      </c>
      <c r="F2" s="47" t="s">
        <v>153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</row>
    <row r="3" spans="1:157" ht="43.5">
      <c r="A3" s="47" t="s">
        <v>154</v>
      </c>
      <c r="B3" s="48" t="s">
        <v>149</v>
      </c>
      <c r="C3" s="48" t="s">
        <v>150</v>
      </c>
      <c r="D3" s="48" t="s">
        <v>151</v>
      </c>
      <c r="E3" s="64" t="s">
        <v>155</v>
      </c>
      <c r="F3" s="64" t="s">
        <v>156</v>
      </c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</row>
    <row r="4" spans="1:157" ht="43.5">
      <c r="A4" s="47" t="s">
        <v>157</v>
      </c>
      <c r="B4" s="48" t="s">
        <v>149</v>
      </c>
      <c r="C4" s="48" t="s">
        <v>158</v>
      </c>
      <c r="D4" s="48" t="s">
        <v>159</v>
      </c>
      <c r="E4" s="47" t="s">
        <v>160</v>
      </c>
      <c r="F4" s="47" t="s">
        <v>161</v>
      </c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</row>
    <row r="5" spans="1:157" ht="29.1">
      <c r="A5" s="47" t="s">
        <v>162</v>
      </c>
      <c r="B5" s="48" t="s">
        <v>149</v>
      </c>
      <c r="C5" s="48" t="s">
        <v>163</v>
      </c>
      <c r="D5" s="48" t="s">
        <v>164</v>
      </c>
      <c r="E5" s="47" t="s">
        <v>165</v>
      </c>
      <c r="F5" s="47" t="s">
        <v>165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</row>
    <row r="6" spans="1:157" ht="29.1">
      <c r="A6" s="47" t="s">
        <v>166</v>
      </c>
      <c r="B6" s="48" t="s">
        <v>149</v>
      </c>
      <c r="C6" s="48" t="s">
        <v>167</v>
      </c>
      <c r="D6" s="48" t="s">
        <v>168</v>
      </c>
      <c r="E6" s="83" t="s">
        <v>169</v>
      </c>
      <c r="F6" s="84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</row>
    <row r="7" spans="1:157" ht="159.6">
      <c r="A7" s="47" t="s">
        <v>170</v>
      </c>
      <c r="B7" s="48" t="s">
        <v>149</v>
      </c>
      <c r="C7" s="48" t="s">
        <v>171</v>
      </c>
      <c r="D7" s="48" t="s">
        <v>151</v>
      </c>
      <c r="E7" s="47" t="s">
        <v>172</v>
      </c>
      <c r="F7" s="47" t="s">
        <v>173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</row>
    <row r="8" spans="1:157" ht="29.1">
      <c r="A8" s="47" t="s">
        <v>174</v>
      </c>
      <c r="B8" s="48" t="s">
        <v>149</v>
      </c>
      <c r="C8" s="48" t="s">
        <v>175</v>
      </c>
      <c r="D8" s="48" t="s">
        <v>176</v>
      </c>
      <c r="E8" s="49" t="s">
        <v>177</v>
      </c>
      <c r="F8" s="49" t="s">
        <v>177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</row>
    <row r="9" spans="1:157" ht="87">
      <c r="A9" s="47" t="s">
        <v>178</v>
      </c>
      <c r="B9" s="48" t="s">
        <v>149</v>
      </c>
      <c r="C9" s="48" t="s">
        <v>150</v>
      </c>
      <c r="D9" s="48" t="s">
        <v>179</v>
      </c>
      <c r="E9" s="47" t="s">
        <v>180</v>
      </c>
      <c r="F9" s="50" t="s">
        <v>151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</row>
    <row r="10" spans="1:157" ht="43.5" customHeight="1">
      <c r="A10" s="47" t="s">
        <v>181</v>
      </c>
      <c r="B10" s="48" t="s">
        <v>149</v>
      </c>
      <c r="C10" s="48" t="s">
        <v>182</v>
      </c>
      <c r="D10" s="48" t="s">
        <v>183</v>
      </c>
      <c r="E10" s="85" t="s">
        <v>184</v>
      </c>
      <c r="F10" s="86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</row>
    <row r="11" spans="1:157" ht="57.95">
      <c r="A11" s="47" t="s">
        <v>185</v>
      </c>
      <c r="B11" s="48" t="s">
        <v>186</v>
      </c>
      <c r="C11" s="48" t="s">
        <v>187</v>
      </c>
      <c r="D11" s="48" t="s">
        <v>188</v>
      </c>
      <c r="E11" s="50"/>
      <c r="F11" s="47" t="s">
        <v>189</v>
      </c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</row>
    <row r="12" spans="1:157" s="42" customFormat="1">
      <c r="A12" s="47" t="s">
        <v>190</v>
      </c>
      <c r="B12" s="48" t="s">
        <v>191</v>
      </c>
      <c r="C12" s="48" t="s">
        <v>192</v>
      </c>
      <c r="D12" s="48" t="s">
        <v>193</v>
      </c>
      <c r="E12" s="85" t="s">
        <v>194</v>
      </c>
      <c r="F12" s="86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</row>
    <row r="13" spans="1:157" s="42" customFormat="1">
      <c r="A13" s="47" t="s">
        <v>195</v>
      </c>
      <c r="B13" s="48" t="s">
        <v>191</v>
      </c>
      <c r="C13" s="48" t="s">
        <v>196</v>
      </c>
      <c r="D13" s="48" t="s">
        <v>193</v>
      </c>
      <c r="E13" s="85" t="s">
        <v>197</v>
      </c>
      <c r="F13" s="86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</row>
    <row r="14" spans="1:157" s="42" customFormat="1">
      <c r="A14" s="43"/>
      <c r="B14" s="44"/>
      <c r="C14" s="44"/>
      <c r="D14" s="44"/>
      <c r="E14" s="43"/>
      <c r="F14" s="43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5"/>
      <c r="AQ14" s="45"/>
      <c r="AR14" s="45"/>
      <c r="AS14" s="45"/>
    </row>
    <row r="15" spans="1:157" s="42" customFormat="1">
      <c r="A15" s="43"/>
      <c r="B15" s="44"/>
      <c r="C15" s="44"/>
      <c r="D15" s="44"/>
      <c r="E15" s="43"/>
      <c r="F15" s="43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5"/>
      <c r="AQ15" s="45"/>
      <c r="AR15" s="45"/>
      <c r="AS15" s="45"/>
    </row>
    <row r="16" spans="1:157" s="42" customFormat="1">
      <c r="A16" s="43"/>
      <c r="B16" s="44"/>
      <c r="C16" s="44"/>
      <c r="D16" s="44"/>
      <c r="E16" s="43"/>
      <c r="F16" s="43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5"/>
      <c r="AQ16" s="45"/>
      <c r="AR16" s="45"/>
      <c r="AS16" s="45"/>
    </row>
    <row r="17" spans="1:45" s="42" customFormat="1">
      <c r="A17" s="43"/>
      <c r="B17" s="44"/>
      <c r="C17" s="44"/>
      <c r="D17" s="44"/>
      <c r="E17" s="43"/>
      <c r="F17" s="43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5"/>
      <c r="AQ17" s="45"/>
      <c r="AR17" s="45"/>
      <c r="AS17" s="45"/>
    </row>
    <row r="18" spans="1:45" s="42" customFormat="1">
      <c r="A18" s="43"/>
      <c r="B18" s="44"/>
      <c r="C18" s="44"/>
      <c r="D18" s="44"/>
      <c r="E18" s="43"/>
      <c r="F18" s="4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5"/>
      <c r="AQ18" s="45"/>
      <c r="AR18" s="45"/>
      <c r="AS18" s="45"/>
    </row>
    <row r="19" spans="1:45" s="42" customFormat="1">
      <c r="A19" s="43"/>
      <c r="B19" s="44"/>
      <c r="C19" s="44"/>
      <c r="D19" s="44"/>
      <c r="E19" s="43"/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5"/>
      <c r="AQ19" s="45"/>
      <c r="AR19" s="45"/>
      <c r="AS19" s="45"/>
    </row>
    <row r="20" spans="1:45" s="42" customFormat="1">
      <c r="A20" s="43"/>
      <c r="B20" s="44"/>
      <c r="C20" s="44"/>
      <c r="D20" s="44"/>
      <c r="E20" s="43"/>
      <c r="F20" s="43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5"/>
      <c r="AQ20" s="45"/>
      <c r="AR20" s="45"/>
      <c r="AS20" s="45"/>
    </row>
    <row r="21" spans="1:45" s="42" customFormat="1">
      <c r="A21" s="43"/>
      <c r="B21" s="44"/>
      <c r="C21" s="44"/>
      <c r="D21" s="44"/>
      <c r="E21" s="43"/>
      <c r="F21" s="43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5"/>
      <c r="AQ21" s="45"/>
      <c r="AR21" s="45"/>
      <c r="AS21" s="45"/>
    </row>
    <row r="22" spans="1:45" s="42" customFormat="1">
      <c r="A22" s="43"/>
      <c r="B22" s="44"/>
      <c r="C22" s="44"/>
      <c r="D22" s="44"/>
      <c r="E22" s="43"/>
      <c r="F22" s="43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45"/>
      <c r="AR22" s="45"/>
      <c r="AS22" s="45"/>
    </row>
    <row r="23" spans="1:45" s="42" customFormat="1">
      <c r="A23" s="43"/>
      <c r="B23" s="44"/>
      <c r="C23" s="44"/>
      <c r="D23" s="44"/>
      <c r="E23" s="43"/>
      <c r="F23" s="43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5"/>
      <c r="AQ23" s="45"/>
      <c r="AR23" s="45"/>
      <c r="AS23" s="45"/>
    </row>
    <row r="24" spans="1:45" s="42" customFormat="1">
      <c r="A24" s="43"/>
      <c r="B24" s="44"/>
      <c r="C24" s="44"/>
      <c r="D24" s="44"/>
      <c r="E24" s="43"/>
      <c r="F24" s="43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5"/>
      <c r="AQ24" s="45"/>
      <c r="AR24" s="45"/>
      <c r="AS24" s="45"/>
    </row>
    <row r="25" spans="1:45" s="42" customFormat="1">
      <c r="A25" s="43"/>
      <c r="B25" s="44"/>
      <c r="C25" s="44"/>
      <c r="D25" s="44"/>
      <c r="E25" s="43"/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5"/>
      <c r="AQ25" s="45"/>
      <c r="AR25" s="45"/>
      <c r="AS25" s="45"/>
    </row>
    <row r="26" spans="1:45" s="42" customFormat="1">
      <c r="A26" s="43"/>
      <c r="B26" s="44"/>
      <c r="C26" s="44"/>
      <c r="D26" s="44"/>
      <c r="E26" s="43"/>
      <c r="F26" s="43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45"/>
      <c r="AR26" s="45"/>
      <c r="AS26" s="45"/>
    </row>
    <row r="27" spans="1:45" s="42" customFormat="1">
      <c r="A27" s="43"/>
      <c r="B27" s="44"/>
      <c r="C27" s="44"/>
      <c r="D27" s="44"/>
      <c r="E27" s="43"/>
      <c r="F27" s="43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5"/>
      <c r="AQ27" s="45"/>
      <c r="AR27" s="45"/>
      <c r="AS27" s="45"/>
    </row>
    <row r="28" spans="1:45" s="42" customFormat="1">
      <c r="A28" s="43"/>
      <c r="B28" s="44"/>
      <c r="C28" s="44"/>
      <c r="D28" s="44"/>
      <c r="E28" s="43"/>
      <c r="F28" s="43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5"/>
      <c r="AQ28" s="45"/>
      <c r="AR28" s="45"/>
      <c r="AS28" s="45"/>
    </row>
    <row r="29" spans="1:45" s="42" customFormat="1">
      <c r="A29" s="43"/>
      <c r="B29" s="44"/>
      <c r="C29" s="44"/>
      <c r="D29" s="44"/>
      <c r="E29" s="43"/>
      <c r="F29" s="4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5"/>
      <c r="AQ29" s="45"/>
      <c r="AR29" s="45"/>
      <c r="AS29" s="45"/>
    </row>
    <row r="30" spans="1:45" s="42" customFormat="1">
      <c r="A30" s="43"/>
      <c r="B30" s="44"/>
      <c r="C30" s="44"/>
      <c r="D30" s="44"/>
      <c r="E30" s="43"/>
      <c r="F30" s="4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5"/>
      <c r="AQ30" s="45"/>
      <c r="AR30" s="45"/>
      <c r="AS30" s="45"/>
    </row>
    <row r="31" spans="1:45" s="42" customFormat="1">
      <c r="A31" s="43"/>
      <c r="B31" s="44"/>
      <c r="C31" s="44"/>
      <c r="D31" s="44"/>
      <c r="E31" s="43"/>
      <c r="F31" s="43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5"/>
      <c r="AQ31" s="45"/>
      <c r="AR31" s="45"/>
      <c r="AS31" s="45"/>
    </row>
    <row r="32" spans="1:45" s="42" customFormat="1">
      <c r="A32" s="43"/>
      <c r="B32" s="44"/>
      <c r="C32" s="44"/>
      <c r="D32" s="44"/>
      <c r="E32" s="43"/>
      <c r="F32" s="43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5"/>
      <c r="AQ32" s="45"/>
      <c r="AR32" s="45"/>
      <c r="AS32" s="45"/>
    </row>
    <row r="33" spans="1:45" s="42" customFormat="1">
      <c r="A33" s="43"/>
      <c r="B33" s="44"/>
      <c r="C33" s="44"/>
      <c r="D33" s="44"/>
      <c r="E33" s="43"/>
      <c r="F33" s="43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5"/>
      <c r="AQ33" s="45"/>
      <c r="AR33" s="45"/>
      <c r="AS33" s="45"/>
    </row>
    <row r="34" spans="1:45" s="42" customFormat="1">
      <c r="A34" s="43"/>
      <c r="B34" s="44"/>
      <c r="C34" s="44"/>
      <c r="D34" s="44"/>
      <c r="E34" s="43"/>
      <c r="F34" s="43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5"/>
      <c r="AQ34" s="45"/>
      <c r="AR34" s="45"/>
      <c r="AS34" s="45"/>
    </row>
    <row r="35" spans="1:45" s="42" customFormat="1">
      <c r="A35" s="43"/>
      <c r="B35" s="44"/>
      <c r="C35" s="44"/>
      <c r="D35" s="44"/>
      <c r="E35" s="43"/>
      <c r="F35" s="43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5"/>
      <c r="AQ35" s="45"/>
      <c r="AR35" s="45"/>
      <c r="AS35" s="45"/>
    </row>
    <row r="36" spans="1:45" s="42" customFormat="1">
      <c r="A36" s="43"/>
      <c r="B36" s="44"/>
      <c r="C36" s="44"/>
      <c r="D36" s="44"/>
      <c r="E36" s="43"/>
      <c r="F36" s="43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5"/>
      <c r="AQ36" s="45"/>
      <c r="AR36" s="45"/>
      <c r="AS36" s="45"/>
    </row>
    <row r="37" spans="1:45" s="42" customFormat="1">
      <c r="A37" s="43"/>
      <c r="B37" s="44"/>
      <c r="C37" s="44"/>
      <c r="D37" s="44"/>
      <c r="E37" s="43"/>
      <c r="F37" s="43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5"/>
      <c r="AQ37" s="45"/>
      <c r="AR37" s="45"/>
      <c r="AS37" s="45"/>
    </row>
    <row r="38" spans="1:45" s="42" customFormat="1">
      <c r="A38" s="43"/>
      <c r="B38" s="44"/>
      <c r="C38" s="44"/>
      <c r="D38" s="44"/>
      <c r="E38" s="43"/>
      <c r="F38" s="43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5"/>
      <c r="AQ38" s="45"/>
      <c r="AR38" s="45"/>
      <c r="AS38" s="45"/>
    </row>
    <row r="39" spans="1:45" s="42" customFormat="1">
      <c r="A39" s="43"/>
      <c r="B39" s="44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5"/>
      <c r="AQ39" s="45"/>
      <c r="AR39" s="45"/>
      <c r="AS39" s="45"/>
    </row>
    <row r="40" spans="1:45" s="42" customFormat="1">
      <c r="A40" s="43"/>
      <c r="B40" s="44"/>
      <c r="C40" s="44"/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5"/>
      <c r="AQ40" s="45"/>
      <c r="AR40" s="45"/>
      <c r="AS40" s="45"/>
    </row>
    <row r="41" spans="1:45" s="42" customFormat="1">
      <c r="A41" s="43"/>
      <c r="B41" s="44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5"/>
      <c r="AQ41" s="45"/>
      <c r="AR41" s="45"/>
      <c r="AS41" s="45"/>
    </row>
    <row r="42" spans="1:45" s="42" customFormat="1">
      <c r="A42" s="43"/>
      <c r="B42" s="44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5"/>
      <c r="AQ42" s="45"/>
      <c r="AR42" s="45"/>
      <c r="AS42" s="45"/>
    </row>
    <row r="43" spans="1:45" s="42" customFormat="1">
      <c r="A43" s="43"/>
      <c r="B43" s="44"/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5"/>
      <c r="AQ43" s="45"/>
      <c r="AR43" s="45"/>
      <c r="AS43" s="45"/>
    </row>
    <row r="44" spans="1:45" s="42" customFormat="1">
      <c r="A44" s="43"/>
      <c r="B44" s="44"/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5"/>
      <c r="AQ44" s="45"/>
      <c r="AR44" s="45"/>
      <c r="AS44" s="45"/>
    </row>
    <row r="45" spans="1:45" s="42" customFormat="1">
      <c r="A45" s="43"/>
      <c r="B45" s="44"/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5"/>
      <c r="AQ45" s="45"/>
      <c r="AR45" s="45"/>
      <c r="AS45" s="45"/>
    </row>
    <row r="46" spans="1:45" s="42" customFormat="1">
      <c r="A46" s="43"/>
      <c r="B46" s="44"/>
      <c r="C46" s="44"/>
      <c r="D46" s="44"/>
      <c r="E46" s="43"/>
      <c r="F46" s="43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5"/>
      <c r="AQ46" s="45"/>
      <c r="AR46" s="45"/>
      <c r="AS46" s="45"/>
    </row>
    <row r="47" spans="1:45" s="42" customFormat="1">
      <c r="A47" s="43"/>
      <c r="B47" s="44"/>
      <c r="C47" s="44"/>
      <c r="D47" s="44"/>
      <c r="E47" s="43"/>
      <c r="F47" s="43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5"/>
      <c r="AQ47" s="45"/>
      <c r="AR47" s="45"/>
      <c r="AS47" s="45"/>
    </row>
    <row r="48" spans="1:45" s="42" customFormat="1">
      <c r="A48" s="43"/>
      <c r="B48" s="44"/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5"/>
      <c r="AQ48" s="45"/>
      <c r="AR48" s="45"/>
      <c r="AS48" s="45"/>
    </row>
    <row r="49" spans="1:45" s="42" customFormat="1">
      <c r="A49" s="43"/>
      <c r="B49" s="44"/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5"/>
      <c r="AQ49" s="45"/>
      <c r="AR49" s="45"/>
      <c r="AS49" s="45"/>
    </row>
    <row r="50" spans="1:45" s="42" customFormat="1">
      <c r="A50" s="43"/>
      <c r="B50" s="44"/>
      <c r="C50" s="44"/>
      <c r="D50" s="44"/>
      <c r="E50" s="43"/>
      <c r="F50" s="43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5"/>
      <c r="AQ50" s="45"/>
      <c r="AR50" s="45"/>
      <c r="AS50" s="45"/>
    </row>
    <row r="51" spans="1:45" s="42" customFormat="1">
      <c r="A51" s="43"/>
      <c r="B51" s="44"/>
      <c r="C51" s="44"/>
      <c r="D51" s="44"/>
      <c r="E51" s="43"/>
      <c r="F51" s="43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5"/>
      <c r="AQ51" s="45"/>
      <c r="AR51" s="45"/>
      <c r="AS51" s="45"/>
    </row>
    <row r="52" spans="1:45" s="42" customFormat="1">
      <c r="A52" s="43"/>
      <c r="B52" s="44"/>
      <c r="C52" s="44"/>
      <c r="D52" s="44"/>
      <c r="E52" s="43"/>
      <c r="F52" s="43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5"/>
      <c r="AQ52" s="45"/>
      <c r="AR52" s="45"/>
      <c r="AS52" s="45"/>
    </row>
    <row r="53" spans="1:45" s="42" customFormat="1">
      <c r="A53" s="43"/>
      <c r="B53" s="44"/>
      <c r="C53" s="44"/>
      <c r="D53" s="44"/>
      <c r="E53" s="43"/>
      <c r="F53" s="43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5"/>
      <c r="AQ53" s="45"/>
      <c r="AR53" s="45"/>
      <c r="AS53" s="45"/>
    </row>
    <row r="54" spans="1:45" s="42" customFormat="1">
      <c r="A54" s="43"/>
      <c r="B54" s="44"/>
      <c r="C54" s="44"/>
      <c r="D54" s="44"/>
      <c r="E54" s="43"/>
      <c r="F54" s="43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5"/>
      <c r="AQ54" s="45"/>
      <c r="AR54" s="45"/>
      <c r="AS54" s="45"/>
    </row>
    <row r="55" spans="1:45" s="42" customFormat="1">
      <c r="A55" s="43"/>
      <c r="B55" s="44"/>
      <c r="C55" s="44"/>
      <c r="D55" s="44"/>
      <c r="E55" s="43"/>
      <c r="F55" s="43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5"/>
      <c r="AQ55" s="45"/>
      <c r="AR55" s="45"/>
      <c r="AS55" s="45"/>
    </row>
    <row r="56" spans="1:45" s="42" customFormat="1">
      <c r="A56" s="43"/>
      <c r="B56" s="44"/>
      <c r="C56" s="44"/>
      <c r="D56" s="44"/>
      <c r="E56" s="43"/>
      <c r="F56" s="43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5"/>
      <c r="AQ56" s="45"/>
      <c r="AR56" s="45"/>
      <c r="AS56" s="45"/>
    </row>
    <row r="57" spans="1:45" s="42" customFormat="1">
      <c r="A57" s="43"/>
      <c r="B57" s="44"/>
      <c r="C57" s="44"/>
      <c r="D57" s="44"/>
      <c r="E57" s="43"/>
      <c r="F57" s="43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5"/>
      <c r="AQ57" s="45"/>
      <c r="AR57" s="45"/>
      <c r="AS57" s="45"/>
    </row>
    <row r="58" spans="1:45" s="42" customFormat="1">
      <c r="A58" s="43"/>
      <c r="B58" s="44"/>
      <c r="C58" s="44"/>
      <c r="D58" s="44"/>
      <c r="E58" s="43"/>
      <c r="F58" s="43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5"/>
      <c r="AQ58" s="45"/>
      <c r="AR58" s="45"/>
      <c r="AS58" s="45"/>
    </row>
    <row r="59" spans="1:45" s="42" customFormat="1">
      <c r="A59" s="43"/>
      <c r="B59" s="44"/>
      <c r="C59" s="44"/>
      <c r="D59" s="44"/>
      <c r="E59" s="43"/>
      <c r="F59" s="43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5"/>
      <c r="AQ59" s="45"/>
      <c r="AR59" s="45"/>
      <c r="AS59" s="45"/>
    </row>
    <row r="60" spans="1:45" s="42" customFormat="1">
      <c r="A60" s="43"/>
      <c r="B60" s="44"/>
      <c r="C60" s="44"/>
      <c r="D60" s="44"/>
      <c r="E60" s="43"/>
      <c r="F60" s="43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5"/>
      <c r="AQ60" s="45"/>
      <c r="AR60" s="45"/>
      <c r="AS60" s="45"/>
    </row>
    <row r="61" spans="1:45" s="42" customFormat="1">
      <c r="A61" s="43"/>
      <c r="B61" s="44"/>
      <c r="C61" s="44"/>
      <c r="D61" s="44"/>
      <c r="E61" s="43"/>
      <c r="F61" s="43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5"/>
      <c r="AQ61" s="45"/>
      <c r="AR61" s="45"/>
      <c r="AS61" s="45"/>
    </row>
    <row r="62" spans="1:45" s="42" customFormat="1">
      <c r="A62" s="43"/>
      <c r="B62" s="44"/>
      <c r="C62" s="44"/>
      <c r="D62" s="44"/>
      <c r="E62" s="43"/>
      <c r="F62" s="43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5"/>
      <c r="AQ62" s="45"/>
      <c r="AR62" s="45"/>
      <c r="AS62" s="45"/>
    </row>
    <row r="63" spans="1:45" s="42" customFormat="1">
      <c r="A63" s="43"/>
      <c r="B63" s="44"/>
      <c r="C63" s="44"/>
      <c r="D63" s="44"/>
      <c r="E63" s="43"/>
      <c r="F63" s="43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5"/>
      <c r="AQ63" s="45"/>
      <c r="AR63" s="45"/>
      <c r="AS63" s="45"/>
    </row>
    <row r="64" spans="1:45" s="42" customFormat="1">
      <c r="A64" s="43"/>
      <c r="B64" s="44"/>
      <c r="C64" s="44"/>
      <c r="D64" s="44"/>
      <c r="E64" s="43"/>
      <c r="F64" s="43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5"/>
      <c r="AQ64" s="45"/>
      <c r="AR64" s="45"/>
      <c r="AS64" s="45"/>
    </row>
    <row r="65" spans="1:45" s="42" customFormat="1">
      <c r="A65" s="43"/>
      <c r="B65" s="44"/>
      <c r="C65" s="44"/>
      <c r="D65" s="44"/>
      <c r="E65" s="43"/>
      <c r="F65" s="43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5"/>
      <c r="AQ65" s="45"/>
      <c r="AR65" s="45"/>
      <c r="AS65" s="45"/>
    </row>
    <row r="66" spans="1:45" s="42" customFormat="1">
      <c r="A66" s="43"/>
      <c r="B66" s="44"/>
      <c r="C66" s="44"/>
      <c r="D66" s="44"/>
      <c r="E66" s="43"/>
      <c r="F66" s="43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5"/>
      <c r="AQ66" s="45"/>
      <c r="AR66" s="45"/>
      <c r="AS66" s="45"/>
    </row>
    <row r="67" spans="1:45" s="42" customFormat="1">
      <c r="A67" s="43"/>
      <c r="B67" s="44"/>
      <c r="C67" s="44"/>
      <c r="D67" s="44"/>
      <c r="E67" s="43"/>
      <c r="F67" s="43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5"/>
      <c r="AQ67" s="45"/>
      <c r="AR67" s="45"/>
      <c r="AS67" s="45"/>
    </row>
    <row r="68" spans="1:45" s="42" customFormat="1">
      <c r="A68" s="43"/>
      <c r="B68" s="44"/>
      <c r="C68" s="44"/>
      <c r="D68" s="44"/>
      <c r="E68" s="43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5"/>
      <c r="AQ68" s="45"/>
      <c r="AR68" s="45"/>
      <c r="AS68" s="45"/>
    </row>
    <row r="69" spans="1:45" s="42" customFormat="1">
      <c r="A69" s="43"/>
      <c r="B69" s="44"/>
      <c r="C69" s="44"/>
      <c r="D69" s="44"/>
      <c r="E69" s="43"/>
      <c r="F69" s="43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5"/>
      <c r="AQ69" s="45"/>
      <c r="AR69" s="45"/>
      <c r="AS69" s="45"/>
    </row>
    <row r="70" spans="1:45" s="42" customFormat="1">
      <c r="A70" s="43"/>
      <c r="B70" s="44"/>
      <c r="C70" s="44"/>
      <c r="D70" s="44"/>
      <c r="E70" s="43"/>
      <c r="F70" s="43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5"/>
      <c r="AQ70" s="45"/>
      <c r="AR70" s="45"/>
      <c r="AS70" s="45"/>
    </row>
    <row r="71" spans="1:45" s="42" customFormat="1">
      <c r="A71" s="43"/>
      <c r="B71" s="44"/>
      <c r="C71" s="44"/>
      <c r="D71" s="44"/>
      <c r="E71" s="43"/>
      <c r="F71" s="43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5"/>
      <c r="AQ71" s="45"/>
      <c r="AR71" s="45"/>
      <c r="AS71" s="45"/>
    </row>
    <row r="72" spans="1:45" s="42" customFormat="1">
      <c r="A72" s="43"/>
      <c r="B72" s="44"/>
      <c r="C72" s="44"/>
      <c r="D72" s="44"/>
      <c r="E72" s="43"/>
      <c r="F72" s="43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5"/>
      <c r="AQ72" s="45"/>
      <c r="AR72" s="45"/>
      <c r="AS72" s="45"/>
    </row>
    <row r="73" spans="1:45" s="42" customFormat="1">
      <c r="A73" s="43"/>
      <c r="B73" s="44"/>
      <c r="C73" s="44"/>
      <c r="D73" s="44"/>
      <c r="E73" s="43"/>
      <c r="F73" s="43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5"/>
      <c r="AQ73" s="45"/>
      <c r="AR73" s="45"/>
      <c r="AS73" s="45"/>
    </row>
    <row r="74" spans="1:45" s="42" customFormat="1">
      <c r="A74" s="43"/>
      <c r="B74" s="44"/>
      <c r="C74" s="44"/>
      <c r="D74" s="44"/>
      <c r="E74" s="43"/>
      <c r="F74" s="43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5"/>
      <c r="AQ74" s="45"/>
      <c r="AR74" s="45"/>
      <c r="AS74" s="45"/>
    </row>
    <row r="75" spans="1:45" s="42" customFormat="1">
      <c r="A75" s="43"/>
      <c r="B75" s="44"/>
      <c r="C75" s="44"/>
      <c r="D75" s="44"/>
      <c r="E75" s="43"/>
      <c r="F75" s="43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5"/>
      <c r="AQ75" s="45"/>
      <c r="AR75" s="45"/>
      <c r="AS75" s="45"/>
    </row>
    <row r="76" spans="1:45" s="42" customFormat="1">
      <c r="A76" s="43"/>
      <c r="B76" s="44"/>
      <c r="C76" s="44"/>
      <c r="D76" s="44"/>
      <c r="E76" s="43"/>
      <c r="F76" s="43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5"/>
      <c r="AQ76" s="45"/>
      <c r="AR76" s="45"/>
      <c r="AS76" s="45"/>
    </row>
    <row r="77" spans="1:45" s="42" customFormat="1">
      <c r="A77" s="43"/>
      <c r="B77" s="44"/>
      <c r="C77" s="44"/>
      <c r="D77" s="44"/>
      <c r="E77" s="43"/>
      <c r="F77" s="43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5"/>
      <c r="AQ77" s="45"/>
      <c r="AR77" s="45"/>
      <c r="AS77" s="45"/>
    </row>
    <row r="78" spans="1:45" s="42" customFormat="1">
      <c r="A78" s="43"/>
      <c r="B78" s="44"/>
      <c r="C78" s="44"/>
      <c r="D78" s="44"/>
      <c r="E78" s="43"/>
      <c r="F78" s="43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5"/>
      <c r="AQ78" s="45"/>
      <c r="AR78" s="45"/>
      <c r="AS78" s="45"/>
    </row>
    <row r="79" spans="1:45" s="42" customFormat="1">
      <c r="A79" s="43"/>
      <c r="B79" s="44"/>
      <c r="C79" s="44"/>
      <c r="D79" s="44"/>
      <c r="E79" s="43"/>
      <c r="F79" s="43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5"/>
      <c r="AQ79" s="45"/>
      <c r="AR79" s="45"/>
      <c r="AS79" s="45"/>
    </row>
    <row r="80" spans="1:45" s="42" customFormat="1">
      <c r="A80" s="43"/>
      <c r="B80" s="44"/>
      <c r="C80" s="44"/>
      <c r="D80" s="44"/>
      <c r="E80" s="43"/>
      <c r="F80" s="43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5"/>
      <c r="AQ80" s="45"/>
      <c r="AR80" s="45"/>
      <c r="AS80" s="45"/>
    </row>
    <row r="81" spans="1:45" s="42" customFormat="1">
      <c r="A81" s="43"/>
      <c r="B81" s="44"/>
      <c r="C81" s="44"/>
      <c r="D81" s="44"/>
      <c r="E81" s="43"/>
      <c r="F81" s="43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5"/>
      <c r="AQ81" s="45"/>
      <c r="AR81" s="45"/>
      <c r="AS81" s="45"/>
    </row>
    <row r="82" spans="1:45" s="42" customFormat="1">
      <c r="A82" s="43"/>
      <c r="B82" s="44"/>
      <c r="C82" s="44"/>
      <c r="D82" s="44"/>
      <c r="E82" s="43"/>
      <c r="F82" s="43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5"/>
      <c r="AQ82" s="45"/>
      <c r="AR82" s="45"/>
      <c r="AS82" s="45"/>
    </row>
    <row r="83" spans="1:45" s="42" customFormat="1">
      <c r="A83" s="43"/>
      <c r="B83" s="44"/>
      <c r="C83" s="44"/>
      <c r="D83" s="44"/>
      <c r="E83" s="43"/>
      <c r="F83" s="43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5"/>
      <c r="AQ83" s="45"/>
      <c r="AR83" s="45"/>
      <c r="AS83" s="45"/>
    </row>
    <row r="84" spans="1:45" s="42" customFormat="1">
      <c r="A84" s="43"/>
      <c r="B84" s="44"/>
      <c r="C84" s="44"/>
      <c r="D84" s="44"/>
      <c r="E84" s="43"/>
      <c r="F84" s="43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5"/>
      <c r="AQ84" s="45"/>
      <c r="AR84" s="45"/>
      <c r="AS84" s="45"/>
    </row>
    <row r="85" spans="1:45" s="42" customFormat="1">
      <c r="A85" s="43"/>
      <c r="B85" s="44"/>
      <c r="C85" s="44"/>
      <c r="D85" s="44"/>
      <c r="E85" s="43"/>
      <c r="F85" s="43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5"/>
      <c r="AQ85" s="45"/>
      <c r="AR85" s="45"/>
      <c r="AS85" s="45"/>
    </row>
    <row r="86" spans="1:45" s="42" customFormat="1">
      <c r="A86" s="43"/>
      <c r="B86" s="44"/>
      <c r="C86" s="44"/>
      <c r="D86" s="44"/>
      <c r="E86" s="43"/>
      <c r="F86" s="43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5"/>
      <c r="AQ86" s="45"/>
      <c r="AR86" s="45"/>
      <c r="AS86" s="45"/>
    </row>
    <row r="87" spans="1:45" s="42" customFormat="1">
      <c r="A87" s="43"/>
      <c r="B87" s="44"/>
      <c r="C87" s="44"/>
      <c r="D87" s="44"/>
      <c r="E87" s="43"/>
      <c r="F87" s="43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5"/>
      <c r="AQ87" s="45"/>
      <c r="AR87" s="45"/>
      <c r="AS87" s="45"/>
    </row>
    <row r="88" spans="1:45" s="42" customFormat="1">
      <c r="A88" s="43"/>
      <c r="B88" s="44"/>
      <c r="C88" s="44"/>
      <c r="D88" s="44"/>
      <c r="E88" s="43"/>
      <c r="F88" s="43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5"/>
      <c r="AQ88" s="45"/>
      <c r="AR88" s="45"/>
      <c r="AS88" s="45"/>
    </row>
    <row r="89" spans="1:45" s="42" customFormat="1">
      <c r="A89" s="43"/>
      <c r="B89" s="44"/>
      <c r="C89" s="44"/>
      <c r="D89" s="44"/>
      <c r="E89" s="43"/>
      <c r="F89" s="43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5"/>
      <c r="AQ89" s="45"/>
      <c r="AR89" s="45"/>
      <c r="AS89" s="45"/>
    </row>
    <row r="90" spans="1:45" s="42" customFormat="1">
      <c r="A90" s="43"/>
      <c r="B90" s="44"/>
      <c r="C90" s="44"/>
      <c r="D90" s="44"/>
      <c r="E90" s="43"/>
      <c r="F90" s="43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5"/>
      <c r="AQ90" s="45"/>
      <c r="AR90" s="45"/>
      <c r="AS90" s="45"/>
    </row>
    <row r="91" spans="1:45" s="42" customFormat="1">
      <c r="A91" s="43"/>
      <c r="B91" s="44"/>
      <c r="C91" s="44"/>
      <c r="D91" s="44"/>
      <c r="E91" s="43"/>
      <c r="F91" s="43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5"/>
      <c r="AQ91" s="45"/>
      <c r="AR91" s="45"/>
      <c r="AS91" s="45"/>
    </row>
    <row r="92" spans="1:45" s="42" customFormat="1">
      <c r="A92" s="43"/>
      <c r="B92" s="44"/>
      <c r="C92" s="44"/>
      <c r="D92" s="44"/>
      <c r="E92" s="43"/>
      <c r="F92" s="43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5"/>
      <c r="AQ92" s="45"/>
      <c r="AR92" s="45"/>
      <c r="AS92" s="45"/>
    </row>
    <row r="93" spans="1:45" s="42" customFormat="1">
      <c r="A93" s="43"/>
      <c r="B93" s="44"/>
      <c r="C93" s="44"/>
      <c r="D93" s="44"/>
      <c r="E93" s="43"/>
      <c r="F93" s="43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5"/>
      <c r="AQ93" s="45"/>
      <c r="AR93" s="45"/>
      <c r="AS93" s="45"/>
    </row>
    <row r="94" spans="1:45" s="42" customFormat="1">
      <c r="A94" s="43"/>
      <c r="B94" s="44"/>
      <c r="C94" s="44"/>
      <c r="D94" s="44"/>
      <c r="E94" s="43"/>
      <c r="F94" s="43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5"/>
      <c r="AQ94" s="45"/>
      <c r="AR94" s="45"/>
      <c r="AS94" s="45"/>
    </row>
    <row r="95" spans="1:45" s="42" customFormat="1">
      <c r="A95" s="43"/>
      <c r="B95" s="44"/>
      <c r="C95" s="44"/>
      <c r="D95" s="44"/>
      <c r="E95" s="43"/>
      <c r="F95" s="43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5"/>
      <c r="AQ95" s="45"/>
      <c r="AR95" s="45"/>
      <c r="AS95" s="45"/>
    </row>
    <row r="96" spans="1:45" s="42" customFormat="1">
      <c r="A96" s="43"/>
      <c r="B96" s="44"/>
      <c r="C96" s="44"/>
      <c r="D96" s="44"/>
      <c r="E96" s="43"/>
      <c r="F96" s="43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5"/>
      <c r="AQ96" s="45"/>
      <c r="AR96" s="45"/>
      <c r="AS96" s="45"/>
    </row>
    <row r="97" spans="1:45" s="42" customFormat="1">
      <c r="A97" s="43"/>
      <c r="B97" s="44"/>
      <c r="C97" s="44"/>
      <c r="D97" s="44"/>
      <c r="E97" s="43"/>
      <c r="F97" s="43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5"/>
      <c r="AQ97" s="45"/>
      <c r="AR97" s="45"/>
      <c r="AS97" s="45"/>
    </row>
    <row r="98" spans="1:45" s="42" customFormat="1">
      <c r="A98" s="43"/>
      <c r="B98" s="44"/>
      <c r="C98" s="44"/>
      <c r="D98" s="44"/>
      <c r="E98" s="43"/>
      <c r="F98" s="43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5"/>
      <c r="AQ98" s="45"/>
      <c r="AR98" s="45"/>
      <c r="AS98" s="45"/>
    </row>
    <row r="99" spans="1:45" s="42" customFormat="1">
      <c r="A99" s="43"/>
      <c r="B99" s="44"/>
      <c r="C99" s="44"/>
      <c r="D99" s="44"/>
      <c r="E99" s="43"/>
      <c r="F99" s="43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5"/>
      <c r="AQ99" s="45"/>
      <c r="AR99" s="45"/>
      <c r="AS99" s="45"/>
    </row>
    <row r="100" spans="1:45" s="42" customFormat="1">
      <c r="A100" s="43"/>
      <c r="B100" s="44"/>
      <c r="C100" s="44"/>
      <c r="D100" s="44"/>
      <c r="E100" s="43"/>
      <c r="F100" s="43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5"/>
      <c r="AQ100" s="45"/>
      <c r="AR100" s="45"/>
      <c r="AS100" s="45"/>
    </row>
    <row r="101" spans="1:45" s="42" customFormat="1">
      <c r="A101" s="43"/>
      <c r="B101" s="44"/>
      <c r="C101" s="44"/>
      <c r="D101" s="44"/>
      <c r="E101" s="43"/>
      <c r="F101" s="43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5"/>
      <c r="AQ101" s="45"/>
      <c r="AR101" s="45"/>
      <c r="AS101" s="45"/>
    </row>
    <row r="102" spans="1:45" s="42" customFormat="1">
      <c r="A102" s="43"/>
      <c r="B102" s="44"/>
      <c r="C102" s="44"/>
      <c r="D102" s="44"/>
      <c r="E102" s="43"/>
      <c r="F102" s="43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5"/>
      <c r="AQ102" s="45"/>
      <c r="AR102" s="45"/>
      <c r="AS102" s="45"/>
    </row>
    <row r="103" spans="1:45" s="42" customFormat="1">
      <c r="A103" s="43"/>
      <c r="B103" s="44"/>
      <c r="C103" s="44"/>
      <c r="D103" s="44"/>
      <c r="E103" s="43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5"/>
      <c r="AQ103" s="45"/>
      <c r="AR103" s="45"/>
      <c r="AS103" s="45"/>
    </row>
    <row r="104" spans="1:45" s="42" customFormat="1">
      <c r="A104" s="43"/>
      <c r="B104" s="44"/>
      <c r="C104" s="44"/>
      <c r="D104" s="44"/>
      <c r="E104" s="43"/>
      <c r="F104" s="43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5"/>
      <c r="AQ104" s="45"/>
      <c r="AR104" s="45"/>
      <c r="AS104" s="45"/>
    </row>
    <row r="105" spans="1:45" s="42" customFormat="1">
      <c r="A105" s="43"/>
      <c r="B105" s="44"/>
      <c r="C105" s="44"/>
      <c r="D105" s="44"/>
      <c r="E105" s="43"/>
      <c r="F105" s="43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5"/>
      <c r="AQ105" s="45"/>
      <c r="AR105" s="45"/>
      <c r="AS105" s="45"/>
    </row>
    <row r="106" spans="1:45" s="42" customFormat="1">
      <c r="A106" s="43"/>
      <c r="B106" s="44"/>
      <c r="C106" s="44"/>
      <c r="D106" s="44"/>
      <c r="E106" s="43"/>
      <c r="F106" s="43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5"/>
      <c r="AQ106" s="45"/>
      <c r="AR106" s="45"/>
      <c r="AS106" s="45"/>
    </row>
    <row r="107" spans="1:45" s="42" customFormat="1">
      <c r="A107" s="43"/>
      <c r="B107" s="44"/>
      <c r="C107" s="44"/>
      <c r="D107" s="44"/>
      <c r="E107" s="43"/>
      <c r="F107" s="43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5"/>
      <c r="AQ107" s="45"/>
      <c r="AR107" s="45"/>
      <c r="AS107" s="45"/>
    </row>
    <row r="108" spans="1:45" s="42" customFormat="1">
      <c r="A108" s="43"/>
      <c r="B108" s="44"/>
      <c r="C108" s="44"/>
      <c r="D108" s="44"/>
      <c r="E108" s="43"/>
      <c r="F108" s="43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5"/>
      <c r="AQ108" s="45"/>
      <c r="AR108" s="45"/>
      <c r="AS108" s="45"/>
    </row>
    <row r="109" spans="1:45" s="42" customFormat="1">
      <c r="A109" s="43"/>
      <c r="B109" s="44"/>
      <c r="C109" s="44"/>
      <c r="D109" s="44"/>
      <c r="E109" s="43"/>
      <c r="F109" s="43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5"/>
      <c r="AQ109" s="45"/>
      <c r="AR109" s="45"/>
      <c r="AS109" s="45"/>
    </row>
    <row r="110" spans="1:45" s="42" customFormat="1">
      <c r="A110" s="43"/>
      <c r="B110" s="44"/>
      <c r="C110" s="44"/>
      <c r="D110" s="44"/>
      <c r="E110" s="43"/>
      <c r="F110" s="43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5"/>
      <c r="AQ110" s="45"/>
      <c r="AR110" s="45"/>
      <c r="AS110" s="45"/>
    </row>
    <row r="111" spans="1:45" s="42" customFormat="1">
      <c r="A111" s="43"/>
      <c r="B111" s="44"/>
      <c r="C111" s="44"/>
      <c r="D111" s="44"/>
      <c r="E111" s="43"/>
      <c r="F111" s="43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5"/>
      <c r="AQ111" s="45"/>
      <c r="AR111" s="45"/>
      <c r="AS111" s="45"/>
    </row>
    <row r="112" spans="1:45" s="42" customFormat="1">
      <c r="A112" s="43"/>
      <c r="B112" s="44"/>
      <c r="C112" s="44"/>
      <c r="D112" s="44"/>
      <c r="E112" s="43"/>
      <c r="F112" s="43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5"/>
      <c r="AQ112" s="45"/>
      <c r="AR112" s="45"/>
      <c r="AS112" s="45"/>
    </row>
    <row r="113" spans="1:45" s="42" customFormat="1">
      <c r="A113" s="43"/>
      <c r="B113" s="44"/>
      <c r="C113" s="44"/>
      <c r="D113" s="44"/>
      <c r="E113" s="43"/>
      <c r="F113" s="43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5"/>
      <c r="AQ113" s="45"/>
      <c r="AR113" s="45"/>
      <c r="AS113" s="45"/>
    </row>
    <row r="114" spans="1:45" s="42" customFormat="1">
      <c r="A114" s="43"/>
      <c r="B114" s="44"/>
      <c r="C114" s="44"/>
      <c r="D114" s="44"/>
      <c r="E114" s="43"/>
      <c r="F114" s="43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5"/>
      <c r="AQ114" s="45"/>
      <c r="AR114" s="45"/>
      <c r="AS114" s="45"/>
    </row>
    <row r="115" spans="1:45" s="42" customFormat="1">
      <c r="A115" s="43"/>
      <c r="B115" s="44"/>
      <c r="C115" s="44"/>
      <c r="D115" s="44"/>
      <c r="E115" s="43"/>
      <c r="F115" s="43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5"/>
      <c r="AQ115" s="45"/>
      <c r="AR115" s="45"/>
      <c r="AS115" s="45"/>
    </row>
    <row r="116" spans="1:45" s="42" customFormat="1">
      <c r="A116" s="43"/>
      <c r="B116" s="44"/>
      <c r="C116" s="44"/>
      <c r="D116" s="44"/>
      <c r="E116" s="43"/>
      <c r="F116" s="43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5"/>
      <c r="AQ116" s="45"/>
      <c r="AR116" s="45"/>
      <c r="AS116" s="45"/>
    </row>
    <row r="117" spans="1:45" s="42" customFormat="1">
      <c r="A117" s="43"/>
      <c r="B117" s="44"/>
      <c r="C117" s="44"/>
      <c r="D117" s="44"/>
      <c r="E117" s="43"/>
      <c r="F117" s="43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5"/>
      <c r="AQ117" s="45"/>
      <c r="AR117" s="45"/>
      <c r="AS117" s="45"/>
    </row>
    <row r="118" spans="1:45" s="42" customFormat="1">
      <c r="A118" s="43"/>
      <c r="B118" s="44"/>
      <c r="C118" s="44"/>
      <c r="D118" s="44"/>
      <c r="E118" s="43"/>
      <c r="F118" s="43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5"/>
      <c r="AQ118" s="45"/>
      <c r="AR118" s="45"/>
      <c r="AS118" s="45"/>
    </row>
    <row r="119" spans="1:45" s="42" customFormat="1">
      <c r="A119" s="43"/>
      <c r="B119" s="44"/>
      <c r="C119" s="44"/>
      <c r="D119" s="44"/>
      <c r="E119" s="43"/>
      <c r="F119" s="43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5"/>
      <c r="AQ119" s="45"/>
      <c r="AR119" s="45"/>
      <c r="AS119" s="45"/>
    </row>
    <row r="120" spans="1:45" s="42" customFormat="1">
      <c r="A120" s="43"/>
      <c r="B120" s="44"/>
      <c r="C120" s="44"/>
      <c r="D120" s="44"/>
      <c r="E120" s="43"/>
      <c r="F120" s="43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5"/>
      <c r="AQ120" s="45"/>
      <c r="AR120" s="45"/>
      <c r="AS120" s="45"/>
    </row>
    <row r="121" spans="1:45" s="42" customFormat="1">
      <c r="A121" s="43"/>
      <c r="B121" s="44"/>
      <c r="C121" s="44"/>
      <c r="D121" s="44"/>
      <c r="E121" s="43"/>
      <c r="F121" s="43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5"/>
      <c r="AQ121" s="45"/>
      <c r="AR121" s="45"/>
      <c r="AS121" s="45"/>
    </row>
    <row r="122" spans="1:45" s="42" customFormat="1">
      <c r="A122" s="43"/>
      <c r="B122" s="44"/>
      <c r="C122" s="44"/>
      <c r="D122" s="44"/>
      <c r="E122" s="43"/>
      <c r="F122" s="43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5"/>
      <c r="AQ122" s="45"/>
      <c r="AR122" s="45"/>
      <c r="AS122" s="45"/>
    </row>
    <row r="123" spans="1:45" s="42" customFormat="1">
      <c r="A123" s="43"/>
      <c r="B123" s="44"/>
      <c r="C123" s="44"/>
      <c r="D123" s="44"/>
      <c r="E123" s="43"/>
      <c r="F123" s="43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5"/>
      <c r="AQ123" s="45"/>
      <c r="AR123" s="45"/>
      <c r="AS123" s="45"/>
    </row>
    <row r="124" spans="1:45" s="42" customFormat="1">
      <c r="A124" s="43"/>
      <c r="B124" s="44"/>
      <c r="C124" s="44"/>
      <c r="D124" s="44"/>
      <c r="E124" s="43"/>
      <c r="F124" s="43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5"/>
      <c r="AQ124" s="45"/>
      <c r="AR124" s="45"/>
      <c r="AS124" s="45"/>
    </row>
    <row r="125" spans="1:45" s="42" customFormat="1">
      <c r="A125" s="43"/>
      <c r="B125" s="44"/>
      <c r="C125" s="44"/>
      <c r="D125" s="44"/>
      <c r="E125" s="43"/>
      <c r="F125" s="43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5"/>
      <c r="AQ125" s="45"/>
      <c r="AR125" s="45"/>
      <c r="AS125" s="45"/>
    </row>
    <row r="126" spans="1:45" s="42" customFormat="1">
      <c r="A126" s="43"/>
      <c r="B126" s="44"/>
      <c r="C126" s="44"/>
      <c r="D126" s="44"/>
      <c r="E126" s="43"/>
      <c r="F126" s="43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5"/>
      <c r="AQ126" s="45"/>
      <c r="AR126" s="45"/>
      <c r="AS126" s="45"/>
    </row>
    <row r="127" spans="1:45" s="42" customFormat="1">
      <c r="A127" s="43"/>
      <c r="B127" s="44"/>
      <c r="C127" s="44"/>
      <c r="D127" s="44"/>
      <c r="E127" s="43"/>
      <c r="F127" s="43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5"/>
      <c r="AQ127" s="45"/>
      <c r="AR127" s="45"/>
      <c r="AS127" s="45"/>
    </row>
    <row r="128" spans="1:45" s="42" customFormat="1">
      <c r="A128" s="43"/>
      <c r="B128" s="44"/>
      <c r="C128" s="44"/>
      <c r="D128" s="44"/>
      <c r="E128" s="43"/>
      <c r="F128" s="43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5"/>
      <c r="AQ128" s="45"/>
      <c r="AR128" s="45"/>
      <c r="AS128" s="45"/>
    </row>
    <row r="129" spans="1:45" s="42" customFormat="1">
      <c r="A129" s="43"/>
      <c r="B129" s="44"/>
      <c r="C129" s="44"/>
      <c r="D129" s="44"/>
      <c r="E129" s="43"/>
      <c r="F129" s="43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5"/>
      <c r="AQ129" s="45"/>
      <c r="AR129" s="45"/>
      <c r="AS129" s="45"/>
    </row>
    <row r="130" spans="1:45" s="42" customFormat="1">
      <c r="A130" s="43"/>
      <c r="B130" s="44"/>
      <c r="C130" s="44"/>
      <c r="D130" s="44"/>
      <c r="E130" s="43"/>
      <c r="F130" s="43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5"/>
      <c r="AQ130" s="45"/>
      <c r="AR130" s="45"/>
      <c r="AS130" s="45"/>
    </row>
    <row r="131" spans="1:45" s="42" customFormat="1">
      <c r="A131" s="43"/>
      <c r="B131" s="44"/>
      <c r="C131" s="44"/>
      <c r="D131" s="44"/>
      <c r="E131" s="43"/>
      <c r="F131" s="43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5"/>
      <c r="AQ131" s="45"/>
      <c r="AR131" s="45"/>
      <c r="AS131" s="45"/>
    </row>
    <row r="132" spans="1:45" s="42" customFormat="1">
      <c r="A132" s="43"/>
      <c r="B132" s="44"/>
      <c r="C132" s="44"/>
      <c r="D132" s="44"/>
      <c r="E132" s="43"/>
      <c r="F132" s="43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5"/>
      <c r="AQ132" s="45"/>
      <c r="AR132" s="45"/>
      <c r="AS132" s="45"/>
    </row>
    <row r="133" spans="1:45" s="42" customFormat="1">
      <c r="A133" s="43"/>
      <c r="B133" s="44"/>
      <c r="C133" s="44"/>
      <c r="D133" s="44"/>
      <c r="E133" s="43"/>
      <c r="F133" s="43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5"/>
      <c r="AQ133" s="45"/>
      <c r="AR133" s="45"/>
      <c r="AS133" s="45"/>
    </row>
    <row r="134" spans="1:45" s="42" customFormat="1">
      <c r="A134" s="43"/>
      <c r="B134" s="44"/>
      <c r="C134" s="44"/>
      <c r="D134" s="44"/>
      <c r="E134" s="43"/>
      <c r="F134" s="43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5"/>
      <c r="AQ134" s="45"/>
      <c r="AR134" s="45"/>
      <c r="AS134" s="45"/>
    </row>
    <row r="135" spans="1:45" s="42" customFormat="1">
      <c r="A135" s="43"/>
      <c r="B135" s="44"/>
      <c r="C135" s="44"/>
      <c r="D135" s="44"/>
      <c r="E135" s="43"/>
      <c r="F135" s="43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5"/>
      <c r="AQ135" s="45"/>
      <c r="AR135" s="45"/>
      <c r="AS135" s="45"/>
    </row>
    <row r="136" spans="1:45" s="42" customFormat="1">
      <c r="A136" s="43"/>
      <c r="B136" s="44"/>
      <c r="C136" s="44"/>
      <c r="D136" s="44"/>
      <c r="E136" s="43"/>
      <c r="F136" s="43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5"/>
      <c r="AQ136" s="45"/>
      <c r="AR136" s="45"/>
      <c r="AS136" s="45"/>
    </row>
    <row r="137" spans="1:45" s="42" customFormat="1">
      <c r="A137" s="43"/>
      <c r="B137" s="44"/>
      <c r="C137" s="44"/>
      <c r="D137" s="44"/>
      <c r="E137" s="43"/>
      <c r="F137" s="43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5"/>
      <c r="AQ137" s="45"/>
      <c r="AR137" s="45"/>
      <c r="AS137" s="45"/>
    </row>
    <row r="138" spans="1:45" s="42" customFormat="1">
      <c r="A138" s="43"/>
      <c r="B138" s="44"/>
      <c r="C138" s="44"/>
      <c r="D138" s="44"/>
      <c r="E138" s="43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5"/>
      <c r="AQ138" s="45"/>
      <c r="AR138" s="45"/>
      <c r="AS138" s="45"/>
    </row>
    <row r="139" spans="1:45" s="42" customFormat="1">
      <c r="A139" s="43"/>
      <c r="B139" s="44"/>
      <c r="C139" s="44"/>
      <c r="D139" s="44"/>
      <c r="E139" s="43"/>
      <c r="F139" s="43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5"/>
      <c r="AQ139" s="45"/>
      <c r="AR139" s="45"/>
      <c r="AS139" s="45"/>
    </row>
    <row r="140" spans="1:45" s="42" customFormat="1">
      <c r="A140" s="43"/>
      <c r="B140" s="44"/>
      <c r="C140" s="44"/>
      <c r="D140" s="44"/>
      <c r="E140" s="43"/>
      <c r="F140" s="43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5"/>
      <c r="AQ140" s="45"/>
      <c r="AR140" s="45"/>
      <c r="AS140" s="45"/>
    </row>
    <row r="141" spans="1:45" s="42" customFormat="1">
      <c r="A141" s="43"/>
      <c r="B141" s="44"/>
      <c r="C141" s="44"/>
      <c r="D141" s="44"/>
      <c r="E141" s="43"/>
      <c r="F141" s="43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5"/>
      <c r="AQ141" s="45"/>
      <c r="AR141" s="45"/>
      <c r="AS141" s="45"/>
    </row>
    <row r="142" spans="1:45" s="42" customFormat="1">
      <c r="A142" s="43"/>
      <c r="B142" s="44"/>
      <c r="C142" s="44"/>
      <c r="D142" s="44"/>
      <c r="E142" s="43"/>
      <c r="F142" s="43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5"/>
      <c r="AQ142" s="45"/>
      <c r="AR142" s="45"/>
      <c r="AS142" s="45"/>
    </row>
    <row r="143" spans="1:45" s="42" customFormat="1">
      <c r="A143" s="43"/>
      <c r="B143" s="44"/>
      <c r="C143" s="44"/>
      <c r="D143" s="44"/>
      <c r="E143" s="43"/>
      <c r="F143" s="43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5"/>
      <c r="AQ143" s="45"/>
      <c r="AR143" s="45"/>
      <c r="AS143" s="45"/>
    </row>
    <row r="144" spans="1:45" s="42" customFormat="1">
      <c r="A144" s="43"/>
      <c r="B144" s="44"/>
      <c r="C144" s="44"/>
      <c r="D144" s="44"/>
      <c r="E144" s="43"/>
      <c r="F144" s="43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5"/>
      <c r="AQ144" s="45"/>
      <c r="AR144" s="45"/>
      <c r="AS144" s="45"/>
    </row>
    <row r="145" spans="1:45" s="42" customFormat="1">
      <c r="A145" s="43"/>
      <c r="B145" s="44"/>
      <c r="C145" s="44"/>
      <c r="D145" s="44"/>
      <c r="E145" s="43"/>
      <c r="F145" s="43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5"/>
      <c r="AQ145" s="45"/>
      <c r="AR145" s="45"/>
      <c r="AS145" s="45"/>
    </row>
    <row r="146" spans="1:45" s="42" customFormat="1">
      <c r="A146" s="43"/>
      <c r="B146" s="44"/>
      <c r="C146" s="44"/>
      <c r="D146" s="44"/>
      <c r="E146" s="43"/>
      <c r="F146" s="43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5"/>
      <c r="AQ146" s="45"/>
      <c r="AR146" s="45"/>
      <c r="AS146" s="45"/>
    </row>
    <row r="147" spans="1:45" s="42" customFormat="1">
      <c r="A147" s="43"/>
      <c r="B147" s="44"/>
      <c r="C147" s="44"/>
      <c r="D147" s="44"/>
      <c r="E147" s="43"/>
      <c r="F147" s="43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5"/>
      <c r="AQ147" s="45"/>
      <c r="AR147" s="45"/>
      <c r="AS147" s="45"/>
    </row>
    <row r="148" spans="1:45" s="42" customFormat="1">
      <c r="A148" s="43"/>
      <c r="B148" s="44"/>
      <c r="C148" s="44"/>
      <c r="D148" s="44"/>
      <c r="E148" s="43"/>
      <c r="F148" s="43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5"/>
      <c r="AQ148" s="45"/>
      <c r="AR148" s="45"/>
      <c r="AS148" s="45"/>
    </row>
    <row r="149" spans="1:45" s="42" customFormat="1">
      <c r="A149" s="43"/>
      <c r="B149" s="44"/>
      <c r="C149" s="44"/>
      <c r="D149" s="44"/>
      <c r="E149" s="43"/>
      <c r="F149" s="43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5"/>
      <c r="AQ149" s="45"/>
      <c r="AR149" s="45"/>
      <c r="AS149" s="45"/>
    </row>
    <row r="150" spans="1:45" s="42" customFormat="1">
      <c r="A150" s="43"/>
      <c r="B150" s="44"/>
      <c r="C150" s="44"/>
      <c r="D150" s="44"/>
      <c r="E150" s="43"/>
      <c r="F150" s="43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5"/>
      <c r="AQ150" s="45"/>
      <c r="AR150" s="45"/>
      <c r="AS150" s="45"/>
    </row>
    <row r="151" spans="1:45" s="42" customFormat="1">
      <c r="A151" s="43"/>
      <c r="B151" s="44"/>
      <c r="C151" s="44"/>
      <c r="D151" s="44"/>
      <c r="E151" s="43"/>
      <c r="F151" s="43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5"/>
      <c r="AQ151" s="45"/>
      <c r="AR151" s="45"/>
      <c r="AS151" s="45"/>
    </row>
    <row r="152" spans="1:45" s="42" customFormat="1">
      <c r="A152" s="43"/>
      <c r="B152" s="44"/>
      <c r="C152" s="44"/>
      <c r="D152" s="44"/>
      <c r="E152" s="43"/>
      <c r="F152" s="43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5"/>
      <c r="AQ152" s="45"/>
      <c r="AR152" s="45"/>
      <c r="AS152" s="45"/>
    </row>
    <row r="153" spans="1:45" s="42" customFormat="1">
      <c r="A153" s="43"/>
      <c r="B153" s="44"/>
      <c r="C153" s="44"/>
      <c r="D153" s="44"/>
      <c r="E153" s="43"/>
      <c r="F153" s="43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5"/>
      <c r="AQ153" s="45"/>
      <c r="AR153" s="45"/>
      <c r="AS153" s="45"/>
    </row>
    <row r="154" spans="1:45" s="42" customFormat="1">
      <c r="A154" s="43"/>
      <c r="B154" s="44"/>
      <c r="C154" s="44"/>
      <c r="D154" s="44"/>
      <c r="E154" s="43"/>
      <c r="F154" s="43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5"/>
      <c r="AQ154" s="45"/>
      <c r="AR154" s="45"/>
      <c r="AS154" s="45"/>
    </row>
    <row r="155" spans="1:45" s="42" customFormat="1">
      <c r="A155" s="43"/>
      <c r="B155" s="44"/>
      <c r="C155" s="44"/>
      <c r="D155" s="44"/>
      <c r="E155" s="43"/>
      <c r="F155" s="43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5"/>
      <c r="AQ155" s="45"/>
      <c r="AR155" s="45"/>
      <c r="AS155" s="45"/>
    </row>
    <row r="156" spans="1:45" s="42" customFormat="1">
      <c r="A156" s="43"/>
      <c r="B156" s="44"/>
      <c r="C156" s="44"/>
      <c r="D156" s="44"/>
      <c r="E156" s="43"/>
      <c r="F156" s="43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5"/>
      <c r="AQ156" s="45"/>
      <c r="AR156" s="45"/>
      <c r="AS156" s="45"/>
    </row>
    <row r="157" spans="1:45" s="42" customFormat="1">
      <c r="A157" s="43"/>
      <c r="B157" s="44"/>
      <c r="C157" s="44"/>
      <c r="D157" s="44"/>
      <c r="E157" s="43"/>
      <c r="F157" s="43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5"/>
      <c r="AQ157" s="45"/>
      <c r="AR157" s="45"/>
      <c r="AS157" s="45"/>
    </row>
    <row r="158" spans="1:45" s="42" customFormat="1">
      <c r="A158" s="43"/>
      <c r="B158" s="44"/>
      <c r="C158" s="44"/>
      <c r="D158" s="44"/>
      <c r="E158" s="43"/>
      <c r="F158" s="43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5"/>
      <c r="AQ158" s="45"/>
      <c r="AR158" s="45"/>
      <c r="AS158" s="45"/>
    </row>
    <row r="159" spans="1:45" s="42" customFormat="1">
      <c r="A159" s="43"/>
      <c r="B159" s="44"/>
      <c r="C159" s="44"/>
      <c r="D159" s="44"/>
      <c r="E159" s="43"/>
      <c r="F159" s="43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5"/>
      <c r="AQ159" s="45"/>
      <c r="AR159" s="45"/>
      <c r="AS159" s="45"/>
    </row>
    <row r="160" spans="1:45" s="42" customFormat="1">
      <c r="A160" s="43"/>
      <c r="B160" s="44"/>
      <c r="C160" s="44"/>
      <c r="D160" s="44"/>
      <c r="E160" s="43"/>
      <c r="F160" s="43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5"/>
      <c r="AQ160" s="45"/>
      <c r="AR160" s="45"/>
      <c r="AS160" s="45"/>
    </row>
    <row r="161" spans="1:45" s="42" customFormat="1">
      <c r="A161" s="43"/>
      <c r="B161" s="44"/>
      <c r="C161" s="44"/>
      <c r="D161" s="44"/>
      <c r="E161" s="43"/>
      <c r="F161" s="43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5"/>
      <c r="AQ161" s="45"/>
      <c r="AR161" s="45"/>
      <c r="AS161" s="45"/>
    </row>
    <row r="162" spans="1:45" s="42" customFormat="1">
      <c r="A162" s="43"/>
      <c r="B162" s="44"/>
      <c r="C162" s="44"/>
      <c r="D162" s="44"/>
      <c r="E162" s="43"/>
      <c r="F162" s="43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5"/>
      <c r="AQ162" s="45"/>
      <c r="AR162" s="45"/>
      <c r="AS162" s="45"/>
    </row>
    <row r="163" spans="1:45" s="42" customFormat="1">
      <c r="A163" s="43"/>
      <c r="B163" s="44"/>
      <c r="C163" s="44"/>
      <c r="D163" s="44"/>
      <c r="E163" s="43"/>
      <c r="F163" s="43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5"/>
      <c r="AQ163" s="45"/>
      <c r="AR163" s="45"/>
      <c r="AS163" s="45"/>
    </row>
    <row r="164" spans="1:45" s="42" customFormat="1">
      <c r="A164" s="43"/>
      <c r="B164" s="44"/>
      <c r="C164" s="44"/>
      <c r="D164" s="44"/>
      <c r="E164" s="43"/>
      <c r="F164" s="43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5"/>
      <c r="AQ164" s="45"/>
      <c r="AR164" s="45"/>
      <c r="AS164" s="45"/>
    </row>
    <row r="165" spans="1:45" s="42" customFormat="1">
      <c r="A165" s="43"/>
      <c r="B165" s="44"/>
      <c r="C165" s="44"/>
      <c r="D165" s="44"/>
      <c r="E165" s="43"/>
      <c r="F165" s="43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5"/>
      <c r="AQ165" s="45"/>
      <c r="AR165" s="45"/>
      <c r="AS165" s="45"/>
    </row>
    <row r="166" spans="1:45" s="42" customFormat="1">
      <c r="A166" s="43"/>
      <c r="B166" s="44"/>
      <c r="C166" s="44"/>
      <c r="D166" s="44"/>
      <c r="E166" s="43"/>
      <c r="F166" s="43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5"/>
      <c r="AQ166" s="45"/>
      <c r="AR166" s="45"/>
      <c r="AS166" s="45"/>
    </row>
    <row r="167" spans="1:45" s="42" customFormat="1">
      <c r="A167" s="43"/>
      <c r="B167" s="44"/>
      <c r="C167" s="44"/>
      <c r="D167" s="44"/>
      <c r="E167" s="43"/>
      <c r="F167" s="43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5"/>
      <c r="AQ167" s="45"/>
      <c r="AR167" s="45"/>
      <c r="AS167" s="45"/>
    </row>
    <row r="168" spans="1:45" s="42" customFormat="1">
      <c r="A168" s="43"/>
      <c r="B168" s="44"/>
      <c r="C168" s="44"/>
      <c r="D168" s="44"/>
      <c r="E168" s="43"/>
      <c r="F168" s="43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5"/>
      <c r="AQ168" s="45"/>
      <c r="AR168" s="45"/>
      <c r="AS168" s="45"/>
    </row>
    <row r="169" spans="1:45" s="42" customFormat="1">
      <c r="A169" s="43"/>
      <c r="B169" s="44"/>
      <c r="C169" s="44"/>
      <c r="D169" s="44"/>
      <c r="E169" s="43"/>
      <c r="F169" s="43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5"/>
      <c r="AQ169" s="45"/>
      <c r="AR169" s="45"/>
      <c r="AS169" s="45"/>
    </row>
    <row r="170" spans="1:45" s="42" customFormat="1">
      <c r="A170" s="43"/>
      <c r="B170" s="44"/>
      <c r="C170" s="44"/>
      <c r="D170" s="44"/>
      <c r="E170" s="43"/>
      <c r="F170" s="43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5"/>
      <c r="AQ170" s="45"/>
      <c r="AR170" s="45"/>
      <c r="AS170" s="45"/>
    </row>
    <row r="171" spans="1:45" s="42" customFormat="1">
      <c r="A171" s="43"/>
      <c r="B171" s="44"/>
      <c r="C171" s="44"/>
      <c r="D171" s="44"/>
      <c r="E171" s="43"/>
      <c r="F171" s="43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5"/>
      <c r="AQ171" s="45"/>
      <c r="AR171" s="45"/>
      <c r="AS171" s="45"/>
    </row>
    <row r="172" spans="1:45" s="42" customFormat="1">
      <c r="A172" s="43"/>
      <c r="B172" s="44"/>
      <c r="C172" s="44"/>
      <c r="D172" s="44"/>
      <c r="E172" s="43"/>
      <c r="F172" s="43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5"/>
      <c r="AQ172" s="45"/>
      <c r="AR172" s="45"/>
      <c r="AS172" s="45"/>
    </row>
    <row r="173" spans="1:45" s="42" customFormat="1">
      <c r="A173" s="43"/>
      <c r="B173" s="44"/>
      <c r="C173" s="44"/>
      <c r="D173" s="44"/>
      <c r="E173" s="43"/>
      <c r="F173" s="43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5"/>
      <c r="AQ173" s="45"/>
      <c r="AR173" s="45"/>
      <c r="AS173" s="45"/>
    </row>
    <row r="174" spans="1:45" s="42" customFormat="1">
      <c r="A174" s="43"/>
      <c r="B174" s="44"/>
      <c r="C174" s="44"/>
      <c r="D174" s="44"/>
      <c r="E174" s="43"/>
      <c r="F174" s="43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5"/>
      <c r="AQ174" s="45"/>
      <c r="AR174" s="45"/>
      <c r="AS174" s="45"/>
    </row>
    <row r="175" spans="1:45" s="42" customFormat="1">
      <c r="A175" s="43"/>
      <c r="B175" s="44"/>
      <c r="C175" s="44"/>
      <c r="D175" s="44"/>
      <c r="E175" s="43"/>
      <c r="F175" s="43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5"/>
      <c r="AQ175" s="45"/>
      <c r="AR175" s="45"/>
      <c r="AS175" s="45"/>
    </row>
    <row r="176" spans="1:45" s="42" customFormat="1">
      <c r="A176" s="43"/>
      <c r="B176" s="44"/>
      <c r="C176" s="44"/>
      <c r="D176" s="44"/>
      <c r="E176" s="43"/>
      <c r="F176" s="43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5"/>
      <c r="AQ176" s="45"/>
      <c r="AR176" s="45"/>
      <c r="AS176" s="45"/>
    </row>
    <row r="177" spans="1:45" s="42" customFormat="1">
      <c r="A177" s="43"/>
      <c r="B177" s="44"/>
      <c r="C177" s="44"/>
      <c r="D177" s="44"/>
      <c r="E177" s="43"/>
      <c r="F177" s="43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5"/>
      <c r="AQ177" s="45"/>
      <c r="AR177" s="45"/>
      <c r="AS177" s="45"/>
    </row>
    <row r="178" spans="1:45" s="42" customFormat="1">
      <c r="A178" s="43"/>
      <c r="B178" s="44"/>
      <c r="C178" s="44"/>
      <c r="D178" s="44"/>
      <c r="E178" s="43"/>
      <c r="F178" s="43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5"/>
      <c r="AQ178" s="45"/>
      <c r="AR178" s="45"/>
      <c r="AS178" s="45"/>
    </row>
    <row r="179" spans="1:45" s="42" customFormat="1">
      <c r="A179" s="43"/>
      <c r="B179" s="44"/>
      <c r="C179" s="44"/>
      <c r="D179" s="44"/>
      <c r="E179" s="43"/>
      <c r="F179" s="43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5"/>
      <c r="AQ179" s="45"/>
      <c r="AR179" s="45"/>
      <c r="AS179" s="45"/>
    </row>
    <row r="180" spans="1:45" s="42" customFormat="1">
      <c r="A180" s="43"/>
      <c r="B180" s="44"/>
      <c r="C180" s="44"/>
      <c r="D180" s="44"/>
      <c r="E180" s="43"/>
      <c r="F180" s="43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5"/>
      <c r="AQ180" s="45"/>
      <c r="AR180" s="45"/>
      <c r="AS180" s="45"/>
    </row>
    <row r="181" spans="1:45" s="42" customFormat="1">
      <c r="A181" s="43"/>
      <c r="B181" s="44"/>
      <c r="C181" s="44"/>
      <c r="D181" s="44"/>
      <c r="E181" s="43"/>
      <c r="F181" s="43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5"/>
      <c r="AQ181" s="45"/>
      <c r="AR181" s="45"/>
      <c r="AS181" s="45"/>
    </row>
    <row r="182" spans="1:45" s="42" customFormat="1">
      <c r="A182" s="43"/>
      <c r="B182" s="44"/>
      <c r="C182" s="44"/>
      <c r="D182" s="44"/>
      <c r="E182" s="43"/>
      <c r="F182" s="43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5"/>
      <c r="AQ182" s="45"/>
      <c r="AR182" s="45"/>
      <c r="AS182" s="45"/>
    </row>
    <row r="183" spans="1:45" s="42" customFormat="1">
      <c r="A183" s="43"/>
      <c r="B183" s="44"/>
      <c r="C183" s="44"/>
      <c r="D183" s="44"/>
      <c r="E183" s="43"/>
      <c r="F183" s="43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5"/>
      <c r="AQ183" s="45"/>
      <c r="AR183" s="45"/>
      <c r="AS183" s="45"/>
    </row>
    <row r="184" spans="1:45" s="42" customFormat="1">
      <c r="A184" s="43"/>
      <c r="B184" s="44"/>
      <c r="C184" s="44"/>
      <c r="D184" s="44"/>
      <c r="E184" s="43"/>
      <c r="F184" s="43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5"/>
      <c r="AQ184" s="45"/>
      <c r="AR184" s="45"/>
      <c r="AS184" s="45"/>
    </row>
    <row r="185" spans="1:45" s="42" customFormat="1">
      <c r="A185" s="43"/>
      <c r="B185" s="44"/>
      <c r="C185" s="44"/>
      <c r="D185" s="44"/>
      <c r="E185" s="43"/>
      <c r="F185" s="43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5"/>
      <c r="AQ185" s="45"/>
      <c r="AR185" s="45"/>
      <c r="AS185" s="45"/>
    </row>
  </sheetData>
  <mergeCells count="4">
    <mergeCell ref="E6:F6"/>
    <mergeCell ref="E10:F10"/>
    <mergeCell ref="E12:F12"/>
    <mergeCell ref="E13:F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B68B-75CC-4ECE-931F-7B440602C899}">
  <dimension ref="A1:X33"/>
  <sheetViews>
    <sheetView topLeftCell="J1" zoomScale="57" workbookViewId="0">
      <selection sqref="A1:X33"/>
    </sheetView>
  </sheetViews>
  <sheetFormatPr defaultRowHeight="14.45"/>
  <cols>
    <col min="1" max="1" width="9.140625" customWidth="1"/>
    <col min="2" max="4" width="10.5703125" style="41" customWidth="1"/>
    <col min="5" max="21" width="10.5703125" customWidth="1"/>
  </cols>
  <sheetData>
    <row r="1" spans="1:24">
      <c r="A1" s="55" t="s">
        <v>198</v>
      </c>
      <c r="B1" s="87" t="s">
        <v>199</v>
      </c>
      <c r="C1" s="87"/>
      <c r="D1" s="87"/>
      <c r="E1" s="87"/>
      <c r="F1" s="87"/>
      <c r="G1" s="87"/>
      <c r="H1" s="87"/>
      <c r="I1" s="87"/>
      <c r="J1" s="87"/>
      <c r="K1" s="87"/>
      <c r="L1" s="87" t="s">
        <v>200</v>
      </c>
      <c r="M1" s="87"/>
      <c r="N1" s="87"/>
      <c r="O1" s="87"/>
      <c r="P1" s="87"/>
      <c r="Q1" s="87"/>
      <c r="R1" s="87"/>
      <c r="S1" s="87"/>
      <c r="T1" s="87"/>
      <c r="U1" s="87"/>
    </row>
    <row r="2" spans="1:24" ht="29.1">
      <c r="A2" s="41" t="s">
        <v>201</v>
      </c>
      <c r="B2" s="47" t="s">
        <v>202</v>
      </c>
      <c r="C2" s="47" t="s">
        <v>203</v>
      </c>
      <c r="D2" s="47" t="s">
        <v>204</v>
      </c>
      <c r="E2" s="47" t="s">
        <v>205</v>
      </c>
      <c r="F2" s="47" t="s">
        <v>206</v>
      </c>
      <c r="G2" s="47" t="s">
        <v>207</v>
      </c>
      <c r="H2" s="47" t="s">
        <v>208</v>
      </c>
      <c r="I2" s="47" t="s">
        <v>209</v>
      </c>
      <c r="J2" s="47" t="s">
        <v>210</v>
      </c>
      <c r="K2" s="47" t="s">
        <v>211</v>
      </c>
      <c r="L2" s="47" t="s">
        <v>212</v>
      </c>
      <c r="M2" s="47" t="s">
        <v>213</v>
      </c>
      <c r="N2" s="47" t="s">
        <v>214</v>
      </c>
      <c r="O2" s="47" t="s">
        <v>215</v>
      </c>
      <c r="P2" s="47" t="s">
        <v>216</v>
      </c>
      <c r="Q2" s="47" t="s">
        <v>217</v>
      </c>
      <c r="R2" s="47" t="s">
        <v>218</v>
      </c>
      <c r="S2" s="47" t="s">
        <v>219</v>
      </c>
      <c r="T2" s="47" t="s">
        <v>220</v>
      </c>
      <c r="U2" s="47" t="s">
        <v>221</v>
      </c>
    </row>
    <row r="3" spans="1:24">
      <c r="A3" s="51" t="s">
        <v>198</v>
      </c>
      <c r="B3" s="47">
        <v>36</v>
      </c>
      <c r="C3" s="47">
        <v>50</v>
      </c>
      <c r="D3" s="47">
        <v>106</v>
      </c>
      <c r="E3" s="47">
        <v>109</v>
      </c>
      <c r="F3" s="47">
        <v>68</v>
      </c>
      <c r="G3" s="47">
        <v>76</v>
      </c>
      <c r="H3" s="47">
        <v>38</v>
      </c>
      <c r="I3" s="47">
        <v>50</v>
      </c>
      <c r="J3" s="56">
        <f>F3*H3</f>
        <v>2584</v>
      </c>
      <c r="K3" s="56">
        <f>G3*I3</f>
        <v>3800</v>
      </c>
      <c r="L3" s="47">
        <v>113</v>
      </c>
      <c r="M3" s="47">
        <v>117</v>
      </c>
      <c r="N3" s="47">
        <v>155</v>
      </c>
      <c r="O3" s="47">
        <v>173</v>
      </c>
      <c r="P3" s="47">
        <v>94</v>
      </c>
      <c r="Q3" s="47">
        <v>100</v>
      </c>
      <c r="R3" s="47">
        <v>59</v>
      </c>
      <c r="S3" s="47">
        <v>62</v>
      </c>
      <c r="T3" s="56">
        <f>P3*R3</f>
        <v>5546</v>
      </c>
      <c r="U3" s="56">
        <f>Q3*S3</f>
        <v>6200</v>
      </c>
    </row>
    <row r="4" spans="1:24">
      <c r="A4" s="41" t="s">
        <v>222</v>
      </c>
      <c r="B4" s="50"/>
      <c r="C4" s="50"/>
      <c r="D4" s="50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</row>
    <row r="5" spans="1:24">
      <c r="A5" s="51" t="s">
        <v>198</v>
      </c>
      <c r="B5" s="47">
        <v>44</v>
      </c>
      <c r="C5" s="47">
        <v>48</v>
      </c>
      <c r="D5" s="47">
        <v>101</v>
      </c>
      <c r="E5" s="47">
        <v>104</v>
      </c>
      <c r="F5" s="47">
        <v>70</v>
      </c>
      <c r="G5" s="47">
        <v>96</v>
      </c>
      <c r="H5" s="47">
        <v>34</v>
      </c>
      <c r="I5" s="47">
        <v>42</v>
      </c>
      <c r="J5" s="56">
        <f>F5*H5</f>
        <v>2380</v>
      </c>
      <c r="K5" s="56">
        <f>G5*I5</f>
        <v>4032</v>
      </c>
      <c r="L5" s="47">
        <v>116</v>
      </c>
      <c r="M5" s="47">
        <v>118</v>
      </c>
      <c r="N5" s="47">
        <v>159</v>
      </c>
      <c r="O5" s="47">
        <v>162</v>
      </c>
      <c r="P5" s="47">
        <v>88</v>
      </c>
      <c r="Q5" s="47">
        <v>96</v>
      </c>
      <c r="R5" s="47">
        <v>56</v>
      </c>
      <c r="S5" s="47">
        <v>62</v>
      </c>
      <c r="T5" s="56">
        <f t="shared" ref="T5:T7" si="0">P5*R5</f>
        <v>4928</v>
      </c>
      <c r="U5" s="56">
        <f t="shared" ref="U5:U7" si="1">Q5*S5</f>
        <v>5952</v>
      </c>
    </row>
    <row r="6" spans="1:24">
      <c r="A6" s="41" t="s">
        <v>223</v>
      </c>
      <c r="B6" s="50"/>
      <c r="C6" s="50"/>
      <c r="D6" s="50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 spans="1:24">
      <c r="A7" s="51" t="s">
        <v>198</v>
      </c>
      <c r="B7" s="47">
        <v>65</v>
      </c>
      <c r="C7" s="47">
        <v>76</v>
      </c>
      <c r="D7" s="47">
        <v>116</v>
      </c>
      <c r="E7" s="47">
        <v>119</v>
      </c>
      <c r="F7" s="47">
        <v>32</v>
      </c>
      <c r="G7" s="47">
        <v>38</v>
      </c>
      <c r="H7" s="47">
        <v>17</v>
      </c>
      <c r="I7" s="47">
        <v>22</v>
      </c>
      <c r="J7" s="56">
        <f>F7*H7</f>
        <v>544</v>
      </c>
      <c r="K7" s="56">
        <f>G7*I7</f>
        <v>836</v>
      </c>
      <c r="L7" s="47">
        <v>109</v>
      </c>
      <c r="M7" s="47">
        <v>117</v>
      </c>
      <c r="N7" s="47">
        <v>145</v>
      </c>
      <c r="O7" s="47">
        <v>152</v>
      </c>
      <c r="P7" s="47">
        <v>42</v>
      </c>
      <c r="Q7" s="47">
        <v>48</v>
      </c>
      <c r="R7" s="47">
        <v>25</v>
      </c>
      <c r="S7" s="47">
        <v>26</v>
      </c>
      <c r="T7" s="56">
        <f t="shared" si="0"/>
        <v>1050</v>
      </c>
      <c r="U7" s="56">
        <f t="shared" si="1"/>
        <v>1248</v>
      </c>
    </row>
    <row r="8" spans="1:24">
      <c r="A8" s="54" t="s">
        <v>224</v>
      </c>
      <c r="B8" s="90" t="s">
        <v>200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58"/>
      <c r="P8" s="58"/>
      <c r="Q8" s="58"/>
      <c r="R8" s="58"/>
      <c r="S8" s="58"/>
      <c r="T8" s="58"/>
      <c r="U8" s="58"/>
    </row>
    <row r="9" spans="1:24" ht="29.1">
      <c r="A9" s="41" t="s">
        <v>201</v>
      </c>
      <c r="B9" s="47" t="s">
        <v>212</v>
      </c>
      <c r="C9" s="47" t="s">
        <v>213</v>
      </c>
      <c r="D9" s="47" t="s">
        <v>214</v>
      </c>
      <c r="E9" s="47" t="s">
        <v>215</v>
      </c>
      <c r="F9" s="47" t="s">
        <v>216</v>
      </c>
      <c r="G9" s="47" t="s">
        <v>217</v>
      </c>
      <c r="H9" s="47" t="s">
        <v>218</v>
      </c>
      <c r="I9" s="47" t="s">
        <v>219</v>
      </c>
      <c r="J9" s="47" t="s">
        <v>220</v>
      </c>
      <c r="K9" s="47" t="s">
        <v>221</v>
      </c>
      <c r="L9" s="59" t="s">
        <v>225</v>
      </c>
      <c r="M9" s="60" t="s">
        <v>226</v>
      </c>
      <c r="N9" s="60" t="s">
        <v>227</v>
      </c>
      <c r="O9" s="58"/>
      <c r="P9" s="72" t="e" vm="10">
        <v>#VALUE!</v>
      </c>
      <c r="Q9" s="72"/>
      <c r="R9" s="72"/>
      <c r="S9" s="72"/>
      <c r="T9" s="72"/>
      <c r="U9" s="72"/>
      <c r="V9" s="72"/>
      <c r="W9" s="72"/>
      <c r="X9" s="72"/>
    </row>
    <row r="10" spans="1:24">
      <c r="A10" s="56" t="s">
        <v>228</v>
      </c>
      <c r="B10" s="61">
        <v>66</v>
      </c>
      <c r="C10" s="47">
        <v>193</v>
      </c>
      <c r="D10" s="47">
        <v>127</v>
      </c>
      <c r="E10" s="47">
        <v>184</v>
      </c>
      <c r="F10" s="47">
        <v>58</v>
      </c>
      <c r="G10" s="47">
        <v>94</v>
      </c>
      <c r="H10" s="47">
        <v>57</v>
      </c>
      <c r="I10" s="47">
        <v>60</v>
      </c>
      <c r="J10" s="61">
        <f>F10*H10</f>
        <v>3306</v>
      </c>
      <c r="K10" s="61">
        <f>G10*I10</f>
        <v>5640</v>
      </c>
      <c r="L10" s="47">
        <f>(B10+C10)/2</f>
        <v>129.5</v>
      </c>
      <c r="M10" s="47">
        <f>(D10+E10)/2</f>
        <v>155.5</v>
      </c>
      <c r="N10" s="47">
        <f>(K10+J10)/2</f>
        <v>4473</v>
      </c>
      <c r="O10" s="58"/>
      <c r="P10" s="72"/>
      <c r="Q10" s="72"/>
      <c r="R10" s="72"/>
      <c r="S10" s="72"/>
      <c r="T10" s="72"/>
      <c r="U10" s="72"/>
      <c r="V10" s="72"/>
      <c r="W10" s="72"/>
      <c r="X10" s="72"/>
    </row>
    <row r="11" spans="1:24">
      <c r="A11" s="56" t="s">
        <v>229</v>
      </c>
      <c r="B11" s="61">
        <v>6</v>
      </c>
      <c r="C11" s="61">
        <v>124</v>
      </c>
      <c r="D11" s="61">
        <v>103</v>
      </c>
      <c r="E11" s="61">
        <v>166</v>
      </c>
      <c r="F11" s="62">
        <v>12</v>
      </c>
      <c r="G11" s="61">
        <v>34</v>
      </c>
      <c r="H11" s="62">
        <v>20</v>
      </c>
      <c r="I11" s="61">
        <v>50</v>
      </c>
      <c r="J11" s="61">
        <f>F11*H11</f>
        <v>240</v>
      </c>
      <c r="K11" s="61">
        <f>G11*I11</f>
        <v>1700</v>
      </c>
      <c r="L11" s="47">
        <f t="shared" ref="L11:L33" si="2">(B11+C11)/2</f>
        <v>65</v>
      </c>
      <c r="M11" s="47">
        <f t="shared" ref="M11:M33" si="3">(D11+E11)/2</f>
        <v>134.5</v>
      </c>
      <c r="N11" s="47">
        <f>(K11+J11)/2</f>
        <v>970</v>
      </c>
      <c r="O11" s="58"/>
      <c r="P11" s="72"/>
      <c r="Q11" s="72"/>
      <c r="R11" s="72"/>
      <c r="S11" s="72"/>
      <c r="T11" s="72"/>
      <c r="U11" s="72"/>
      <c r="V11" s="72"/>
      <c r="W11" s="72"/>
      <c r="X11" s="72"/>
    </row>
    <row r="12" spans="1:24">
      <c r="A12" s="51" t="s">
        <v>230</v>
      </c>
      <c r="B12" s="61" t="s">
        <v>231</v>
      </c>
      <c r="C12" s="61" t="s">
        <v>231</v>
      </c>
      <c r="D12" s="61" t="s">
        <v>231</v>
      </c>
      <c r="E12" s="61" t="s">
        <v>231</v>
      </c>
      <c r="F12" s="61" t="s">
        <v>231</v>
      </c>
      <c r="G12" s="61" t="s">
        <v>231</v>
      </c>
      <c r="H12" s="61" t="s">
        <v>231</v>
      </c>
      <c r="I12" s="61" t="s">
        <v>231</v>
      </c>
      <c r="J12" s="61" t="s">
        <v>231</v>
      </c>
      <c r="K12" s="61" t="s">
        <v>231</v>
      </c>
      <c r="L12" s="47"/>
      <c r="M12" s="47"/>
      <c r="N12" s="47" t="s">
        <v>231</v>
      </c>
      <c r="O12" s="58"/>
      <c r="P12" s="72"/>
      <c r="Q12" s="72"/>
      <c r="R12" s="72"/>
      <c r="S12" s="72"/>
      <c r="T12" s="72"/>
      <c r="U12" s="72"/>
      <c r="V12" s="72"/>
      <c r="W12" s="72"/>
      <c r="X12" s="72"/>
    </row>
    <row r="13" spans="1:24">
      <c r="A13" s="41" t="s">
        <v>222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58"/>
      <c r="P13" s="72"/>
      <c r="Q13" s="72"/>
      <c r="R13" s="72"/>
      <c r="S13" s="72"/>
      <c r="T13" s="72"/>
      <c r="U13" s="72"/>
      <c r="V13" s="72"/>
      <c r="W13" s="72"/>
      <c r="X13" s="72"/>
    </row>
    <row r="14" spans="1:24">
      <c r="A14" s="47" t="s">
        <v>228</v>
      </c>
      <c r="B14" s="47">
        <v>71</v>
      </c>
      <c r="C14" s="47">
        <v>85</v>
      </c>
      <c r="D14" s="47">
        <v>171</v>
      </c>
      <c r="E14" s="47">
        <v>174</v>
      </c>
      <c r="F14" s="47">
        <v>78</v>
      </c>
      <c r="G14" s="47">
        <v>88</v>
      </c>
      <c r="H14" s="47">
        <v>34</v>
      </c>
      <c r="I14" s="47">
        <v>61</v>
      </c>
      <c r="J14" s="61">
        <f>F14*H14</f>
        <v>2652</v>
      </c>
      <c r="K14" s="61">
        <f>G14*I14</f>
        <v>5368</v>
      </c>
      <c r="L14" s="47">
        <f t="shared" si="2"/>
        <v>78</v>
      </c>
      <c r="M14" s="47">
        <f t="shared" si="3"/>
        <v>172.5</v>
      </c>
      <c r="N14" s="47">
        <f>(K14+J14)/2</f>
        <v>4010</v>
      </c>
      <c r="O14" s="58"/>
      <c r="P14" s="72"/>
      <c r="Q14" s="72"/>
      <c r="R14" s="72"/>
      <c r="S14" s="72"/>
      <c r="T14" s="72"/>
      <c r="U14" s="72"/>
      <c r="V14" s="72"/>
      <c r="W14" s="72"/>
      <c r="X14" s="72"/>
    </row>
    <row r="15" spans="1:24">
      <c r="A15" s="47" t="s">
        <v>229</v>
      </c>
      <c r="B15" s="47">
        <v>66</v>
      </c>
      <c r="C15" s="61">
        <v>89</v>
      </c>
      <c r="D15" s="61">
        <v>174</v>
      </c>
      <c r="E15" s="47">
        <v>193</v>
      </c>
      <c r="F15" s="47">
        <v>82</v>
      </c>
      <c r="G15" s="61">
        <v>94</v>
      </c>
      <c r="H15" s="61">
        <v>32</v>
      </c>
      <c r="I15" s="61">
        <v>54</v>
      </c>
      <c r="J15" s="61">
        <f t="shared" ref="J15:J16" si="4">F15*H15</f>
        <v>2624</v>
      </c>
      <c r="K15" s="61">
        <f t="shared" ref="K15:K16" si="5">G15*I15</f>
        <v>5076</v>
      </c>
      <c r="L15" s="47">
        <f t="shared" si="2"/>
        <v>77.5</v>
      </c>
      <c r="M15" s="47">
        <f t="shared" si="3"/>
        <v>183.5</v>
      </c>
      <c r="N15" s="47">
        <f>(K15+J15)/2</f>
        <v>3850</v>
      </c>
      <c r="O15" s="58"/>
      <c r="P15" s="72"/>
      <c r="Q15" s="72"/>
      <c r="R15" s="72"/>
      <c r="S15" s="72"/>
      <c r="T15" s="72"/>
      <c r="U15" s="72"/>
      <c r="V15" s="72"/>
      <c r="W15" s="72"/>
      <c r="X15" s="72"/>
    </row>
    <row r="16" spans="1:24">
      <c r="A16" s="47" t="s">
        <v>230</v>
      </c>
      <c r="B16" s="47">
        <v>67</v>
      </c>
      <c r="C16" s="61">
        <v>83</v>
      </c>
      <c r="D16" s="61">
        <v>162</v>
      </c>
      <c r="E16" s="61">
        <v>185</v>
      </c>
      <c r="F16" s="61">
        <v>46</v>
      </c>
      <c r="G16" s="61">
        <v>98</v>
      </c>
      <c r="H16" s="61">
        <v>37</v>
      </c>
      <c r="I16" s="61">
        <v>38</v>
      </c>
      <c r="J16" s="61">
        <f t="shared" si="4"/>
        <v>1702</v>
      </c>
      <c r="K16" s="61">
        <f t="shared" si="5"/>
        <v>3724</v>
      </c>
      <c r="L16" s="47">
        <f t="shared" si="2"/>
        <v>75</v>
      </c>
      <c r="M16" s="47">
        <f t="shared" si="3"/>
        <v>173.5</v>
      </c>
      <c r="N16" s="47">
        <f>(K16+J16)/2</f>
        <v>2713</v>
      </c>
      <c r="O16" s="58"/>
      <c r="P16" s="72"/>
      <c r="Q16" s="72"/>
      <c r="R16" s="72"/>
      <c r="S16" s="72"/>
      <c r="T16" s="72"/>
      <c r="U16" s="72"/>
      <c r="V16" s="72"/>
      <c r="W16" s="72"/>
      <c r="X16" s="72"/>
    </row>
    <row r="17" spans="1:24">
      <c r="A17" s="41" t="s">
        <v>223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58"/>
      <c r="P17" s="72"/>
      <c r="Q17" s="72"/>
      <c r="R17" s="72"/>
      <c r="S17" s="72"/>
      <c r="T17" s="72"/>
      <c r="U17" s="72"/>
      <c r="V17" s="72"/>
      <c r="W17" s="72"/>
      <c r="X17" s="72"/>
    </row>
    <row r="18" spans="1:24">
      <c r="A18" s="51" t="s">
        <v>228</v>
      </c>
      <c r="B18" s="47">
        <v>107</v>
      </c>
      <c r="C18" s="47">
        <v>122</v>
      </c>
      <c r="D18" s="47">
        <v>149</v>
      </c>
      <c r="E18" s="47">
        <v>176</v>
      </c>
      <c r="F18" s="47">
        <v>40</v>
      </c>
      <c r="G18" s="47">
        <v>56</v>
      </c>
      <c r="H18" s="49">
        <v>21</v>
      </c>
      <c r="I18" s="47">
        <v>34</v>
      </c>
      <c r="J18" s="61">
        <f>F18*H18</f>
        <v>840</v>
      </c>
      <c r="K18" s="61">
        <f>G18*I18</f>
        <v>1904</v>
      </c>
      <c r="L18" s="47">
        <f t="shared" si="2"/>
        <v>114.5</v>
      </c>
      <c r="M18" s="47">
        <f t="shared" si="3"/>
        <v>162.5</v>
      </c>
      <c r="N18" s="47">
        <f>(K18+J18)/2</f>
        <v>1372</v>
      </c>
      <c r="O18" s="58"/>
      <c r="P18" s="72"/>
      <c r="Q18" s="72"/>
      <c r="R18" s="72"/>
      <c r="S18" s="72"/>
      <c r="T18" s="72"/>
      <c r="U18" s="72"/>
      <c r="V18" s="72"/>
      <c r="W18" s="72"/>
      <c r="X18" s="72"/>
    </row>
    <row r="19" spans="1:24">
      <c r="A19" s="52" t="s">
        <v>229</v>
      </c>
      <c r="B19" s="41">
        <v>75</v>
      </c>
      <c r="C19" s="61">
        <v>108</v>
      </c>
      <c r="D19" s="41">
        <v>119</v>
      </c>
      <c r="E19" s="61">
        <v>182</v>
      </c>
      <c r="F19" s="61">
        <v>42</v>
      </c>
      <c r="G19" s="61">
        <v>84</v>
      </c>
      <c r="H19" s="61">
        <v>25</v>
      </c>
      <c r="I19" s="61">
        <v>36</v>
      </c>
      <c r="J19" s="61">
        <f t="shared" ref="J19:J20" si="6">F19*H19</f>
        <v>1050</v>
      </c>
      <c r="K19" s="61">
        <f t="shared" ref="K19:K20" si="7">G19*I19</f>
        <v>3024</v>
      </c>
      <c r="L19" s="47">
        <f t="shared" si="2"/>
        <v>91.5</v>
      </c>
      <c r="M19" s="47">
        <f t="shared" si="3"/>
        <v>150.5</v>
      </c>
      <c r="N19" s="47">
        <f>(K19+J19)/2</f>
        <v>2037</v>
      </c>
      <c r="O19" s="58"/>
      <c r="P19" s="72"/>
      <c r="Q19" s="72"/>
      <c r="R19" s="72"/>
      <c r="S19" s="72"/>
      <c r="T19" s="72"/>
      <c r="U19" s="72"/>
      <c r="V19" s="72"/>
      <c r="W19" s="72"/>
      <c r="X19" s="72"/>
    </row>
    <row r="20" spans="1:24">
      <c r="A20" s="51" t="s">
        <v>230</v>
      </c>
      <c r="B20" s="61">
        <v>71</v>
      </c>
      <c r="C20" s="61">
        <v>99</v>
      </c>
      <c r="D20" s="41">
        <v>115</v>
      </c>
      <c r="E20" s="61">
        <v>196</v>
      </c>
      <c r="F20" s="61">
        <v>24</v>
      </c>
      <c r="G20" s="61">
        <v>78</v>
      </c>
      <c r="H20" s="61">
        <v>20</v>
      </c>
      <c r="I20" s="61">
        <v>32</v>
      </c>
      <c r="J20" s="61">
        <f t="shared" si="6"/>
        <v>480</v>
      </c>
      <c r="K20" s="61">
        <f t="shared" si="7"/>
        <v>2496</v>
      </c>
      <c r="L20" s="47">
        <f t="shared" si="2"/>
        <v>85</v>
      </c>
      <c r="M20" s="47">
        <f t="shared" si="3"/>
        <v>155.5</v>
      </c>
      <c r="N20" s="47">
        <f>(K20+J20)/2</f>
        <v>1488</v>
      </c>
      <c r="O20" s="58"/>
      <c r="P20" s="72"/>
      <c r="Q20" s="72"/>
      <c r="R20" s="72"/>
      <c r="S20" s="72"/>
      <c r="T20" s="72"/>
      <c r="U20" s="72"/>
      <c r="V20" s="72"/>
      <c r="W20" s="72"/>
      <c r="X20" s="72"/>
    </row>
    <row r="21" spans="1:24">
      <c r="A21" s="54" t="s">
        <v>224</v>
      </c>
      <c r="B21" s="88" t="s">
        <v>199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58"/>
      <c r="P21" s="72"/>
      <c r="Q21" s="72"/>
      <c r="R21" s="72"/>
      <c r="S21" s="72"/>
      <c r="T21" s="72"/>
      <c r="U21" s="72"/>
      <c r="V21" s="72"/>
      <c r="W21" s="72"/>
      <c r="X21" s="72"/>
    </row>
    <row r="22" spans="1:24" ht="29.1">
      <c r="A22" s="41" t="s">
        <v>201</v>
      </c>
      <c r="B22" s="47" t="s">
        <v>202</v>
      </c>
      <c r="C22" s="47" t="s">
        <v>203</v>
      </c>
      <c r="D22" s="47" t="s">
        <v>204</v>
      </c>
      <c r="E22" s="47" t="s">
        <v>205</v>
      </c>
      <c r="F22" s="47" t="s">
        <v>206</v>
      </c>
      <c r="G22" s="47" t="s">
        <v>207</v>
      </c>
      <c r="H22" s="47" t="s">
        <v>208</v>
      </c>
      <c r="I22" s="47" t="s">
        <v>209</v>
      </c>
      <c r="J22" s="47" t="s">
        <v>210</v>
      </c>
      <c r="K22" s="47" t="s">
        <v>211</v>
      </c>
      <c r="L22" s="47" t="s">
        <v>225</v>
      </c>
      <c r="M22" s="47" t="s">
        <v>226</v>
      </c>
      <c r="N22" s="47" t="s">
        <v>227</v>
      </c>
      <c r="O22" s="58"/>
      <c r="P22" s="72"/>
      <c r="Q22" s="72"/>
      <c r="R22" s="72"/>
      <c r="S22" s="72"/>
      <c r="T22" s="72"/>
      <c r="U22" s="72"/>
      <c r="V22" s="72"/>
      <c r="W22" s="72"/>
      <c r="X22" s="72"/>
    </row>
    <row r="23" spans="1:24">
      <c r="A23" s="51" t="s">
        <v>228</v>
      </c>
      <c r="B23" s="47">
        <v>19</v>
      </c>
      <c r="C23" s="47"/>
      <c r="D23" s="47">
        <v>110</v>
      </c>
      <c r="E23" s="47"/>
      <c r="F23" s="47">
        <v>38</v>
      </c>
      <c r="G23" s="47"/>
      <c r="H23" s="47">
        <v>47</v>
      </c>
      <c r="I23" s="47"/>
      <c r="J23" s="61">
        <f>F23*H23</f>
        <v>1786</v>
      </c>
      <c r="K23" s="61">
        <f>G23*I23</f>
        <v>0</v>
      </c>
      <c r="L23" s="47">
        <f t="shared" si="2"/>
        <v>9.5</v>
      </c>
      <c r="M23" s="47">
        <f t="shared" si="3"/>
        <v>55</v>
      </c>
      <c r="N23" s="47">
        <f>(K23+J23)/2</f>
        <v>893</v>
      </c>
      <c r="O23" s="58"/>
      <c r="P23" s="72"/>
      <c r="Q23" s="72"/>
      <c r="R23" s="72"/>
      <c r="S23" s="72"/>
      <c r="T23" s="72"/>
      <c r="U23" s="72"/>
      <c r="V23" s="72"/>
      <c r="W23" s="72"/>
      <c r="X23" s="72"/>
    </row>
    <row r="24" spans="1:24">
      <c r="A24" s="52" t="s">
        <v>229</v>
      </c>
      <c r="B24" s="47">
        <v>15</v>
      </c>
      <c r="C24" s="47"/>
      <c r="D24" s="47">
        <v>111</v>
      </c>
      <c r="E24" s="61"/>
      <c r="F24" s="61">
        <v>30</v>
      </c>
      <c r="G24" s="61"/>
      <c r="H24" s="61">
        <v>45</v>
      </c>
      <c r="I24" s="61"/>
      <c r="J24" s="61">
        <f t="shared" ref="J24" si="8">F24*H24</f>
        <v>1350</v>
      </c>
      <c r="K24" s="61">
        <f t="shared" ref="K24" si="9">G24*I24</f>
        <v>0</v>
      </c>
      <c r="L24" s="47">
        <f t="shared" si="2"/>
        <v>7.5</v>
      </c>
      <c r="M24" s="47">
        <f t="shared" si="3"/>
        <v>55.5</v>
      </c>
      <c r="N24" s="47">
        <f>(K24+J24)/2</f>
        <v>675</v>
      </c>
      <c r="O24" s="58"/>
      <c r="P24" s="72"/>
      <c r="Q24" s="72"/>
      <c r="R24" s="72"/>
      <c r="S24" s="72"/>
      <c r="T24" s="72"/>
      <c r="U24" s="72"/>
      <c r="V24" s="72"/>
      <c r="W24" s="72"/>
      <c r="X24" s="72"/>
    </row>
    <row r="25" spans="1:24">
      <c r="A25" s="51" t="s">
        <v>230</v>
      </c>
      <c r="B25" s="61" t="s">
        <v>231</v>
      </c>
      <c r="C25" s="61" t="s">
        <v>231</v>
      </c>
      <c r="D25" s="61" t="s">
        <v>231</v>
      </c>
      <c r="E25" s="61" t="s">
        <v>231</v>
      </c>
      <c r="F25" s="61" t="s">
        <v>231</v>
      </c>
      <c r="G25" s="61" t="s">
        <v>231</v>
      </c>
      <c r="H25" s="61" t="s">
        <v>231</v>
      </c>
      <c r="I25" s="61" t="s">
        <v>231</v>
      </c>
      <c r="J25" s="61" t="s">
        <v>231</v>
      </c>
      <c r="K25" s="61" t="s">
        <v>231</v>
      </c>
      <c r="L25" s="47"/>
      <c r="M25" s="47"/>
      <c r="N25" s="47"/>
      <c r="O25" s="58"/>
      <c r="P25" s="72"/>
      <c r="Q25" s="72"/>
      <c r="R25" s="72"/>
      <c r="S25" s="72"/>
      <c r="T25" s="72"/>
      <c r="U25" s="72"/>
      <c r="V25" s="72"/>
      <c r="W25" s="72"/>
      <c r="X25" s="72"/>
    </row>
    <row r="26" spans="1:24">
      <c r="A26" s="41" t="s">
        <v>222</v>
      </c>
      <c r="B26" s="53"/>
      <c r="C26" s="53"/>
      <c r="D26" s="5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58"/>
      <c r="P26" s="72"/>
      <c r="Q26" s="72"/>
      <c r="R26" s="72"/>
      <c r="S26" s="72"/>
      <c r="T26" s="72"/>
      <c r="U26" s="72"/>
      <c r="V26" s="72"/>
      <c r="W26" s="72"/>
      <c r="X26" s="72"/>
    </row>
    <row r="27" spans="1:24">
      <c r="A27" s="51" t="s">
        <v>228</v>
      </c>
      <c r="B27" s="41">
        <v>13</v>
      </c>
      <c r="C27" s="47">
        <v>34</v>
      </c>
      <c r="D27" s="47">
        <v>125</v>
      </c>
      <c r="E27" s="47">
        <v>138</v>
      </c>
      <c r="F27" s="41">
        <v>10</v>
      </c>
      <c r="G27" s="47">
        <v>60</v>
      </c>
      <c r="H27" s="47">
        <v>11</v>
      </c>
      <c r="I27" s="47">
        <v>52</v>
      </c>
      <c r="J27" s="61">
        <f t="shared" ref="J27:J28" si="10">F27*H27</f>
        <v>110</v>
      </c>
      <c r="K27" s="61">
        <f>G27*I27</f>
        <v>3120</v>
      </c>
      <c r="L27" s="47">
        <f t="shared" si="2"/>
        <v>23.5</v>
      </c>
      <c r="M27" s="47">
        <f t="shared" si="3"/>
        <v>131.5</v>
      </c>
      <c r="N27" s="47">
        <f>(K27+J27)/2</f>
        <v>1615</v>
      </c>
      <c r="O27" s="58"/>
      <c r="P27" s="72"/>
      <c r="Q27" s="72"/>
      <c r="R27" s="72"/>
      <c r="S27" s="72"/>
      <c r="T27" s="72"/>
      <c r="U27" s="72"/>
      <c r="V27" s="72"/>
      <c r="W27" s="72"/>
      <c r="X27" s="72"/>
    </row>
    <row r="28" spans="1:24">
      <c r="A28" s="52" t="s">
        <v>229</v>
      </c>
      <c r="B28" s="47">
        <v>19</v>
      </c>
      <c r="C28" s="47">
        <v>38</v>
      </c>
      <c r="D28" s="41">
        <v>119</v>
      </c>
      <c r="E28" s="47">
        <v>126</v>
      </c>
      <c r="F28" s="61">
        <v>22</v>
      </c>
      <c r="G28" s="61">
        <v>40</v>
      </c>
      <c r="H28" s="61">
        <v>15</v>
      </c>
      <c r="I28" s="61">
        <v>35</v>
      </c>
      <c r="J28" s="61">
        <f t="shared" si="10"/>
        <v>330</v>
      </c>
      <c r="K28" s="61">
        <f t="shared" ref="K28" si="11">G28*I28</f>
        <v>1400</v>
      </c>
      <c r="L28" s="47">
        <f t="shared" si="2"/>
        <v>28.5</v>
      </c>
      <c r="M28" s="47">
        <f t="shared" si="3"/>
        <v>122.5</v>
      </c>
      <c r="N28" s="47">
        <f>(K28+J28)/2</f>
        <v>865</v>
      </c>
      <c r="O28" s="58"/>
      <c r="P28" s="72"/>
      <c r="Q28" s="72"/>
      <c r="R28" s="72"/>
      <c r="S28" s="72"/>
      <c r="T28" s="72"/>
      <c r="U28" s="72"/>
      <c r="V28" s="72"/>
      <c r="W28" s="72"/>
      <c r="X28" s="72"/>
    </row>
    <row r="29" spans="1:24">
      <c r="A29" s="51" t="s">
        <v>230</v>
      </c>
      <c r="B29" s="41">
        <v>25</v>
      </c>
      <c r="C29" s="47">
        <v>36</v>
      </c>
      <c r="D29" s="41">
        <v>113</v>
      </c>
      <c r="E29" s="47">
        <v>158</v>
      </c>
      <c r="F29" s="62">
        <v>48</v>
      </c>
      <c r="G29" s="61">
        <v>72</v>
      </c>
      <c r="H29" s="61">
        <v>44</v>
      </c>
      <c r="I29" s="61">
        <v>80</v>
      </c>
      <c r="J29" s="61">
        <f>F29*H29</f>
        <v>2112</v>
      </c>
      <c r="K29" s="61">
        <f>G29*I29</f>
        <v>5760</v>
      </c>
      <c r="L29" s="47">
        <f t="shared" si="2"/>
        <v>30.5</v>
      </c>
      <c r="M29" s="47">
        <f t="shared" si="3"/>
        <v>135.5</v>
      </c>
      <c r="N29" s="47">
        <f>(K29+J29)/2</f>
        <v>3936</v>
      </c>
      <c r="O29" s="58"/>
      <c r="P29" s="72"/>
      <c r="Q29" s="72"/>
      <c r="R29" s="72"/>
      <c r="S29" s="72"/>
      <c r="T29" s="72"/>
      <c r="U29" s="72"/>
      <c r="V29" s="72"/>
      <c r="W29" s="72"/>
      <c r="X29" s="72"/>
    </row>
    <row r="30" spans="1:24">
      <c r="A30" s="41" t="s">
        <v>223</v>
      </c>
      <c r="B30" s="53"/>
      <c r="C30" s="53"/>
      <c r="D30" s="5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58"/>
      <c r="P30" s="72"/>
      <c r="Q30" s="72"/>
      <c r="R30" s="72"/>
      <c r="S30" s="72"/>
      <c r="T30" s="72"/>
      <c r="U30" s="72"/>
      <c r="V30" s="72"/>
      <c r="W30" s="72"/>
      <c r="X30" s="72"/>
    </row>
    <row r="31" spans="1:24">
      <c r="A31" s="51" t="s">
        <v>228</v>
      </c>
      <c r="B31" s="47">
        <v>61</v>
      </c>
      <c r="C31" s="47">
        <v>68</v>
      </c>
      <c r="D31" s="47">
        <v>106</v>
      </c>
      <c r="E31" s="47">
        <v>149</v>
      </c>
      <c r="F31" s="47">
        <v>14</v>
      </c>
      <c r="G31" s="47">
        <v>36</v>
      </c>
      <c r="H31" s="47">
        <v>9</v>
      </c>
      <c r="I31" s="47">
        <v>23</v>
      </c>
      <c r="J31" s="61">
        <f>F31*H31</f>
        <v>126</v>
      </c>
      <c r="K31" s="61">
        <f>G31*I31</f>
        <v>828</v>
      </c>
      <c r="L31" s="47">
        <f t="shared" si="2"/>
        <v>64.5</v>
      </c>
      <c r="M31" s="47">
        <f t="shared" si="3"/>
        <v>127.5</v>
      </c>
      <c r="N31" s="47">
        <f>(K31+J31)/2</f>
        <v>477</v>
      </c>
      <c r="O31" s="58"/>
      <c r="P31" s="72"/>
      <c r="Q31" s="72"/>
      <c r="R31" s="72"/>
      <c r="S31" s="72"/>
      <c r="T31" s="72"/>
      <c r="U31" s="72"/>
      <c r="V31" s="72"/>
      <c r="W31" s="72"/>
      <c r="X31" s="72"/>
    </row>
    <row r="32" spans="1:24">
      <c r="A32" s="52" t="s">
        <v>229</v>
      </c>
      <c r="B32" s="47">
        <v>64</v>
      </c>
      <c r="C32" s="47">
        <v>92</v>
      </c>
      <c r="D32" s="47">
        <v>72</v>
      </c>
      <c r="E32" s="47">
        <v>151</v>
      </c>
      <c r="F32" s="61">
        <v>48</v>
      </c>
      <c r="G32" s="61">
        <v>86</v>
      </c>
      <c r="H32" s="61">
        <v>34</v>
      </c>
      <c r="I32" s="61">
        <v>57</v>
      </c>
      <c r="J32" s="61">
        <f t="shared" ref="J32:J33" si="12">F32*H32</f>
        <v>1632</v>
      </c>
      <c r="K32" s="61">
        <f t="shared" ref="K32:K33" si="13">G32*I32</f>
        <v>4902</v>
      </c>
      <c r="L32" s="47">
        <f t="shared" si="2"/>
        <v>78</v>
      </c>
      <c r="M32" s="47">
        <f t="shared" si="3"/>
        <v>111.5</v>
      </c>
      <c r="N32" s="47">
        <f>(K32+J32)/2</f>
        <v>3267</v>
      </c>
      <c r="O32" s="58"/>
      <c r="P32" s="72"/>
      <c r="Q32" s="72"/>
      <c r="R32" s="72"/>
      <c r="S32" s="72"/>
      <c r="T32" s="72"/>
      <c r="U32" s="72"/>
      <c r="V32" s="72"/>
      <c r="W32" s="72"/>
      <c r="X32" s="72"/>
    </row>
    <row r="33" spans="1:24">
      <c r="A33" s="51" t="s">
        <v>230</v>
      </c>
      <c r="B33" s="47">
        <v>67</v>
      </c>
      <c r="C33" s="47">
        <v>85</v>
      </c>
      <c r="D33" s="47">
        <v>37</v>
      </c>
      <c r="E33" s="47">
        <v>134</v>
      </c>
      <c r="F33" s="61">
        <v>42</v>
      </c>
      <c r="G33" s="61">
        <v>126</v>
      </c>
      <c r="H33" s="61">
        <v>35</v>
      </c>
      <c r="I33" s="61">
        <v>74</v>
      </c>
      <c r="J33" s="61">
        <f t="shared" si="12"/>
        <v>1470</v>
      </c>
      <c r="K33" s="61">
        <f t="shared" si="13"/>
        <v>9324</v>
      </c>
      <c r="L33" s="47">
        <f t="shared" si="2"/>
        <v>76</v>
      </c>
      <c r="M33" s="47">
        <f t="shared" si="3"/>
        <v>85.5</v>
      </c>
      <c r="N33" s="47">
        <f>(K33+J33)/2</f>
        <v>5397</v>
      </c>
      <c r="O33" s="58"/>
      <c r="P33" s="72"/>
      <c r="Q33" s="72"/>
      <c r="R33" s="72"/>
      <c r="S33" s="72"/>
      <c r="T33" s="72"/>
      <c r="U33" s="72"/>
      <c r="V33" s="72"/>
      <c r="W33" s="72"/>
      <c r="X33" s="72"/>
    </row>
  </sheetData>
  <mergeCells count="5">
    <mergeCell ref="B1:K1"/>
    <mergeCell ref="L1:U1"/>
    <mergeCell ref="B21:N21"/>
    <mergeCell ref="B8:N8"/>
    <mergeCell ref="P9:X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ACF4-9E2D-4059-8EBF-910AF826835B}">
  <dimension ref="A1:Y59"/>
  <sheetViews>
    <sheetView tabSelected="1" topLeftCell="F8" zoomScale="114" zoomScaleNormal="40" workbookViewId="0">
      <selection activeCell="K8" sqref="K8:Y59"/>
    </sheetView>
  </sheetViews>
  <sheetFormatPr defaultRowHeight="14.45"/>
  <sheetData>
    <row r="1" spans="1:25">
      <c r="A1" s="94" t="s">
        <v>198</v>
      </c>
      <c r="B1" s="96" t="s">
        <v>199</v>
      </c>
      <c r="C1" s="96"/>
      <c r="D1" s="96"/>
      <c r="E1" s="96"/>
      <c r="F1" s="96"/>
      <c r="G1" s="96"/>
      <c r="H1" s="96" t="s">
        <v>200</v>
      </c>
      <c r="I1" s="96"/>
      <c r="J1" s="96"/>
      <c r="K1" s="96"/>
      <c r="L1" s="96"/>
      <c r="M1" s="96"/>
      <c r="N1" s="96" t="s">
        <v>232</v>
      </c>
      <c r="O1" s="96"/>
      <c r="P1" s="96"/>
      <c r="Q1" s="96"/>
      <c r="R1" s="96"/>
      <c r="S1" s="96"/>
    </row>
    <row r="2" spans="1:25" ht="43.5">
      <c r="A2" s="95"/>
      <c r="B2" s="47" t="s">
        <v>202</v>
      </c>
      <c r="C2" s="47" t="s">
        <v>203</v>
      </c>
      <c r="D2" s="47" t="s">
        <v>204</v>
      </c>
      <c r="E2" s="47" t="s">
        <v>205</v>
      </c>
      <c r="F2" s="47" t="s">
        <v>210</v>
      </c>
      <c r="G2" s="47" t="s">
        <v>211</v>
      </c>
      <c r="H2" s="47" t="s">
        <v>212</v>
      </c>
      <c r="I2" s="47" t="s">
        <v>213</v>
      </c>
      <c r="J2" s="47" t="s">
        <v>214</v>
      </c>
      <c r="K2" s="47" t="s">
        <v>215</v>
      </c>
      <c r="L2" s="47" t="s">
        <v>220</v>
      </c>
      <c r="M2" s="47" t="s">
        <v>221</v>
      </c>
      <c r="N2" s="67" t="s">
        <v>233</v>
      </c>
      <c r="O2" s="68" t="s">
        <v>234</v>
      </c>
      <c r="P2" s="68" t="s">
        <v>235</v>
      </c>
      <c r="Q2" s="69" t="s">
        <v>236</v>
      </c>
      <c r="R2" s="69" t="s">
        <v>237</v>
      </c>
      <c r="S2" s="69" t="s">
        <v>235</v>
      </c>
    </row>
    <row r="3" spans="1:25">
      <c r="A3" s="41" t="s">
        <v>201</v>
      </c>
      <c r="B3" s="47">
        <v>2</v>
      </c>
      <c r="C3" s="47">
        <v>24</v>
      </c>
      <c r="D3" s="47">
        <v>154</v>
      </c>
      <c r="E3" s="47">
        <v>164</v>
      </c>
      <c r="F3" s="56">
        <v>20</v>
      </c>
      <c r="G3" s="56">
        <v>754</v>
      </c>
      <c r="H3" s="47">
        <v>48</v>
      </c>
      <c r="I3" s="47">
        <v>64</v>
      </c>
      <c r="J3" s="47">
        <v>160</v>
      </c>
      <c r="K3" s="47">
        <v>194</v>
      </c>
      <c r="L3" s="56">
        <v>460</v>
      </c>
      <c r="M3" s="56">
        <v>10506</v>
      </c>
      <c r="N3" s="71">
        <f>SUM(B3:C3)/2</f>
        <v>13</v>
      </c>
      <c r="O3" s="71">
        <f>SUM(E3:F3)/2</f>
        <v>92</v>
      </c>
      <c r="P3" s="71">
        <f>SUM(F3:G3)/2</f>
        <v>387</v>
      </c>
      <c r="Q3" s="71">
        <f>SUM(H3:I3)/2</f>
        <v>56</v>
      </c>
      <c r="R3" s="71">
        <f>SUM(J3:K3)/2</f>
        <v>177</v>
      </c>
      <c r="S3" s="71">
        <f>SUM(L3:M3)/2</f>
        <v>5483</v>
      </c>
    </row>
    <row r="4" spans="1:25">
      <c r="A4" s="50"/>
      <c r="B4" s="50"/>
      <c r="C4" s="50"/>
      <c r="D4" s="50"/>
      <c r="E4" s="57"/>
      <c r="F4" s="57"/>
      <c r="G4" s="57"/>
      <c r="H4" s="57"/>
      <c r="I4" s="57"/>
      <c r="J4" s="57"/>
      <c r="K4" s="57"/>
      <c r="L4" s="57"/>
      <c r="M4" s="57" t="s">
        <v>238</v>
      </c>
      <c r="N4" s="57" t="s">
        <v>238</v>
      </c>
      <c r="O4" s="57" t="s">
        <v>238</v>
      </c>
      <c r="P4" s="57" t="s">
        <v>238</v>
      </c>
      <c r="Q4" s="57" t="s">
        <v>238</v>
      </c>
      <c r="R4" s="57" t="s">
        <v>238</v>
      </c>
      <c r="S4" s="57" t="s">
        <v>238</v>
      </c>
    </row>
    <row r="5" spans="1:25">
      <c r="A5" s="41" t="s">
        <v>222</v>
      </c>
      <c r="B5" s="47">
        <v>60</v>
      </c>
      <c r="C5" s="47">
        <v>75</v>
      </c>
      <c r="D5" s="47">
        <v>151</v>
      </c>
      <c r="E5" s="47">
        <v>153</v>
      </c>
      <c r="F5" s="56">
        <v>476</v>
      </c>
      <c r="G5" s="56">
        <v>480</v>
      </c>
      <c r="H5" s="47">
        <v>118</v>
      </c>
      <c r="I5" s="47">
        <v>122</v>
      </c>
      <c r="J5" s="47">
        <v>162</v>
      </c>
      <c r="K5" s="47">
        <v>170</v>
      </c>
      <c r="L5" s="56">
        <v>3392</v>
      </c>
      <c r="M5" s="56">
        <v>4712</v>
      </c>
      <c r="N5" s="71">
        <f>SUM(B5:C5)/2</f>
        <v>67.5</v>
      </c>
      <c r="O5" s="71">
        <f t="shared" ref="O4:O7" si="0">SUM(E5:F5)/2</f>
        <v>314.5</v>
      </c>
      <c r="P5" s="71">
        <f t="shared" ref="P4:P7" si="1">SUM(F5:G5)/2</f>
        <v>478</v>
      </c>
      <c r="Q5" s="71">
        <f t="shared" ref="Q4:Q7" si="2">SUM(H5:I5)/2</f>
        <v>120</v>
      </c>
      <c r="R5" s="71">
        <f t="shared" ref="R4:R7" si="3">SUM(J5:K5)/2</f>
        <v>166</v>
      </c>
      <c r="S5" s="71">
        <f t="shared" ref="S4:S7" si="4">SUM(L5:M5)/2</f>
        <v>4052</v>
      </c>
    </row>
    <row r="6" spans="1:25">
      <c r="A6" s="50"/>
      <c r="B6" s="50"/>
      <c r="C6" s="50"/>
      <c r="D6" s="50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pans="1:25">
      <c r="A7" s="41" t="s">
        <v>223</v>
      </c>
      <c r="B7" s="47">
        <v>79</v>
      </c>
      <c r="C7" s="47">
        <v>85</v>
      </c>
      <c r="D7" s="47">
        <v>146</v>
      </c>
      <c r="E7" s="47">
        <v>153</v>
      </c>
      <c r="F7" s="56">
        <v>132</v>
      </c>
      <c r="G7" s="56">
        <v>180</v>
      </c>
      <c r="H7" s="47">
        <v>126</v>
      </c>
      <c r="I7" s="47">
        <v>127</v>
      </c>
      <c r="J7" s="47">
        <v>156</v>
      </c>
      <c r="K7" s="47">
        <v>159</v>
      </c>
      <c r="L7" s="56">
        <v>2820</v>
      </c>
      <c r="M7" s="56">
        <v>2842</v>
      </c>
      <c r="N7" s="71">
        <f>SUM(B7:C7)/2</f>
        <v>82</v>
      </c>
      <c r="O7" s="71">
        <f t="shared" si="0"/>
        <v>142.5</v>
      </c>
      <c r="P7" s="71">
        <f t="shared" si="1"/>
        <v>156</v>
      </c>
      <c r="Q7" s="71">
        <f t="shared" si="2"/>
        <v>126.5</v>
      </c>
      <c r="R7" s="71">
        <f t="shared" si="3"/>
        <v>157.5</v>
      </c>
      <c r="S7" s="71">
        <f t="shared" si="4"/>
        <v>2831</v>
      </c>
    </row>
    <row r="8" spans="1:25">
      <c r="A8" s="54" t="s">
        <v>224</v>
      </c>
      <c r="B8" s="90" t="s">
        <v>239</v>
      </c>
      <c r="C8" s="91"/>
      <c r="D8" s="91"/>
      <c r="E8" s="91"/>
      <c r="F8" s="91"/>
      <c r="G8" s="91"/>
      <c r="H8" s="91"/>
      <c r="I8" s="91"/>
      <c r="J8" s="91"/>
      <c r="K8" s="72" t="e" vm="10">
        <v>#VALUE!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</row>
    <row r="9" spans="1:25" ht="29.1">
      <c r="A9" s="41" t="s">
        <v>201</v>
      </c>
      <c r="B9" s="47" t="s">
        <v>212</v>
      </c>
      <c r="C9" s="47" t="s">
        <v>213</v>
      </c>
      <c r="D9" s="47" t="s">
        <v>214</v>
      </c>
      <c r="E9" s="47" t="s">
        <v>215</v>
      </c>
      <c r="F9" s="47" t="s">
        <v>220</v>
      </c>
      <c r="G9" s="47" t="s">
        <v>221</v>
      </c>
      <c r="H9" s="67" t="s">
        <v>225</v>
      </c>
      <c r="I9" s="68" t="s">
        <v>226</v>
      </c>
      <c r="J9" s="68" t="s">
        <v>227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</row>
    <row r="10" spans="1:25">
      <c r="A10" s="56" t="s">
        <v>228</v>
      </c>
      <c r="B10" s="61">
        <v>92</v>
      </c>
      <c r="C10" s="61">
        <v>96</v>
      </c>
      <c r="D10" s="47">
        <v>180</v>
      </c>
      <c r="E10" s="47">
        <v>182</v>
      </c>
      <c r="F10" s="61">
        <v>4416</v>
      </c>
      <c r="G10" s="61">
        <v>5304</v>
      </c>
      <c r="H10" s="69">
        <f>(B10+C10)/2</f>
        <v>94</v>
      </c>
      <c r="I10" s="69">
        <f>(E10+D10)/2</f>
        <v>181</v>
      </c>
      <c r="J10" s="69">
        <f>(F10+G10)/2</f>
        <v>4860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</row>
    <row r="11" spans="1:25">
      <c r="A11" s="56" t="s">
        <v>229</v>
      </c>
      <c r="B11" s="61">
        <v>94</v>
      </c>
      <c r="C11" s="61">
        <v>101</v>
      </c>
      <c r="D11" s="61">
        <v>180</v>
      </c>
      <c r="E11" s="61">
        <v>185</v>
      </c>
      <c r="F11" s="61">
        <v>2214</v>
      </c>
      <c r="G11" s="61">
        <v>5100</v>
      </c>
      <c r="H11" s="69">
        <f t="shared" ref="H11:H12" si="5">(B11+C11)/2</f>
        <v>97.5</v>
      </c>
      <c r="I11" s="69">
        <f t="shared" ref="I11:I12" si="6">(E11+D11)/2</f>
        <v>182.5</v>
      </c>
      <c r="J11" s="69">
        <f t="shared" ref="J11:J12" si="7">(F11+G11)/2</f>
        <v>3657</v>
      </c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</row>
    <row r="12" spans="1:25">
      <c r="A12" s="51" t="s">
        <v>230</v>
      </c>
      <c r="B12" s="61">
        <v>94</v>
      </c>
      <c r="C12" s="61">
        <v>101</v>
      </c>
      <c r="D12" s="61">
        <v>185</v>
      </c>
      <c r="E12" s="61">
        <v>202</v>
      </c>
      <c r="F12" s="61">
        <v>160</v>
      </c>
      <c r="G12" s="61">
        <v>2214</v>
      </c>
      <c r="H12" s="69">
        <f t="shared" si="5"/>
        <v>97.5</v>
      </c>
      <c r="I12" s="69">
        <f t="shared" si="6"/>
        <v>193.5</v>
      </c>
      <c r="J12" s="69">
        <f t="shared" si="7"/>
        <v>1187</v>
      </c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</row>
    <row r="13" spans="1:25">
      <c r="A13" s="41" t="s">
        <v>222</v>
      </c>
      <c r="B13" s="63"/>
      <c r="C13" s="63"/>
      <c r="D13" s="63"/>
      <c r="E13" s="63"/>
      <c r="F13" s="63"/>
      <c r="G13" s="63"/>
      <c r="H13" s="63"/>
      <c r="I13" s="63"/>
      <c r="J13" s="63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</row>
    <row r="14" spans="1:25">
      <c r="A14" s="47" t="s">
        <v>228</v>
      </c>
      <c r="B14" s="47">
        <v>109</v>
      </c>
      <c r="C14" s="47">
        <v>126</v>
      </c>
      <c r="D14" s="47">
        <v>177</v>
      </c>
      <c r="E14" s="47">
        <v>178</v>
      </c>
      <c r="F14" s="61">
        <v>4218</v>
      </c>
      <c r="G14" s="61">
        <v>4704</v>
      </c>
      <c r="H14" s="69">
        <f>SUM(B14:C14)/2</f>
        <v>117.5</v>
      </c>
      <c r="I14" s="69">
        <f>SUM(D14:E14)/2</f>
        <v>177.5</v>
      </c>
      <c r="J14" s="69">
        <f>SUM(F14:G14)/2</f>
        <v>4461</v>
      </c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</row>
    <row r="15" spans="1:25">
      <c r="A15" s="47" t="s">
        <v>229</v>
      </c>
      <c r="B15" s="47">
        <v>100</v>
      </c>
      <c r="C15" s="61">
        <v>112</v>
      </c>
      <c r="D15" s="61">
        <v>179</v>
      </c>
      <c r="E15" s="47">
        <v>180</v>
      </c>
      <c r="F15" s="61">
        <v>4752</v>
      </c>
      <c r="G15" s="61">
        <v>4784</v>
      </c>
      <c r="H15" s="69">
        <f t="shared" ref="H15:H16" si="8">SUM(B15:C15)/2</f>
        <v>106</v>
      </c>
      <c r="I15" s="69">
        <f t="shared" ref="I15:I16" si="9">SUM(D15:E15)/2</f>
        <v>179.5</v>
      </c>
      <c r="J15" s="69">
        <f t="shared" ref="J15:J16" si="10">SUM(F15:G15)/2</f>
        <v>4768</v>
      </c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</row>
    <row r="16" spans="1:25">
      <c r="A16" s="47" t="s">
        <v>230</v>
      </c>
      <c r="B16" s="47">
        <v>91</v>
      </c>
      <c r="C16" s="61">
        <v>116</v>
      </c>
      <c r="D16" s="61">
        <v>197</v>
      </c>
      <c r="E16" s="61">
        <v>202</v>
      </c>
      <c r="F16" s="61">
        <v>210</v>
      </c>
      <c r="G16" s="61">
        <v>1100</v>
      </c>
      <c r="H16" s="69">
        <f t="shared" si="8"/>
        <v>103.5</v>
      </c>
      <c r="I16" s="69">
        <f t="shared" si="9"/>
        <v>199.5</v>
      </c>
      <c r="J16" s="69">
        <f t="shared" si="10"/>
        <v>655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</row>
    <row r="17" spans="1:25">
      <c r="A17" s="41" t="s">
        <v>223</v>
      </c>
      <c r="B17" s="63"/>
      <c r="C17" s="63"/>
      <c r="D17" s="63"/>
      <c r="E17" s="63"/>
      <c r="F17" s="63"/>
      <c r="G17" s="63"/>
      <c r="H17" s="63"/>
      <c r="I17" s="63"/>
      <c r="J17" s="63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</row>
    <row r="18" spans="1:25">
      <c r="A18" s="51" t="s">
        <v>228</v>
      </c>
      <c r="B18" s="47">
        <v>119</v>
      </c>
      <c r="C18" s="47">
        <v>131</v>
      </c>
      <c r="D18" s="47">
        <v>177</v>
      </c>
      <c r="E18" s="47">
        <v>182</v>
      </c>
      <c r="F18" s="61">
        <v>2880</v>
      </c>
      <c r="G18" s="61">
        <v>2914</v>
      </c>
      <c r="H18" s="69">
        <f>SUM(B18:C18)/2</f>
        <v>125</v>
      </c>
      <c r="I18" s="69">
        <f>SUM(D18:E18)/2</f>
        <v>179.5</v>
      </c>
      <c r="J18" s="69">
        <f>SUM(F18:G18)/2</f>
        <v>2897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</row>
    <row r="19" spans="1:25">
      <c r="A19" s="47" t="s">
        <v>229</v>
      </c>
      <c r="B19" s="41">
        <v>118</v>
      </c>
      <c r="C19" s="61">
        <v>132</v>
      </c>
      <c r="D19" s="61">
        <v>184</v>
      </c>
      <c r="E19" s="61">
        <v>185</v>
      </c>
      <c r="F19" s="61">
        <v>3024</v>
      </c>
      <c r="G19" s="61">
        <v>3268</v>
      </c>
      <c r="H19" s="69">
        <f t="shared" ref="H19:H20" si="11">SUM(B19:C19)/2</f>
        <v>125</v>
      </c>
      <c r="I19" s="69">
        <f t="shared" ref="I19:I20" si="12">SUM(D19:E19)/2</f>
        <v>184.5</v>
      </c>
      <c r="J19" s="69">
        <f t="shared" ref="J19:J20" si="13">SUM(F19:G19)/2</f>
        <v>3146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</row>
    <row r="20" spans="1:25" ht="15.6" customHeight="1">
      <c r="A20" s="51" t="s">
        <v>230</v>
      </c>
      <c r="B20" s="61">
        <v>92</v>
      </c>
      <c r="C20" s="61">
        <v>116</v>
      </c>
      <c r="D20" s="41">
        <v>201</v>
      </c>
      <c r="E20" s="41">
        <v>204</v>
      </c>
      <c r="F20" s="61">
        <v>36</v>
      </c>
      <c r="G20" s="61">
        <v>440</v>
      </c>
      <c r="H20" s="69">
        <f t="shared" si="11"/>
        <v>104</v>
      </c>
      <c r="I20" s="69">
        <f t="shared" si="12"/>
        <v>202.5</v>
      </c>
      <c r="J20" s="69">
        <f t="shared" si="13"/>
        <v>238</v>
      </c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</row>
    <row r="21" spans="1:25">
      <c r="A21" s="54" t="s">
        <v>224</v>
      </c>
      <c r="B21" s="90" t="s">
        <v>240</v>
      </c>
      <c r="C21" s="91"/>
      <c r="D21" s="91"/>
      <c r="E21" s="91"/>
      <c r="F21" s="91"/>
      <c r="G21" s="91"/>
      <c r="H21" s="91"/>
      <c r="I21" s="91"/>
      <c r="J21" s="91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</row>
    <row r="22" spans="1:25" ht="29.1">
      <c r="A22" s="41" t="s">
        <v>201</v>
      </c>
      <c r="B22" s="47" t="s">
        <v>212</v>
      </c>
      <c r="C22" s="47" t="s">
        <v>213</v>
      </c>
      <c r="D22" s="47" t="s">
        <v>214</v>
      </c>
      <c r="E22" s="47" t="s">
        <v>215</v>
      </c>
      <c r="F22" s="47" t="s">
        <v>220</v>
      </c>
      <c r="G22" s="47" t="s">
        <v>221</v>
      </c>
      <c r="H22" s="67" t="s">
        <v>225</v>
      </c>
      <c r="I22" s="68" t="s">
        <v>226</v>
      </c>
      <c r="J22" s="68" t="s">
        <v>227</v>
      </c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</row>
    <row r="23" spans="1:25">
      <c r="A23" s="56" t="s">
        <v>228</v>
      </c>
      <c r="B23" s="61">
        <v>90</v>
      </c>
      <c r="C23" s="47">
        <v>102</v>
      </c>
      <c r="D23" s="47">
        <v>143</v>
      </c>
      <c r="E23" s="47">
        <v>177</v>
      </c>
      <c r="F23" s="61">
        <v>6728</v>
      </c>
      <c r="G23" s="49">
        <v>7344</v>
      </c>
      <c r="H23" s="70">
        <f>(B23+C23)/2</f>
        <v>96</v>
      </c>
      <c r="I23" s="69">
        <f>(D23+E23)/2</f>
        <v>160</v>
      </c>
      <c r="J23" s="69">
        <f>(F23+G23)/2</f>
        <v>7036</v>
      </c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</row>
    <row r="24" spans="1:25">
      <c r="A24" s="56" t="s">
        <v>229</v>
      </c>
      <c r="B24" s="61">
        <v>92</v>
      </c>
      <c r="C24" s="61">
        <v>98</v>
      </c>
      <c r="D24" s="61">
        <v>103</v>
      </c>
      <c r="E24" s="61">
        <v>148</v>
      </c>
      <c r="F24" s="61">
        <v>8880</v>
      </c>
      <c r="G24" s="61">
        <v>10064</v>
      </c>
      <c r="H24" s="70">
        <f>(B24+C24)/2</f>
        <v>95</v>
      </c>
      <c r="I24" s="69">
        <f t="shared" ref="I24:I25" si="14">(D24+E24)/2</f>
        <v>125.5</v>
      </c>
      <c r="J24" s="69">
        <f t="shared" ref="J24:J25" si="15">(F24+G24)/2</f>
        <v>9472</v>
      </c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</row>
    <row r="25" spans="1:25">
      <c r="A25" s="51" t="s">
        <v>230</v>
      </c>
      <c r="B25" s="61">
        <v>107</v>
      </c>
      <c r="C25" s="61">
        <v>122</v>
      </c>
      <c r="D25" s="61">
        <v>51</v>
      </c>
      <c r="E25" s="61">
        <v>61</v>
      </c>
      <c r="F25" s="61">
        <v>384</v>
      </c>
      <c r="G25" s="65">
        <v>252</v>
      </c>
      <c r="H25" s="70">
        <f>(B25+C25)/2</f>
        <v>114.5</v>
      </c>
      <c r="I25" s="69">
        <f t="shared" si="14"/>
        <v>56</v>
      </c>
      <c r="J25" s="69">
        <f t="shared" si="15"/>
        <v>318</v>
      </c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</row>
    <row r="26" spans="1:25">
      <c r="A26" s="41" t="s">
        <v>222</v>
      </c>
      <c r="B26" s="63"/>
      <c r="C26" s="63"/>
      <c r="D26" s="63"/>
      <c r="E26" s="63"/>
      <c r="F26" s="63"/>
      <c r="G26" s="63"/>
      <c r="H26" s="63"/>
      <c r="I26" s="63"/>
      <c r="J26" s="63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</row>
    <row r="27" spans="1:25">
      <c r="A27" s="47" t="s">
        <v>228</v>
      </c>
      <c r="B27" s="47">
        <v>100</v>
      </c>
      <c r="C27" s="47">
        <v>107</v>
      </c>
      <c r="D27" s="47">
        <v>170</v>
      </c>
      <c r="E27" s="47">
        <v>176</v>
      </c>
      <c r="F27" s="61">
        <v>3744</v>
      </c>
      <c r="G27" s="61">
        <v>4704</v>
      </c>
      <c r="H27" s="69">
        <f>SUM(B27:C27)/2</f>
        <v>103.5</v>
      </c>
      <c r="I27" s="69">
        <f>SUM(D27:E27)/2</f>
        <v>173</v>
      </c>
      <c r="J27" s="69">
        <f>SUM(F27:G27)/2</f>
        <v>4224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 spans="1:25">
      <c r="A28" s="47" t="s">
        <v>229</v>
      </c>
      <c r="B28" s="47">
        <v>92</v>
      </c>
      <c r="C28" s="47">
        <v>112</v>
      </c>
      <c r="D28" s="61">
        <v>130</v>
      </c>
      <c r="E28" s="47">
        <v>159</v>
      </c>
      <c r="F28" s="61">
        <v>4048</v>
      </c>
      <c r="G28" s="61">
        <v>5900</v>
      </c>
      <c r="H28" s="69">
        <f t="shared" ref="H28:H29" si="16">SUM(B28:C28)/2</f>
        <v>102</v>
      </c>
      <c r="I28" s="69">
        <f t="shared" ref="I28:I29" si="17">SUM(D28:E28)/2</f>
        <v>144.5</v>
      </c>
      <c r="J28" s="69">
        <f t="shared" ref="J28:J29" si="18">SUM(F28:G28)/2</f>
        <v>4974</v>
      </c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spans="1:25">
      <c r="A29" s="47" t="s">
        <v>230</v>
      </c>
      <c r="B29" s="47">
        <v>67</v>
      </c>
      <c r="C29" s="47">
        <v>95</v>
      </c>
      <c r="D29" s="61">
        <v>73</v>
      </c>
      <c r="E29" s="61">
        <v>80</v>
      </c>
      <c r="F29" s="61">
        <v>544</v>
      </c>
      <c r="G29" s="61">
        <v>6678</v>
      </c>
      <c r="H29" s="69">
        <f t="shared" si="16"/>
        <v>81</v>
      </c>
      <c r="I29" s="69">
        <f t="shared" si="17"/>
        <v>76.5</v>
      </c>
      <c r="J29" s="69">
        <f t="shared" si="18"/>
        <v>3611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spans="1:25">
      <c r="A30" s="41" t="s">
        <v>223</v>
      </c>
      <c r="B30" s="63"/>
      <c r="C30" s="63"/>
      <c r="D30" s="63"/>
      <c r="E30" s="63"/>
      <c r="F30" s="63"/>
      <c r="G30" s="63"/>
      <c r="H30" s="63"/>
      <c r="I30" s="63"/>
      <c r="J30" s="63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spans="1:25">
      <c r="A31" s="51" t="s">
        <v>228</v>
      </c>
      <c r="B31" s="47">
        <v>97</v>
      </c>
      <c r="C31" s="47">
        <v>101</v>
      </c>
      <c r="D31" s="47">
        <v>160</v>
      </c>
      <c r="E31" s="47">
        <v>167</v>
      </c>
      <c r="F31" s="61">
        <v>870</v>
      </c>
      <c r="G31" s="66">
        <v>1054</v>
      </c>
      <c r="H31" s="70">
        <f>SUM(B31:C31)/2</f>
        <v>99</v>
      </c>
      <c r="I31" s="69">
        <f>SUM(D31:E31)/2</f>
        <v>163.5</v>
      </c>
      <c r="J31" s="69">
        <f>SUM(F31:G31)/2</f>
        <v>962</v>
      </c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spans="1:25">
      <c r="A32" s="52" t="s">
        <v>229</v>
      </c>
      <c r="B32" s="47">
        <v>101</v>
      </c>
      <c r="C32" s="47">
        <v>112</v>
      </c>
      <c r="D32" s="61">
        <v>130</v>
      </c>
      <c r="E32" s="61">
        <v>155</v>
      </c>
      <c r="F32" s="61">
        <v>2736</v>
      </c>
      <c r="G32" s="66">
        <v>3256</v>
      </c>
      <c r="H32" s="70">
        <f>SUM(B32:C32)/2</f>
        <v>106.5</v>
      </c>
      <c r="I32" s="69">
        <f>SUM(D32:E32)/2</f>
        <v>142.5</v>
      </c>
      <c r="J32" s="69">
        <f t="shared" ref="J32:J33" si="19">SUM(F32:G32)/2</f>
        <v>2996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spans="1:25">
      <c r="A33" s="51" t="s">
        <v>230</v>
      </c>
      <c r="B33" s="61">
        <v>72</v>
      </c>
      <c r="C33" s="61">
        <v>105</v>
      </c>
      <c r="D33" s="41">
        <v>55</v>
      </c>
      <c r="E33" s="41">
        <v>158</v>
      </c>
      <c r="F33" s="61">
        <v>720</v>
      </c>
      <c r="G33" s="62">
        <v>1386</v>
      </c>
      <c r="H33" s="70">
        <f>SUM(B33:C33)/2</f>
        <v>88.5</v>
      </c>
      <c r="I33" s="69">
        <f>SUM(D33:E33)/2</f>
        <v>106.5</v>
      </c>
      <c r="J33" s="69">
        <f t="shared" si="19"/>
        <v>1053</v>
      </c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spans="1:25">
      <c r="A34" s="54" t="s">
        <v>224</v>
      </c>
      <c r="B34" s="92" t="s">
        <v>241</v>
      </c>
      <c r="C34" s="93"/>
      <c r="D34" s="93"/>
      <c r="E34" s="93"/>
      <c r="F34" s="93"/>
      <c r="G34" s="93"/>
      <c r="H34" s="93"/>
      <c r="I34" s="93"/>
      <c r="J34" s="93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spans="1:25" ht="29.1">
      <c r="A35" s="41" t="s">
        <v>201</v>
      </c>
      <c r="B35" s="47" t="s">
        <v>202</v>
      </c>
      <c r="C35" s="47" t="s">
        <v>203</v>
      </c>
      <c r="D35" s="47" t="s">
        <v>204</v>
      </c>
      <c r="E35" s="47" t="s">
        <v>205</v>
      </c>
      <c r="F35" s="47" t="s">
        <v>210</v>
      </c>
      <c r="G35" s="47" t="s">
        <v>211</v>
      </c>
      <c r="H35" s="69" t="s">
        <v>225</v>
      </c>
      <c r="I35" s="69" t="s">
        <v>226</v>
      </c>
      <c r="J35" s="69" t="s">
        <v>227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spans="1:25">
      <c r="A36" s="51" t="s">
        <v>228</v>
      </c>
      <c r="B36" s="47">
        <v>12</v>
      </c>
      <c r="C36" s="47">
        <v>19</v>
      </c>
      <c r="D36" s="47">
        <v>160</v>
      </c>
      <c r="E36" s="47">
        <v>187</v>
      </c>
      <c r="F36" s="61">
        <v>580</v>
      </c>
      <c r="G36" s="61">
        <v>1360</v>
      </c>
      <c r="H36" s="69">
        <f>(B36+C36)/2</f>
        <v>15.5</v>
      </c>
      <c r="I36" s="69">
        <f>(D36+E36)/2</f>
        <v>173.5</v>
      </c>
      <c r="J36" s="69">
        <f>(F36+G36)/2</f>
        <v>970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spans="1:25">
      <c r="A37" s="52" t="s">
        <v>229</v>
      </c>
      <c r="B37" s="47">
        <v>19</v>
      </c>
      <c r="C37" s="47">
        <v>26</v>
      </c>
      <c r="D37" s="47">
        <v>176</v>
      </c>
      <c r="E37" s="61">
        <v>188</v>
      </c>
      <c r="F37" s="61">
        <v>1258</v>
      </c>
      <c r="G37" s="61">
        <v>2688</v>
      </c>
      <c r="H37" s="69">
        <f t="shared" ref="H37:H38" si="20">(B37+C37)/2</f>
        <v>22.5</v>
      </c>
      <c r="I37" s="69">
        <f t="shared" ref="I37:I38" si="21">(D37+E37)/2</f>
        <v>182</v>
      </c>
      <c r="J37" s="69">
        <f t="shared" ref="J37:J38" si="22">(F37+G37)/2</f>
        <v>1973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spans="1:25">
      <c r="A38" s="51" t="s">
        <v>230</v>
      </c>
      <c r="B38" s="61">
        <v>15</v>
      </c>
      <c r="C38" s="61">
        <v>19</v>
      </c>
      <c r="D38" s="61">
        <v>194</v>
      </c>
      <c r="E38" s="61">
        <v>195</v>
      </c>
      <c r="F38" s="61">
        <v>676</v>
      </c>
      <c r="G38" s="61">
        <v>782</v>
      </c>
      <c r="H38" s="69">
        <f t="shared" si="20"/>
        <v>17</v>
      </c>
      <c r="I38" s="69">
        <f t="shared" si="21"/>
        <v>194.5</v>
      </c>
      <c r="J38" s="69">
        <f t="shared" si="22"/>
        <v>729</v>
      </c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</row>
    <row r="39" spans="1:25">
      <c r="A39" s="41" t="s">
        <v>222</v>
      </c>
      <c r="B39" s="53"/>
      <c r="C39" s="53"/>
      <c r="D39" s="53"/>
      <c r="E39" s="63"/>
      <c r="F39" s="63"/>
      <c r="G39" s="63"/>
      <c r="H39" s="63"/>
      <c r="I39" s="63"/>
      <c r="J39" s="63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spans="1:25">
      <c r="A40" s="51" t="s">
        <v>228</v>
      </c>
      <c r="B40" s="47">
        <v>51</v>
      </c>
      <c r="C40" s="47">
        <v>61</v>
      </c>
      <c r="D40" s="47">
        <v>178</v>
      </c>
      <c r="E40" s="47">
        <v>185</v>
      </c>
      <c r="F40" s="61">
        <v>1406</v>
      </c>
      <c r="G40" s="61">
        <v>1672</v>
      </c>
      <c r="H40" s="69">
        <f>SUM(B40:C40)/2</f>
        <v>56</v>
      </c>
      <c r="I40" s="69">
        <f>SUM(D40:E40)/2</f>
        <v>181.5</v>
      </c>
      <c r="J40" s="69">
        <f>SUM(F40:G40)/2</f>
        <v>1539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</row>
    <row r="41" spans="1:25">
      <c r="A41" s="52" t="s">
        <v>229</v>
      </c>
      <c r="B41" s="47">
        <v>50</v>
      </c>
      <c r="C41" s="47">
        <v>51</v>
      </c>
      <c r="D41" s="47">
        <v>185</v>
      </c>
      <c r="E41" s="47">
        <v>190</v>
      </c>
      <c r="F41" s="61">
        <v>1518</v>
      </c>
      <c r="G41" s="61">
        <v>2132</v>
      </c>
      <c r="H41" s="69">
        <f t="shared" ref="H41:H42" si="23">SUM(B41:C41)/2</f>
        <v>50.5</v>
      </c>
      <c r="I41" s="69">
        <f t="shared" ref="I41:I42" si="24">SUM(D41:E41)/2</f>
        <v>187.5</v>
      </c>
      <c r="J41" s="69">
        <f t="shared" ref="J41:J42" si="25">SUM(F41:G41)/2</f>
        <v>1825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</row>
    <row r="42" spans="1:25">
      <c r="A42" s="51" t="s">
        <v>230</v>
      </c>
      <c r="B42" s="47">
        <v>29</v>
      </c>
      <c r="C42" s="47">
        <v>48</v>
      </c>
      <c r="D42" s="41">
        <v>197</v>
      </c>
      <c r="E42" s="47">
        <v>204</v>
      </c>
      <c r="F42" s="61">
        <v>836</v>
      </c>
      <c r="G42" s="61">
        <v>156</v>
      </c>
      <c r="H42" s="69">
        <f t="shared" si="23"/>
        <v>38.5</v>
      </c>
      <c r="I42" s="69">
        <f t="shared" si="24"/>
        <v>200.5</v>
      </c>
      <c r="J42" s="69">
        <f t="shared" si="25"/>
        <v>496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</row>
    <row r="43" spans="1:25">
      <c r="A43" s="41" t="s">
        <v>223</v>
      </c>
      <c r="B43" s="53"/>
      <c r="C43" s="53"/>
      <c r="D43" s="53"/>
      <c r="E43" s="63"/>
      <c r="F43" s="63"/>
      <c r="G43" s="63"/>
      <c r="H43" s="63"/>
      <c r="I43" s="63"/>
      <c r="J43" s="63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spans="1:25">
      <c r="A44" s="51" t="s">
        <v>228</v>
      </c>
      <c r="B44" s="47">
        <v>80</v>
      </c>
      <c r="C44" s="47">
        <v>86</v>
      </c>
      <c r="D44" s="47">
        <v>155</v>
      </c>
      <c r="E44" s="47">
        <v>167</v>
      </c>
      <c r="F44" s="61">
        <v>756</v>
      </c>
      <c r="G44" s="62">
        <v>1044</v>
      </c>
      <c r="H44" s="70">
        <f>SUM(B44:C44)/2</f>
        <v>83</v>
      </c>
      <c r="I44" s="69">
        <f>SUM(D44:D44)/2</f>
        <v>77.5</v>
      </c>
      <c r="J44" s="69">
        <f>SUM(F44:G44)/2</f>
        <v>900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spans="1:25">
      <c r="A45" s="52" t="s">
        <v>229</v>
      </c>
      <c r="B45" s="47">
        <v>78</v>
      </c>
      <c r="C45" s="47">
        <v>89</v>
      </c>
      <c r="D45" s="47">
        <v>168</v>
      </c>
      <c r="E45" s="47">
        <v>175</v>
      </c>
      <c r="F45" s="61">
        <v>1968</v>
      </c>
      <c r="G45" s="61">
        <v>2250</v>
      </c>
      <c r="H45" s="70">
        <f t="shared" ref="H45:H46" si="26">SUM(B45:C45)/2</f>
        <v>83.5</v>
      </c>
      <c r="I45" s="69">
        <f t="shared" ref="I45:I46" si="27">SUM(D45:D45)/2</f>
        <v>84</v>
      </c>
      <c r="J45" s="69">
        <f t="shared" ref="J45:J46" si="28">SUM(F45:G45)/2</f>
        <v>2109</v>
      </c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spans="1:25">
      <c r="A46" s="51" t="s">
        <v>230</v>
      </c>
      <c r="B46" s="47">
        <v>73</v>
      </c>
      <c r="C46" s="47">
        <v>100</v>
      </c>
      <c r="D46" s="47">
        <v>194</v>
      </c>
      <c r="E46" s="47">
        <v>203</v>
      </c>
      <c r="F46" s="61">
        <v>48</v>
      </c>
      <c r="G46" s="61">
        <v>1488</v>
      </c>
      <c r="H46" s="70">
        <f t="shared" si="26"/>
        <v>86.5</v>
      </c>
      <c r="I46" s="69">
        <f t="shared" si="27"/>
        <v>97</v>
      </c>
      <c r="J46" s="69">
        <f t="shared" si="28"/>
        <v>768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spans="1:25">
      <c r="A47" s="54" t="s">
        <v>224</v>
      </c>
      <c r="B47" s="92" t="s">
        <v>242</v>
      </c>
      <c r="C47" s="93"/>
      <c r="D47" s="93"/>
      <c r="E47" s="93"/>
      <c r="F47" s="93"/>
      <c r="G47" s="93"/>
      <c r="H47" s="93"/>
      <c r="I47" s="93"/>
      <c r="J47" s="93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spans="1:25" ht="29.1">
      <c r="A48" s="41" t="s">
        <v>201</v>
      </c>
      <c r="B48" s="47" t="s">
        <v>202</v>
      </c>
      <c r="C48" s="47" t="s">
        <v>203</v>
      </c>
      <c r="D48" s="47" t="s">
        <v>204</v>
      </c>
      <c r="E48" s="47" t="s">
        <v>205</v>
      </c>
      <c r="F48" s="47" t="s">
        <v>210</v>
      </c>
      <c r="G48" s="47" t="s">
        <v>211</v>
      </c>
      <c r="H48" s="69" t="s">
        <v>225</v>
      </c>
      <c r="I48" s="69" t="s">
        <v>226</v>
      </c>
      <c r="J48" s="69" t="s">
        <v>227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spans="1:25">
      <c r="A49" s="51" t="s">
        <v>228</v>
      </c>
      <c r="B49" s="47">
        <v>5</v>
      </c>
      <c r="C49" s="47">
        <v>14</v>
      </c>
      <c r="D49" s="47">
        <v>107</v>
      </c>
      <c r="E49" s="47">
        <v>156</v>
      </c>
      <c r="F49" s="61">
        <v>72</v>
      </c>
      <c r="G49" s="49">
        <v>644</v>
      </c>
      <c r="H49" s="70">
        <f>SUM(B49:C49)/2</f>
        <v>9.5</v>
      </c>
      <c r="I49" s="69">
        <f>SUM(D49:E49)/2</f>
        <v>131.5</v>
      </c>
      <c r="J49" s="69">
        <f>SUM(F49:G49)/2</f>
        <v>358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spans="1:25">
      <c r="A50" s="52" t="s">
        <v>229</v>
      </c>
      <c r="B50" s="47">
        <v>12</v>
      </c>
      <c r="C50" s="47">
        <v>14</v>
      </c>
      <c r="D50" s="47">
        <v>100</v>
      </c>
      <c r="E50" s="47">
        <v>150</v>
      </c>
      <c r="F50" s="61">
        <v>480</v>
      </c>
      <c r="G50" s="61">
        <v>504</v>
      </c>
      <c r="H50" s="70">
        <f t="shared" ref="H50:H51" si="29">SUM(B50:C50)/2</f>
        <v>13</v>
      </c>
      <c r="I50" s="69">
        <f t="shared" ref="I50:I51" si="30">SUM(D50:E50)/2</f>
        <v>125</v>
      </c>
      <c r="J50" s="69">
        <f t="shared" ref="J50:J51" si="31">SUM(F50:G50)/2</f>
        <v>492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spans="1:25">
      <c r="A51" s="51" t="s">
        <v>230</v>
      </c>
      <c r="B51" s="61">
        <v>8</v>
      </c>
      <c r="C51" s="61">
        <v>11</v>
      </c>
      <c r="D51" s="61">
        <v>84</v>
      </c>
      <c r="E51" s="61">
        <v>120</v>
      </c>
      <c r="F51" s="61">
        <v>264</v>
      </c>
      <c r="G51" s="61">
        <v>304</v>
      </c>
      <c r="H51" s="70">
        <f t="shared" si="29"/>
        <v>9.5</v>
      </c>
      <c r="I51" s="69">
        <f t="shared" si="30"/>
        <v>102</v>
      </c>
      <c r="J51" s="69">
        <f t="shared" si="31"/>
        <v>284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spans="1:25">
      <c r="A52" s="41" t="s">
        <v>222</v>
      </c>
      <c r="B52" s="53"/>
      <c r="C52" s="53"/>
      <c r="D52" s="53"/>
      <c r="E52" s="63"/>
      <c r="F52" s="63"/>
      <c r="G52" s="63"/>
      <c r="H52" s="63"/>
      <c r="I52" s="63"/>
      <c r="J52" s="63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spans="1:25">
      <c r="A53" s="51" t="s">
        <v>228</v>
      </c>
      <c r="B53" s="47">
        <v>54</v>
      </c>
      <c r="C53" s="47">
        <v>55</v>
      </c>
      <c r="D53" s="47">
        <v>144</v>
      </c>
      <c r="E53" s="47">
        <v>154</v>
      </c>
      <c r="F53" s="61">
        <v>156</v>
      </c>
      <c r="G53" s="61">
        <v>1960</v>
      </c>
      <c r="H53" s="69">
        <f>SUM(B53:C53)/2</f>
        <v>54.5</v>
      </c>
      <c r="I53" s="69">
        <f>SUM(D53:E53)/2</f>
        <v>149</v>
      </c>
      <c r="J53" s="69">
        <f>SUM(F53:G53)/2</f>
        <v>1058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spans="1:25">
      <c r="A54" s="52" t="s">
        <v>229</v>
      </c>
      <c r="B54" s="47">
        <v>49</v>
      </c>
      <c r="C54" s="47">
        <v>72</v>
      </c>
      <c r="D54" s="47">
        <v>113</v>
      </c>
      <c r="E54" s="47">
        <v>134</v>
      </c>
      <c r="F54" s="61">
        <v>2232</v>
      </c>
      <c r="G54" s="61">
        <v>280</v>
      </c>
      <c r="H54" s="69">
        <f t="shared" ref="H54:H55" si="32">SUM(B54:C54)/2</f>
        <v>60.5</v>
      </c>
      <c r="I54" s="69">
        <f t="shared" ref="I54:I55" si="33">SUM(D54:E54)/2</f>
        <v>123.5</v>
      </c>
      <c r="J54" s="69">
        <f t="shared" ref="J54:J55" si="34">SUM(F54:G54)/2</f>
        <v>1256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spans="1:25">
      <c r="A55" s="51" t="s">
        <v>230</v>
      </c>
      <c r="B55" s="47">
        <v>31</v>
      </c>
      <c r="C55" s="47">
        <v>37</v>
      </c>
      <c r="D55" s="41">
        <v>11</v>
      </c>
      <c r="E55" s="47">
        <v>18</v>
      </c>
      <c r="F55" s="61">
        <v>494</v>
      </c>
      <c r="G55" s="61">
        <v>2294</v>
      </c>
      <c r="H55" s="69">
        <f t="shared" si="32"/>
        <v>34</v>
      </c>
      <c r="I55" s="69">
        <f t="shared" si="33"/>
        <v>14.5</v>
      </c>
      <c r="J55" s="69">
        <f t="shared" si="34"/>
        <v>1394</v>
      </c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spans="1:25">
      <c r="A56" s="41" t="s">
        <v>223</v>
      </c>
      <c r="B56" s="53"/>
      <c r="C56" s="53"/>
      <c r="D56" s="53"/>
      <c r="E56" s="63"/>
      <c r="F56" s="63"/>
      <c r="G56" s="63"/>
      <c r="H56" s="63"/>
      <c r="I56" s="63"/>
      <c r="J56" s="63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spans="1:25">
      <c r="A57" s="51" t="s">
        <v>228</v>
      </c>
      <c r="B57" s="47">
        <v>62</v>
      </c>
      <c r="C57" s="47">
        <v>63</v>
      </c>
      <c r="D57" s="47">
        <v>145</v>
      </c>
      <c r="E57" s="47">
        <v>146</v>
      </c>
      <c r="F57" s="61">
        <v>476</v>
      </c>
      <c r="G57" s="61">
        <v>1632</v>
      </c>
      <c r="H57" s="69">
        <f>SUM(B57:C57)/2</f>
        <v>62.5</v>
      </c>
      <c r="I57" s="69">
        <f>SUM(D57:E57)/2</f>
        <v>145.5</v>
      </c>
      <c r="J57" s="69">
        <f>SUM(F57:G57)/2</f>
        <v>1054</v>
      </c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spans="1:25">
      <c r="A58" s="52" t="s">
        <v>229</v>
      </c>
      <c r="B58" s="47">
        <v>48</v>
      </c>
      <c r="C58" s="47">
        <v>53</v>
      </c>
      <c r="D58" s="47">
        <v>111</v>
      </c>
      <c r="E58" s="47">
        <v>113</v>
      </c>
      <c r="F58" s="61">
        <v>1560</v>
      </c>
      <c r="G58" s="61">
        <v>1566</v>
      </c>
      <c r="H58" s="69">
        <f t="shared" ref="H58:H59" si="35">SUM(B58:C58)/2</f>
        <v>50.5</v>
      </c>
      <c r="I58" s="69">
        <f t="shared" ref="I58:I59" si="36">SUM(D58:E58)/2</f>
        <v>112</v>
      </c>
      <c r="J58" s="69">
        <f t="shared" ref="J58:J59" si="37">SUM(F58:G58)/2</f>
        <v>1563</v>
      </c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spans="1:25">
      <c r="A59" s="51" t="s">
        <v>230</v>
      </c>
      <c r="B59" s="47">
        <v>30</v>
      </c>
      <c r="C59" s="47">
        <v>40</v>
      </c>
      <c r="D59" s="47">
        <v>17</v>
      </c>
      <c r="E59" s="47">
        <v>22</v>
      </c>
      <c r="F59" s="61">
        <v>240</v>
      </c>
      <c r="G59" s="61">
        <v>2700</v>
      </c>
      <c r="H59" s="69">
        <f t="shared" si="35"/>
        <v>35</v>
      </c>
      <c r="I59" s="69">
        <f t="shared" si="36"/>
        <v>19.5</v>
      </c>
      <c r="J59" s="69">
        <f t="shared" si="37"/>
        <v>1470</v>
      </c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</sheetData>
  <mergeCells count="9">
    <mergeCell ref="B47:J47"/>
    <mergeCell ref="K8:Y59"/>
    <mergeCell ref="A1:A2"/>
    <mergeCell ref="B1:G1"/>
    <mergeCell ref="H1:M1"/>
    <mergeCell ref="B8:J8"/>
    <mergeCell ref="B21:J21"/>
    <mergeCell ref="B34:J34"/>
    <mergeCell ref="N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c4b60d1f48020bfdac6d76deda6f7fc5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3a675827c145e773375b566133ffe5e1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7081C3-BE47-4073-9DFF-22D2BAB02A62}"/>
</file>

<file path=customXml/itemProps2.xml><?xml version="1.0" encoding="utf-8"?>
<ds:datastoreItem xmlns:ds="http://schemas.openxmlformats.org/officeDocument/2006/customXml" ds:itemID="{34865774-01FF-4815-BA4D-F666C4BA948C}"/>
</file>

<file path=customXml/itemProps3.xml><?xml version="1.0" encoding="utf-8"?>
<ds:datastoreItem xmlns:ds="http://schemas.openxmlformats.org/officeDocument/2006/customXml" ds:itemID="{97BEA778-80E1-4464-874C-3EE2DBD6D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Zakir Haziq Bin Mohd Padzal</cp:lastModifiedBy>
  <cp:revision/>
  <dcterms:created xsi:type="dcterms:W3CDTF">2024-08-24T13:22:32Z</dcterms:created>
  <dcterms:modified xsi:type="dcterms:W3CDTF">2024-10-16T09:40:49Z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