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Rayan ElHamoud\"/>
    </mc:Choice>
  </mc:AlternateContent>
  <xr:revisionPtr revIDLastSave="0" documentId="13_ncr:1_{D5BCC5D6-1268-4ED8-A55B-6DFF76ACADDE}" xr6:coauthVersionLast="47" xr6:coauthVersionMax="47" xr10:uidLastSave="{00000000-0000-0000-0000-000000000000}"/>
  <bookViews>
    <workbookView xWindow="-108" yWindow="-108" windowWidth="23256" windowHeight="12576" activeTab="1" xr2:uid="{4B964F5C-13B4-48AA-9C04-E66559A82F46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" i="2" l="1"/>
  <c r="N6" i="2"/>
  <c r="K6" i="2"/>
  <c r="E25" i="1"/>
  <c r="E24" i="1"/>
  <c r="F22" i="1"/>
  <c r="E23" i="1"/>
  <c r="S6" i="1"/>
  <c r="Q6" i="1" s="1"/>
  <c r="Q7" i="2"/>
  <c r="Q8" i="2"/>
  <c r="Q10" i="2"/>
  <c r="N7" i="2"/>
  <c r="K7" i="2"/>
  <c r="K8" i="2"/>
  <c r="N8" i="2" s="1"/>
  <c r="K9" i="2"/>
  <c r="N9" i="2" s="1"/>
  <c r="K10" i="2"/>
  <c r="N10" i="2" s="1"/>
  <c r="Q19" i="1"/>
  <c r="Q10" i="1"/>
  <c r="Q20" i="1"/>
  <c r="Q18" i="1"/>
  <c r="Q17" i="1"/>
  <c r="Q16" i="1"/>
  <c r="Q15" i="1"/>
  <c r="Q14" i="1"/>
  <c r="Q13" i="1"/>
  <c r="Q12" i="1"/>
  <c r="Q11" i="1"/>
  <c r="Q9" i="1"/>
  <c r="Q8" i="1"/>
  <c r="Q7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K6" i="1"/>
  <c r="K13" i="1"/>
  <c r="K14" i="1"/>
  <c r="K15" i="1"/>
  <c r="K16" i="1"/>
  <c r="K17" i="1"/>
  <c r="K18" i="1"/>
  <c r="K19" i="1"/>
  <c r="K20" i="1"/>
  <c r="K7" i="1"/>
  <c r="K8" i="1"/>
  <c r="K9" i="1"/>
  <c r="K10" i="1"/>
  <c r="K11" i="1"/>
  <c r="K12" i="1"/>
  <c r="Q9" i="2" l="1"/>
</calcChain>
</file>

<file path=xl/sharedStrings.xml><?xml version="1.0" encoding="utf-8"?>
<sst xmlns="http://schemas.openxmlformats.org/spreadsheetml/2006/main" count="27" uniqueCount="27">
  <si>
    <t>Bitcoin Historical corrections</t>
  </si>
  <si>
    <r>
      <rPr>
        <b/>
        <sz val="11"/>
        <color theme="0"/>
        <rFont val="Calibri"/>
        <family val="2"/>
        <scheme val="minor"/>
      </rPr>
      <t>Correction period</t>
    </r>
    <r>
      <rPr>
        <b/>
        <sz val="11"/>
        <color theme="0"/>
        <rFont val="Calibri"/>
        <family val="2"/>
      </rPr>
      <t>&gt;=</t>
    </r>
    <r>
      <rPr>
        <b/>
        <sz val="11"/>
        <color theme="1"/>
        <rFont val="Calibri"/>
        <family val="2"/>
      </rPr>
      <t xml:space="preserve"> </t>
    </r>
    <r>
      <rPr>
        <b/>
        <sz val="11"/>
        <color theme="0"/>
        <rFont val="Calibri"/>
        <family val="2"/>
      </rPr>
      <t>30%</t>
    </r>
  </si>
  <si>
    <t>NO.</t>
  </si>
  <si>
    <t>Correction End Date</t>
  </si>
  <si>
    <t>Correction Start Date</t>
  </si>
  <si>
    <t>Days In Correction</t>
  </si>
  <si>
    <t>Bitcoin High Price $</t>
  </si>
  <si>
    <t>Bitcoin Low Price $</t>
  </si>
  <si>
    <t>Decline %</t>
  </si>
  <si>
    <t>Decline $</t>
  </si>
  <si>
    <t>TOTAL DAYS IN CORRECTION:</t>
  </si>
  <si>
    <t>BIGGEST DECLINE:</t>
  </si>
  <si>
    <t>SMALLEST DECLINE:</t>
  </si>
  <si>
    <t>HIGHEST PRICE:</t>
  </si>
  <si>
    <t>Names</t>
  </si>
  <si>
    <t xml:space="preserve">Rayan </t>
  </si>
  <si>
    <t>Jhonny</t>
  </si>
  <si>
    <t>Anthony</t>
  </si>
  <si>
    <t>Joseph</t>
  </si>
  <si>
    <t>Badwe</t>
  </si>
  <si>
    <t>Bitcoin Bought</t>
  </si>
  <si>
    <t>Buy Price:</t>
  </si>
  <si>
    <t>Growth</t>
  </si>
  <si>
    <t>BTC/USD</t>
  </si>
  <si>
    <t>Gain or Loss</t>
  </si>
  <si>
    <t>BITCOIN TABLE FOR GAIN AND LOSS</t>
  </si>
  <si>
    <t xml:space="preserve">Gain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</si>
</sst>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"/>
    <numFmt numFmtId="165" formatCode="&quot;$&quot;#,##0.00"/>
    <numFmt numFmtId="166" formatCode="#,##0.00\ [$₿]" x16r2:formatCode16="#,##0.00\ [$₿-x-xbt1]"/>
    <numFmt numFmtId="167" formatCode="&quot;$&quot;#,##0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Tw Cen MT Condensed Extra Bold"/>
      <family val="2"/>
    </font>
    <font>
      <b/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Arial Black"/>
      <family val="2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4B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5DBA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6" borderId="5" xfId="0" applyFill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6" borderId="0" xfId="0" applyNumberFormat="1" applyFill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6" borderId="0" xfId="0" applyNumberFormat="1" applyFill="1" applyBorder="1" applyAlignment="1">
      <alignment horizontal="center"/>
    </xf>
    <xf numFmtId="164" fontId="0" fillId="6" borderId="3" xfId="0" applyNumberForma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0" fontId="0" fillId="0" borderId="0" xfId="0" applyNumberFormat="1" applyFont="1" applyFill="1" applyBorder="1" applyAlignment="1">
      <alignment horizontal="center" vertical="center"/>
    </xf>
    <xf numFmtId="10" fontId="0" fillId="0" borderId="0" xfId="0" applyNumberFormat="1" applyFill="1" applyBorder="1" applyAlignment="1">
      <alignment horizontal="center" vertical="center"/>
    </xf>
    <xf numFmtId="0" fontId="0" fillId="5" borderId="5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164" fontId="0" fillId="7" borderId="6" xfId="0" applyNumberFormat="1" applyFill="1" applyBorder="1" applyAlignment="1">
      <alignment horizontal="center"/>
    </xf>
    <xf numFmtId="164" fontId="0" fillId="7" borderId="7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0" borderId="1" xfId="0" applyFont="1" applyBorder="1" applyAlignment="1">
      <alignment horizontal="center"/>
    </xf>
    <xf numFmtId="15" fontId="0" fillId="0" borderId="0" xfId="0" applyNumberFormat="1" applyAlignment="1">
      <alignment horizontal="center"/>
    </xf>
    <xf numFmtId="15" fontId="0" fillId="6" borderId="0" xfId="0" applyNumberFormat="1" applyFill="1" applyAlignment="1">
      <alignment horizontal="center"/>
    </xf>
    <xf numFmtId="15" fontId="0" fillId="0" borderId="1" xfId="0" applyNumberFormat="1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15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0" fillId="4" borderId="4" xfId="0" applyFill="1" applyBorder="1" applyAlignment="1">
      <alignment horizontal="center"/>
    </xf>
    <xf numFmtId="165" fontId="0" fillId="7" borderId="0" xfId="0" applyNumberFormat="1" applyFill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10" fontId="7" fillId="6" borderId="5" xfId="0" applyNumberFormat="1" applyFont="1" applyFill="1" applyBorder="1" applyAlignment="1">
      <alignment horizontal="center"/>
    </xf>
    <xf numFmtId="10" fontId="7" fillId="6" borderId="0" xfId="0" applyNumberFormat="1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10" fontId="8" fillId="6" borderId="5" xfId="0" applyNumberFormat="1" applyFont="1" applyFill="1" applyBorder="1" applyAlignment="1">
      <alignment horizontal="center"/>
    </xf>
    <xf numFmtId="10" fontId="8" fillId="6" borderId="0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165" fontId="0" fillId="6" borderId="5" xfId="0" applyNumberForma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10" fontId="0" fillId="11" borderId="8" xfId="0" applyNumberFormat="1" applyFill="1" applyBorder="1" applyAlignment="1">
      <alignment horizontal="center"/>
    </xf>
    <xf numFmtId="10" fontId="0" fillId="11" borderId="9" xfId="0" applyNumberFormat="1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166" fontId="0" fillId="7" borderId="0" xfId="0" applyNumberFormat="1" applyFill="1" applyAlignment="1">
      <alignment horizontal="center"/>
    </xf>
    <xf numFmtId="165" fontId="0" fillId="7" borderId="6" xfId="0" applyNumberFormat="1" applyFill="1" applyBorder="1" applyAlignment="1">
      <alignment horizontal="center"/>
    </xf>
    <xf numFmtId="9" fontId="0" fillId="7" borderId="6" xfId="1" applyFont="1" applyFill="1" applyBorder="1" applyAlignment="1">
      <alignment horizontal="center"/>
    </xf>
    <xf numFmtId="9" fontId="0" fillId="7" borderId="7" xfId="1" applyFont="1" applyFill="1" applyBorder="1" applyAlignment="1">
      <alignment horizontal="center"/>
    </xf>
    <xf numFmtId="167" fontId="0" fillId="7" borderId="1" xfId="0" applyNumberFormat="1" applyFill="1" applyBorder="1" applyAlignment="1">
      <alignment horizontal="center"/>
    </xf>
    <xf numFmtId="9" fontId="0" fillId="7" borderId="1" xfId="1" applyFont="1" applyFill="1" applyBorder="1" applyAlignment="1">
      <alignment horizontal="center"/>
    </xf>
    <xf numFmtId="9" fontId="0" fillId="7" borderId="2" xfId="1" applyFont="1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166" fontId="0" fillId="10" borderId="0" xfId="0" applyNumberFormat="1" applyFill="1" applyAlignment="1">
      <alignment horizontal="center"/>
    </xf>
    <xf numFmtId="167" fontId="0" fillId="10" borderId="0" xfId="0" applyNumberFormat="1" applyFill="1" applyBorder="1" applyAlignment="1">
      <alignment horizontal="center"/>
    </xf>
    <xf numFmtId="9" fontId="0" fillId="10" borderId="0" xfId="1" applyFont="1" applyFill="1" applyBorder="1" applyAlignment="1">
      <alignment horizontal="center"/>
    </xf>
    <xf numFmtId="9" fontId="0" fillId="10" borderId="3" xfId="1" applyFont="1" applyFill="1" applyBorder="1" applyAlignment="1">
      <alignment horizontal="center"/>
    </xf>
    <xf numFmtId="167" fontId="0" fillId="7" borderId="0" xfId="0" applyNumberFormat="1" applyFill="1" applyBorder="1" applyAlignment="1">
      <alignment horizontal="center"/>
    </xf>
    <xf numFmtId="9" fontId="0" fillId="7" borderId="0" xfId="1" applyFont="1" applyFill="1" applyBorder="1" applyAlignment="1">
      <alignment horizontal="center"/>
    </xf>
    <xf numFmtId="9" fontId="0" fillId="7" borderId="3" xfId="1" applyFont="1" applyFill="1" applyBorder="1" applyAlignment="1">
      <alignment horizontal="center"/>
    </xf>
    <xf numFmtId="0" fontId="2" fillId="10" borderId="0" xfId="0" applyFont="1" applyFill="1" applyAlignment="1">
      <alignment horizontal="center"/>
    </xf>
    <xf numFmtId="0" fontId="9" fillId="12" borderId="0" xfId="0" applyFont="1" applyFill="1" applyAlignment="1">
      <alignment horizontal="center"/>
    </xf>
    <xf numFmtId="165" fontId="2" fillId="13" borderId="0" xfId="0" applyNumberFormat="1" applyFont="1" applyFill="1" applyAlignment="1">
      <alignment horizontal="center"/>
    </xf>
    <xf numFmtId="0" fontId="0" fillId="9" borderId="0" xfId="0" applyFill="1" applyAlignment="1">
      <alignment horizontal="center"/>
    </xf>
    <xf numFmtId="164" fontId="0" fillId="10" borderId="0" xfId="0" applyNumberFormat="1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166" fontId="0" fillId="7" borderId="1" xfId="0" applyNumberFormat="1" applyFill="1" applyBorder="1" applyAlignment="1">
      <alignment horizontal="center"/>
    </xf>
    <xf numFmtId="0" fontId="10" fillId="14" borderId="0" xfId="0" applyFont="1" applyFill="1" applyAlignment="1">
      <alignment horizontal="center" vertical="center"/>
    </xf>
    <xf numFmtId="0" fontId="0" fillId="9" borderId="0" xfId="0" applyFill="1" applyAlignment="1">
      <alignment horizontal="center" wrapText="1"/>
    </xf>
  </cellXfs>
  <cellStyles count="2">
    <cellStyle name="Normal" xfId="0" builtinId="0"/>
    <cellStyle name="Percent" xfId="1" builtinId="5"/>
  </cellStyles>
  <dxfs count="6">
    <dxf>
      <font>
        <color rgb="FF0070C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5DBAFF"/>
      <color rgb="FFFF4B4B"/>
      <color rgb="FFDFED2B"/>
      <color rgb="FFFFCC66"/>
      <color rgb="FFFFFF99"/>
      <color rgb="FFFFCC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2D4-4660-A1CA-B2B0B903DE3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2D4-4660-A1CA-B2B0B903DE3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2D4-4660-A1CA-B2B0B903DE3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2D4-4660-A1CA-B2B0B903DE3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2D4-4660-A1CA-B2B0B903DE3A}"/>
              </c:ext>
            </c:extLst>
          </c:dPt>
          <c:val>
            <c:numRef>
              <c:f>Sheet2!$K$6:$K$10</c:f>
              <c:numCache>
                <c:formatCode>0%</c:formatCode>
                <c:ptCount val="5"/>
                <c:pt idx="0">
                  <c:v>718.38750000000005</c:v>
                </c:pt>
                <c:pt idx="1">
                  <c:v>-5.0579999999999927</c:v>
                </c:pt>
                <c:pt idx="2">
                  <c:v>479.7002</c:v>
                </c:pt>
                <c:pt idx="3">
                  <c:v>391.77499999999998</c:v>
                </c:pt>
                <c:pt idx="4">
                  <c:v>4645.5839999999998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FA-487A-B9A2-4921987A0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B-F2D4-4660-A1CA-B2B0B903DE3A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D-F2D4-4660-A1CA-B2B0B903DE3A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F-F2D4-4660-A1CA-B2B0B903DE3A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1-F2D4-4660-A1CA-B2B0B903DE3A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3-F2D4-4660-A1CA-B2B0B903DE3A}"/>
                    </c:ext>
                  </c:extLst>
                </c:dPt>
                <c:val>
                  <c:numRef>
                    <c:extLst>
                      <c:ext uri="{02D57815-91ED-43cb-92C2-25804820EDAC}">
                        <c15:formulaRef>
                          <c15:sqref>Sheet2!$L$6:$L$10</c15:sqref>
                        </c15:formulaRef>
                      </c:ext>
                    </c:extLst>
                    <c:numCache>
                      <c:formatCode>0%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8FA-487A-B9A2-4921987A0EDF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403860</xdr:colOff>
      <xdr:row>13</xdr:row>
      <xdr:rowOff>7620</xdr:rowOff>
    </xdr:from>
    <xdr:to>
      <xdr:col>15</xdr:col>
      <xdr:colOff>99060</xdr:colOff>
      <xdr:row>28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74E221-B868-4723-8A9B-DFDF7445CE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8810-C000-4554-AF52-1E954066D6CF}">
  <dimension ref="C1:U25"/>
  <sheetViews>
    <sheetView workbookViewId="0">
      <selection activeCell="E26" sqref="E26"/>
    </sheetView>
  </sheetViews>
  <sheetFormatPr defaultRowHeight="14.4" x14ac:dyDescent="0.3"/>
  <sheetData>
    <row r="1" spans="3:21" ht="14.4" customHeight="1" x14ac:dyDescent="0.3">
      <c r="C1" s="30" t="s">
        <v>0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</row>
    <row r="2" spans="3:21" ht="14.4" customHeight="1" x14ac:dyDescent="0.3"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</row>
    <row r="3" spans="3:21" ht="14.4" customHeight="1" x14ac:dyDescent="0.3"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</row>
    <row r="4" spans="3:21" x14ac:dyDescent="0.3">
      <c r="C4" s="31" t="s">
        <v>1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</row>
    <row r="5" spans="3:21" x14ac:dyDescent="0.3">
      <c r="C5" s="32" t="s">
        <v>2</v>
      </c>
      <c r="D5" s="27"/>
      <c r="E5" s="27" t="s">
        <v>4</v>
      </c>
      <c r="F5" s="27"/>
      <c r="G5" s="27"/>
      <c r="H5" s="27" t="s">
        <v>3</v>
      </c>
      <c r="I5" s="27"/>
      <c r="J5" s="27"/>
      <c r="K5" s="27" t="s">
        <v>5</v>
      </c>
      <c r="L5" s="27"/>
      <c r="M5" s="27" t="s">
        <v>6</v>
      </c>
      <c r="N5" s="27"/>
      <c r="O5" s="27" t="s">
        <v>7</v>
      </c>
      <c r="P5" s="27"/>
      <c r="Q5" s="27" t="s">
        <v>8</v>
      </c>
      <c r="R5" s="27"/>
      <c r="S5" s="27" t="s">
        <v>9</v>
      </c>
      <c r="T5" s="27"/>
      <c r="U5" s="27"/>
    </row>
    <row r="6" spans="3:21" x14ac:dyDescent="0.3">
      <c r="C6" s="15">
        <v>1</v>
      </c>
      <c r="D6" s="16"/>
      <c r="E6" s="28">
        <v>40920</v>
      </c>
      <c r="F6" s="29"/>
      <c r="G6" s="29"/>
      <c r="H6" s="28">
        <v>40935</v>
      </c>
      <c r="I6" s="29"/>
      <c r="J6" s="29"/>
      <c r="K6" s="29">
        <f>H6-E6</f>
        <v>15</v>
      </c>
      <c r="L6" s="29"/>
      <c r="M6" s="33">
        <v>7.38</v>
      </c>
      <c r="N6" s="33"/>
      <c r="O6" s="33">
        <v>3.8</v>
      </c>
      <c r="P6" s="33"/>
      <c r="Q6" s="14">
        <f xml:space="preserve"> ROUNDDOWN(S6/M6*100,2)</f>
        <v>48.78</v>
      </c>
      <c r="R6" s="14"/>
      <c r="S6" s="19">
        <f>ROUNDUP(M6-O6,1)</f>
        <v>3.6</v>
      </c>
      <c r="T6" s="19"/>
      <c r="U6" s="20"/>
    </row>
    <row r="7" spans="3:21" x14ac:dyDescent="0.3">
      <c r="C7" s="17">
        <v>2</v>
      </c>
      <c r="D7" s="18"/>
      <c r="E7" s="25">
        <v>41138</v>
      </c>
      <c r="F7" s="25"/>
      <c r="G7" s="25"/>
      <c r="H7" s="25">
        <v>41140</v>
      </c>
      <c r="I7" s="25"/>
      <c r="J7" s="25"/>
      <c r="K7" s="22">
        <f t="shared" ref="K7:K11" si="0">H7-E7</f>
        <v>2</v>
      </c>
      <c r="L7" s="22"/>
      <c r="M7" s="6">
        <v>16.41</v>
      </c>
      <c r="N7" s="6"/>
      <c r="O7" s="6">
        <v>7.1</v>
      </c>
      <c r="P7" s="6"/>
      <c r="Q7" s="14">
        <f t="shared" ref="Q7:Q13" si="1">ROUND(S7/M7*100,2)</f>
        <v>57.28</v>
      </c>
      <c r="R7" s="14"/>
      <c r="S7" s="9">
        <f t="shared" ref="S7:S20" si="2">ROUNDUP(M7-O7,1)</f>
        <v>9.4</v>
      </c>
      <c r="T7" s="9"/>
      <c r="U7" s="10"/>
    </row>
    <row r="8" spans="3:21" x14ac:dyDescent="0.3">
      <c r="C8" s="15">
        <v>3</v>
      </c>
      <c r="D8" s="16"/>
      <c r="E8" s="24">
        <v>41339</v>
      </c>
      <c r="F8" s="21"/>
      <c r="G8" s="21"/>
      <c r="H8" s="24">
        <v>41340</v>
      </c>
      <c r="I8" s="21"/>
      <c r="J8" s="21"/>
      <c r="K8" s="21">
        <f t="shared" si="0"/>
        <v>1</v>
      </c>
      <c r="L8" s="21"/>
      <c r="M8" s="5">
        <v>49.17</v>
      </c>
      <c r="N8" s="5"/>
      <c r="O8" s="5">
        <v>33</v>
      </c>
      <c r="P8" s="5"/>
      <c r="Q8" s="14">
        <f t="shared" si="1"/>
        <v>32.950000000000003</v>
      </c>
      <c r="R8" s="14"/>
      <c r="S8" s="11">
        <f t="shared" si="2"/>
        <v>16.200000000000003</v>
      </c>
      <c r="T8" s="11"/>
      <c r="U8" s="12"/>
    </row>
    <row r="9" spans="3:21" x14ac:dyDescent="0.3">
      <c r="C9" s="17">
        <v>4</v>
      </c>
      <c r="D9" s="18"/>
      <c r="E9" s="25">
        <v>41354</v>
      </c>
      <c r="F9" s="25"/>
      <c r="G9" s="25"/>
      <c r="H9" s="25">
        <v>41356</v>
      </c>
      <c r="I9" s="25"/>
      <c r="J9" s="25"/>
      <c r="K9" s="22">
        <f t="shared" si="0"/>
        <v>2</v>
      </c>
      <c r="L9" s="22"/>
      <c r="M9" s="6">
        <v>76.91</v>
      </c>
      <c r="N9" s="6"/>
      <c r="O9" s="6">
        <v>50.09</v>
      </c>
      <c r="P9" s="6"/>
      <c r="Q9" s="14">
        <f t="shared" si="1"/>
        <v>34.979999999999997</v>
      </c>
      <c r="R9" s="14"/>
      <c r="S9" s="9">
        <f t="shared" si="2"/>
        <v>26.900000000000002</v>
      </c>
      <c r="T9" s="9"/>
      <c r="U9" s="10"/>
    </row>
    <row r="10" spans="3:21" x14ac:dyDescent="0.3">
      <c r="C10" s="15">
        <v>5</v>
      </c>
      <c r="D10" s="16"/>
      <c r="E10" s="24">
        <v>41374</v>
      </c>
      <c r="F10" s="24"/>
      <c r="G10" s="24"/>
      <c r="H10" s="24">
        <v>41376</v>
      </c>
      <c r="I10" s="24"/>
      <c r="J10" s="24"/>
      <c r="K10" s="21">
        <f t="shared" si="0"/>
        <v>2</v>
      </c>
      <c r="L10" s="21"/>
      <c r="M10" s="5">
        <v>259.33999999999997</v>
      </c>
      <c r="N10" s="5"/>
      <c r="O10" s="5">
        <v>45</v>
      </c>
      <c r="P10" s="5"/>
      <c r="Q10" s="14">
        <f t="shared" si="1"/>
        <v>82.67</v>
      </c>
      <c r="R10" s="14"/>
      <c r="S10" s="11">
        <f t="shared" si="2"/>
        <v>214.4</v>
      </c>
      <c r="T10" s="11"/>
      <c r="U10" s="12"/>
    </row>
    <row r="11" spans="3:21" x14ac:dyDescent="0.3">
      <c r="C11" s="17">
        <v>6</v>
      </c>
      <c r="D11" s="18"/>
      <c r="E11" s="25">
        <v>41597</v>
      </c>
      <c r="F11" s="25"/>
      <c r="G11" s="25"/>
      <c r="H11" s="25">
        <v>41597</v>
      </c>
      <c r="I11" s="25"/>
      <c r="J11" s="25"/>
      <c r="K11" s="22">
        <f t="shared" si="0"/>
        <v>0</v>
      </c>
      <c r="L11" s="22"/>
      <c r="M11" s="6">
        <v>755</v>
      </c>
      <c r="N11" s="6"/>
      <c r="O11" s="6">
        <v>378</v>
      </c>
      <c r="P11" s="6"/>
      <c r="Q11" s="14">
        <f t="shared" si="1"/>
        <v>49.93</v>
      </c>
      <c r="R11" s="14"/>
      <c r="S11" s="9">
        <f t="shared" si="2"/>
        <v>377</v>
      </c>
      <c r="T11" s="9"/>
      <c r="U11" s="10"/>
    </row>
    <row r="12" spans="3:21" x14ac:dyDescent="0.3">
      <c r="C12" s="15">
        <v>7</v>
      </c>
      <c r="D12" s="16"/>
      <c r="E12" s="24">
        <v>41608</v>
      </c>
      <c r="F12" s="21"/>
      <c r="G12" s="21"/>
      <c r="H12" s="24">
        <v>42018</v>
      </c>
      <c r="I12" s="21"/>
      <c r="J12" s="21"/>
      <c r="K12" s="21">
        <f>H12-E12</f>
        <v>410</v>
      </c>
      <c r="L12" s="21"/>
      <c r="M12" s="5">
        <v>1163</v>
      </c>
      <c r="N12" s="5"/>
      <c r="O12" s="5">
        <v>152.4</v>
      </c>
      <c r="P12" s="5"/>
      <c r="Q12" s="14">
        <f t="shared" si="1"/>
        <v>86.9</v>
      </c>
      <c r="R12" s="14"/>
      <c r="S12" s="11">
        <f t="shared" si="2"/>
        <v>1010.6</v>
      </c>
      <c r="T12" s="11"/>
      <c r="U12" s="12"/>
    </row>
    <row r="13" spans="3:21" x14ac:dyDescent="0.3">
      <c r="C13" s="17">
        <v>8</v>
      </c>
      <c r="D13" s="18"/>
      <c r="E13" s="25">
        <v>42804</v>
      </c>
      <c r="F13" s="22"/>
      <c r="G13" s="22"/>
      <c r="H13" s="25">
        <v>42819</v>
      </c>
      <c r="I13" s="22"/>
      <c r="J13" s="22"/>
      <c r="K13" s="22">
        <f t="shared" ref="K13:K20" si="3">H13-E13</f>
        <v>15</v>
      </c>
      <c r="L13" s="22"/>
      <c r="M13" s="6">
        <v>1350</v>
      </c>
      <c r="N13" s="6"/>
      <c r="O13" s="6">
        <v>891.33</v>
      </c>
      <c r="P13" s="6"/>
      <c r="Q13" s="14">
        <f t="shared" si="1"/>
        <v>33.979999999999997</v>
      </c>
      <c r="R13" s="14"/>
      <c r="S13" s="9">
        <f t="shared" si="2"/>
        <v>458.70000000000005</v>
      </c>
      <c r="T13" s="9"/>
      <c r="U13" s="10"/>
    </row>
    <row r="14" spans="3:21" x14ac:dyDescent="0.3">
      <c r="C14" s="15">
        <v>9</v>
      </c>
      <c r="D14" s="16"/>
      <c r="E14" s="24">
        <v>42880</v>
      </c>
      <c r="F14" s="21"/>
      <c r="G14" s="21"/>
      <c r="H14" s="24">
        <v>42882</v>
      </c>
      <c r="I14" s="21"/>
      <c r="J14" s="21"/>
      <c r="K14" s="21">
        <f t="shared" si="3"/>
        <v>2</v>
      </c>
      <c r="L14" s="21"/>
      <c r="M14" s="5">
        <v>2760.1</v>
      </c>
      <c r="N14" s="5"/>
      <c r="O14" s="5">
        <v>1850</v>
      </c>
      <c r="P14" s="5"/>
      <c r="Q14" s="14">
        <f xml:space="preserve"> ROUND(S14/M14*100,2)</f>
        <v>32.97</v>
      </c>
      <c r="R14" s="14"/>
      <c r="S14" s="11">
        <f t="shared" si="2"/>
        <v>910.1</v>
      </c>
      <c r="T14" s="11"/>
      <c r="U14" s="12"/>
    </row>
    <row r="15" spans="3:21" x14ac:dyDescent="0.3">
      <c r="C15" s="17">
        <v>10</v>
      </c>
      <c r="D15" s="18"/>
      <c r="E15" s="25">
        <v>42898</v>
      </c>
      <c r="F15" s="22"/>
      <c r="G15" s="22"/>
      <c r="H15" s="25">
        <v>42932</v>
      </c>
      <c r="I15" s="22"/>
      <c r="J15" s="22"/>
      <c r="K15" s="22">
        <f t="shared" si="3"/>
        <v>34</v>
      </c>
      <c r="L15" s="22"/>
      <c r="M15" s="6">
        <v>2980</v>
      </c>
      <c r="N15" s="6"/>
      <c r="O15" s="6">
        <v>1830</v>
      </c>
      <c r="P15" s="6"/>
      <c r="Q15" s="14">
        <f xml:space="preserve"> ROUND(S15/M15*100,2)</f>
        <v>38.590000000000003</v>
      </c>
      <c r="R15" s="14"/>
      <c r="S15" s="9">
        <f t="shared" si="2"/>
        <v>1150</v>
      </c>
      <c r="T15" s="9"/>
      <c r="U15" s="10"/>
    </row>
    <row r="16" spans="3:21" x14ac:dyDescent="0.3">
      <c r="C16" s="15">
        <v>11</v>
      </c>
      <c r="D16" s="16"/>
      <c r="E16" s="24">
        <v>42980</v>
      </c>
      <c r="F16" s="21"/>
      <c r="G16" s="21"/>
      <c r="H16" s="24">
        <v>42993</v>
      </c>
      <c r="I16" s="21"/>
      <c r="J16" s="21"/>
      <c r="K16" s="21">
        <f t="shared" si="3"/>
        <v>13</v>
      </c>
      <c r="L16" s="21"/>
      <c r="M16" s="5">
        <v>4979.8999999999996</v>
      </c>
      <c r="N16" s="5"/>
      <c r="O16" s="5">
        <v>2972.01</v>
      </c>
      <c r="P16" s="5"/>
      <c r="Q16" s="14">
        <f xml:space="preserve"> ROUND(S16/M16*100,2)</f>
        <v>40.32</v>
      </c>
      <c r="R16" s="14"/>
      <c r="S16" s="11">
        <f t="shared" si="2"/>
        <v>2007.8999999999999</v>
      </c>
      <c r="T16" s="11"/>
      <c r="U16" s="12"/>
    </row>
    <row r="17" spans="3:21" x14ac:dyDescent="0.3">
      <c r="C17" s="17">
        <v>12</v>
      </c>
      <c r="D17" s="18"/>
      <c r="E17" s="25">
        <v>43047</v>
      </c>
      <c r="F17" s="22"/>
      <c r="G17" s="22"/>
      <c r="H17" s="25">
        <v>43051</v>
      </c>
      <c r="I17" s="22"/>
      <c r="J17" s="22"/>
      <c r="K17" s="22">
        <f t="shared" si="3"/>
        <v>4</v>
      </c>
      <c r="L17" s="22"/>
      <c r="M17" s="6">
        <v>7888</v>
      </c>
      <c r="N17" s="6"/>
      <c r="O17" s="6">
        <v>5555.55</v>
      </c>
      <c r="P17" s="6"/>
      <c r="Q17" s="14">
        <f xml:space="preserve"> ROUND(S17/M17*100,2)</f>
        <v>29.57</v>
      </c>
      <c r="R17" s="14"/>
      <c r="S17" s="9">
        <f t="shared" si="2"/>
        <v>2332.5</v>
      </c>
      <c r="T17" s="9"/>
      <c r="U17" s="10"/>
    </row>
    <row r="18" spans="3:21" x14ac:dyDescent="0.3">
      <c r="C18" s="15">
        <v>13</v>
      </c>
      <c r="D18" s="16"/>
      <c r="E18" s="24">
        <v>43086</v>
      </c>
      <c r="F18" s="21"/>
      <c r="G18" s="21"/>
      <c r="H18" s="24">
        <v>43133</v>
      </c>
      <c r="I18" s="21"/>
      <c r="J18" s="21"/>
      <c r="K18" s="21">
        <f t="shared" si="3"/>
        <v>47</v>
      </c>
      <c r="L18" s="21"/>
      <c r="M18" s="5">
        <v>19666</v>
      </c>
      <c r="N18" s="5"/>
      <c r="O18" s="5">
        <v>8094.8</v>
      </c>
      <c r="P18" s="5"/>
      <c r="Q18" s="14">
        <f>ROUND(S18/M18*100,2)</f>
        <v>58.84</v>
      </c>
      <c r="R18" s="14"/>
      <c r="S18" s="11">
        <f t="shared" si="2"/>
        <v>11571.2</v>
      </c>
      <c r="T18" s="11"/>
      <c r="U18" s="12"/>
    </row>
    <row r="19" spans="3:21" x14ac:dyDescent="0.3">
      <c r="C19" s="17">
        <v>14</v>
      </c>
      <c r="D19" s="18"/>
      <c r="E19" s="25">
        <v>43348</v>
      </c>
      <c r="F19" s="22"/>
      <c r="G19" s="22"/>
      <c r="H19" s="25">
        <v>43450</v>
      </c>
      <c r="I19" s="22"/>
      <c r="J19" s="22"/>
      <c r="K19" s="22">
        <f t="shared" si="3"/>
        <v>102</v>
      </c>
      <c r="L19" s="22"/>
      <c r="M19" s="6">
        <v>7361.46</v>
      </c>
      <c r="N19" s="6"/>
      <c r="O19" s="6">
        <v>3236.27</v>
      </c>
      <c r="P19" s="6"/>
      <c r="Q19" s="14">
        <f>ROUND(S19/M19*100,2)</f>
        <v>56.04</v>
      </c>
      <c r="R19" s="14"/>
      <c r="S19" s="9">
        <f t="shared" si="2"/>
        <v>4125.2000000000007</v>
      </c>
      <c r="T19" s="9"/>
      <c r="U19" s="10"/>
    </row>
    <row r="20" spans="3:21" x14ac:dyDescent="0.3">
      <c r="C20" s="43">
        <v>15</v>
      </c>
      <c r="D20" s="44"/>
      <c r="E20" s="26">
        <v>43643</v>
      </c>
      <c r="F20" s="23"/>
      <c r="G20" s="23"/>
      <c r="H20" s="26">
        <v>43762</v>
      </c>
      <c r="I20" s="23"/>
      <c r="J20" s="23"/>
      <c r="K20" s="23">
        <f t="shared" si="3"/>
        <v>119</v>
      </c>
      <c r="L20" s="23"/>
      <c r="M20" s="4">
        <v>13017.12</v>
      </c>
      <c r="N20" s="4"/>
      <c r="O20" s="4">
        <v>7509.73</v>
      </c>
      <c r="P20" s="4"/>
      <c r="Q20" s="13">
        <f>ROUND(S20/M20*100,2)</f>
        <v>42.31</v>
      </c>
      <c r="R20" s="13"/>
      <c r="S20" s="7">
        <f t="shared" si="2"/>
        <v>5507.4000000000005</v>
      </c>
      <c r="T20" s="7"/>
      <c r="U20" s="8"/>
    </row>
    <row r="21" spans="3:21" x14ac:dyDescent="0.3">
      <c r="C21" s="1"/>
      <c r="D21" s="1"/>
      <c r="E21" s="1"/>
      <c r="F21" s="1"/>
      <c r="G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3:21" x14ac:dyDescent="0.3">
      <c r="C22" s="34" t="s">
        <v>10</v>
      </c>
      <c r="D22" s="34"/>
      <c r="E22" s="34"/>
      <c r="F22" s="3">
        <f>SUM(K6:K20)</f>
        <v>768</v>
      </c>
      <c r="G22" s="2"/>
    </row>
    <row r="23" spans="3:21" x14ac:dyDescent="0.3">
      <c r="C23" s="35" t="s">
        <v>11</v>
      </c>
      <c r="D23" s="35"/>
      <c r="E23" s="36">
        <f>MAX(Q6:R20)</f>
        <v>86.9</v>
      </c>
      <c r="F23" s="37"/>
    </row>
    <row r="24" spans="3:21" x14ac:dyDescent="0.3">
      <c r="C24" s="38" t="s">
        <v>12</v>
      </c>
      <c r="D24" s="38"/>
      <c r="E24" s="39">
        <f>MIN(Q6:R20)</f>
        <v>29.57</v>
      </c>
      <c r="F24" s="40"/>
    </row>
    <row r="25" spans="3:21" x14ac:dyDescent="0.3">
      <c r="C25" s="35" t="s">
        <v>13</v>
      </c>
      <c r="D25" s="41"/>
      <c r="E25" s="42">
        <f>MAX(M6:N20)</f>
        <v>19666</v>
      </c>
      <c r="F25" s="18"/>
    </row>
  </sheetData>
  <mergeCells count="137">
    <mergeCell ref="C22:E22"/>
    <mergeCell ref="C23:D23"/>
    <mergeCell ref="E23:F23"/>
    <mergeCell ref="C24:D24"/>
    <mergeCell ref="E24:F24"/>
    <mergeCell ref="C25:D25"/>
    <mergeCell ref="E25:F25"/>
    <mergeCell ref="E13:G13"/>
    <mergeCell ref="H18:J18"/>
    <mergeCell ref="H19:J19"/>
    <mergeCell ref="H20:J20"/>
    <mergeCell ref="H17:J17"/>
    <mergeCell ref="C20:D20"/>
    <mergeCell ref="C14:D14"/>
    <mergeCell ref="C15:D15"/>
    <mergeCell ref="C16:D16"/>
    <mergeCell ref="C17:D17"/>
    <mergeCell ref="C18:D18"/>
    <mergeCell ref="C19:D19"/>
    <mergeCell ref="C1:U3"/>
    <mergeCell ref="C4:U4"/>
    <mergeCell ref="C5:D5"/>
    <mergeCell ref="E5:G5"/>
    <mergeCell ref="E6:G6"/>
    <mergeCell ref="E7:G7"/>
    <mergeCell ref="Q5:R5"/>
    <mergeCell ref="S5:U5"/>
    <mergeCell ref="O6:P6"/>
    <mergeCell ref="O7:P7"/>
    <mergeCell ref="K5:L5"/>
    <mergeCell ref="K6:L6"/>
    <mergeCell ref="K7:L7"/>
    <mergeCell ref="M5:N5"/>
    <mergeCell ref="O5:P5"/>
    <mergeCell ref="M6:N6"/>
    <mergeCell ref="M7:N7"/>
    <mergeCell ref="C6:D6"/>
    <mergeCell ref="C7:D7"/>
    <mergeCell ref="H12:J12"/>
    <mergeCell ref="H13:J13"/>
    <mergeCell ref="H14:J14"/>
    <mergeCell ref="H15:J15"/>
    <mergeCell ref="H16:J16"/>
    <mergeCell ref="E20:G20"/>
    <mergeCell ref="H5:J5"/>
    <mergeCell ref="H6:J6"/>
    <mergeCell ref="H7:J7"/>
    <mergeCell ref="H8:J8"/>
    <mergeCell ref="H9:J9"/>
    <mergeCell ref="H10:J10"/>
    <mergeCell ref="H11:J11"/>
    <mergeCell ref="E14:G14"/>
    <mergeCell ref="E15:G15"/>
    <mergeCell ref="E16:G16"/>
    <mergeCell ref="E17:G17"/>
    <mergeCell ref="E18:G18"/>
    <mergeCell ref="E19:G19"/>
    <mergeCell ref="E8:G8"/>
    <mergeCell ref="E9:G9"/>
    <mergeCell ref="E10:G10"/>
    <mergeCell ref="E11:G11"/>
    <mergeCell ref="E12:G12"/>
    <mergeCell ref="M8:N8"/>
    <mergeCell ref="M9:N9"/>
    <mergeCell ref="K12:L12"/>
    <mergeCell ref="K13:L13"/>
    <mergeCell ref="K14:L14"/>
    <mergeCell ref="M19:N19"/>
    <mergeCell ref="M20:N20"/>
    <mergeCell ref="M10:N10"/>
    <mergeCell ref="M11:N11"/>
    <mergeCell ref="M12:N12"/>
    <mergeCell ref="M13:N13"/>
    <mergeCell ref="M14:N14"/>
    <mergeCell ref="M15:N15"/>
    <mergeCell ref="K18:L18"/>
    <mergeCell ref="K19:L19"/>
    <mergeCell ref="K20:L20"/>
    <mergeCell ref="K15:L15"/>
    <mergeCell ref="K16:L16"/>
    <mergeCell ref="K17:L17"/>
    <mergeCell ref="K8:L8"/>
    <mergeCell ref="K9:L9"/>
    <mergeCell ref="K10:L10"/>
    <mergeCell ref="K11:L11"/>
    <mergeCell ref="O14:P14"/>
    <mergeCell ref="O15:P15"/>
    <mergeCell ref="O16:P16"/>
    <mergeCell ref="O17:P17"/>
    <mergeCell ref="O18:P18"/>
    <mergeCell ref="O19:P19"/>
    <mergeCell ref="O8:P8"/>
    <mergeCell ref="O9:P9"/>
    <mergeCell ref="O10:P10"/>
    <mergeCell ref="O11:P11"/>
    <mergeCell ref="O12:P12"/>
    <mergeCell ref="O13:P13"/>
    <mergeCell ref="C8:D8"/>
    <mergeCell ref="C9:D9"/>
    <mergeCell ref="C10:D10"/>
    <mergeCell ref="C11:D11"/>
    <mergeCell ref="C12:D12"/>
    <mergeCell ref="C13:D13"/>
    <mergeCell ref="S14:U14"/>
    <mergeCell ref="S6:U6"/>
    <mergeCell ref="S7:U7"/>
    <mergeCell ref="S8:U8"/>
    <mergeCell ref="S9:U9"/>
    <mergeCell ref="S10:U10"/>
    <mergeCell ref="S11:U11"/>
    <mergeCell ref="S12:U12"/>
    <mergeCell ref="S13:U13"/>
    <mergeCell ref="Q14:R14"/>
    <mergeCell ref="Q6:R6"/>
    <mergeCell ref="Q7:R7"/>
    <mergeCell ref="Q8:R8"/>
    <mergeCell ref="Q9:R9"/>
    <mergeCell ref="Q10:R10"/>
    <mergeCell ref="Q11:R11"/>
    <mergeCell ref="Q12:R12"/>
    <mergeCell ref="Q13:R13"/>
    <mergeCell ref="O20:P20"/>
    <mergeCell ref="M16:N16"/>
    <mergeCell ref="M17:N17"/>
    <mergeCell ref="M18:N18"/>
    <mergeCell ref="S20:U20"/>
    <mergeCell ref="S15:U15"/>
    <mergeCell ref="S16:U16"/>
    <mergeCell ref="S17:U17"/>
    <mergeCell ref="S18:U18"/>
    <mergeCell ref="S19:U19"/>
    <mergeCell ref="Q20:R20"/>
    <mergeCell ref="Q15:R15"/>
    <mergeCell ref="Q16:R16"/>
    <mergeCell ref="Q17:R17"/>
    <mergeCell ref="Q18:R18"/>
    <mergeCell ref="Q19:R19"/>
  </mergeCells>
  <conditionalFormatting sqref="K6:L20">
    <cfRule type="cellIs" dxfId="5" priority="9" operator="greaterThan">
      <formula>100</formula>
    </cfRule>
    <cfRule type="cellIs" dxfId="4" priority="8" operator="lessThan">
      <formula>100</formula>
    </cfRule>
  </conditionalFormatting>
  <conditionalFormatting sqref="S6:U20">
    <cfRule type="cellIs" dxfId="3" priority="4" operator="lessThan">
      <formula>500</formula>
    </cfRule>
    <cfRule type="cellIs" dxfId="2" priority="3" operator="greaterThan">
      <formula>500</formula>
    </cfRule>
  </conditionalFormatting>
  <conditionalFormatting sqref="Q6:R20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{13C4F279-D85E-47CB-AC6A-BF7A602AB37F}</x14:id>
        </ext>
      </extLst>
    </cfRule>
  </conditionalFormatting>
  <pageMargins left="0.7" right="0.7" top="0.75" bottom="0.75" header="0.3" footer="0.3"/>
  <pageSetup orientation="portrait" horizontalDpi="0" verticalDpi="0" r:id="rId1"/>
  <ignoredErrors>
    <ignoredError sqref="Q18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3C4F279-D85E-47CB-AC6A-BF7A602AB3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Q6:R20</xm:sqref>
        </x14:conditionalFormatting>
        <x14:conditionalFormatting xmlns:xm="http://schemas.microsoft.com/office/excel/2006/main">
          <x14:cfRule type="iconSet" priority="7" id="{1E76D93E-72DB-4383-9E39-B95747C54A39}">
            <x14:iconSet iconSet="3Stars">
              <x14:cfvo type="percent">
                <xm:f>0</xm:f>
              </x14:cfvo>
              <x14:cfvo type="num" gte="0">
                <xm:f>500</xm:f>
              </x14:cfvo>
              <x14:cfvo type="num">
                <xm:f>5000</xm:f>
              </x14:cfvo>
            </x14:iconSet>
          </x14:cfRule>
          <xm:sqref>M6:N20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41CF0-BAF4-48E7-BB1B-CC19BA1902B7}">
  <dimension ref="C1:R12"/>
  <sheetViews>
    <sheetView tabSelected="1" workbookViewId="0">
      <selection activeCell="V13" sqref="V13"/>
    </sheetView>
  </sheetViews>
  <sheetFormatPr defaultRowHeight="14.4" x14ac:dyDescent="0.3"/>
  <cols>
    <col min="22" max="22" width="12" bestFit="1" customWidth="1"/>
  </cols>
  <sheetData>
    <row r="1" spans="3:18" x14ac:dyDescent="0.3">
      <c r="G1" s="75" t="s">
        <v>25</v>
      </c>
      <c r="H1" s="75"/>
      <c r="I1" s="75"/>
      <c r="J1" s="75"/>
      <c r="K1" s="75"/>
      <c r="L1" s="75"/>
      <c r="M1" s="75"/>
      <c r="N1" s="75"/>
      <c r="O1" s="75"/>
      <c r="P1" s="75"/>
    </row>
    <row r="2" spans="3:18" x14ac:dyDescent="0.3">
      <c r="G2" s="75"/>
      <c r="H2" s="75"/>
      <c r="I2" s="75"/>
      <c r="J2" s="75"/>
      <c r="K2" s="75"/>
      <c r="L2" s="75"/>
      <c r="M2" s="75"/>
      <c r="N2" s="75"/>
      <c r="O2" s="75"/>
      <c r="P2" s="75"/>
    </row>
    <row r="5" spans="3:18" x14ac:dyDescent="0.3">
      <c r="C5" s="45" t="s">
        <v>14</v>
      </c>
      <c r="D5" s="46"/>
      <c r="E5" s="46" t="s">
        <v>20</v>
      </c>
      <c r="F5" s="46"/>
      <c r="G5" s="46"/>
      <c r="H5" s="46" t="s">
        <v>21</v>
      </c>
      <c r="I5" s="46"/>
      <c r="J5" s="46"/>
      <c r="K5" s="47" t="s">
        <v>22</v>
      </c>
      <c r="L5" s="48"/>
      <c r="N5" s="70" t="s">
        <v>24</v>
      </c>
      <c r="O5" s="70"/>
      <c r="Q5" s="76" t="s">
        <v>26</v>
      </c>
      <c r="R5" s="76"/>
    </row>
    <row r="6" spans="3:18" x14ac:dyDescent="0.3">
      <c r="C6" s="49" t="s">
        <v>15</v>
      </c>
      <c r="D6" s="50"/>
      <c r="E6" s="51">
        <v>2.5</v>
      </c>
      <c r="F6" s="51"/>
      <c r="G6" s="51"/>
      <c r="H6" s="52">
        <v>10000</v>
      </c>
      <c r="I6" s="52"/>
      <c r="J6" s="52"/>
      <c r="K6" s="53">
        <f>(E6*$E$12-H6*E6)/100</f>
        <v>718.38750000000005</v>
      </c>
      <c r="L6" s="54"/>
      <c r="N6" s="67" t="str">
        <f>IF(K6&gt;0,"Gain","Loss")</f>
        <v>Gain</v>
      </c>
      <c r="O6" s="67"/>
      <c r="Q6" s="67" t="str">
        <f>IF(K6&gt;=50000%,"HUGE",IF(K6&gt;=10000%,"MEDIUM",IF(K6&gt;=0%,"SMALL","YOU LOST")))</f>
        <v>HUGE</v>
      </c>
      <c r="R6" s="67"/>
    </row>
    <row r="7" spans="3:18" x14ac:dyDescent="0.3">
      <c r="C7" s="58" t="s">
        <v>16</v>
      </c>
      <c r="D7" s="59"/>
      <c r="E7" s="60">
        <v>0.4</v>
      </c>
      <c r="F7" s="60"/>
      <c r="G7" s="60"/>
      <c r="H7" s="61">
        <v>40000</v>
      </c>
      <c r="I7" s="61"/>
      <c r="J7" s="61"/>
      <c r="K7" s="62">
        <f t="shared" ref="K7:K10" si="0">(E7*$E$12-H7*E7)/100</f>
        <v>-5.0579999999999927</v>
      </c>
      <c r="L7" s="63"/>
      <c r="N7" s="67" t="str">
        <f t="shared" ref="N7:N10" si="1">IF(K7&gt;0,"Gain","Loss")</f>
        <v>Loss</v>
      </c>
      <c r="O7" s="67"/>
      <c r="Q7" s="67" t="str">
        <f t="shared" ref="Q7:Q10" si="2">IF(K7&gt;=50000%,"HUGE",IF(K7&gt;=10000%,"MEDIUM",IF(K7&gt;=0%,"SMALL","YOU LOST")))</f>
        <v>YOU LOST</v>
      </c>
      <c r="R7" s="67"/>
    </row>
    <row r="8" spans="3:18" x14ac:dyDescent="0.3">
      <c r="C8" s="49" t="s">
        <v>17</v>
      </c>
      <c r="D8" s="50"/>
      <c r="E8" s="51">
        <v>1.24</v>
      </c>
      <c r="F8" s="51"/>
      <c r="G8" s="51"/>
      <c r="H8" s="64">
        <v>50</v>
      </c>
      <c r="I8" s="64"/>
      <c r="J8" s="64"/>
      <c r="K8" s="65">
        <f t="shared" si="0"/>
        <v>479.7002</v>
      </c>
      <c r="L8" s="66"/>
      <c r="N8" s="67" t="str">
        <f t="shared" si="1"/>
        <v>Gain</v>
      </c>
      <c r="O8" s="67"/>
      <c r="Q8" s="67" t="str">
        <f t="shared" si="2"/>
        <v>MEDIUM</v>
      </c>
      <c r="R8" s="67"/>
    </row>
    <row r="9" spans="3:18" x14ac:dyDescent="0.3">
      <c r="C9" s="58" t="s">
        <v>18</v>
      </c>
      <c r="D9" s="59"/>
      <c r="E9" s="60">
        <v>5</v>
      </c>
      <c r="F9" s="60"/>
      <c r="G9" s="60"/>
      <c r="H9" s="71">
        <v>30900</v>
      </c>
      <c r="I9" s="71"/>
      <c r="J9" s="71"/>
      <c r="K9" s="62">
        <f t="shared" si="0"/>
        <v>391.77499999999998</v>
      </c>
      <c r="L9" s="63"/>
      <c r="N9" s="67" t="str">
        <f t="shared" si="1"/>
        <v>Gain</v>
      </c>
      <c r="O9" s="67"/>
      <c r="Q9" s="67" t="str">
        <f t="shared" si="2"/>
        <v>MEDIUM</v>
      </c>
      <c r="R9" s="67"/>
    </row>
    <row r="10" spans="3:18" x14ac:dyDescent="0.3">
      <c r="C10" s="72" t="s">
        <v>19</v>
      </c>
      <c r="D10" s="73"/>
      <c r="E10" s="74">
        <v>12</v>
      </c>
      <c r="F10" s="74"/>
      <c r="G10" s="74"/>
      <c r="H10" s="55">
        <v>22.3</v>
      </c>
      <c r="I10" s="55"/>
      <c r="J10" s="55"/>
      <c r="K10" s="56">
        <f t="shared" si="0"/>
        <v>4645.5839999999998</v>
      </c>
      <c r="L10" s="57"/>
      <c r="N10" s="67" t="str">
        <f t="shared" si="1"/>
        <v>Gain</v>
      </c>
      <c r="O10" s="67"/>
      <c r="Q10" s="67" t="str">
        <f t="shared" si="2"/>
        <v>HUGE</v>
      </c>
      <c r="R10" s="67"/>
    </row>
    <row r="12" spans="3:18" x14ac:dyDescent="0.3">
      <c r="C12" s="68" t="s">
        <v>23</v>
      </c>
      <c r="D12" s="68"/>
      <c r="E12" s="69">
        <v>38735.5</v>
      </c>
      <c r="F12" s="69"/>
    </row>
  </sheetData>
  <mergeCells count="39">
    <mergeCell ref="G1:P2"/>
    <mergeCell ref="Q5:R5"/>
    <mergeCell ref="Q6:R6"/>
    <mergeCell ref="Q7:R7"/>
    <mergeCell ref="Q8:R8"/>
    <mergeCell ref="Q9:R9"/>
    <mergeCell ref="Q10:R10"/>
    <mergeCell ref="C12:D12"/>
    <mergeCell ref="E12:F12"/>
    <mergeCell ref="N5:O5"/>
    <mergeCell ref="N6:O6"/>
    <mergeCell ref="N7:O7"/>
    <mergeCell ref="N8:O8"/>
    <mergeCell ref="N9:O9"/>
    <mergeCell ref="N10:O10"/>
    <mergeCell ref="C9:D9"/>
    <mergeCell ref="E9:G9"/>
    <mergeCell ref="H9:J9"/>
    <mergeCell ref="K9:L9"/>
    <mergeCell ref="C10:D10"/>
    <mergeCell ref="E10:G10"/>
    <mergeCell ref="H10:J10"/>
    <mergeCell ref="K10:L10"/>
    <mergeCell ref="C7:D7"/>
    <mergeCell ref="E7:G7"/>
    <mergeCell ref="H7:J7"/>
    <mergeCell ref="K7:L7"/>
    <mergeCell ref="C8:D8"/>
    <mergeCell ref="E8:G8"/>
    <mergeCell ref="H8:J8"/>
    <mergeCell ref="K8:L8"/>
    <mergeCell ref="C5:D5"/>
    <mergeCell ref="E5:G5"/>
    <mergeCell ref="H5:J5"/>
    <mergeCell ref="K5:L5"/>
    <mergeCell ref="C6:D6"/>
    <mergeCell ref="E6:G6"/>
    <mergeCell ref="H6:J6"/>
    <mergeCell ref="K6:L6"/>
  </mergeCells>
  <conditionalFormatting sqref="K6:L10">
    <cfRule type="cellIs" dxfId="1" priority="3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2022-02-01T05:58:57Z</dcterms:created>
  <dcterms:modified xsi:type="dcterms:W3CDTF">2022-02-10T18:46:03Z</dcterms:modified>
</cp:coreProperties>
</file>