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m\Google Drive\ReSearch\Simulation\Sympi\New folder\"/>
    </mc:Choice>
  </mc:AlternateContent>
  <xr:revisionPtr revIDLastSave="0" documentId="13_ncr:1_{D8CDD45C-DDED-4E84-9278-BDE3719A4681}" xr6:coauthVersionLast="47" xr6:coauthVersionMax="47" xr10:uidLastSave="{00000000-0000-0000-0000-000000000000}"/>
  <bookViews>
    <workbookView xWindow="-110" yWindow="-110" windowWidth="19420" windowHeight="10420" activeTab="1" xr2:uid="{FF686739-5C65-45B5-BCBB-7872C8ABD049}"/>
  </bookViews>
  <sheets>
    <sheet name="Edges" sheetId="21" r:id="rId1"/>
    <sheet name="Nodes" sheetId="20" r:id="rId2"/>
  </sheets>
  <definedNames>
    <definedName name="_xlnm._FilterDatabase" localSheetId="0" hidden="1">Edges!$A$1:$I$20</definedName>
    <definedName name="_xlnm._FilterDatabase" localSheetId="1" hidden="1">Nodes!$A$1:$J$22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21" l="1"/>
  <c r="E20" i="21"/>
  <c r="E19" i="21"/>
  <c r="E18" i="21"/>
  <c r="E16" i="21"/>
  <c r="E15" i="21"/>
  <c r="E3" i="21"/>
  <c r="E4" i="21"/>
  <c r="E5" i="21"/>
  <c r="E6" i="21"/>
  <c r="E7" i="21"/>
  <c r="E8" i="21"/>
  <c r="E9" i="21"/>
  <c r="E10" i="21"/>
  <c r="E11" i="21"/>
  <c r="E12" i="21"/>
  <c r="E13" i="21"/>
  <c r="E2" i="21"/>
  <c r="I20" i="21" l="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</calcChain>
</file>

<file path=xl/sharedStrings.xml><?xml version="1.0" encoding="utf-8"?>
<sst xmlns="http://schemas.openxmlformats.org/spreadsheetml/2006/main" count="146" uniqueCount="53">
  <si>
    <t>ID</t>
  </si>
  <si>
    <t>Region</t>
  </si>
  <si>
    <t>Lat</t>
  </si>
  <si>
    <t>Long</t>
  </si>
  <si>
    <t>USA</t>
  </si>
  <si>
    <t>Source ID</t>
  </si>
  <si>
    <t>Target ID</t>
  </si>
  <si>
    <t>Type</t>
  </si>
  <si>
    <t>MX</t>
  </si>
  <si>
    <t>Final Node</t>
  </si>
  <si>
    <t>T1</t>
  </si>
  <si>
    <t>T2</t>
  </si>
  <si>
    <t>Risk</t>
  </si>
  <si>
    <t>Shipment Mode</t>
  </si>
  <si>
    <t>Shipment Cap</t>
  </si>
  <si>
    <t>Usage</t>
  </si>
  <si>
    <t>Shipment Operation</t>
  </si>
  <si>
    <t>Shipmment Speed</t>
  </si>
  <si>
    <t>Int</t>
  </si>
  <si>
    <t>Distance Correction Multiplier</t>
  </si>
  <si>
    <t>Truck_48</t>
  </si>
  <si>
    <t>Boat_40</t>
  </si>
  <si>
    <t>Piece Weight (lb/Unit)</t>
  </si>
  <si>
    <t>Piece Volume (Cft/Unit)</t>
  </si>
  <si>
    <t>R</t>
  </si>
  <si>
    <t>T11</t>
  </si>
  <si>
    <t>T12</t>
  </si>
  <si>
    <t>T13</t>
  </si>
  <si>
    <t>T14</t>
  </si>
  <si>
    <t>T16</t>
  </si>
  <si>
    <t>T17</t>
  </si>
  <si>
    <t>T21</t>
  </si>
  <si>
    <t>FR</t>
  </si>
  <si>
    <t>KS</t>
  </si>
  <si>
    <t>BR</t>
  </si>
  <si>
    <t>T22</t>
  </si>
  <si>
    <t>T24</t>
  </si>
  <si>
    <t>T23</t>
  </si>
  <si>
    <t>T25</t>
  </si>
  <si>
    <t>T26</t>
  </si>
  <si>
    <t>T27</t>
  </si>
  <si>
    <t>T15</t>
  </si>
  <si>
    <t>T28</t>
  </si>
  <si>
    <t>T31</t>
  </si>
  <si>
    <t>T32</t>
  </si>
  <si>
    <t>T3</t>
  </si>
  <si>
    <t>TShCap</t>
  </si>
  <si>
    <t>Shipment in a day</t>
  </si>
  <si>
    <t>ShipFreq</t>
  </si>
  <si>
    <t>T29</t>
  </si>
  <si>
    <t>T33</t>
  </si>
  <si>
    <t>T34</t>
  </si>
  <si>
    <t>Piece Price
($US/Unit)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</si>
</sst>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AutoFormat-Optionen" xfId="1" xr:uid="{4BA387FF-A645-4EA3-9732-A4516F7B71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60F2-5EC1-4620-B318-8EB448D7FE9F}">
  <dimension ref="A1:L21"/>
  <sheetViews>
    <sheetView workbookViewId="0">
      <pane xSplit="2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C1" sqref="C1:C1048576"/>
    </sheetView>
  </sheetViews>
  <sheetFormatPr defaultRowHeight="14.5" x14ac:dyDescent="0.35"/>
  <cols>
    <col min="1" max="1" width="11" bestFit="1" customWidth="1"/>
    <col min="2" max="2" width="10.6328125" customWidth="1"/>
    <col min="3" max="3" width="5.81640625" customWidth="1"/>
    <col min="4" max="4" width="14.1796875" customWidth="1"/>
    <col min="5" max="5" width="12.453125" customWidth="1"/>
    <col min="6" max="6" width="17.81640625" customWidth="1"/>
    <col min="8" max="8" width="16" customWidth="1"/>
    <col min="9" max="9" width="26" customWidth="1"/>
    <col min="10" max="10" width="16.26953125" bestFit="1" customWidth="1"/>
    <col min="11" max="11" width="15.7265625" bestFit="1" customWidth="1"/>
    <col min="12" max="12" width="7" bestFit="1" customWidth="1"/>
  </cols>
  <sheetData>
    <row r="1" spans="1:12" x14ac:dyDescent="0.35">
      <c r="A1" t="s">
        <v>5</v>
      </c>
      <c r="B1" t="s">
        <v>6</v>
      </c>
      <c r="C1" t="s">
        <v>15</v>
      </c>
      <c r="D1" t="s">
        <v>13</v>
      </c>
      <c r="E1" t="s">
        <v>14</v>
      </c>
      <c r="F1" t="s">
        <v>16</v>
      </c>
      <c r="G1" s="2" t="s">
        <v>24</v>
      </c>
      <c r="H1" t="s">
        <v>17</v>
      </c>
      <c r="I1" t="s">
        <v>19</v>
      </c>
      <c r="J1" t="s">
        <v>48</v>
      </c>
      <c r="K1" t="s">
        <v>47</v>
      </c>
      <c r="L1" t="s">
        <v>46</v>
      </c>
    </row>
    <row r="2" spans="1:12" x14ac:dyDescent="0.35">
      <c r="A2" t="s">
        <v>25</v>
      </c>
      <c r="B2" t="s">
        <v>9</v>
      </c>
      <c r="C2">
        <v>1</v>
      </c>
      <c r="D2" s="3" t="s">
        <v>20</v>
      </c>
      <c r="E2" t="e">
        <f>ROUNDDOWN(MIN(VLOOKUP(D2,#REF!,4,FALSE)/VLOOKUP(Edges!A2,Nodes!A1:J22,10,FALSE),VLOOKUP(D2,#REF!,5,FALSE)/VLOOKUP(Edges!A2,Nodes!A1:J22,11,FALSE)),0)</f>
        <v>#REF!</v>
      </c>
      <c r="F2">
        <v>11</v>
      </c>
      <c r="G2">
        <v>1</v>
      </c>
      <c r="H2">
        <v>45</v>
      </c>
      <c r="I2" t="e">
        <f>VLOOKUP(D2,#REF!,6,FALSE)</f>
        <v>#REF!</v>
      </c>
      <c r="J2">
        <v>1</v>
      </c>
      <c r="K2">
        <v>4</v>
      </c>
      <c r="L2">
        <v>2100</v>
      </c>
    </row>
    <row r="3" spans="1:12" x14ac:dyDescent="0.35">
      <c r="A3" t="s">
        <v>26</v>
      </c>
      <c r="B3" t="s">
        <v>9</v>
      </c>
      <c r="C3">
        <v>1</v>
      </c>
      <c r="D3" s="3" t="s">
        <v>20</v>
      </c>
      <c r="E3" t="e">
        <f>ROUNDDOWN(MIN(VLOOKUP(D3,#REF!,4,FALSE)/VLOOKUP(Edges!A3,Nodes!A2:J23,10,FALSE),VLOOKUP(D3,#REF!,5,FALSE)/VLOOKUP(Edges!A3,Nodes!A2:J23,11,FALSE)),0)</f>
        <v>#REF!</v>
      </c>
      <c r="F3">
        <v>11</v>
      </c>
      <c r="G3">
        <v>1</v>
      </c>
      <c r="H3">
        <v>45</v>
      </c>
      <c r="I3" t="e">
        <f>VLOOKUP(D3,#REF!,6,FALSE)</f>
        <v>#REF!</v>
      </c>
      <c r="J3">
        <v>1</v>
      </c>
      <c r="K3">
        <v>1</v>
      </c>
      <c r="L3">
        <v>1500</v>
      </c>
    </row>
    <row r="4" spans="1:12" x14ac:dyDescent="0.35">
      <c r="A4" t="s">
        <v>30</v>
      </c>
      <c r="B4" t="s">
        <v>9</v>
      </c>
      <c r="C4">
        <v>1</v>
      </c>
      <c r="D4" s="3" t="s">
        <v>20</v>
      </c>
      <c r="E4" t="e">
        <f>ROUNDDOWN(MIN(VLOOKUP(D4,#REF!,4,FALSE)/VLOOKUP(Edges!A4,Nodes!A3:J24,10,FALSE),VLOOKUP(D4,#REF!,5,FALSE)/VLOOKUP(Edges!A4,Nodes!A3:J24,11,FALSE)),0)</f>
        <v>#REF!</v>
      </c>
      <c r="F4">
        <v>11</v>
      </c>
      <c r="G4">
        <v>1</v>
      </c>
      <c r="H4">
        <v>45</v>
      </c>
      <c r="I4" t="e">
        <f>VLOOKUP(D4,#REF!,6,FALSE)</f>
        <v>#REF!</v>
      </c>
      <c r="J4">
        <v>1</v>
      </c>
      <c r="K4">
        <v>32</v>
      </c>
      <c r="L4">
        <v>4800</v>
      </c>
    </row>
    <row r="5" spans="1:12" x14ac:dyDescent="0.35">
      <c r="A5" t="s">
        <v>27</v>
      </c>
      <c r="B5" t="s">
        <v>9</v>
      </c>
      <c r="C5">
        <v>1</v>
      </c>
      <c r="D5" s="3" t="s">
        <v>20</v>
      </c>
      <c r="E5" t="e">
        <f>ROUNDDOWN(MIN(VLOOKUP(D5,#REF!,4,FALSE)/VLOOKUP(Edges!A5,Nodes!A4:J25,10,FALSE),VLOOKUP(D5,#REF!,5,FALSE)/VLOOKUP(Edges!A5,Nodes!A4:J25,11,FALSE)),0)</f>
        <v>#REF!</v>
      </c>
      <c r="F5">
        <v>11</v>
      </c>
      <c r="G5">
        <v>3</v>
      </c>
      <c r="H5">
        <v>45</v>
      </c>
      <c r="I5" t="e">
        <f>VLOOKUP(D5,#REF!,6,FALSE)</f>
        <v>#REF!</v>
      </c>
      <c r="J5">
        <v>1</v>
      </c>
      <c r="K5">
        <v>1</v>
      </c>
      <c r="L5">
        <v>2100</v>
      </c>
    </row>
    <row r="6" spans="1:12" x14ac:dyDescent="0.35">
      <c r="A6" t="s">
        <v>28</v>
      </c>
      <c r="B6" t="s">
        <v>9</v>
      </c>
      <c r="C6">
        <v>3</v>
      </c>
      <c r="D6" s="3" t="s">
        <v>20</v>
      </c>
      <c r="E6" t="e">
        <f>ROUNDDOWN(MIN(VLOOKUP(D6,#REF!,4,FALSE)/VLOOKUP(Edges!A6,Nodes!A5:J26,10,FALSE),VLOOKUP(D6,#REF!,5,FALSE)/VLOOKUP(Edges!A6,Nodes!A5:J26,11,FALSE)),0)</f>
        <v>#REF!</v>
      </c>
      <c r="F6">
        <v>11</v>
      </c>
      <c r="G6">
        <v>2</v>
      </c>
      <c r="H6">
        <v>45</v>
      </c>
      <c r="I6" t="e">
        <f>VLOOKUP(D6,#REF!,6,FALSE)</f>
        <v>#REF!</v>
      </c>
      <c r="J6">
        <v>1</v>
      </c>
      <c r="K6">
        <v>1</v>
      </c>
      <c r="L6">
        <v>2100</v>
      </c>
    </row>
    <row r="7" spans="1:12" x14ac:dyDescent="0.35">
      <c r="A7" t="s">
        <v>41</v>
      </c>
      <c r="B7" t="s">
        <v>9</v>
      </c>
      <c r="C7">
        <v>2</v>
      </c>
      <c r="D7" s="3" t="s">
        <v>20</v>
      </c>
      <c r="E7" t="e">
        <f>ROUNDDOWN(MIN(VLOOKUP(D7,#REF!,4,FALSE)/VLOOKUP(Edges!A7,Nodes!A6:J27,10,FALSE),VLOOKUP(D7,#REF!,5,FALSE)/VLOOKUP(Edges!A7,Nodes!A6:J27,11,FALSE)),0)</f>
        <v>#REF!</v>
      </c>
      <c r="F7">
        <v>11</v>
      </c>
      <c r="G7">
        <v>2</v>
      </c>
      <c r="H7">
        <v>45</v>
      </c>
      <c r="I7" t="e">
        <f>VLOOKUP(D7,#REF!,6,FALSE)</f>
        <v>#REF!</v>
      </c>
      <c r="J7">
        <v>1</v>
      </c>
      <c r="K7">
        <v>1</v>
      </c>
      <c r="L7">
        <v>2100</v>
      </c>
    </row>
    <row r="8" spans="1:12" x14ac:dyDescent="0.35">
      <c r="A8" t="s">
        <v>29</v>
      </c>
      <c r="B8" t="s">
        <v>9</v>
      </c>
      <c r="C8">
        <v>2</v>
      </c>
      <c r="D8" s="3" t="s">
        <v>20</v>
      </c>
      <c r="E8" t="e">
        <f>ROUNDDOWN(MIN(VLOOKUP(D8,#REF!,4,FALSE)/VLOOKUP(Edges!A8,Nodes!A7:J28,10,FALSE),VLOOKUP(D8,#REF!,5,FALSE)/VLOOKUP(Edges!A8,Nodes!A7:J28,11,FALSE)),0)</f>
        <v>#REF!</v>
      </c>
      <c r="F8">
        <v>11</v>
      </c>
      <c r="G8">
        <v>2</v>
      </c>
      <c r="H8">
        <v>45</v>
      </c>
      <c r="I8" t="e">
        <f>VLOOKUP(D8,#REF!,6,FALSE)</f>
        <v>#REF!</v>
      </c>
      <c r="J8">
        <v>1</v>
      </c>
      <c r="K8">
        <v>1</v>
      </c>
      <c r="L8">
        <v>2100</v>
      </c>
    </row>
    <row r="9" spans="1:12" x14ac:dyDescent="0.35">
      <c r="A9" t="s">
        <v>35</v>
      </c>
      <c r="B9" t="s">
        <v>25</v>
      </c>
      <c r="C9">
        <v>2</v>
      </c>
      <c r="D9" s="3" t="s">
        <v>20</v>
      </c>
      <c r="E9" t="e">
        <f>ROUNDDOWN(MIN(VLOOKUP(D9,#REF!,4,FALSE)/VLOOKUP(Edges!A9,Nodes!A8:J29,10,FALSE),VLOOKUP(D9,#REF!,5,FALSE)/VLOOKUP(Edges!A9,Nodes!A8:J29,11,FALSE)),0)</f>
        <v>#REF!</v>
      </c>
      <c r="F9">
        <v>11</v>
      </c>
      <c r="G9">
        <v>2</v>
      </c>
      <c r="H9">
        <v>45</v>
      </c>
      <c r="I9" t="e">
        <f>VLOOKUP(D9,#REF!,6,FALSE)</f>
        <v>#REF!</v>
      </c>
      <c r="J9">
        <v>1</v>
      </c>
      <c r="K9">
        <v>1</v>
      </c>
      <c r="L9">
        <v>1100</v>
      </c>
    </row>
    <row r="10" spans="1:12" x14ac:dyDescent="0.35">
      <c r="A10" t="s">
        <v>37</v>
      </c>
      <c r="B10" t="s">
        <v>25</v>
      </c>
      <c r="C10">
        <v>2</v>
      </c>
      <c r="D10" s="3" t="s">
        <v>20</v>
      </c>
      <c r="E10" t="e">
        <f>ROUNDDOWN(MIN(VLOOKUP(D10,#REF!,4,FALSE)/VLOOKUP(Edges!A10,Nodes!A9:J30,10,FALSE),VLOOKUP(D10,#REF!,5,FALSE)/VLOOKUP(Edges!A10,Nodes!A9:J30,11,FALSE)),0)</f>
        <v>#REF!</v>
      </c>
      <c r="F10">
        <v>11</v>
      </c>
      <c r="G10">
        <v>1</v>
      </c>
      <c r="H10">
        <v>45</v>
      </c>
      <c r="I10" t="e">
        <f>VLOOKUP(D10,#REF!,6,FALSE)</f>
        <v>#REF!</v>
      </c>
      <c r="J10">
        <v>1</v>
      </c>
      <c r="K10">
        <v>1</v>
      </c>
      <c r="L10">
        <v>1100</v>
      </c>
    </row>
    <row r="11" spans="1:12" x14ac:dyDescent="0.35">
      <c r="A11" t="s">
        <v>36</v>
      </c>
      <c r="B11" t="s">
        <v>25</v>
      </c>
      <c r="C11">
        <v>2</v>
      </c>
      <c r="D11" s="3" t="s">
        <v>20</v>
      </c>
      <c r="E11" t="e">
        <f>ROUNDDOWN(MIN(VLOOKUP(D11,#REF!,4,FALSE)/VLOOKUP(Edges!A11,Nodes!A10:J31,10,FALSE),VLOOKUP(D11,#REF!,5,FALSE)/VLOOKUP(Edges!A11,Nodes!A10:J31,11,FALSE)),0)</f>
        <v>#REF!</v>
      </c>
      <c r="F11">
        <v>11</v>
      </c>
      <c r="G11">
        <v>3</v>
      </c>
      <c r="H11">
        <v>45</v>
      </c>
      <c r="I11" t="e">
        <f>VLOOKUP(D11,#REF!,6,FALSE)</f>
        <v>#REF!</v>
      </c>
      <c r="J11">
        <v>1</v>
      </c>
      <c r="K11">
        <v>1</v>
      </c>
      <c r="L11">
        <v>1100</v>
      </c>
    </row>
    <row r="12" spans="1:12" x14ac:dyDescent="0.35">
      <c r="A12" t="s">
        <v>38</v>
      </c>
      <c r="B12" t="s">
        <v>25</v>
      </c>
      <c r="C12">
        <v>2</v>
      </c>
      <c r="D12" t="s">
        <v>20</v>
      </c>
      <c r="E12" t="e">
        <f>ROUNDDOWN(MIN(VLOOKUP(D12,#REF!,4,FALSE)/VLOOKUP(Edges!A12,Nodes!A11:J32,10,FALSE),VLOOKUP(D12,#REF!,5,FALSE)/VLOOKUP(Edges!A12,Nodes!A11:J32,11,FALSE)),0)</f>
        <v>#REF!</v>
      </c>
      <c r="F12">
        <v>11</v>
      </c>
      <c r="G12">
        <v>3</v>
      </c>
      <c r="H12">
        <v>45</v>
      </c>
      <c r="I12" t="e">
        <f>VLOOKUP(D12,#REF!,6,FALSE)</f>
        <v>#REF!</v>
      </c>
      <c r="J12">
        <v>2</v>
      </c>
      <c r="K12">
        <v>1</v>
      </c>
      <c r="L12">
        <v>23000</v>
      </c>
    </row>
    <row r="13" spans="1:12" x14ac:dyDescent="0.35">
      <c r="A13" t="s">
        <v>40</v>
      </c>
      <c r="B13" t="s">
        <v>26</v>
      </c>
      <c r="C13">
        <v>2</v>
      </c>
      <c r="D13" s="3" t="s">
        <v>20</v>
      </c>
      <c r="E13" t="e">
        <f>ROUNDDOWN(MIN(VLOOKUP(D13,#REF!,4,FALSE)/VLOOKUP(Edges!A13,Nodes!A12:J33,10,FALSE),VLOOKUP(D13,#REF!,5,FALSE)/VLOOKUP(Edges!A13,Nodes!A12:J33,11,FALSE)),0)</f>
        <v>#REF!</v>
      </c>
      <c r="F13">
        <v>11</v>
      </c>
      <c r="G13">
        <v>3</v>
      </c>
      <c r="H13">
        <v>45</v>
      </c>
      <c r="I13" t="e">
        <f>VLOOKUP(D13,#REF!,6,FALSE)</f>
        <v>#REF!</v>
      </c>
      <c r="J13">
        <v>1</v>
      </c>
      <c r="K13">
        <v>32</v>
      </c>
      <c r="L13">
        <v>4800</v>
      </c>
    </row>
    <row r="14" spans="1:12" x14ac:dyDescent="0.35">
      <c r="A14" t="s">
        <v>31</v>
      </c>
      <c r="B14" t="s">
        <v>26</v>
      </c>
      <c r="C14">
        <v>1</v>
      </c>
      <c r="D14" s="3" t="s">
        <v>20</v>
      </c>
      <c r="E14">
        <v>1234</v>
      </c>
      <c r="F14">
        <v>11</v>
      </c>
      <c r="G14">
        <v>4</v>
      </c>
      <c r="H14">
        <v>45</v>
      </c>
      <c r="I14" t="e">
        <f>VLOOKUP(D14,#REF!,6,FALSE)</f>
        <v>#REF!</v>
      </c>
      <c r="J14">
        <v>2</v>
      </c>
      <c r="K14">
        <v>1</v>
      </c>
      <c r="L14">
        <v>1100</v>
      </c>
    </row>
    <row r="15" spans="1:12" x14ac:dyDescent="0.35">
      <c r="A15" t="s">
        <v>42</v>
      </c>
      <c r="B15" t="s">
        <v>26</v>
      </c>
      <c r="C15">
        <v>2</v>
      </c>
      <c r="D15" s="3" t="s">
        <v>20</v>
      </c>
      <c r="E15" t="e">
        <f>ROUNDDOWN(MIN(VLOOKUP(D15,#REF!,4,FALSE)/VLOOKUP(Edges!A15,Nodes!A14:J35,10,FALSE),VLOOKUP(D15,#REF!,5,FALSE)/VLOOKUP(Edges!A15,Nodes!A14:J35,11,FALSE)),0)</f>
        <v>#REF!</v>
      </c>
      <c r="F15">
        <v>11</v>
      </c>
      <c r="G15">
        <v>5</v>
      </c>
      <c r="H15">
        <v>45</v>
      </c>
      <c r="I15" t="e">
        <f>VLOOKUP(D15,#REF!,6,FALSE)</f>
        <v>#REF!</v>
      </c>
      <c r="J15">
        <v>1</v>
      </c>
      <c r="K15">
        <v>1</v>
      </c>
      <c r="L15">
        <v>2100</v>
      </c>
    </row>
    <row r="16" spans="1:12" x14ac:dyDescent="0.35">
      <c r="A16" s="5" t="s">
        <v>49</v>
      </c>
      <c r="B16" t="s">
        <v>30</v>
      </c>
      <c r="C16">
        <v>2</v>
      </c>
      <c r="D16" s="3" t="s">
        <v>20</v>
      </c>
      <c r="E16" t="e">
        <f>ROUNDDOWN(MIN(VLOOKUP(D16,#REF!,4,FALSE)/VLOOKUP(Edges!A16,Nodes!A15:J36,10,FALSE),VLOOKUP(D16,#REF!,5,FALSE)/VLOOKUP(Edges!A16,Nodes!A15:J36,11,FALSE)),0)</f>
        <v>#REF!</v>
      </c>
      <c r="F16">
        <v>11</v>
      </c>
      <c r="G16">
        <v>3</v>
      </c>
      <c r="H16">
        <v>45</v>
      </c>
      <c r="I16" t="e">
        <f>VLOOKUP(D16,#REF!,6,FALSE)</f>
        <v>#REF!</v>
      </c>
      <c r="J16">
        <v>2</v>
      </c>
      <c r="K16">
        <v>1</v>
      </c>
      <c r="L16">
        <v>25000</v>
      </c>
    </row>
    <row r="17" spans="1:12" x14ac:dyDescent="0.35">
      <c r="A17" s="5" t="s">
        <v>39</v>
      </c>
      <c r="B17" t="s">
        <v>49</v>
      </c>
      <c r="C17">
        <v>2</v>
      </c>
      <c r="D17" s="3" t="s">
        <v>21</v>
      </c>
      <c r="E17">
        <v>1432</v>
      </c>
      <c r="F17">
        <v>23</v>
      </c>
      <c r="G17">
        <v>5</v>
      </c>
      <c r="H17">
        <v>30</v>
      </c>
      <c r="I17" t="e">
        <f>VLOOKUP(D17,#REF!,6,FALSE)</f>
        <v>#REF!</v>
      </c>
      <c r="J17">
        <v>15</v>
      </c>
      <c r="K17">
        <v>1</v>
      </c>
      <c r="L17">
        <v>23000</v>
      </c>
    </row>
    <row r="18" spans="1:12" x14ac:dyDescent="0.35">
      <c r="A18" s="5" t="s">
        <v>43</v>
      </c>
      <c r="B18" t="s">
        <v>31</v>
      </c>
      <c r="C18">
        <v>1</v>
      </c>
      <c r="D18" s="3" t="s">
        <v>21</v>
      </c>
      <c r="E18" t="e">
        <f>ROUNDDOWN(MIN(VLOOKUP(D18,#REF!,4,FALSE)/VLOOKUP(Edges!A18,Nodes!A17:J38,10,FALSE),VLOOKUP(D18,#REF!,5,FALSE)/VLOOKUP(Edges!A18,Nodes!A17:J38,11,FALSE)),0)</f>
        <v>#REF!</v>
      </c>
      <c r="F18">
        <v>23</v>
      </c>
      <c r="G18">
        <v>5</v>
      </c>
      <c r="H18">
        <v>30</v>
      </c>
      <c r="I18" t="e">
        <f>VLOOKUP(D18,#REF!,6,FALSE)</f>
        <v>#REF!</v>
      </c>
      <c r="J18">
        <v>15</v>
      </c>
      <c r="K18">
        <v>1</v>
      </c>
      <c r="L18">
        <v>23000</v>
      </c>
    </row>
    <row r="19" spans="1:12" x14ac:dyDescent="0.35">
      <c r="A19" s="5" t="s">
        <v>50</v>
      </c>
      <c r="B19" t="s">
        <v>39</v>
      </c>
      <c r="C19">
        <v>2</v>
      </c>
      <c r="D19" t="s">
        <v>20</v>
      </c>
      <c r="E19" t="e">
        <f>ROUNDDOWN(MIN(VLOOKUP(D19,#REF!,4,FALSE)/VLOOKUP(Edges!A19,Nodes!A18:J39,10,FALSE),VLOOKUP(D19,#REF!,5,FALSE)/VLOOKUP(Edges!A19,Nodes!A18:J39,11,FALSE)),0)</f>
        <v>#REF!</v>
      </c>
      <c r="F19">
        <v>11</v>
      </c>
      <c r="G19">
        <v>3</v>
      </c>
      <c r="H19">
        <v>45</v>
      </c>
      <c r="I19" t="e">
        <f>VLOOKUP(D19,#REF!,6,FALSE)</f>
        <v>#REF!</v>
      </c>
      <c r="J19">
        <v>2</v>
      </c>
      <c r="K19">
        <v>1</v>
      </c>
      <c r="L19">
        <v>25000</v>
      </c>
    </row>
    <row r="20" spans="1:12" x14ac:dyDescent="0.35">
      <c r="A20" s="5" t="s">
        <v>44</v>
      </c>
      <c r="B20" t="s">
        <v>40</v>
      </c>
      <c r="C20">
        <v>1</v>
      </c>
      <c r="D20" s="3" t="s">
        <v>20</v>
      </c>
      <c r="E20" t="e">
        <f>ROUNDDOWN(MIN(VLOOKUP(D20,#REF!,4,FALSE)/VLOOKUP(Edges!A20,Nodes!A19:J40,10,FALSE),VLOOKUP(D20,#REF!,5,FALSE)/VLOOKUP(Edges!A20,Nodes!A19:J40,11,FALSE)),0)</f>
        <v>#REF!</v>
      </c>
      <c r="F20">
        <v>11</v>
      </c>
      <c r="G20">
        <v>4</v>
      </c>
      <c r="H20">
        <v>45</v>
      </c>
      <c r="I20" t="e">
        <f>VLOOKUP(D20,#REF!,6,FALSE)</f>
        <v>#REF!</v>
      </c>
      <c r="J20">
        <v>1</v>
      </c>
      <c r="K20">
        <v>1</v>
      </c>
      <c r="L20">
        <v>3000</v>
      </c>
    </row>
    <row r="21" spans="1:12" x14ac:dyDescent="0.35">
      <c r="A21" s="5" t="s">
        <v>51</v>
      </c>
      <c r="B21" t="s">
        <v>38</v>
      </c>
      <c r="C21">
        <v>2</v>
      </c>
      <c r="D21" s="3" t="s">
        <v>21</v>
      </c>
      <c r="E21" t="e">
        <f>ROUNDDOWN(MIN(VLOOKUP(D21,#REF!,4,FALSE)/VLOOKUP(Edges!A21,Nodes!A20:J41,10,FALSE),VLOOKUP(D21,#REF!,5,FALSE)/VLOOKUP(Edges!A21,Nodes!A20:J41,11,FALSE)),0)</f>
        <v>#REF!</v>
      </c>
      <c r="F21">
        <v>23</v>
      </c>
      <c r="G21">
        <v>4</v>
      </c>
      <c r="H21">
        <v>30</v>
      </c>
      <c r="I21">
        <v>1.1000000000000001</v>
      </c>
      <c r="J21">
        <v>15</v>
      </c>
      <c r="K21">
        <v>1</v>
      </c>
      <c r="L21">
        <v>23000</v>
      </c>
    </row>
  </sheetData>
  <autoFilter ref="A1:I20" xr:uid="{6C2392BD-D7A6-48CA-8CB9-2499DEAC774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AD37FEC3-3983-4039-9612-DE27676D4A2E}">
          <x14:formula1>
            <xm:f>#REF!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31A9-1941-48B8-B58A-18CCE4091906}">
  <dimension ref="A1:K22"/>
  <sheetViews>
    <sheetView tabSelected="1" workbookViewId="0">
      <selection activeCell="D1" sqref="D1:D1048576"/>
    </sheetView>
  </sheetViews>
  <sheetFormatPr defaultRowHeight="14.5" x14ac:dyDescent="0.35"/>
  <cols>
    <col min="1" max="1" width="15.36328125" customWidth="1"/>
    <col min="2" max="2" width="12.7265625" customWidth="1"/>
    <col min="3" max="3" width="10.453125" bestFit="1" customWidth="1"/>
    <col min="5" max="5" width="9.6328125" bestFit="1" customWidth="1"/>
    <col min="11" max="11" width="11.1796875" customWidth="1"/>
  </cols>
  <sheetData>
    <row r="1" spans="1:11" ht="58" x14ac:dyDescent="0.35">
      <c r="A1" s="2" t="s">
        <v>0</v>
      </c>
      <c r="B1" s="2" t="s">
        <v>2</v>
      </c>
      <c r="C1" s="2" t="s">
        <v>3</v>
      </c>
      <c r="D1" s="2" t="s">
        <v>1</v>
      </c>
      <c r="E1" s="2" t="s">
        <v>7</v>
      </c>
      <c r="F1" s="2" t="s">
        <v>12</v>
      </c>
      <c r="G1" s="2" t="s">
        <v>24</v>
      </c>
      <c r="H1" s="2" t="s">
        <v>18</v>
      </c>
      <c r="I1" s="4" t="s">
        <v>22</v>
      </c>
      <c r="J1" s="4" t="s">
        <v>23</v>
      </c>
      <c r="K1" s="4" t="s">
        <v>52</v>
      </c>
    </row>
    <row r="2" spans="1:11" x14ac:dyDescent="0.35">
      <c r="A2" t="s">
        <v>9</v>
      </c>
      <c r="B2">
        <v>29.0745</v>
      </c>
      <c r="C2">
        <v>-110.95944</v>
      </c>
      <c r="D2" t="s">
        <v>8</v>
      </c>
      <c r="E2" s="3" t="s">
        <v>9</v>
      </c>
      <c r="F2">
        <v>3.5</v>
      </c>
      <c r="G2">
        <v>1</v>
      </c>
      <c r="H2">
        <v>700</v>
      </c>
      <c r="K2">
        <v>650</v>
      </c>
    </row>
    <row r="3" spans="1:11" x14ac:dyDescent="0.35">
      <c r="A3" t="s">
        <v>25</v>
      </c>
      <c r="B3">
        <v>27.0745</v>
      </c>
      <c r="C3">
        <v>-109.95944</v>
      </c>
      <c r="D3" t="s">
        <v>8</v>
      </c>
      <c r="E3" s="3" t="s">
        <v>10</v>
      </c>
      <c r="F3">
        <v>3.5</v>
      </c>
      <c r="G3">
        <v>1</v>
      </c>
      <c r="H3">
        <v>3700</v>
      </c>
      <c r="I3" s="1">
        <v>9.5</v>
      </c>
      <c r="J3" s="1">
        <v>4</v>
      </c>
      <c r="K3" s="1">
        <v>280</v>
      </c>
    </row>
    <row r="4" spans="1:11" x14ac:dyDescent="0.35">
      <c r="A4" t="s">
        <v>26</v>
      </c>
      <c r="B4">
        <v>26.0745</v>
      </c>
      <c r="C4">
        <v>-108.95944</v>
      </c>
      <c r="D4" t="s">
        <v>8</v>
      </c>
      <c r="E4" s="3" t="s">
        <v>10</v>
      </c>
      <c r="F4">
        <v>3.5</v>
      </c>
      <c r="G4">
        <v>1</v>
      </c>
      <c r="H4">
        <v>3700</v>
      </c>
      <c r="I4" s="1">
        <v>2.48</v>
      </c>
      <c r="J4" s="1">
        <v>0.6</v>
      </c>
      <c r="K4" s="1">
        <v>160</v>
      </c>
    </row>
    <row r="5" spans="1:11" x14ac:dyDescent="0.35">
      <c r="A5" t="s">
        <v>27</v>
      </c>
      <c r="B5" s="1">
        <v>30.224603599999998</v>
      </c>
      <c r="C5" s="1">
        <v>-95.246909500000001</v>
      </c>
      <c r="D5" t="s">
        <v>4</v>
      </c>
      <c r="E5" s="3" t="s">
        <v>10</v>
      </c>
      <c r="F5">
        <v>2.6</v>
      </c>
      <c r="G5">
        <v>3</v>
      </c>
      <c r="H5">
        <v>3200</v>
      </c>
      <c r="I5" s="1">
        <v>1.23</v>
      </c>
      <c r="J5" s="1">
        <v>1.25</v>
      </c>
      <c r="K5" s="1">
        <v>45</v>
      </c>
    </row>
    <row r="6" spans="1:11" x14ac:dyDescent="0.35">
      <c r="A6" t="s">
        <v>28</v>
      </c>
      <c r="B6" s="1">
        <v>20.842659999999999</v>
      </c>
      <c r="C6">
        <v>-99.848149000000006</v>
      </c>
      <c r="D6" t="s">
        <v>8</v>
      </c>
      <c r="E6" s="3" t="s">
        <v>10</v>
      </c>
      <c r="F6">
        <v>3.5</v>
      </c>
      <c r="G6">
        <v>2</v>
      </c>
      <c r="H6">
        <v>3500</v>
      </c>
      <c r="I6" s="1">
        <v>2.66</v>
      </c>
      <c r="J6" s="1">
        <v>0.04</v>
      </c>
      <c r="K6" s="1">
        <v>9</v>
      </c>
    </row>
    <row r="7" spans="1:11" x14ac:dyDescent="0.35">
      <c r="A7" t="s">
        <v>41</v>
      </c>
      <c r="B7" s="1">
        <v>25.4217215</v>
      </c>
      <c r="C7">
        <v>-101.0001139</v>
      </c>
      <c r="D7" t="s">
        <v>8</v>
      </c>
      <c r="E7" s="3" t="s">
        <v>10</v>
      </c>
      <c r="F7">
        <v>3.5</v>
      </c>
      <c r="G7">
        <v>2</v>
      </c>
      <c r="H7">
        <v>4500</v>
      </c>
      <c r="I7" s="1">
        <v>1.1499999999999999</v>
      </c>
      <c r="J7" s="1">
        <v>2.35</v>
      </c>
      <c r="K7" s="1">
        <v>14</v>
      </c>
    </row>
    <row r="8" spans="1:11" x14ac:dyDescent="0.35">
      <c r="A8" t="s">
        <v>29</v>
      </c>
      <c r="B8" s="1">
        <v>25.594693899999999</v>
      </c>
      <c r="C8">
        <v>-103.40069200000001</v>
      </c>
      <c r="D8" t="s">
        <v>8</v>
      </c>
      <c r="E8" s="3" t="s">
        <v>10</v>
      </c>
      <c r="F8">
        <v>3.5</v>
      </c>
      <c r="G8">
        <v>2</v>
      </c>
      <c r="H8">
        <v>4500</v>
      </c>
      <c r="I8" s="1">
        <v>1.1200000000000001</v>
      </c>
      <c r="J8" s="1">
        <v>1.25</v>
      </c>
      <c r="K8" s="1">
        <v>15</v>
      </c>
    </row>
    <row r="9" spans="1:11" ht="15" customHeight="1" x14ac:dyDescent="0.35">
      <c r="A9" t="s">
        <v>30</v>
      </c>
      <c r="B9" s="1">
        <v>29.089200000000002</v>
      </c>
      <c r="C9">
        <v>-110.96129999999999</v>
      </c>
      <c r="D9" t="s">
        <v>8</v>
      </c>
      <c r="E9" s="1" t="s">
        <v>10</v>
      </c>
      <c r="F9">
        <v>3.5</v>
      </c>
      <c r="G9">
        <v>2</v>
      </c>
      <c r="H9">
        <v>5200</v>
      </c>
      <c r="I9" s="1">
        <v>3.23</v>
      </c>
      <c r="J9" s="1">
        <v>1.25</v>
      </c>
      <c r="K9" s="1">
        <v>24</v>
      </c>
    </row>
    <row r="10" spans="1:11" x14ac:dyDescent="0.35">
      <c r="A10" t="s">
        <v>31</v>
      </c>
      <c r="B10" s="3">
        <v>19.048598999999999</v>
      </c>
      <c r="C10" s="1">
        <v>-98.192902000000004</v>
      </c>
      <c r="D10" t="s">
        <v>8</v>
      </c>
      <c r="E10" s="3" t="s">
        <v>11</v>
      </c>
      <c r="F10">
        <v>3.5</v>
      </c>
      <c r="G10">
        <v>1</v>
      </c>
      <c r="H10">
        <v>3000</v>
      </c>
      <c r="I10" s="1">
        <v>0.72</v>
      </c>
      <c r="J10" s="1">
        <v>3.75</v>
      </c>
      <c r="K10" s="1">
        <v>19</v>
      </c>
    </row>
    <row r="11" spans="1:11" x14ac:dyDescent="0.35">
      <c r="A11" t="s">
        <v>35</v>
      </c>
      <c r="B11">
        <v>25.421389999999999</v>
      </c>
      <c r="C11">
        <v>-101.00024000000001</v>
      </c>
      <c r="D11" t="s">
        <v>8</v>
      </c>
      <c r="E11" s="3" t="s">
        <v>11</v>
      </c>
      <c r="F11">
        <v>3.5</v>
      </c>
      <c r="G11">
        <v>3</v>
      </c>
      <c r="H11">
        <v>3200</v>
      </c>
      <c r="I11" s="1">
        <v>1.31</v>
      </c>
      <c r="J11" s="1">
        <v>2.35</v>
      </c>
      <c r="K11" s="1">
        <v>22</v>
      </c>
    </row>
    <row r="12" spans="1:11" x14ac:dyDescent="0.35">
      <c r="A12" t="s">
        <v>37</v>
      </c>
      <c r="B12">
        <v>41.003928999999999</v>
      </c>
      <c r="C12">
        <v>-89.134003000000007</v>
      </c>
      <c r="D12" t="s">
        <v>4</v>
      </c>
      <c r="E12" s="3" t="s">
        <v>11</v>
      </c>
      <c r="F12">
        <v>2.6</v>
      </c>
      <c r="G12">
        <v>3</v>
      </c>
      <c r="H12">
        <v>3200</v>
      </c>
      <c r="I12" s="1">
        <v>4.2300000000000004</v>
      </c>
      <c r="J12" s="1">
        <v>1.25</v>
      </c>
      <c r="K12" s="1">
        <v>124</v>
      </c>
    </row>
    <row r="13" spans="1:11" x14ac:dyDescent="0.35">
      <c r="A13" t="s">
        <v>36</v>
      </c>
      <c r="B13" s="3">
        <v>41.666514999999997</v>
      </c>
      <c r="C13" s="3">
        <v>-87.557063999999997</v>
      </c>
      <c r="D13" t="s">
        <v>4</v>
      </c>
      <c r="E13" s="3" t="s">
        <v>11</v>
      </c>
      <c r="F13">
        <v>2.6</v>
      </c>
      <c r="G13">
        <v>3</v>
      </c>
      <c r="H13">
        <v>3500</v>
      </c>
      <c r="I13" s="1">
        <v>1.34</v>
      </c>
      <c r="J13" s="1">
        <v>0.03</v>
      </c>
      <c r="K13" s="1">
        <v>54</v>
      </c>
    </row>
    <row r="14" spans="1:11" x14ac:dyDescent="0.35">
      <c r="A14" t="s">
        <v>38</v>
      </c>
      <c r="B14" s="1">
        <v>27.560001</v>
      </c>
      <c r="C14" s="1">
        <v>-110.54467</v>
      </c>
      <c r="D14" t="s">
        <v>8</v>
      </c>
      <c r="E14" s="1" t="s">
        <v>11</v>
      </c>
      <c r="F14">
        <v>3.5</v>
      </c>
      <c r="G14">
        <v>4</v>
      </c>
      <c r="H14">
        <v>98000</v>
      </c>
      <c r="I14" s="1">
        <v>4.3899999999999997</v>
      </c>
      <c r="J14" s="1">
        <v>0.75</v>
      </c>
      <c r="K14" s="1">
        <v>130</v>
      </c>
    </row>
    <row r="15" spans="1:11" x14ac:dyDescent="0.35">
      <c r="A15" t="s">
        <v>39</v>
      </c>
      <c r="B15" s="1">
        <v>35.104900000000001</v>
      </c>
      <c r="C15">
        <v>129.07130000000001</v>
      </c>
      <c r="D15" t="s">
        <v>33</v>
      </c>
      <c r="E15" s="1" t="s">
        <v>11</v>
      </c>
      <c r="F15">
        <v>2.2999999999999998</v>
      </c>
      <c r="G15">
        <v>5</v>
      </c>
      <c r="H15">
        <v>93000</v>
      </c>
      <c r="I15" s="1">
        <v>15.51</v>
      </c>
      <c r="J15" s="1">
        <v>0.04</v>
      </c>
      <c r="K15" s="1">
        <v>89</v>
      </c>
    </row>
    <row r="16" spans="1:11" x14ac:dyDescent="0.35">
      <c r="A16" t="s">
        <v>40</v>
      </c>
      <c r="B16" s="3">
        <v>20.011199000000001</v>
      </c>
      <c r="C16" s="1">
        <v>-98.192921999999996</v>
      </c>
      <c r="D16" t="s">
        <v>8</v>
      </c>
      <c r="E16" s="3" t="s">
        <v>11</v>
      </c>
      <c r="F16">
        <v>3.5</v>
      </c>
      <c r="G16">
        <v>3</v>
      </c>
      <c r="H16">
        <v>3500</v>
      </c>
      <c r="I16" s="1">
        <v>0.32</v>
      </c>
      <c r="J16" s="1">
        <v>2.35</v>
      </c>
      <c r="K16" s="1">
        <v>89</v>
      </c>
    </row>
    <row r="17" spans="1:11" x14ac:dyDescent="0.35">
      <c r="A17" t="s">
        <v>42</v>
      </c>
      <c r="B17" s="1">
        <v>35.730708800000002</v>
      </c>
      <c r="C17" s="1">
        <v>-78.629129899999995</v>
      </c>
      <c r="D17" t="s">
        <v>4</v>
      </c>
      <c r="E17" s="3" t="s">
        <v>11</v>
      </c>
      <c r="F17">
        <v>2.6</v>
      </c>
      <c r="G17">
        <v>5</v>
      </c>
      <c r="H17">
        <v>3200</v>
      </c>
      <c r="I17" s="1">
        <v>1.85</v>
      </c>
      <c r="J17" s="1">
        <v>0.03</v>
      </c>
      <c r="K17" s="1">
        <v>54</v>
      </c>
    </row>
    <row r="18" spans="1:11" x14ac:dyDescent="0.35">
      <c r="A18" t="s">
        <v>49</v>
      </c>
      <c r="B18" s="1">
        <v>20.9636</v>
      </c>
      <c r="C18">
        <v>-97.404499999999999</v>
      </c>
      <c r="D18" t="s">
        <v>8</v>
      </c>
      <c r="E18" s="1" t="s">
        <v>11</v>
      </c>
      <c r="F18">
        <v>3.5</v>
      </c>
      <c r="G18">
        <v>5</v>
      </c>
      <c r="H18">
        <v>3000</v>
      </c>
      <c r="I18" s="1">
        <v>15.51</v>
      </c>
      <c r="J18" s="1">
        <v>0.04</v>
      </c>
      <c r="K18" s="1">
        <v>221</v>
      </c>
    </row>
    <row r="19" spans="1:11" x14ac:dyDescent="0.35">
      <c r="A19" t="s">
        <v>43</v>
      </c>
      <c r="B19" s="1">
        <v>53.443721600000003</v>
      </c>
      <c r="C19">
        <v>27.9705154</v>
      </c>
      <c r="D19" t="s">
        <v>34</v>
      </c>
      <c r="E19" s="3" t="s">
        <v>45</v>
      </c>
      <c r="F19">
        <v>3.2</v>
      </c>
      <c r="G19">
        <v>3</v>
      </c>
      <c r="H19">
        <v>93500</v>
      </c>
      <c r="I19" s="1">
        <v>2.72</v>
      </c>
      <c r="J19" s="1">
        <v>0.75</v>
      </c>
      <c r="K19" s="1">
        <v>15</v>
      </c>
    </row>
    <row r="20" spans="1:11" x14ac:dyDescent="0.35">
      <c r="A20" t="s">
        <v>44</v>
      </c>
      <c r="B20">
        <v>41.268115999999999</v>
      </c>
      <c r="C20">
        <v>-80.798241000000004</v>
      </c>
      <c r="D20" t="s">
        <v>4</v>
      </c>
      <c r="E20" s="1" t="s">
        <v>45</v>
      </c>
      <c r="F20">
        <v>2.6</v>
      </c>
      <c r="G20">
        <v>4</v>
      </c>
      <c r="H20">
        <v>3200</v>
      </c>
      <c r="I20" s="1">
        <v>0.34</v>
      </c>
      <c r="J20" s="1">
        <v>0.03</v>
      </c>
      <c r="K20" s="1">
        <v>15</v>
      </c>
    </row>
    <row r="21" spans="1:11" x14ac:dyDescent="0.35">
      <c r="A21" t="s">
        <v>50</v>
      </c>
      <c r="B21">
        <v>35.891689999999997</v>
      </c>
      <c r="C21" s="1">
        <v>128.63075000000001</v>
      </c>
      <c r="D21" t="s">
        <v>33</v>
      </c>
      <c r="E21" s="3" t="s">
        <v>45</v>
      </c>
      <c r="F21">
        <v>2.2999999999999998</v>
      </c>
      <c r="G21">
        <v>4</v>
      </c>
      <c r="H21">
        <v>97000</v>
      </c>
      <c r="I21" s="1">
        <v>15.51</v>
      </c>
      <c r="J21" s="1">
        <v>0.04</v>
      </c>
      <c r="K21" s="1">
        <v>221</v>
      </c>
    </row>
    <row r="22" spans="1:11" x14ac:dyDescent="0.35">
      <c r="A22" t="s">
        <v>51</v>
      </c>
      <c r="B22" s="1">
        <v>49.69473</v>
      </c>
      <c r="C22" s="1">
        <v>4.8758999999999997</v>
      </c>
      <c r="D22" t="s">
        <v>32</v>
      </c>
      <c r="E22" s="3" t="s">
        <v>45</v>
      </c>
      <c r="F22">
        <v>2.2999999999999998</v>
      </c>
      <c r="G22">
        <v>3</v>
      </c>
      <c r="H22">
        <v>98000</v>
      </c>
      <c r="I22" s="1">
        <v>4.3899999999999997</v>
      </c>
      <c r="J22" s="1">
        <v>0.75</v>
      </c>
      <c r="K22" s="1">
        <v>89</v>
      </c>
    </row>
  </sheetData>
  <autoFilter ref="A1:J22" xr:uid="{18E2E257-1FE6-4771-9DB6-366BFAF6464E}">
    <sortState xmlns:xlrd2="http://schemas.microsoft.com/office/spreadsheetml/2017/richdata2" ref="A2:J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</dc:creator>
  <cp:lastModifiedBy>elham</cp:lastModifiedBy>
  <dcterms:created xsi:type="dcterms:W3CDTF">2019-10-07T20:56:53Z</dcterms:created>
  <dcterms:modified xsi:type="dcterms:W3CDTF">2021-08-23T12:53:45Z</dcterms:modified>
</cp:coreProperties>
</file>