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ESIGNS\HYPERSAT\SVPX_FMC_Carrier_3U\CALC\"/>
    </mc:Choice>
  </mc:AlternateContent>
  <xr:revisionPtr revIDLastSave="0" documentId="13_ncr:1_{1810CDB5-46EB-418A-A63A-AEB915DCB5A4}" xr6:coauthVersionLast="37" xr6:coauthVersionMax="37" xr10:uidLastSave="{00000000-0000-0000-0000-000000000000}"/>
  <bookViews>
    <workbookView xWindow="0" yWindow="0" windowWidth="21570" windowHeight="7920" xr2:uid="{8157AB2E-6B8C-4984-BFCC-B9E8DC918ABD}"/>
  </bookViews>
  <sheets>
    <sheet name="Arkusz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6" i="1" l="1"/>
  <c r="N16" i="1" s="1"/>
  <c r="P16" i="1" s="1"/>
  <c r="I16" i="1"/>
  <c r="K16" i="1"/>
  <c r="L16" i="1" s="1"/>
  <c r="H16" i="1"/>
  <c r="M10" i="1"/>
  <c r="N10" i="1" s="1"/>
  <c r="K10" i="1"/>
  <c r="L10" i="1" s="1"/>
  <c r="I10" i="1"/>
  <c r="H10" i="1"/>
  <c r="M7" i="1"/>
  <c r="N7" i="1" s="1"/>
  <c r="K7" i="1"/>
  <c r="L7" i="1" s="1"/>
  <c r="I7" i="1"/>
  <c r="H7" i="1"/>
  <c r="M4" i="1"/>
  <c r="N4" i="1" s="1"/>
  <c r="P4" i="1" s="1"/>
  <c r="I4" i="1"/>
  <c r="H4" i="1"/>
  <c r="L4" i="1"/>
  <c r="K4" i="1"/>
  <c r="O16" i="1" l="1"/>
  <c r="P10" i="1"/>
  <c r="O10" i="1"/>
  <c r="O7" i="1"/>
  <c r="P7" i="1"/>
  <c r="O4" i="1"/>
</calcChain>
</file>

<file path=xl/sharedStrings.xml><?xml version="1.0" encoding="utf-8"?>
<sst xmlns="http://schemas.openxmlformats.org/spreadsheetml/2006/main" count="58" uniqueCount="16">
  <si>
    <t>LT8610</t>
  </si>
  <si>
    <t>R2</t>
  </si>
  <si>
    <t>Vout</t>
  </si>
  <si>
    <t>R1</t>
  </si>
  <si>
    <t>Vin</t>
  </si>
  <si>
    <t>Iq</t>
  </si>
  <si>
    <t>n</t>
  </si>
  <si>
    <t>RT[k]</t>
  </si>
  <si>
    <t>Fsw[MHz]</t>
  </si>
  <si>
    <t>Fsw max</t>
  </si>
  <si>
    <t>Lopt[uH]</t>
  </si>
  <si>
    <t>dIl</t>
  </si>
  <si>
    <t>IL peak</t>
  </si>
  <si>
    <t>I load max</t>
  </si>
  <si>
    <t>I out max</t>
  </si>
  <si>
    <t>LT8612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</si>
</sst>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A11D7-EE2D-4D24-B28A-5132A5C35260}">
  <dimension ref="A1:P16"/>
  <sheetViews>
    <sheetView tabSelected="1" workbookViewId="0">
      <selection activeCell="M16" sqref="M16"/>
    </sheetView>
  </sheetViews>
  <sheetFormatPr defaultRowHeight="15" x14ac:dyDescent="0.25"/>
  <cols>
    <col min="1" max="1" width="12.42578125" customWidth="1"/>
    <col min="3" max="3" width="17.7109375" customWidth="1"/>
    <col min="6" max="6" width="18" customWidth="1"/>
    <col min="7" max="7" width="15.85546875" customWidth="1"/>
    <col min="11" max="11" width="11.140625" customWidth="1"/>
    <col min="12" max="12" width="14.5703125" customWidth="1"/>
    <col min="15" max="15" width="13.5703125" customWidth="1"/>
    <col min="16" max="16" width="12.85546875" customWidth="1"/>
  </cols>
  <sheetData>
    <row r="1" spans="1:16" x14ac:dyDescent="0.25">
      <c r="A1" t="s">
        <v>0</v>
      </c>
    </row>
    <row r="3" spans="1:16" x14ac:dyDescent="0.25">
      <c r="A3" t="s">
        <v>1</v>
      </c>
      <c r="B3" t="s">
        <v>2</v>
      </c>
      <c r="C3" t="s">
        <v>4</v>
      </c>
      <c r="D3" t="s">
        <v>6</v>
      </c>
      <c r="E3" t="s">
        <v>8</v>
      </c>
      <c r="F3" t="s">
        <v>13</v>
      </c>
      <c r="H3" t="s">
        <v>7</v>
      </c>
      <c r="I3" t="s">
        <v>9</v>
      </c>
      <c r="K3" t="s">
        <v>3</v>
      </c>
      <c r="L3" t="s">
        <v>5</v>
      </c>
      <c r="M3" t="s">
        <v>10</v>
      </c>
      <c r="N3" t="s">
        <v>11</v>
      </c>
      <c r="O3" t="s">
        <v>12</v>
      </c>
      <c r="P3" t="s">
        <v>14</v>
      </c>
    </row>
    <row r="4" spans="1:16" x14ac:dyDescent="0.25">
      <c r="A4" s="1">
        <v>1000</v>
      </c>
      <c r="B4">
        <v>3.3</v>
      </c>
      <c r="C4">
        <v>12</v>
      </c>
      <c r="D4">
        <v>0.8</v>
      </c>
      <c r="E4" s="1">
        <v>1</v>
      </c>
      <c r="F4">
        <v>2.5</v>
      </c>
      <c r="H4">
        <f>(46.5/E4)-5.2</f>
        <v>41.3</v>
      </c>
      <c r="I4">
        <f>(B4+0.15)/(0.00000005*(C4-0.3+0.15))</f>
        <v>5822784.8101265822</v>
      </c>
      <c r="K4" s="1">
        <f>A4*((B4/0.97)-1)</f>
        <v>2402.0618556701029</v>
      </c>
      <c r="L4">
        <f>0.0000017+(B4/(K4+A4)*(B4/C4)*(1/D4))</f>
        <v>3.3513750000000001E-4</v>
      </c>
      <c r="M4" s="1">
        <f>(B4+0.15)/E4</f>
        <v>3.4499999999999997</v>
      </c>
      <c r="N4">
        <f>(B4/(M4*E4))*(1-(B4/C4))</f>
        <v>0.69347826086956532</v>
      </c>
      <c r="O4">
        <f>F4+0.5*N4</f>
        <v>2.8467391304347824</v>
      </c>
      <c r="P4">
        <f>3-0.5*N4</f>
        <v>2.6532608695652176</v>
      </c>
    </row>
    <row r="6" spans="1:16" x14ac:dyDescent="0.25">
      <c r="A6" t="s">
        <v>1</v>
      </c>
      <c r="B6" t="s">
        <v>2</v>
      </c>
      <c r="C6" t="s">
        <v>4</v>
      </c>
      <c r="D6" t="s">
        <v>6</v>
      </c>
      <c r="E6" t="s">
        <v>8</v>
      </c>
      <c r="F6" t="s">
        <v>13</v>
      </c>
      <c r="H6" t="s">
        <v>7</v>
      </c>
      <c r="I6" t="s">
        <v>9</v>
      </c>
      <c r="K6" t="s">
        <v>3</v>
      </c>
      <c r="L6" t="s">
        <v>5</v>
      </c>
      <c r="M6" t="s">
        <v>10</v>
      </c>
      <c r="N6" t="s">
        <v>11</v>
      </c>
      <c r="O6" t="s">
        <v>12</v>
      </c>
      <c r="P6" t="s">
        <v>14</v>
      </c>
    </row>
    <row r="7" spans="1:16" x14ac:dyDescent="0.25">
      <c r="A7" s="1">
        <v>1000</v>
      </c>
      <c r="B7">
        <v>2.5</v>
      </c>
      <c r="C7">
        <v>12</v>
      </c>
      <c r="D7">
        <v>0.8</v>
      </c>
      <c r="E7" s="1">
        <v>1</v>
      </c>
      <c r="F7">
        <v>2.5</v>
      </c>
      <c r="H7">
        <f>(46.5/E7)-5.2</f>
        <v>41.3</v>
      </c>
      <c r="I7">
        <f>(B7+0.15)/(0.00000005*(C7-0.3+0.15))</f>
        <v>4472573.8396624476</v>
      </c>
      <c r="K7" s="1">
        <f>A7*((B7/0.97)-1)</f>
        <v>1577.3195876288662</v>
      </c>
      <c r="L7">
        <f>0.0000017+(B7/(K7+A7)*(B7/C7)*(1/D7))</f>
        <v>2.5430416666666659E-4</v>
      </c>
      <c r="M7" s="1">
        <f>(B7+0.15)/E7</f>
        <v>2.65</v>
      </c>
      <c r="N7">
        <f>(B7/(M7*E7))*(1-(B7/C7))</f>
        <v>0.74685534591194969</v>
      </c>
      <c r="O7">
        <f>F7+0.5*N7</f>
        <v>2.8734276729559749</v>
      </c>
      <c r="P7">
        <f>3-0.5*N7</f>
        <v>2.6265723270440251</v>
      </c>
    </row>
    <row r="8" spans="1:16" x14ac:dyDescent="0.25">
      <c r="A8" s="1"/>
    </row>
    <row r="9" spans="1:16" x14ac:dyDescent="0.25">
      <c r="A9" t="s">
        <v>1</v>
      </c>
      <c r="B9" t="s">
        <v>2</v>
      </c>
      <c r="C9" t="s">
        <v>4</v>
      </c>
      <c r="D9" t="s">
        <v>6</v>
      </c>
      <c r="E9" t="s">
        <v>8</v>
      </c>
      <c r="F9" t="s">
        <v>13</v>
      </c>
      <c r="H9" t="s">
        <v>7</v>
      </c>
      <c r="I9" t="s">
        <v>9</v>
      </c>
      <c r="K9" t="s">
        <v>3</v>
      </c>
      <c r="L9" t="s">
        <v>5</v>
      </c>
      <c r="M9" t="s">
        <v>10</v>
      </c>
      <c r="N9" t="s">
        <v>11</v>
      </c>
      <c r="O9" t="s">
        <v>12</v>
      </c>
      <c r="P9" t="s">
        <v>14</v>
      </c>
    </row>
    <row r="10" spans="1:16" x14ac:dyDescent="0.25">
      <c r="A10" s="1">
        <v>1000</v>
      </c>
      <c r="B10">
        <v>1.5</v>
      </c>
      <c r="C10">
        <v>12</v>
      </c>
      <c r="D10">
        <v>0.8</v>
      </c>
      <c r="E10" s="1">
        <v>1</v>
      </c>
      <c r="F10">
        <v>2.5</v>
      </c>
      <c r="H10">
        <f>(46.5/E10)-5.2</f>
        <v>41.3</v>
      </c>
      <c r="I10">
        <f>(B10+0.15)/(0.00000005*(C10-0.3+0.15))</f>
        <v>2784810.1265822784</v>
      </c>
      <c r="K10" s="1">
        <f>A10*((B10/0.97)-1)</f>
        <v>546.39175257731961</v>
      </c>
      <c r="L10">
        <f>0.0000017+(B10/(K10+A10)*(B10/C10)*(1/D10))</f>
        <v>1.5326249999999999E-4</v>
      </c>
      <c r="M10" s="1">
        <f>(B10+0.15)/E10</f>
        <v>1.65</v>
      </c>
      <c r="N10">
        <f>(B10/(M10*E10))*(1-(B10/C10))</f>
        <v>0.79545454545454553</v>
      </c>
      <c r="O10">
        <f>F10+0.5*N10</f>
        <v>2.8977272727272729</v>
      </c>
      <c r="P10">
        <f>3-0.5*N10</f>
        <v>2.6022727272727271</v>
      </c>
    </row>
    <row r="13" spans="1:16" x14ac:dyDescent="0.25">
      <c r="A13" t="s">
        <v>15</v>
      </c>
    </row>
    <row r="15" spans="1:16" x14ac:dyDescent="0.25">
      <c r="A15" t="s">
        <v>1</v>
      </c>
      <c r="B15" t="s">
        <v>2</v>
      </c>
      <c r="C15" t="s">
        <v>4</v>
      </c>
      <c r="D15" t="s">
        <v>6</v>
      </c>
      <c r="E15" t="s">
        <v>8</v>
      </c>
      <c r="F15" t="s">
        <v>13</v>
      </c>
      <c r="H15" t="s">
        <v>7</v>
      </c>
      <c r="I15" t="s">
        <v>9</v>
      </c>
      <c r="K15" t="s">
        <v>3</v>
      </c>
      <c r="L15" t="s">
        <v>5</v>
      </c>
      <c r="M15" t="s">
        <v>10</v>
      </c>
      <c r="N15" t="s">
        <v>11</v>
      </c>
      <c r="O15" t="s">
        <v>12</v>
      </c>
      <c r="P15" t="s">
        <v>14</v>
      </c>
    </row>
    <row r="16" spans="1:16" x14ac:dyDescent="0.25">
      <c r="A16" s="1">
        <v>1000</v>
      </c>
      <c r="B16">
        <v>1</v>
      </c>
      <c r="C16">
        <v>12</v>
      </c>
      <c r="D16">
        <v>0.8</v>
      </c>
      <c r="E16" s="1">
        <v>1</v>
      </c>
      <c r="F16">
        <v>6</v>
      </c>
      <c r="H16">
        <f>(46.5/E16)-5.2</f>
        <v>41.3</v>
      </c>
      <c r="I16">
        <f>(B16+0.15)/(0.00000005*(C16-0.4+0.18))</f>
        <v>1952461.7996604412</v>
      </c>
      <c r="K16" s="1">
        <f>A16*((B16/0.97)-1)</f>
        <v>30.927835051546502</v>
      </c>
      <c r="L16">
        <f>0.0000017+(B16/(K16+A16)*(B16/C16)*(1/D16))</f>
        <v>1.0274166666666665E-4</v>
      </c>
      <c r="M16" s="1">
        <f>((B16+0.18)/E16)*0.7</f>
        <v>0.82599999999999996</v>
      </c>
      <c r="N16">
        <f>(B16/(M16*E16))*(1-(B16/C16))</f>
        <v>1.1097659402744149</v>
      </c>
      <c r="O16">
        <f>F16+0.5*N16</f>
        <v>6.5548829701372071</v>
      </c>
      <c r="P16">
        <f>9-0.5*N16</f>
        <v>8.4451170298627929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Kasprowicz</dc:creator>
  <cp:lastModifiedBy>Greg Kasprowicz</cp:lastModifiedBy>
  <dcterms:created xsi:type="dcterms:W3CDTF">2018-10-21T21:11:19Z</dcterms:created>
  <dcterms:modified xsi:type="dcterms:W3CDTF">2018-10-22T22:52:24Z</dcterms:modified>
</cp:coreProperties>
</file>