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ocumentos\EliAna\"/>
    </mc:Choice>
  </mc:AlternateContent>
  <xr:revisionPtr revIDLastSave="0" documentId="10_ncr:8100000_{85594AF4-7890-4903-AB10-399EF8424E48}" xr6:coauthVersionLast="33" xr6:coauthVersionMax="33" xr10:uidLastSave="{00000000-0000-0000-0000-000000000000}"/>
  <bookViews>
    <workbookView xWindow="0" yWindow="0" windowWidth="19008" windowHeight="9156" xr2:uid="{98CA1D7C-729F-4F93-8CF2-5E61B0C27630}"/>
  </bookViews>
  <sheets>
    <sheet name="Dados" sheetId="1" r:id="rId1"/>
  </sheets>
  <calcPr calcId="162913"/>
  <pivotCaches>
    <pivotCache cacheId="7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I4" i="1" l="1"/>
  <c r="I6" i="1" s="1"/>
  <c r="J8" i="1" s="1"/>
  <c r="D10" i="1" s="1"/>
  <c r="D27" i="1" s="1"/>
  <c r="D31" i="1" s="1"/>
  <c r="J9" i="1" l="1"/>
</calcChain>
</file>

<file path=xl/sharedStrings.xml><?xml version="1.0" encoding="utf-8"?>
<sst xmlns="http://schemas.openxmlformats.org/spreadsheetml/2006/main" count="96" uniqueCount="52">
  <si>
    <t>Responsável</t>
  </si>
  <si>
    <t>Descrição</t>
  </si>
  <si>
    <t>Valor</t>
  </si>
  <si>
    <t>Elias</t>
  </si>
  <si>
    <t>Prestação Habitacional</t>
  </si>
  <si>
    <t>Dia de Vencimento</t>
  </si>
  <si>
    <t>Moto</t>
  </si>
  <si>
    <t>Celular</t>
  </si>
  <si>
    <t>Netflix</t>
  </si>
  <si>
    <t>Barbosa</t>
  </si>
  <si>
    <t>Higiene Pessoal</t>
  </si>
  <si>
    <t>Gasolina</t>
  </si>
  <si>
    <t>km</t>
  </si>
  <si>
    <t>km/dia</t>
  </si>
  <si>
    <t>Gasolina/L</t>
  </si>
  <si>
    <t>Alcool/L</t>
  </si>
  <si>
    <t>Combustível</t>
  </si>
  <si>
    <t>Preço</t>
  </si>
  <si>
    <t>Total</t>
  </si>
  <si>
    <t>Do Xangrilá ao Centro</t>
  </si>
  <si>
    <t>Total de dias Trab.</t>
  </si>
  <si>
    <t>Total Geral</t>
  </si>
  <si>
    <t>dia</t>
  </si>
  <si>
    <t>Una</t>
  </si>
  <si>
    <t>Dízimo</t>
  </si>
  <si>
    <t>Remédio</t>
  </si>
  <si>
    <t>Ana</t>
  </si>
  <si>
    <t>Plano Funerário</t>
  </si>
  <si>
    <t>Água</t>
  </si>
  <si>
    <t>Luz</t>
  </si>
  <si>
    <t>Internet</t>
  </si>
  <si>
    <t>Condominio</t>
  </si>
  <si>
    <t>Compra Mensal</t>
  </si>
  <si>
    <t>EliaAna</t>
  </si>
  <si>
    <t>Previdência Privada</t>
  </si>
  <si>
    <t>Aplicação</t>
  </si>
  <si>
    <t>Total de Proventos</t>
  </si>
  <si>
    <t>Rótulos de Linha</t>
  </si>
  <si>
    <t>Soma de Valor</t>
  </si>
  <si>
    <t>Proventos Líquido Ana</t>
  </si>
  <si>
    <t>Proventos Líquido Elias</t>
  </si>
  <si>
    <t>Percentual de Endividamento</t>
  </si>
  <si>
    <t>Tipo do Gasto</t>
  </si>
  <si>
    <t>Casa</t>
  </si>
  <si>
    <t>Transporte</t>
  </si>
  <si>
    <t>Comunicação</t>
  </si>
  <si>
    <t>TV</t>
  </si>
  <si>
    <t>Beleza</t>
  </si>
  <si>
    <t>Educação</t>
  </si>
  <si>
    <t>Saúde</t>
  </si>
  <si>
    <t>Investimento LP</t>
  </si>
  <si>
    <t>Investimento 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</si>
</sst>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gradientFill degree="270">
        <stop position="0">
          <color theme="0"/>
        </stop>
        <stop position="1">
          <color rgb="FFFFC000"/>
        </stop>
      </gradient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44" fontId="0" fillId="0" borderId="0" xfId="1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44" fontId="2" fillId="0" borderId="0" xfId="1" applyFont="1" applyAlignment="1">
      <alignment horizontal="center" vertical="center"/>
    </xf>
    <xf numFmtId="44" fontId="0" fillId="0" borderId="0" xfId="1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4" fontId="0" fillId="0" borderId="0" xfId="0" applyNumberFormat="1" applyFont="1" applyAlignment="1">
      <alignment horizontal="center" vertical="center"/>
    </xf>
    <xf numFmtId="44" fontId="0" fillId="0" borderId="0" xfId="2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4" fontId="0" fillId="0" borderId="3" xfId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4" fontId="0" fillId="0" borderId="6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4" fontId="0" fillId="0" borderId="9" xfId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/>
    <xf numFmtId="44" fontId="0" fillId="0" borderId="11" xfId="1" applyFont="1" applyBorder="1"/>
    <xf numFmtId="0" fontId="2" fillId="0" borderId="11" xfId="0" applyFont="1" applyBorder="1"/>
    <xf numFmtId="0" fontId="2" fillId="0" borderId="11" xfId="0" applyFont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5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[Gasto Mensal.xlsx]Dados!Tabela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Gastos</a:t>
            </a:r>
            <a:r>
              <a:rPr lang="en-US" sz="1100" baseline="0"/>
              <a:t> por Tipo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Dados!$C$34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Dados!$B$35:$B$45</c:f>
              <c:strCache>
                <c:ptCount val="10"/>
                <c:pt idx="0">
                  <c:v>Beleza</c:v>
                </c:pt>
                <c:pt idx="1">
                  <c:v>Casa</c:v>
                </c:pt>
                <c:pt idx="2">
                  <c:v>Comunicação</c:v>
                </c:pt>
                <c:pt idx="3">
                  <c:v>Dízimo</c:v>
                </c:pt>
                <c:pt idx="4">
                  <c:v>Educação</c:v>
                </c:pt>
                <c:pt idx="5">
                  <c:v>Investimento CP</c:v>
                </c:pt>
                <c:pt idx="6">
                  <c:v>Investimento LP</c:v>
                </c:pt>
                <c:pt idx="7">
                  <c:v>Saúde</c:v>
                </c:pt>
                <c:pt idx="8">
                  <c:v>Transporte</c:v>
                </c:pt>
                <c:pt idx="9">
                  <c:v>TV</c:v>
                </c:pt>
              </c:strCache>
            </c:strRef>
          </c:cat>
          <c:val>
            <c:numRef>
              <c:f>Dados!$C$35:$C$45</c:f>
              <c:numCache>
                <c:formatCode>_("R$"* #,##0.00_);_("R$"* \(#,##0.00\);_("R$"* "-"??_);_(@_)</c:formatCode>
                <c:ptCount val="10"/>
                <c:pt idx="0">
                  <c:v>90</c:v>
                </c:pt>
                <c:pt idx="1">
                  <c:v>2778</c:v>
                </c:pt>
                <c:pt idx="2">
                  <c:v>95</c:v>
                </c:pt>
                <c:pt idx="3">
                  <c:v>179</c:v>
                </c:pt>
                <c:pt idx="4">
                  <c:v>240</c:v>
                </c:pt>
                <c:pt idx="5">
                  <c:v>150</c:v>
                </c:pt>
                <c:pt idx="6">
                  <c:v>200</c:v>
                </c:pt>
                <c:pt idx="7">
                  <c:v>45</c:v>
                </c:pt>
                <c:pt idx="8">
                  <c:v>531.20000000000005</c:v>
                </c:pt>
                <c:pt idx="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F8-48E9-9537-E641B93E2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639216"/>
        <c:axId val="87638888"/>
      </c:barChart>
      <c:catAx>
        <c:axId val="8763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638888"/>
        <c:crosses val="autoZero"/>
        <c:auto val="1"/>
        <c:lblAlgn val="ctr"/>
        <c:lblOffset val="100"/>
        <c:noMultiLvlLbl val="0"/>
      </c:catAx>
      <c:valAx>
        <c:axId val="8763888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763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356507</xdr:colOff>
      <xdr:row>32</xdr:row>
      <xdr:rowOff>108859</xdr:rowOff>
    </xdr:from>
    <xdr:to>
      <xdr:col>9</xdr:col>
      <xdr:colOff>454478</xdr:colOff>
      <xdr:row>53</xdr:row>
      <xdr:rowOff>108859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3A570D-E839-4C2C-A9C0-EC8DFD541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s Rodrigues" refreshedDate="43268.89689236111" createdVersion="6" refreshedVersion="6" minRefreshableVersion="3" recordCount="20" xr:uid="{7BE1BF49-BC20-4794-A362-108C12F1C6A9}">
  <cacheSource type="worksheet">
    <worksheetSource ref="B3:F23" sheet="Dados"/>
  </cacheSource>
  <cacheFields count="5">
    <cacheField name="Responsável" numFmtId="0">
      <sharedItems/>
    </cacheField>
    <cacheField name="Descrição" numFmtId="0">
      <sharedItems/>
    </cacheField>
    <cacheField name="Valor" numFmtId="44">
      <sharedItems containsSemiMixedTypes="0" containsString="0" containsNumber="1" minValue="10" maxValue="1748"/>
    </cacheField>
    <cacheField name="Dia de Vencimento" numFmtId="0">
      <sharedItems containsSemiMixedTypes="0" containsString="0" containsNumber="1" containsInteger="1" minValue="5" maxValue="23"/>
    </cacheField>
    <cacheField name="Tipo do Gasto" numFmtId="0">
      <sharedItems count="10">
        <s v="Casa"/>
        <s v="Transporte"/>
        <s v="Comunicação"/>
        <s v="TV"/>
        <s v="Beleza"/>
        <s v="Educação"/>
        <s v="Dízimo"/>
        <s v="Saúde"/>
        <s v="Investimento LP"/>
        <s v="Investimento C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Elias"/>
    <s v="Prestação Habitacional"/>
    <n v="1748"/>
    <n v="23"/>
    <x v="0"/>
  </r>
  <r>
    <s v="Elias"/>
    <s v="Moto"/>
    <n v="368"/>
    <n v="17"/>
    <x v="1"/>
  </r>
  <r>
    <s v="Elias"/>
    <s v="Celular"/>
    <n v="55"/>
    <n v="5"/>
    <x v="2"/>
  </r>
  <r>
    <s v="Elias"/>
    <s v="Netflix"/>
    <n v="38"/>
    <n v="22"/>
    <x v="3"/>
  </r>
  <r>
    <s v="Elias"/>
    <s v="Barbosa"/>
    <n v="30"/>
    <n v="10"/>
    <x v="4"/>
  </r>
  <r>
    <s v="Elias"/>
    <s v="Higiene Pessoal"/>
    <n v="30"/>
    <n v="10"/>
    <x v="4"/>
  </r>
  <r>
    <s v="Elias"/>
    <s v="Gasolina"/>
    <n v="163.19999999999999"/>
    <n v="10"/>
    <x v="1"/>
  </r>
  <r>
    <s v="Ana"/>
    <s v="Una"/>
    <n v="240"/>
    <n v="20"/>
    <x v="5"/>
  </r>
  <r>
    <s v="Ana"/>
    <s v="Dízimo"/>
    <n v="179"/>
    <n v="5"/>
    <x v="6"/>
  </r>
  <r>
    <s v="Ana"/>
    <s v="Remédio"/>
    <n v="35"/>
    <n v="20"/>
    <x v="7"/>
  </r>
  <r>
    <s v="Ana"/>
    <s v="Higiene Pessoal"/>
    <n v="30"/>
    <n v="5"/>
    <x v="4"/>
  </r>
  <r>
    <s v="Ana"/>
    <s v="Plano Funerário"/>
    <n v="10"/>
    <n v="5"/>
    <x v="7"/>
  </r>
  <r>
    <s v="Ana"/>
    <s v="Celular"/>
    <n v="40"/>
    <n v="5"/>
    <x v="2"/>
  </r>
  <r>
    <s v="EliaAna"/>
    <s v="Água"/>
    <n v="50"/>
    <n v="5"/>
    <x v="0"/>
  </r>
  <r>
    <s v="EliaAna"/>
    <s v="Luz"/>
    <n v="150"/>
    <n v="5"/>
    <x v="0"/>
  </r>
  <r>
    <s v="EliaAna"/>
    <s v="Internet"/>
    <n v="130"/>
    <n v="5"/>
    <x v="0"/>
  </r>
  <r>
    <s v="EliaAna"/>
    <s v="Condominio"/>
    <n v="100"/>
    <n v="5"/>
    <x v="0"/>
  </r>
  <r>
    <s v="EliaAna"/>
    <s v="Compra Mensal"/>
    <n v="600"/>
    <n v="5"/>
    <x v="0"/>
  </r>
  <r>
    <s v="EliaAna"/>
    <s v="Previdência Privada"/>
    <n v="200"/>
    <n v="10"/>
    <x v="8"/>
  </r>
  <r>
    <s v="EliaAna"/>
    <s v="Aplicação"/>
    <n v="150"/>
    <n v="10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DE287E-2859-496B-94C4-4CDB268372AF}" name="Tabela dinâmica2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B34:C45" firstHeaderRow="1" firstDataRow="1" firstDataCol="1"/>
  <pivotFields count="5">
    <pivotField showAll="0"/>
    <pivotField showAll="0"/>
    <pivotField dataField="1" numFmtId="44" showAll="0"/>
    <pivotField showAll="0"/>
    <pivotField axis="axisRow" showAll="0">
      <items count="11">
        <item x="4"/>
        <item x="0"/>
        <item x="2"/>
        <item x="6"/>
        <item x="5"/>
        <item x="9"/>
        <item x="8"/>
        <item x="7"/>
        <item x="1"/>
        <item x="3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a de Valor" fld="2" baseField="0" baseItem="0" numFmtId="44"/>
  </dataFields>
  <formats count="1">
    <format dxfId="4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4A50-8C30-4B72-9562-117D2416D33F}">
  <dimension ref="A3:Q45"/>
  <sheetViews>
    <sheetView showGridLines="0" tabSelected="1" zoomScale="140" zoomScaleNormal="140" workbookViewId="0">
      <pane ySplit="3" topLeftCell="A4" activePane="bottomLeft" state="frozen"/>
      <selection pane="bottomLeft" activeCell="B4" sqref="B4"/>
    </sheetView>
  </sheetViews>
  <sheetFormatPr defaultRowHeight="10.199999999999999" x14ac:dyDescent="0.2"/>
  <cols>
    <col min="1" max="1" width="5.140625" customWidth="1"/>
    <col min="2" max="2" width="16.85546875" bestFit="1" customWidth="1"/>
    <col min="3" max="3" width="12.42578125" bestFit="1" customWidth="1"/>
    <col min="4" max="4" width="11.7109375" bestFit="1" customWidth="1"/>
    <col min="5" max="5" width="16.85546875" bestFit="1" customWidth="1"/>
    <col min="6" max="6" width="16.85546875" customWidth="1"/>
    <col min="7" max="7" width="11.85546875" bestFit="1" customWidth="1"/>
    <col min="8" max="8" width="16.85546875" bestFit="1" customWidth="1"/>
    <col min="9" max="9" width="12.42578125" bestFit="1" customWidth="1"/>
  </cols>
  <sheetData>
    <row r="3" spans="2:10" ht="10.8" thickBot="1" x14ac:dyDescent="0.25">
      <c r="B3" s="6" t="s">
        <v>0</v>
      </c>
      <c r="C3" s="6" t="s">
        <v>1</v>
      </c>
      <c r="D3" s="6" t="s">
        <v>2</v>
      </c>
      <c r="E3" s="6" t="s">
        <v>5</v>
      </c>
      <c r="F3" s="6" t="s">
        <v>42</v>
      </c>
      <c r="H3" s="6" t="s">
        <v>19</v>
      </c>
      <c r="I3" s="7">
        <v>17</v>
      </c>
      <c r="J3" s="6" t="s">
        <v>12</v>
      </c>
    </row>
    <row r="4" spans="2:10" x14ac:dyDescent="0.2">
      <c r="B4" s="17" t="s">
        <v>3</v>
      </c>
      <c r="C4" s="18" t="s">
        <v>4</v>
      </c>
      <c r="D4" s="19">
        <v>1748</v>
      </c>
      <c r="E4" s="18">
        <v>23</v>
      </c>
      <c r="F4" s="20" t="s">
        <v>43</v>
      </c>
      <c r="H4" s="4" t="s">
        <v>13</v>
      </c>
      <c r="I4" s="4">
        <f>I3*2</f>
        <v>34</v>
      </c>
      <c r="J4" s="4" t="s">
        <v>12</v>
      </c>
    </row>
    <row r="5" spans="2:10" x14ac:dyDescent="0.2">
      <c r="B5" s="21" t="s">
        <v>3</v>
      </c>
      <c r="C5" s="22" t="s">
        <v>6</v>
      </c>
      <c r="D5" s="23">
        <v>368</v>
      </c>
      <c r="E5" s="22">
        <v>17</v>
      </c>
      <c r="F5" s="24" t="s">
        <v>44</v>
      </c>
      <c r="H5" s="4" t="s">
        <v>20</v>
      </c>
      <c r="I5" s="4">
        <v>30</v>
      </c>
      <c r="J5" s="4" t="s">
        <v>22</v>
      </c>
    </row>
    <row r="6" spans="2:10" x14ac:dyDescent="0.2">
      <c r="B6" s="21" t="s">
        <v>3</v>
      </c>
      <c r="C6" s="22" t="s">
        <v>7</v>
      </c>
      <c r="D6" s="23">
        <v>55</v>
      </c>
      <c r="E6" s="22">
        <v>5</v>
      </c>
      <c r="F6" s="24" t="s">
        <v>45</v>
      </c>
      <c r="H6" s="3" t="s">
        <v>18</v>
      </c>
      <c r="I6" s="3">
        <f>I5*I4</f>
        <v>1020</v>
      </c>
      <c r="J6" s="3" t="s">
        <v>12</v>
      </c>
    </row>
    <row r="7" spans="2:10" x14ac:dyDescent="0.2">
      <c r="B7" s="21" t="s">
        <v>3</v>
      </c>
      <c r="C7" s="22" t="s">
        <v>8</v>
      </c>
      <c r="D7" s="23">
        <v>38</v>
      </c>
      <c r="E7" s="22">
        <v>22</v>
      </c>
      <c r="F7" s="24" t="s">
        <v>46</v>
      </c>
      <c r="H7" s="4" t="s">
        <v>16</v>
      </c>
      <c r="I7" s="4" t="s">
        <v>17</v>
      </c>
      <c r="J7" s="4" t="s">
        <v>18</v>
      </c>
    </row>
    <row r="8" spans="2:10" x14ac:dyDescent="0.2">
      <c r="B8" s="21" t="s">
        <v>3</v>
      </c>
      <c r="C8" s="22" t="s">
        <v>9</v>
      </c>
      <c r="D8" s="23">
        <v>30</v>
      </c>
      <c r="E8" s="22">
        <v>10</v>
      </c>
      <c r="F8" s="24" t="s">
        <v>47</v>
      </c>
      <c r="H8" s="4" t="s">
        <v>14</v>
      </c>
      <c r="I8" s="5">
        <v>4.8</v>
      </c>
      <c r="J8" s="4">
        <f>($I$6/30)*I8</f>
        <v>163.19999999999999</v>
      </c>
    </row>
    <row r="9" spans="2:10" x14ac:dyDescent="0.2">
      <c r="B9" s="21" t="s">
        <v>3</v>
      </c>
      <c r="C9" s="22" t="s">
        <v>10</v>
      </c>
      <c r="D9" s="23">
        <v>30</v>
      </c>
      <c r="E9" s="22">
        <v>10</v>
      </c>
      <c r="F9" s="24" t="s">
        <v>47</v>
      </c>
      <c r="H9" s="4" t="s">
        <v>15</v>
      </c>
      <c r="I9" s="5">
        <v>3.01</v>
      </c>
      <c r="J9" s="4">
        <f>($I$6/30)*I9</f>
        <v>102.33999999999999</v>
      </c>
    </row>
    <row r="10" spans="2:10" x14ac:dyDescent="0.2">
      <c r="B10" s="21" t="s">
        <v>3</v>
      </c>
      <c r="C10" s="22" t="s">
        <v>11</v>
      </c>
      <c r="D10" s="23">
        <f>J8</f>
        <v>163.19999999999999</v>
      </c>
      <c r="E10" s="22">
        <v>10</v>
      </c>
      <c r="F10" s="24" t="s">
        <v>44</v>
      </c>
    </row>
    <row r="11" spans="2:10" x14ac:dyDescent="0.2">
      <c r="B11" s="21" t="s">
        <v>26</v>
      </c>
      <c r="C11" s="22" t="s">
        <v>23</v>
      </c>
      <c r="D11" s="23">
        <v>240</v>
      </c>
      <c r="E11" s="22">
        <v>20</v>
      </c>
      <c r="F11" s="24" t="s">
        <v>48</v>
      </c>
    </row>
    <row r="12" spans="2:10" x14ac:dyDescent="0.2">
      <c r="B12" s="21" t="s">
        <v>26</v>
      </c>
      <c r="C12" s="22" t="s">
        <v>24</v>
      </c>
      <c r="D12" s="23">
        <v>179</v>
      </c>
      <c r="E12" s="22">
        <v>5</v>
      </c>
      <c r="F12" s="24" t="s">
        <v>24</v>
      </c>
    </row>
    <row r="13" spans="2:10" x14ac:dyDescent="0.2">
      <c r="B13" s="21" t="s">
        <v>26</v>
      </c>
      <c r="C13" s="22" t="s">
        <v>25</v>
      </c>
      <c r="D13" s="23">
        <v>35</v>
      </c>
      <c r="E13" s="22">
        <v>20</v>
      </c>
      <c r="F13" s="24" t="s">
        <v>49</v>
      </c>
    </row>
    <row r="14" spans="2:10" x14ac:dyDescent="0.2">
      <c r="B14" s="21" t="s">
        <v>26</v>
      </c>
      <c r="C14" s="22" t="s">
        <v>10</v>
      </c>
      <c r="D14" s="23">
        <v>30</v>
      </c>
      <c r="E14" s="22">
        <v>5</v>
      </c>
      <c r="F14" s="24" t="s">
        <v>47</v>
      </c>
    </row>
    <row r="15" spans="2:10" x14ac:dyDescent="0.2">
      <c r="B15" s="21" t="s">
        <v>26</v>
      </c>
      <c r="C15" s="22" t="s">
        <v>27</v>
      </c>
      <c r="D15" s="23">
        <v>10</v>
      </c>
      <c r="E15" s="22">
        <v>5</v>
      </c>
      <c r="F15" s="24" t="s">
        <v>49</v>
      </c>
    </row>
    <row r="16" spans="2:10" x14ac:dyDescent="0.2">
      <c r="B16" s="21" t="s">
        <v>26</v>
      </c>
      <c r="C16" s="22" t="s">
        <v>7</v>
      </c>
      <c r="D16" s="23">
        <v>40</v>
      </c>
      <c r="E16" s="22">
        <v>5</v>
      </c>
      <c r="F16" s="24" t="s">
        <v>45</v>
      </c>
    </row>
    <row r="17" spans="1:17" x14ac:dyDescent="0.2">
      <c r="B17" s="21" t="s">
        <v>33</v>
      </c>
      <c r="C17" s="22" t="s">
        <v>28</v>
      </c>
      <c r="D17" s="23">
        <v>50</v>
      </c>
      <c r="E17" s="22">
        <v>5</v>
      </c>
      <c r="F17" s="24" t="s">
        <v>43</v>
      </c>
    </row>
    <row r="18" spans="1:17" x14ac:dyDescent="0.2">
      <c r="B18" s="21" t="s">
        <v>33</v>
      </c>
      <c r="C18" s="22" t="s">
        <v>29</v>
      </c>
      <c r="D18" s="23">
        <v>150</v>
      </c>
      <c r="E18" s="22">
        <v>5</v>
      </c>
      <c r="F18" s="24" t="s">
        <v>43</v>
      </c>
    </row>
    <row r="19" spans="1:17" x14ac:dyDescent="0.2">
      <c r="B19" s="21" t="s">
        <v>33</v>
      </c>
      <c r="C19" s="22" t="s">
        <v>30</v>
      </c>
      <c r="D19" s="23">
        <v>130</v>
      </c>
      <c r="E19" s="22">
        <v>5</v>
      </c>
      <c r="F19" s="24" t="s">
        <v>43</v>
      </c>
    </row>
    <row r="20" spans="1:17" x14ac:dyDescent="0.2">
      <c r="B20" s="21" t="s">
        <v>33</v>
      </c>
      <c r="C20" s="22" t="s">
        <v>31</v>
      </c>
      <c r="D20" s="23">
        <v>100</v>
      </c>
      <c r="E20" s="22">
        <v>5</v>
      </c>
      <c r="F20" s="24" t="s">
        <v>43</v>
      </c>
    </row>
    <row r="21" spans="1:17" x14ac:dyDescent="0.2">
      <c r="B21" s="21" t="s">
        <v>33</v>
      </c>
      <c r="C21" s="22" t="s">
        <v>32</v>
      </c>
      <c r="D21" s="23">
        <v>600</v>
      </c>
      <c r="E21" s="22">
        <v>5</v>
      </c>
      <c r="F21" s="24" t="s">
        <v>43</v>
      </c>
    </row>
    <row r="22" spans="1:17" x14ac:dyDescent="0.2">
      <c r="B22" s="21" t="s">
        <v>33</v>
      </c>
      <c r="C22" s="22" t="s">
        <v>34</v>
      </c>
      <c r="D22" s="23">
        <v>200</v>
      </c>
      <c r="E22" s="22">
        <v>10</v>
      </c>
      <c r="F22" s="24" t="s">
        <v>50</v>
      </c>
    </row>
    <row r="23" spans="1:17" ht="10.8" thickBot="1" x14ac:dyDescent="0.25">
      <c r="B23" s="25" t="s">
        <v>33</v>
      </c>
      <c r="C23" s="26" t="s">
        <v>35</v>
      </c>
      <c r="D23" s="27">
        <v>150</v>
      </c>
      <c r="E23" s="26">
        <v>10</v>
      </c>
      <c r="F23" s="28" t="s">
        <v>51</v>
      </c>
    </row>
    <row r="24" spans="1:17" x14ac:dyDescent="0.2">
      <c r="B24" s="6"/>
      <c r="C24" s="6"/>
      <c r="D24" s="6"/>
      <c r="E24" s="6"/>
      <c r="F24" s="6"/>
    </row>
    <row r="25" spans="1:17" ht="10.8" thickBot="1" x14ac:dyDescent="0.25">
      <c r="D25" s="1"/>
    </row>
    <row r="26" spans="1:17" x14ac:dyDescent="0.2">
      <c r="A26" s="29"/>
      <c r="B26" s="29"/>
      <c r="C26" s="29"/>
      <c r="D26" s="30"/>
      <c r="E26" s="29"/>
      <c r="F26" s="29"/>
      <c r="G26" s="31"/>
      <c r="H26" s="32"/>
      <c r="I26" s="29"/>
      <c r="J26" s="29"/>
      <c r="K26" s="29"/>
      <c r="L26" s="29"/>
      <c r="M26" s="29"/>
      <c r="N26" s="29"/>
      <c r="O26" s="29"/>
      <c r="P26" s="29"/>
      <c r="Q26" s="29"/>
    </row>
    <row r="27" spans="1:17" x14ac:dyDescent="0.2">
      <c r="B27" s="2" t="s">
        <v>21</v>
      </c>
      <c r="C27" s="2"/>
      <c r="D27" s="11">
        <f>SUM(D4:D26)</f>
        <v>4346.2</v>
      </c>
      <c r="E27" s="2"/>
      <c r="F27" s="14"/>
      <c r="G27" s="15"/>
      <c r="H27" s="15"/>
    </row>
    <row r="28" spans="1:17" x14ac:dyDescent="0.2">
      <c r="B28" s="2" t="s">
        <v>39</v>
      </c>
      <c r="D28" s="12">
        <v>1600</v>
      </c>
      <c r="E28" s="13"/>
      <c r="F28" s="14"/>
      <c r="G28" s="15"/>
      <c r="H28" s="15"/>
    </row>
    <row r="29" spans="1:17" x14ac:dyDescent="0.2">
      <c r="B29" s="2" t="s">
        <v>40</v>
      </c>
      <c r="D29" s="12">
        <v>3291.8484999999996</v>
      </c>
      <c r="E29" s="13"/>
      <c r="F29" s="4"/>
      <c r="G29" s="15"/>
    </row>
    <row r="30" spans="1:17" x14ac:dyDescent="0.2">
      <c r="B30" s="2" t="s">
        <v>36</v>
      </c>
      <c r="D30" s="12">
        <f>SUM(D28:D29)</f>
        <v>4891.8485000000001</v>
      </c>
      <c r="G30" s="16"/>
      <c r="H30" s="10"/>
    </row>
    <row r="31" spans="1:17" x14ac:dyDescent="0.2">
      <c r="B31" s="2" t="s">
        <v>41</v>
      </c>
      <c r="D31" s="13">
        <f>$D$27/D30</f>
        <v>0.88845760452311628</v>
      </c>
      <c r="G31" s="13"/>
    </row>
    <row r="32" spans="1:17" x14ac:dyDescent="0.2">
      <c r="D32" s="1"/>
    </row>
    <row r="33" spans="2:4" x14ac:dyDescent="0.2">
      <c r="D33" s="1"/>
    </row>
    <row r="34" spans="2:4" x14ac:dyDescent="0.2">
      <c r="B34" s="8" t="s">
        <v>37</v>
      </c>
      <c r="C34" t="s">
        <v>38</v>
      </c>
    </row>
    <row r="35" spans="2:4" x14ac:dyDescent="0.2">
      <c r="B35" s="9" t="s">
        <v>47</v>
      </c>
      <c r="C35" s="10">
        <v>90</v>
      </c>
    </row>
    <row r="36" spans="2:4" x14ac:dyDescent="0.2">
      <c r="B36" s="9" t="s">
        <v>43</v>
      </c>
      <c r="C36" s="10">
        <v>2778</v>
      </c>
    </row>
    <row r="37" spans="2:4" x14ac:dyDescent="0.2">
      <c r="B37" s="9" t="s">
        <v>45</v>
      </c>
      <c r="C37" s="10">
        <v>95</v>
      </c>
    </row>
    <row r="38" spans="2:4" x14ac:dyDescent="0.2">
      <c r="B38" s="9" t="s">
        <v>24</v>
      </c>
      <c r="C38" s="10">
        <v>179</v>
      </c>
    </row>
    <row r="39" spans="2:4" x14ac:dyDescent="0.2">
      <c r="B39" s="9" t="s">
        <v>48</v>
      </c>
      <c r="C39" s="10">
        <v>240</v>
      </c>
    </row>
    <row r="40" spans="2:4" x14ac:dyDescent="0.2">
      <c r="B40" s="9" t="s">
        <v>51</v>
      </c>
      <c r="C40" s="10">
        <v>150</v>
      </c>
    </row>
    <row r="41" spans="2:4" x14ac:dyDescent="0.2">
      <c r="B41" s="9" t="s">
        <v>50</v>
      </c>
      <c r="C41" s="10">
        <v>200</v>
      </c>
    </row>
    <row r="42" spans="2:4" x14ac:dyDescent="0.2">
      <c r="B42" s="9" t="s">
        <v>49</v>
      </c>
      <c r="C42" s="10">
        <v>45</v>
      </c>
    </row>
    <row r="43" spans="2:4" x14ac:dyDescent="0.2">
      <c r="B43" s="9" t="s">
        <v>44</v>
      </c>
      <c r="C43" s="10">
        <v>531.20000000000005</v>
      </c>
    </row>
    <row r="44" spans="2:4" x14ac:dyDescent="0.2">
      <c r="B44" s="9" t="s">
        <v>46</v>
      </c>
      <c r="C44" s="10">
        <v>38</v>
      </c>
    </row>
    <row r="45" spans="2:4" x14ac:dyDescent="0.2">
      <c r="B45" s="9" t="s">
        <v>21</v>
      </c>
      <c r="C45" s="10">
        <v>4346.2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Rodrigues</dc:creator>
  <cp:lastModifiedBy>Elias Rodrigues</cp:lastModifiedBy>
  <dcterms:created xsi:type="dcterms:W3CDTF">2018-06-17T23:38:13Z</dcterms:created>
  <dcterms:modified xsi:type="dcterms:W3CDTF">2018-06-18T01:00:47Z</dcterms:modified>
</cp:coreProperties>
</file>