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3DB3D718-07A8-4820-B873-73F78EE15A2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D14" i="1"/>
  <c r="C14" i="1"/>
  <c r="E13" i="1"/>
  <c r="F13" i="1" s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<sst xmlns="http://schemas.openxmlformats.org/spreadsheetml/2006/main" count="15" uniqueCount="14">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</sst>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45504</v>
      </c>
      <c r="E2" s="1"/>
      <c r="F2" s="1"/>
    </row>
    <row r="3" spans="1:6" ht="15" x14ac:dyDescent="0.2">
      <c r="A3" s="8" t="s">
        <v>0</v>
      </c>
      <c r="B3" s="9">
        <v>5</v>
      </c>
      <c r="C3" s="8" t="s">
        <v>1</v>
      </c>
      <c r="D3" s="8" t="str">
        <f>IFERROR(VLOOKUP($B$3,'[1]Dados Clientes'!$A:$F,3,0),"")</f>
        <v>ESKINA DO NORTE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RAFAEL RIBEIRO DE LIMA RESTAURANTE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SARDOA</v>
      </c>
      <c r="D5" s="8"/>
      <c r="E5" s="3"/>
      <c r="F5" s="8">
        <f>IFERROR(VLOOKUP($B$3,'[1]Dados Clientes'!$A:$F,5,0),"")</f>
        <v>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18</v>
      </c>
      <c r="B9" s="13">
        <v>1</v>
      </c>
      <c r="C9" s="11" t="str">
        <f>IFERROR(VLOOKUP(A9,'[1]Dados Produtos'!$A:$G,2,0),"")</f>
        <v>Recheado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v>37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v>37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v>37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2.6111111111111098</v>
      </c>
      <c r="E12" s="12">
        <f>IFERROR(VLOOKUP(A12,'[1]Dados Produtos'!$A:$G,5,0),"")</f>
        <v>46.999999999999979</v>
      </c>
      <c r="F12" s="14">
        <v>51</v>
      </c>
    </row>
    <row r="13" spans="1:6" ht="15.75" customHeight="1" x14ac:dyDescent="0.2">
      <c r="A13" s="4">
        <v>9</v>
      </c>
      <c r="B13" s="13">
        <v>1</v>
      </c>
      <c r="C13" s="11" t="str">
        <f>IFERROR(VLOOKUP(A13,'[1]Dados Produtos'!$A:$G,2,0),"")</f>
        <v>Pe de moça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ref="F9:F35" si="0">IFERROR(B13*E13,"")</f>
        <v>30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1.85</v>
      </c>
      <c r="E14" s="12">
        <f>IFERROR(VLOOKUP(A14,'[1]Dados Produtos'!$A:$G,5,0),"")</f>
        <v>36</v>
      </c>
      <c r="F14" s="14">
        <v>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2024-08-28T02:49:32Z</dcterms:created>
  <dcterms:modified xsi:type="dcterms:W3CDTF">2024-08-28T02:49:32Z</dcterms:modified>
</cp:coreProperties>
</file>