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B05611E6-0D4D-4E50-A234-FE45323E65D3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<sst xmlns="http://schemas.openxmlformats.org/spreadsheetml/2006/main" count="15" uniqueCount="14">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</sst>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45519</v>
      </c>
      <c r="E2" s="1"/>
      <c r="F2" s="1"/>
    </row>
    <row r="3" spans="1:6" ht="15" x14ac:dyDescent="0.2">
      <c r="A3" s="8" t="s">
        <v>0</v>
      </c>
      <c r="B3" s="9">
        <v>86</v>
      </c>
      <c r="C3" s="8" t="s">
        <v>1</v>
      </c>
      <c r="D3" s="8" t="str">
        <f>IFERROR(VLOOKUP($B$3,'[1]Dados Clientes'!$A:$F,3,0),"")</f>
        <v>Patinha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GUARAPA</v>
      </c>
      <c r="D5" s="8"/>
      <c r="E5" s="3"/>
      <c r="F5" s="8">
        <f>IFERROR(VLOOKUP($B$3,'[1]Dados Clientes'!$A:$F,5,0),"")</f>
        <v>359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1.7166666666666599</v>
      </c>
      <c r="E10" s="12">
        <f>IFERROR(VLOOKUP(A10,'[1]Dados Produtos'!$A:$G,5,0),"")</f>
        <v>102.99999999999959</v>
      </c>
      <c r="F10" s="14">
        <f t="shared" si="0"/>
        <v>102.99999999999959</v>
      </c>
    </row>
    <row r="11" spans="1:6" ht="12.75" x14ac:dyDescent="0.2">
      <c r="A11" s="4">
        <v>5</v>
      </c>
      <c r="B11" s="13">
        <v>1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25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 de marshmellow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>
        <v>16</v>
      </c>
      <c r="B13" s="13">
        <v>2</v>
      </c>
      <c r="C13" s="11" t="str">
        <f>IFERROR(VLOOKUP(A13,'[1]Dados Produtos'!$A:$G,2,0),"")</f>
        <v>Cocada</v>
      </c>
      <c r="D13" s="12">
        <f>IFERROR(VLOOKUP(A13,'[1]Dados Produtos'!$A:$G,4,0),"")</f>
        <v>1.5</v>
      </c>
      <c r="E13" s="12">
        <f>IFERROR(VLOOKUP(A13,'[1]Dados Produtos'!$A:$G,5,0),"")</f>
        <v>30</v>
      </c>
      <c r="F13" s="14">
        <f t="shared" si="0"/>
        <v>60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257.9999999999996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2024-08-29T00:44:56Z</dcterms:created>
  <dcterms:modified xsi:type="dcterms:W3CDTF">2024-08-29T00:44:56Z</dcterms:modified>
</cp:coreProperties>
</file>