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NSULTORIAS\IdeaData\Temas Investigacion\Tema Impacto Pobreza\Cuadros\"/>
    </mc:Choice>
  </mc:AlternateContent>
  <xr:revisionPtr revIDLastSave="0" documentId="13_ncr:1_{78357BA5-9AC3-41CF-AFF3-1E0700414CB1}" xr6:coauthVersionLast="45" xr6:coauthVersionMax="45" xr10:uidLastSave="{00000000-0000-0000-0000-000000000000}"/>
  <bookViews>
    <workbookView xWindow="-120" yWindow="-120" windowWidth="24240" windowHeight="13140" activeTab="2" xr2:uid="{32A8E213-9C3B-4B09-BDCB-8504003FF41F}"/>
  </bookViews>
  <sheets>
    <sheet name="Modelo1" sheetId="5" r:id="rId1"/>
    <sheet name="Modelo2" sheetId="6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1" i="5" l="1"/>
  <c r="G44" i="1"/>
  <c r="F43" i="1"/>
  <c r="P30" i="5"/>
  <c r="D124" i="1"/>
  <c r="F44" i="1"/>
  <c r="M29" i="5" s="1"/>
  <c r="N29" i="5" s="1"/>
  <c r="N30" i="5" s="1"/>
  <c r="Q36" i="5"/>
  <c r="N28" i="5"/>
  <c r="Q31" i="5" l="1"/>
  <c r="Q32" i="5"/>
  <c r="G41" i="1" l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 l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<sst xmlns="http://schemas.openxmlformats.org/spreadsheetml/2006/main" count="205" uniqueCount="163">
  <si>
    <t>Tiempo</t>
  </si>
  <si>
    <t>Remesas</t>
  </si>
  <si>
    <t>Ene-2010</t>
  </si>
  <si>
    <t>Feb-2010</t>
  </si>
  <si>
    <t>Mar-2010</t>
  </si>
  <si>
    <t>Abr-2010</t>
  </si>
  <si>
    <t>May-2010</t>
  </si>
  <si>
    <t>Jun-2010</t>
  </si>
  <si>
    <t>Jul-2010</t>
  </si>
  <si>
    <t>Ago-2010</t>
  </si>
  <si>
    <t>Sep-2010</t>
  </si>
  <si>
    <t>Oct-2010</t>
  </si>
  <si>
    <t>Nov-2010</t>
  </si>
  <si>
    <t>Dic-2010</t>
  </si>
  <si>
    <t>Ene-2011</t>
  </si>
  <si>
    <t>Feb-2011</t>
  </si>
  <si>
    <t>Mar-2011</t>
  </si>
  <si>
    <t>Abr-2011</t>
  </si>
  <si>
    <t>May-2011</t>
  </si>
  <si>
    <t>Jun-2011</t>
  </si>
  <si>
    <t>Jul-2011</t>
  </si>
  <si>
    <t>Ago-2011</t>
  </si>
  <si>
    <t>Sep-2011</t>
  </si>
  <si>
    <t>Oct-2011</t>
  </si>
  <si>
    <t>Nov-2011</t>
  </si>
  <si>
    <t>Dic-2011</t>
  </si>
  <si>
    <t>Ene-2012</t>
  </si>
  <si>
    <t>Feb-2012</t>
  </si>
  <si>
    <t>Mar-2012</t>
  </si>
  <si>
    <t>Abr-2012</t>
  </si>
  <si>
    <t>May-2012</t>
  </si>
  <si>
    <t>Jun-2012</t>
  </si>
  <si>
    <t>Jul-2012</t>
  </si>
  <si>
    <t>Ago-2012</t>
  </si>
  <si>
    <t>Sep-2012</t>
  </si>
  <si>
    <t>Oct-2012</t>
  </si>
  <si>
    <t>Nov-2012</t>
  </si>
  <si>
    <t>Dic-2012</t>
  </si>
  <si>
    <t>Ene-2013</t>
  </si>
  <si>
    <t>Feb-2013</t>
  </si>
  <si>
    <t>Mar-2013</t>
  </si>
  <si>
    <t>Abr-2013</t>
  </si>
  <si>
    <t>May-2013</t>
  </si>
  <si>
    <t>Jun-2013</t>
  </si>
  <si>
    <t>Jul-2013</t>
  </si>
  <si>
    <t>Ago-2013</t>
  </si>
  <si>
    <t>Sep-2013</t>
  </si>
  <si>
    <t>Oct-2013</t>
  </si>
  <si>
    <t>Nov-2013</t>
  </si>
  <si>
    <t>Dic-2013</t>
  </si>
  <si>
    <t>Ene-2014</t>
  </si>
  <si>
    <t>Feb-2014</t>
  </si>
  <si>
    <t>Mar-2014</t>
  </si>
  <si>
    <t>Abr-2014</t>
  </si>
  <si>
    <t>May-2014</t>
  </si>
  <si>
    <t>Jun-2014</t>
  </si>
  <si>
    <t>Jul-2014</t>
  </si>
  <si>
    <t>Ago-2014</t>
  </si>
  <si>
    <t>Sep-2014</t>
  </si>
  <si>
    <t>Oct-2014</t>
  </si>
  <si>
    <t>Nov-2014</t>
  </si>
  <si>
    <t>Dic-2014</t>
  </si>
  <si>
    <t>Ene-2015</t>
  </si>
  <si>
    <t>Feb-2015</t>
  </si>
  <si>
    <t>Mar-2015</t>
  </si>
  <si>
    <t>Abr-2015</t>
  </si>
  <si>
    <t>May-2015</t>
  </si>
  <si>
    <t>Jun-2015</t>
  </si>
  <si>
    <t>Jul-2015</t>
  </si>
  <si>
    <t>Ago-2015</t>
  </si>
  <si>
    <t>Sep-2015</t>
  </si>
  <si>
    <t>Oct-2015</t>
  </si>
  <si>
    <t>Nov-2015</t>
  </si>
  <si>
    <t>Dic-2015</t>
  </si>
  <si>
    <t>Ene-2016</t>
  </si>
  <si>
    <t>Feb-2016</t>
  </si>
  <si>
    <t>Mar-2016</t>
  </si>
  <si>
    <t>Abr-2016</t>
  </si>
  <si>
    <t>May-2016</t>
  </si>
  <si>
    <t>Jun-2016</t>
  </si>
  <si>
    <t>Jul-2016</t>
  </si>
  <si>
    <t>Ago-2016</t>
  </si>
  <si>
    <t>Sep-2016</t>
  </si>
  <si>
    <t>Oct-2016</t>
  </si>
  <si>
    <t>Nov-2016</t>
  </si>
  <si>
    <t>Dic-2016</t>
  </si>
  <si>
    <t>Ene-2017</t>
  </si>
  <si>
    <t>Feb-2017</t>
  </si>
  <si>
    <t>Mar-2017</t>
  </si>
  <si>
    <t>Abr-2017</t>
  </si>
  <si>
    <t>May-2017</t>
  </si>
  <si>
    <t>Jun-2017</t>
  </si>
  <si>
    <t>Jul-2017</t>
  </si>
  <si>
    <t>Ago-2017</t>
  </si>
  <si>
    <t>Sep-2017</t>
  </si>
  <si>
    <t>Oct-2017</t>
  </si>
  <si>
    <t>Nov-2017</t>
  </si>
  <si>
    <t>Dic-2017</t>
  </si>
  <si>
    <t>Ene-2018</t>
  </si>
  <si>
    <t>Feb-2018</t>
  </si>
  <si>
    <t>Mar-2018</t>
  </si>
  <si>
    <t>Abr-2018</t>
  </si>
  <si>
    <t>May-2018</t>
  </si>
  <si>
    <t>Jun-2018</t>
  </si>
  <si>
    <t>Jul-2018</t>
  </si>
  <si>
    <t>Ago-2018</t>
  </si>
  <si>
    <t>Sep-2018</t>
  </si>
  <si>
    <t>Oct-2018</t>
  </si>
  <si>
    <t>Nov-2018</t>
  </si>
  <si>
    <t>Dic-2018</t>
  </si>
  <si>
    <t>Ene-2019</t>
  </si>
  <si>
    <t>Feb-2019</t>
  </si>
  <si>
    <t>Mar-2019</t>
  </si>
  <si>
    <t>Abr-2019</t>
  </si>
  <si>
    <t>May-2019</t>
  </si>
  <si>
    <t>Jun-2019</t>
  </si>
  <si>
    <t>Jul-2019</t>
  </si>
  <si>
    <t>Ago-2019</t>
  </si>
  <si>
    <t>Sep-2019</t>
  </si>
  <si>
    <t>Oct-2019</t>
  </si>
  <si>
    <t>Nov-2019</t>
  </si>
  <si>
    <t>Dic-2019</t>
  </si>
  <si>
    <t>Ene-2020</t>
  </si>
  <si>
    <t>Feb-2020</t>
  </si>
  <si>
    <t>Mar-2020</t>
  </si>
  <si>
    <t>PIB_USA</t>
  </si>
  <si>
    <t>Remesas_SV</t>
  </si>
  <si>
    <t>Trimestre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</si>
  <si>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</si>
  <si>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</si>
  <si>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</si>
  <si>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</si>
  <si>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</si>
  <si>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</si>
  <si>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</si>
  <si>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</si>
  <si>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</si>
  <si>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</si>
  <si>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</si>
  <si>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</si>
  <si>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</si>
  <si>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</si>
  <si>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</si>
  <si>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</si>
  <si>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</si>
  <si>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</si>
  <si>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</si>
  <si>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</si>
  <si>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</si>
  <si>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</si>
  <si>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</si>
  <si>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</si>
  <si>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Análisis de los residuales</t>
  </si>
  <si>
    <t>Observación</t>
  </si>
  <si>
    <t>Residuos estándares</t>
  </si>
  <si>
    <t>Resultados de datos de probabilidad</t>
  </si>
  <si>
    <t>Percentil</t>
  </si>
  <si>
    <t>Pronóstico Remesas_SV</t>
  </si>
  <si>
    <t>Valor</t>
  </si>
  <si>
    <t>Peso</t>
  </si>
  <si>
    <t>Resultado</t>
  </si>
  <si>
    <t>Desempleo_USA</t>
  </si>
  <si>
    <t>TasaDesempleo_USA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</si>
</sst>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Nova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2" fontId="2" fillId="0" borderId="0" xfId="0" applyNumberFormat="1" applyFont="1"/>
    <xf numFmtId="164" fontId="0" fillId="0" borderId="0" xfId="0" applyNumberFormat="1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9" fontId="0" fillId="0" borderId="0" xfId="1" applyFont="1"/>
    <xf numFmtId="165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PIB_USA Gráfico de los residuales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Data!$F$2:$F$41</c:f>
              <c:numCache>
                <c:formatCode>General</c:formatCode>
                <c:ptCount val="40"/>
                <c:pt idx="0">
                  <c:v>15415.145</c:v>
                </c:pt>
                <c:pt idx="1">
                  <c:v>15557.277</c:v>
                </c:pt>
                <c:pt idx="2">
                  <c:v>15671.967000000001</c:v>
                </c:pt>
                <c:pt idx="3">
                  <c:v>15750.625</c:v>
                </c:pt>
                <c:pt idx="4">
                  <c:v>15712.754000000001</c:v>
                </c:pt>
                <c:pt idx="5">
                  <c:v>15825.096</c:v>
                </c:pt>
                <c:pt idx="6">
                  <c:v>15820.7</c:v>
                </c:pt>
                <c:pt idx="7">
                  <c:v>16004.107</c:v>
                </c:pt>
                <c:pt idx="8">
                  <c:v>16129.418</c:v>
                </c:pt>
                <c:pt idx="9">
                  <c:v>16198.807000000001</c:v>
                </c:pt>
                <c:pt idx="10">
                  <c:v>16220.666999999999</c:v>
                </c:pt>
                <c:pt idx="11">
                  <c:v>16239.138000000001</c:v>
                </c:pt>
                <c:pt idx="12">
                  <c:v>16382.964</c:v>
                </c:pt>
                <c:pt idx="13">
                  <c:v>16403.18</c:v>
                </c:pt>
                <c:pt idx="14">
                  <c:v>16531.685000000001</c:v>
                </c:pt>
                <c:pt idx="15">
                  <c:v>16663.649000000001</c:v>
                </c:pt>
                <c:pt idx="16">
                  <c:v>16616.54</c:v>
                </c:pt>
                <c:pt idx="17">
                  <c:v>16841.474999999999</c:v>
                </c:pt>
                <c:pt idx="18">
                  <c:v>17047.098000000002</c:v>
                </c:pt>
                <c:pt idx="19">
                  <c:v>17143.038</c:v>
                </c:pt>
                <c:pt idx="20">
                  <c:v>17277.580000000002</c:v>
                </c:pt>
                <c:pt idx="21">
                  <c:v>17405.669000000002</c:v>
                </c:pt>
                <c:pt idx="22">
                  <c:v>17463.222000000002</c:v>
                </c:pt>
                <c:pt idx="23">
                  <c:v>17468.901999999998</c:v>
                </c:pt>
                <c:pt idx="24">
                  <c:v>17556.839</c:v>
                </c:pt>
                <c:pt idx="25">
                  <c:v>17639.417000000001</c:v>
                </c:pt>
                <c:pt idx="26">
                  <c:v>17735.074000000001</c:v>
                </c:pt>
                <c:pt idx="27">
                  <c:v>17824.231</c:v>
                </c:pt>
                <c:pt idx="28">
                  <c:v>17925.256000000001</c:v>
                </c:pt>
                <c:pt idx="29">
                  <c:v>18021.047999999999</c:v>
                </c:pt>
                <c:pt idx="30">
                  <c:v>18163.558000000001</c:v>
                </c:pt>
                <c:pt idx="31">
                  <c:v>18322.464</c:v>
                </c:pt>
                <c:pt idx="32">
                  <c:v>18438.254000000001</c:v>
                </c:pt>
                <c:pt idx="33">
                  <c:v>18598.134999999998</c:v>
                </c:pt>
                <c:pt idx="34">
                  <c:v>18732.72</c:v>
                </c:pt>
                <c:pt idx="35">
                  <c:v>18783.547999999999</c:v>
                </c:pt>
                <c:pt idx="36">
                  <c:v>18927.280999999999</c:v>
                </c:pt>
                <c:pt idx="37">
                  <c:v>19021.86</c:v>
                </c:pt>
                <c:pt idx="38">
                  <c:v>19121.112000000001</c:v>
                </c:pt>
                <c:pt idx="39">
                  <c:v>19221.97</c:v>
                </c:pt>
              </c:numCache>
            </c:numRef>
          </c:xVal>
          <c:yVal>
            <c:numRef>
              <c:f>Modelo1!$C$25:$C$64</c:f>
              <c:numCache>
                <c:formatCode>General</c:formatCode>
                <c:ptCount val="40"/>
                <c:pt idx="0">
                  <c:v>12.897571485430035</c:v>
                </c:pt>
                <c:pt idx="1">
                  <c:v>73.274906517692216</c:v>
                </c:pt>
                <c:pt idx="2">
                  <c:v>-19.082620104957414</c:v>
                </c:pt>
                <c:pt idx="3">
                  <c:v>-6.9356537471435331</c:v>
                </c:pt>
                <c:pt idx="4">
                  <c:v>-6.4784259288752537</c:v>
                </c:pt>
                <c:pt idx="5">
                  <c:v>58.760725637764153</c:v>
                </c:pt>
                <c:pt idx="6">
                  <c:v>5.8993667090090867</c:v>
                </c:pt>
                <c:pt idx="7">
                  <c:v>23.786185490119124</c:v>
                </c:pt>
                <c:pt idx="8">
                  <c:v>16.350412644357334</c:v>
                </c:pt>
                <c:pt idx="9">
                  <c:v>59.625036819219531</c:v>
                </c:pt>
                <c:pt idx="10">
                  <c:v>4.0247155464139723</c:v>
                </c:pt>
                <c:pt idx="11">
                  <c:v>39.583606801764745</c:v>
                </c:pt>
                <c:pt idx="12">
                  <c:v>-54.226188680325095</c:v>
                </c:pt>
                <c:pt idx="13">
                  <c:v>58.758182433864249</c:v>
                </c:pt>
                <c:pt idx="14">
                  <c:v>-23.762619387143559</c:v>
                </c:pt>
                <c:pt idx="15">
                  <c:v>10.897572913659133</c:v>
                </c:pt>
                <c:pt idx="16">
                  <c:v>-39.035818509176124</c:v>
                </c:pt>
                <c:pt idx="17">
                  <c:v>49.061652526266926</c:v>
                </c:pt>
                <c:pt idx="18">
                  <c:v>-53.005659314242735</c:v>
                </c:pt>
                <c:pt idx="19">
                  <c:v>-29.401916784690457</c:v>
                </c:pt>
                <c:pt idx="20">
                  <c:v>-128.87457332563565</c:v>
                </c:pt>
                <c:pt idx="21">
                  <c:v>-29.669196348205332</c:v>
                </c:pt>
                <c:pt idx="22">
                  <c:v>-82.768452982676081</c:v>
                </c:pt>
                <c:pt idx="23">
                  <c:v>-19.419282760703709</c:v>
                </c:pt>
                <c:pt idx="24">
                  <c:v>-114.62714488490724</c:v>
                </c:pt>
                <c:pt idx="25">
                  <c:v>1.1922349344813483</c:v>
                </c:pt>
                <c:pt idx="26">
                  <c:v>-71.376639611160044</c:v>
                </c:pt>
                <c:pt idx="27">
                  <c:v>34.153677222632723</c:v>
                </c:pt>
                <c:pt idx="28">
                  <c:v>-46.797166177752388</c:v>
                </c:pt>
                <c:pt idx="29">
                  <c:v>43.020828218332099</c:v>
                </c:pt>
                <c:pt idx="30">
                  <c:v>-21.889721709234436</c:v>
                </c:pt>
                <c:pt idx="31">
                  <c:v>55.940296430970648</c:v>
                </c:pt>
                <c:pt idx="32">
                  <c:v>-64.9361412139192</c:v>
                </c:pt>
                <c:pt idx="33">
                  <c:v>111.1386162011072</c:v>
                </c:pt>
                <c:pt idx="34">
                  <c:v>-3.9988650471218534</c:v>
                </c:pt>
                <c:pt idx="35">
                  <c:v>63.946240642425209</c:v>
                </c:pt>
                <c:pt idx="36">
                  <c:v>-71.042928828047025</c:v>
                </c:pt>
                <c:pt idx="37">
                  <c:v>66.654414722589763</c:v>
                </c:pt>
                <c:pt idx="38">
                  <c:v>18.206399010235145</c:v>
                </c:pt>
                <c:pt idx="39">
                  <c:v>80.156372437568962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39-4920-B5D0-A87543BDB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421728"/>
        <c:axId val="1567651088"/>
      </c:scatterChart>
      <c:valAx>
        <c:axId val="1132421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PIB_USA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67651088"/>
        <c:crosses val="autoZero"/>
        <c:crossBetween val="midCat"/>
      </c:valAx>
      <c:valAx>
        <c:axId val="15676510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242172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PIB_USA Curva de regresión ajustada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Remesas_SV</c:v>
          </c:tx>
          <c:spPr>
            <a:ln w="19050">
              <a:noFill/>
            </a:ln>
          </c:spPr>
          <c:xVal>
            <c:numRef>
              <c:f>Data!$F$2:$F$41</c:f>
              <c:numCache>
                <c:formatCode>General</c:formatCode>
                <c:ptCount val="40"/>
                <c:pt idx="0">
                  <c:v>15415.145</c:v>
                </c:pt>
                <c:pt idx="1">
                  <c:v>15557.277</c:v>
                </c:pt>
                <c:pt idx="2">
                  <c:v>15671.967000000001</c:v>
                </c:pt>
                <c:pt idx="3">
                  <c:v>15750.625</c:v>
                </c:pt>
                <c:pt idx="4">
                  <c:v>15712.754000000001</c:v>
                </c:pt>
                <c:pt idx="5">
                  <c:v>15825.096</c:v>
                </c:pt>
                <c:pt idx="6">
                  <c:v>15820.7</c:v>
                </c:pt>
                <c:pt idx="7">
                  <c:v>16004.107</c:v>
                </c:pt>
                <c:pt idx="8">
                  <c:v>16129.418</c:v>
                </c:pt>
                <c:pt idx="9">
                  <c:v>16198.807000000001</c:v>
                </c:pt>
                <c:pt idx="10">
                  <c:v>16220.666999999999</c:v>
                </c:pt>
                <c:pt idx="11">
                  <c:v>16239.138000000001</c:v>
                </c:pt>
                <c:pt idx="12">
                  <c:v>16382.964</c:v>
                </c:pt>
                <c:pt idx="13">
                  <c:v>16403.18</c:v>
                </c:pt>
                <c:pt idx="14">
                  <c:v>16531.685000000001</c:v>
                </c:pt>
                <c:pt idx="15">
                  <c:v>16663.649000000001</c:v>
                </c:pt>
                <c:pt idx="16">
                  <c:v>16616.54</c:v>
                </c:pt>
                <c:pt idx="17">
                  <c:v>16841.474999999999</c:v>
                </c:pt>
                <c:pt idx="18">
                  <c:v>17047.098000000002</c:v>
                </c:pt>
                <c:pt idx="19">
                  <c:v>17143.038</c:v>
                </c:pt>
                <c:pt idx="20">
                  <c:v>17277.580000000002</c:v>
                </c:pt>
                <c:pt idx="21">
                  <c:v>17405.669000000002</c:v>
                </c:pt>
                <c:pt idx="22">
                  <c:v>17463.222000000002</c:v>
                </c:pt>
                <c:pt idx="23">
                  <c:v>17468.901999999998</c:v>
                </c:pt>
                <c:pt idx="24">
                  <c:v>17556.839</c:v>
                </c:pt>
                <c:pt idx="25">
                  <c:v>17639.417000000001</c:v>
                </c:pt>
                <c:pt idx="26">
                  <c:v>17735.074000000001</c:v>
                </c:pt>
                <c:pt idx="27">
                  <c:v>17824.231</c:v>
                </c:pt>
                <c:pt idx="28">
                  <c:v>17925.256000000001</c:v>
                </c:pt>
                <c:pt idx="29">
                  <c:v>18021.047999999999</c:v>
                </c:pt>
                <c:pt idx="30">
                  <c:v>18163.558000000001</c:v>
                </c:pt>
                <c:pt idx="31">
                  <c:v>18322.464</c:v>
                </c:pt>
                <c:pt idx="32">
                  <c:v>18438.254000000001</c:v>
                </c:pt>
                <c:pt idx="33">
                  <c:v>18598.134999999998</c:v>
                </c:pt>
                <c:pt idx="34">
                  <c:v>18732.72</c:v>
                </c:pt>
                <c:pt idx="35">
                  <c:v>18783.547999999999</c:v>
                </c:pt>
                <c:pt idx="36">
                  <c:v>18927.280999999999</c:v>
                </c:pt>
                <c:pt idx="37">
                  <c:v>19021.86</c:v>
                </c:pt>
                <c:pt idx="38">
                  <c:v>19121.112000000001</c:v>
                </c:pt>
                <c:pt idx="39">
                  <c:v>19221.97</c:v>
                </c:pt>
              </c:numCache>
            </c:numRef>
          </c:xVal>
          <c:yVal>
            <c:numRef>
              <c:f>Data!$G$2:$G$41</c:f>
              <c:numCache>
                <c:formatCode>0.00</c:formatCode>
                <c:ptCount val="40"/>
                <c:pt idx="0">
                  <c:v>833.14276057000006</c:v>
                </c:pt>
                <c:pt idx="1">
                  <c:v>915.60984972000006</c:v>
                </c:pt>
                <c:pt idx="2">
                  <c:v>841.07711906000009</c:v>
                </c:pt>
                <c:pt idx="3">
                  <c:v>865.44888967999987</c:v>
                </c:pt>
                <c:pt idx="4">
                  <c:v>860.02031361038337</c:v>
                </c:pt>
                <c:pt idx="5">
                  <c:v>942.71934160945784</c:v>
                </c:pt>
                <c:pt idx="6">
                  <c:v>889.17476877319734</c:v>
                </c:pt>
                <c:pt idx="7">
                  <c:v>935.56618562843482</c:v>
                </c:pt>
                <c:pt idx="8">
                  <c:v>947.60589457599065</c:v>
                </c:pt>
                <c:pt idx="9">
                  <c:v>1001.6647612048796</c:v>
                </c:pt>
                <c:pt idx="10">
                  <c:v>949.46185940843179</c:v>
                </c:pt>
                <c:pt idx="11">
                  <c:v>987.89146132928227</c:v>
                </c:pt>
                <c:pt idx="12">
                  <c:v>916.43469666177111</c:v>
                </c:pt>
                <c:pt idx="13">
                  <c:v>1032.5609814142979</c:v>
                </c:pt>
                <c:pt idx="14">
                  <c:v>970.01206384806687</c:v>
                </c:pt>
                <c:pt idx="15">
                  <c:v>1025.1817284168537</c:v>
                </c:pt>
                <c:pt idx="16">
                  <c:v>967.92678923044264</c:v>
                </c:pt>
                <c:pt idx="17">
                  <c:v>1090.9830228420353</c:v>
                </c:pt>
                <c:pt idx="18">
                  <c:v>1020.8730570668143</c:v>
                </c:pt>
                <c:pt idx="19">
                  <c:v>1059.3875235012979</c:v>
                </c:pt>
                <c:pt idx="20">
                  <c:v>980.82500470912635</c:v>
                </c:pt>
                <c:pt idx="21">
                  <c:v>1099.937612395946</c:v>
                </c:pt>
                <c:pt idx="22">
                  <c:v>1055.7830805154936</c:v>
                </c:pt>
                <c:pt idx="23">
                  <c:v>1120.0150202994835</c:v>
                </c:pt>
                <c:pt idx="24">
                  <c:v>1038.4740784173898</c:v>
                </c:pt>
                <c:pt idx="25">
                  <c:v>1167.1274978304978</c:v>
                </c:pt>
                <c:pt idx="26">
                  <c:v>1109.4253641288637</c:v>
                </c:pt>
                <c:pt idx="27">
                  <c:v>1228.8122101599879</c:v>
                </c:pt>
                <c:pt idx="28">
                  <c:v>1163.5623870065879</c:v>
                </c:pt>
                <c:pt idx="29">
                  <c:v>1268.2681035654946</c:v>
                </c:pt>
                <c:pt idx="30">
                  <c:v>1225.5060554483493</c:v>
                </c:pt>
                <c:pt idx="31">
                  <c:v>1328.0327954234208</c:v>
                </c:pt>
                <c:pt idx="32">
                  <c:v>1225.1521126352336</c:v>
                </c:pt>
                <c:pt idx="33">
                  <c:v>1426.0751236321271</c:v>
                </c:pt>
                <c:pt idx="34">
                  <c:v>1331.8544630712577</c:v>
                </c:pt>
                <c:pt idx="35">
                  <c:v>1407.6991130034546</c:v>
                </c:pt>
                <c:pt idx="36">
                  <c:v>1295.048520550155</c:v>
                </c:pt>
                <c:pt idx="37">
                  <c:v>1447.4450652286275</c:v>
                </c:pt>
                <c:pt idx="38">
                  <c:v>1414.4225151094797</c:v>
                </c:pt>
                <c:pt idx="39">
                  <c:v>1492.047554115338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89-4CDD-BC95-CBBD8FBD201E}"/>
            </c:ext>
          </c:extLst>
        </c:ser>
        <c:ser>
          <c:idx val="1"/>
          <c:order val="1"/>
          <c:tx>
            <c:v>Pronóstico Remesas_SV</c:v>
          </c:tx>
          <c:spPr>
            <a:ln w="19050">
              <a:noFill/>
            </a:ln>
          </c:spPr>
          <c:xVal>
            <c:numRef>
              <c:f>Data!$F$2:$F$41</c:f>
              <c:numCache>
                <c:formatCode>General</c:formatCode>
                <c:ptCount val="40"/>
                <c:pt idx="0">
                  <c:v>15415.145</c:v>
                </c:pt>
                <c:pt idx="1">
                  <c:v>15557.277</c:v>
                </c:pt>
                <c:pt idx="2">
                  <c:v>15671.967000000001</c:v>
                </c:pt>
                <c:pt idx="3">
                  <c:v>15750.625</c:v>
                </c:pt>
                <c:pt idx="4">
                  <c:v>15712.754000000001</c:v>
                </c:pt>
                <c:pt idx="5">
                  <c:v>15825.096</c:v>
                </c:pt>
                <c:pt idx="6">
                  <c:v>15820.7</c:v>
                </c:pt>
                <c:pt idx="7">
                  <c:v>16004.107</c:v>
                </c:pt>
                <c:pt idx="8">
                  <c:v>16129.418</c:v>
                </c:pt>
                <c:pt idx="9">
                  <c:v>16198.807000000001</c:v>
                </c:pt>
                <c:pt idx="10">
                  <c:v>16220.666999999999</c:v>
                </c:pt>
                <c:pt idx="11">
                  <c:v>16239.138000000001</c:v>
                </c:pt>
                <c:pt idx="12">
                  <c:v>16382.964</c:v>
                </c:pt>
                <c:pt idx="13">
                  <c:v>16403.18</c:v>
                </c:pt>
                <c:pt idx="14">
                  <c:v>16531.685000000001</c:v>
                </c:pt>
                <c:pt idx="15">
                  <c:v>16663.649000000001</c:v>
                </c:pt>
                <c:pt idx="16">
                  <c:v>16616.54</c:v>
                </c:pt>
                <c:pt idx="17">
                  <c:v>16841.474999999999</c:v>
                </c:pt>
                <c:pt idx="18">
                  <c:v>17047.098000000002</c:v>
                </c:pt>
                <c:pt idx="19">
                  <c:v>17143.038</c:v>
                </c:pt>
                <c:pt idx="20">
                  <c:v>17277.580000000002</c:v>
                </c:pt>
                <c:pt idx="21">
                  <c:v>17405.669000000002</c:v>
                </c:pt>
                <c:pt idx="22">
                  <c:v>17463.222000000002</c:v>
                </c:pt>
                <c:pt idx="23">
                  <c:v>17468.901999999998</c:v>
                </c:pt>
                <c:pt idx="24">
                  <c:v>17556.839</c:v>
                </c:pt>
                <c:pt idx="25">
                  <c:v>17639.417000000001</c:v>
                </c:pt>
                <c:pt idx="26">
                  <c:v>17735.074000000001</c:v>
                </c:pt>
                <c:pt idx="27">
                  <c:v>17824.231</c:v>
                </c:pt>
                <c:pt idx="28">
                  <c:v>17925.256000000001</c:v>
                </c:pt>
                <c:pt idx="29">
                  <c:v>18021.047999999999</c:v>
                </c:pt>
                <c:pt idx="30">
                  <c:v>18163.558000000001</c:v>
                </c:pt>
                <c:pt idx="31">
                  <c:v>18322.464</c:v>
                </c:pt>
                <c:pt idx="32">
                  <c:v>18438.254000000001</c:v>
                </c:pt>
                <c:pt idx="33">
                  <c:v>18598.134999999998</c:v>
                </c:pt>
                <c:pt idx="34">
                  <c:v>18732.72</c:v>
                </c:pt>
                <c:pt idx="35">
                  <c:v>18783.547999999999</c:v>
                </c:pt>
                <c:pt idx="36">
                  <c:v>18927.280999999999</c:v>
                </c:pt>
                <c:pt idx="37">
                  <c:v>19021.86</c:v>
                </c:pt>
                <c:pt idx="38">
                  <c:v>19121.112000000001</c:v>
                </c:pt>
                <c:pt idx="39">
                  <c:v>19221.97</c:v>
                </c:pt>
              </c:numCache>
            </c:numRef>
          </c:xVal>
          <c:yVal>
            <c:numRef>
              <c:f>Modelo1!$B$25:$B$64</c:f>
              <c:numCache>
                <c:formatCode>General</c:formatCode>
                <c:ptCount val="40"/>
                <c:pt idx="0">
                  <c:v>820.24518908457003</c:v>
                </c:pt>
                <c:pt idx="1">
                  <c:v>842.33494320230784</c:v>
                </c:pt>
                <c:pt idx="2">
                  <c:v>860.1597391649575</c:v>
                </c:pt>
                <c:pt idx="3">
                  <c:v>872.3845434271434</c:v>
                </c:pt>
                <c:pt idx="4">
                  <c:v>866.49873953925862</c:v>
                </c:pt>
                <c:pt idx="5">
                  <c:v>883.95861597169369</c:v>
                </c:pt>
                <c:pt idx="6">
                  <c:v>883.27540206418826</c:v>
                </c:pt>
                <c:pt idx="7">
                  <c:v>911.7800001383157</c:v>
                </c:pt>
                <c:pt idx="8">
                  <c:v>931.25548193163331</c:v>
                </c:pt>
                <c:pt idx="9">
                  <c:v>942.03972438566007</c:v>
                </c:pt>
                <c:pt idx="10">
                  <c:v>945.43714386201782</c:v>
                </c:pt>
                <c:pt idx="11">
                  <c:v>948.30785452751752</c:v>
                </c:pt>
                <c:pt idx="12">
                  <c:v>970.66088534209621</c:v>
                </c:pt>
                <c:pt idx="13">
                  <c:v>973.80279898043364</c:v>
                </c:pt>
                <c:pt idx="14">
                  <c:v>993.77468323521043</c:v>
                </c:pt>
                <c:pt idx="15">
                  <c:v>1014.2841555031946</c:v>
                </c:pt>
                <c:pt idx="16">
                  <c:v>1006.9626077396188</c:v>
                </c:pt>
                <c:pt idx="17">
                  <c:v>1041.9213703157684</c:v>
                </c:pt>
                <c:pt idx="18">
                  <c:v>1073.8787163810571</c:v>
                </c:pt>
                <c:pt idx="19">
                  <c:v>1088.7894402859883</c:v>
                </c:pt>
                <c:pt idx="20">
                  <c:v>1109.699578034762</c:v>
                </c:pt>
                <c:pt idx="21">
                  <c:v>1129.6068087441513</c:v>
                </c:pt>
                <c:pt idx="22">
                  <c:v>1138.5515334981696</c:v>
                </c:pt>
                <c:pt idx="23">
                  <c:v>1139.4343030601872</c:v>
                </c:pt>
                <c:pt idx="24">
                  <c:v>1153.1012233022971</c:v>
                </c:pt>
                <c:pt idx="25">
                  <c:v>1165.9352628960164</c:v>
                </c:pt>
                <c:pt idx="26">
                  <c:v>1180.8020037400238</c:v>
                </c:pt>
                <c:pt idx="27">
                  <c:v>1194.6585329373552</c:v>
                </c:pt>
                <c:pt idx="28">
                  <c:v>1210.3595531843403</c:v>
                </c:pt>
                <c:pt idx="29">
                  <c:v>1225.2472753471625</c:v>
                </c:pt>
                <c:pt idx="30">
                  <c:v>1247.3957771575838</c:v>
                </c:pt>
                <c:pt idx="31">
                  <c:v>1272.0924989924501</c:v>
                </c:pt>
                <c:pt idx="32">
                  <c:v>1290.0882538491528</c:v>
                </c:pt>
                <c:pt idx="33">
                  <c:v>1314.9365074310199</c:v>
                </c:pt>
                <c:pt idx="34">
                  <c:v>1335.8533281183795</c:v>
                </c:pt>
                <c:pt idx="35">
                  <c:v>1343.7528723610294</c:v>
                </c:pt>
                <c:pt idx="36">
                  <c:v>1366.091449378202</c:v>
                </c:pt>
                <c:pt idx="37">
                  <c:v>1380.7906505060378</c:v>
                </c:pt>
                <c:pt idx="38">
                  <c:v>1396.2161160992446</c:v>
                </c:pt>
                <c:pt idx="39">
                  <c:v>1411.8911816777691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89-4CDD-BC95-CBBD8FBD2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421328"/>
        <c:axId val="1567650672"/>
      </c:scatterChart>
      <c:valAx>
        <c:axId val="113242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PIB_USA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67650672"/>
        <c:crosses val="autoZero"/>
        <c:crossBetween val="midCat"/>
      </c:valAx>
      <c:valAx>
        <c:axId val="15676506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Remesas_SV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13242132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Gráfico de probabilidad normal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Modelo1!$F$25:$F$64</c:f>
              <c:numCache>
                <c:formatCode>General</c:formatCode>
                <c:ptCount val="40"/>
                <c:pt idx="0">
                  <c:v>1.25</c:v>
                </c:pt>
                <c:pt idx="1">
                  <c:v>3.75</c:v>
                </c:pt>
                <c:pt idx="2">
                  <c:v>6.25</c:v>
                </c:pt>
                <c:pt idx="3">
                  <c:v>8.75</c:v>
                </c:pt>
                <c:pt idx="4">
                  <c:v>11.25</c:v>
                </c:pt>
                <c:pt idx="5">
                  <c:v>13.75</c:v>
                </c:pt>
                <c:pt idx="6">
                  <c:v>16.25</c:v>
                </c:pt>
                <c:pt idx="7">
                  <c:v>18.75</c:v>
                </c:pt>
                <c:pt idx="8">
                  <c:v>21.25</c:v>
                </c:pt>
                <c:pt idx="9">
                  <c:v>23.75</c:v>
                </c:pt>
                <c:pt idx="10">
                  <c:v>26.25</c:v>
                </c:pt>
                <c:pt idx="11">
                  <c:v>28.75</c:v>
                </c:pt>
                <c:pt idx="12">
                  <c:v>31.25</c:v>
                </c:pt>
                <c:pt idx="13">
                  <c:v>33.75</c:v>
                </c:pt>
                <c:pt idx="14">
                  <c:v>36.25</c:v>
                </c:pt>
                <c:pt idx="15">
                  <c:v>38.75</c:v>
                </c:pt>
                <c:pt idx="16">
                  <c:v>41.25</c:v>
                </c:pt>
                <c:pt idx="17">
                  <c:v>43.75</c:v>
                </c:pt>
                <c:pt idx="18">
                  <c:v>46.25</c:v>
                </c:pt>
                <c:pt idx="19">
                  <c:v>48.75</c:v>
                </c:pt>
                <c:pt idx="20">
                  <c:v>51.25</c:v>
                </c:pt>
                <c:pt idx="21">
                  <c:v>53.75</c:v>
                </c:pt>
                <c:pt idx="22">
                  <c:v>56.25</c:v>
                </c:pt>
                <c:pt idx="23">
                  <c:v>58.75</c:v>
                </c:pt>
                <c:pt idx="24">
                  <c:v>61.25</c:v>
                </c:pt>
                <c:pt idx="25">
                  <c:v>63.75</c:v>
                </c:pt>
                <c:pt idx="26">
                  <c:v>66.25</c:v>
                </c:pt>
                <c:pt idx="27">
                  <c:v>68.75</c:v>
                </c:pt>
                <c:pt idx="28">
                  <c:v>71.25</c:v>
                </c:pt>
                <c:pt idx="29">
                  <c:v>73.75</c:v>
                </c:pt>
                <c:pt idx="30">
                  <c:v>76.25</c:v>
                </c:pt>
                <c:pt idx="31">
                  <c:v>78.75</c:v>
                </c:pt>
                <c:pt idx="32">
                  <c:v>81.25</c:v>
                </c:pt>
                <c:pt idx="33">
                  <c:v>83.75</c:v>
                </c:pt>
                <c:pt idx="34">
                  <c:v>86.25</c:v>
                </c:pt>
                <c:pt idx="35">
                  <c:v>88.75</c:v>
                </c:pt>
                <c:pt idx="36">
                  <c:v>91.25</c:v>
                </c:pt>
                <c:pt idx="37">
                  <c:v>93.75</c:v>
                </c:pt>
                <c:pt idx="38">
                  <c:v>96.25</c:v>
                </c:pt>
                <c:pt idx="39">
                  <c:v>98.75</c:v>
                </c:pt>
              </c:numCache>
            </c:numRef>
          </c:xVal>
          <c:yVal>
            <c:numRef>
              <c:f>Modelo1!$G$25:$G$64</c:f>
              <c:numCache>
                <c:formatCode>General</c:formatCode>
                <c:ptCount val="40"/>
                <c:pt idx="0">
                  <c:v>833.14276057000006</c:v>
                </c:pt>
                <c:pt idx="1">
                  <c:v>841.07711906000009</c:v>
                </c:pt>
                <c:pt idx="2">
                  <c:v>860.02031361038337</c:v>
                </c:pt>
                <c:pt idx="3">
                  <c:v>865.44888967999987</c:v>
                </c:pt>
                <c:pt idx="4">
                  <c:v>889.17476877319734</c:v>
                </c:pt>
                <c:pt idx="5">
                  <c:v>915.60984972000006</c:v>
                </c:pt>
                <c:pt idx="6">
                  <c:v>916.43469666177111</c:v>
                </c:pt>
                <c:pt idx="7">
                  <c:v>935.56618562843482</c:v>
                </c:pt>
                <c:pt idx="8">
                  <c:v>942.71934160945784</c:v>
                </c:pt>
                <c:pt idx="9">
                  <c:v>947.60589457599065</c:v>
                </c:pt>
                <c:pt idx="10">
                  <c:v>949.46185940843179</c:v>
                </c:pt>
                <c:pt idx="11">
                  <c:v>967.92678923044264</c:v>
                </c:pt>
                <c:pt idx="12">
                  <c:v>970.01206384806687</c:v>
                </c:pt>
                <c:pt idx="13">
                  <c:v>980.82500470912635</c:v>
                </c:pt>
                <c:pt idx="14">
                  <c:v>987.89146132928227</c:v>
                </c:pt>
                <c:pt idx="15">
                  <c:v>1001.6647612048796</c:v>
                </c:pt>
                <c:pt idx="16">
                  <c:v>1020.8730570668143</c:v>
                </c:pt>
                <c:pt idx="17">
                  <c:v>1025.1817284168537</c:v>
                </c:pt>
                <c:pt idx="18">
                  <c:v>1032.5609814142979</c:v>
                </c:pt>
                <c:pt idx="19">
                  <c:v>1038.4740784173898</c:v>
                </c:pt>
                <c:pt idx="20">
                  <c:v>1055.7830805154936</c:v>
                </c:pt>
                <c:pt idx="21">
                  <c:v>1059.3875235012979</c:v>
                </c:pt>
                <c:pt idx="22">
                  <c:v>1090.9830228420353</c:v>
                </c:pt>
                <c:pt idx="23">
                  <c:v>1099.937612395946</c:v>
                </c:pt>
                <c:pt idx="24">
                  <c:v>1109.4253641288637</c:v>
                </c:pt>
                <c:pt idx="25">
                  <c:v>1120.0150202994835</c:v>
                </c:pt>
                <c:pt idx="26">
                  <c:v>1163.5623870065879</c:v>
                </c:pt>
                <c:pt idx="27">
                  <c:v>1167.1274978304978</c:v>
                </c:pt>
                <c:pt idx="28">
                  <c:v>1225.1521126352336</c:v>
                </c:pt>
                <c:pt idx="29">
                  <c:v>1225.5060554483493</c:v>
                </c:pt>
                <c:pt idx="30">
                  <c:v>1228.8122101599879</c:v>
                </c:pt>
                <c:pt idx="31">
                  <c:v>1268.2681035654946</c:v>
                </c:pt>
                <c:pt idx="32">
                  <c:v>1295.048520550155</c:v>
                </c:pt>
                <c:pt idx="33">
                  <c:v>1328.0327954234208</c:v>
                </c:pt>
                <c:pt idx="34">
                  <c:v>1331.8544630712577</c:v>
                </c:pt>
                <c:pt idx="35">
                  <c:v>1407.6991130034546</c:v>
                </c:pt>
                <c:pt idx="36">
                  <c:v>1414.4225151094797</c:v>
                </c:pt>
                <c:pt idx="37">
                  <c:v>1426.0751236321271</c:v>
                </c:pt>
                <c:pt idx="38">
                  <c:v>1447.4450652286275</c:v>
                </c:pt>
                <c:pt idx="39">
                  <c:v>1492.047554115338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A2-48D1-ADDC-6FD441080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433728"/>
        <c:axId val="1567640272"/>
      </c:scatterChart>
      <c:valAx>
        <c:axId val="1132433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Muestra percentil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67640272"/>
        <c:crosses val="autoZero"/>
        <c:crossBetween val="midCat"/>
      </c:valAx>
      <c:valAx>
        <c:axId val="156764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Remesas_SV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243372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Desempleo_USA Gráfico de los residuales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Data!$H$2:$H$41</c:f>
              <c:numCache>
                <c:formatCode>General</c:formatCode>
                <c:ptCount val="40"/>
                <c:pt idx="0">
                  <c:v>4013</c:v>
                </c:pt>
                <c:pt idx="1">
                  <c:v>4056</c:v>
                </c:pt>
                <c:pt idx="2">
                  <c:v>4138</c:v>
                </c:pt>
                <c:pt idx="3">
                  <c:v>4022</c:v>
                </c:pt>
                <c:pt idx="4">
                  <c:v>4056</c:v>
                </c:pt>
                <c:pt idx="5">
                  <c:v>4114</c:v>
                </c:pt>
                <c:pt idx="6">
                  <c:v>4194</c:v>
                </c:pt>
                <c:pt idx="7">
                  <c:v>4158</c:v>
                </c:pt>
                <c:pt idx="8">
                  <c:v>4258</c:v>
                </c:pt>
                <c:pt idx="9">
                  <c:v>4381</c:v>
                </c:pt>
                <c:pt idx="10">
                  <c:v>4205</c:v>
                </c:pt>
                <c:pt idx="11">
                  <c:v>4227</c:v>
                </c:pt>
                <c:pt idx="12">
                  <c:v>4284</c:v>
                </c:pt>
                <c:pt idx="13">
                  <c:v>4390</c:v>
                </c:pt>
                <c:pt idx="14">
                  <c:v>4501</c:v>
                </c:pt>
                <c:pt idx="15">
                  <c:v>4358</c:v>
                </c:pt>
                <c:pt idx="16">
                  <c:v>4491</c:v>
                </c:pt>
                <c:pt idx="17">
                  <c:v>4590</c:v>
                </c:pt>
                <c:pt idx="18">
                  <c:v>4767</c:v>
                </c:pt>
                <c:pt idx="19">
                  <c:v>4799</c:v>
                </c:pt>
                <c:pt idx="20">
                  <c:v>4934</c:v>
                </c:pt>
                <c:pt idx="21">
                  <c:v>4920</c:v>
                </c:pt>
                <c:pt idx="22">
                  <c:v>5019</c:v>
                </c:pt>
                <c:pt idx="23">
                  <c:v>5097</c:v>
                </c:pt>
                <c:pt idx="24">
                  <c:v>5189</c:v>
                </c:pt>
                <c:pt idx="25">
                  <c:v>5107</c:v>
                </c:pt>
                <c:pt idx="26">
                  <c:v>5097</c:v>
                </c:pt>
                <c:pt idx="27">
                  <c:v>5100</c:v>
                </c:pt>
                <c:pt idx="28">
                  <c:v>5244</c:v>
                </c:pt>
                <c:pt idx="29">
                  <c:v>5279</c:v>
                </c:pt>
                <c:pt idx="30">
                  <c:v>5351</c:v>
                </c:pt>
                <c:pt idx="31">
                  <c:v>5278</c:v>
                </c:pt>
                <c:pt idx="32">
                  <c:v>5366</c:v>
                </c:pt>
                <c:pt idx="33">
                  <c:v>5507</c:v>
                </c:pt>
                <c:pt idx="34">
                  <c:v>5555</c:v>
                </c:pt>
                <c:pt idx="35">
                  <c:v>5633</c:v>
                </c:pt>
                <c:pt idx="36">
                  <c:v>5606</c:v>
                </c:pt>
                <c:pt idx="37">
                  <c:v>5626</c:v>
                </c:pt>
                <c:pt idx="38">
                  <c:v>5723</c:v>
                </c:pt>
                <c:pt idx="39">
                  <c:v>5666</c:v>
                </c:pt>
              </c:numCache>
            </c:numRef>
          </c:xVal>
          <c:yVal>
            <c:numRef>
              <c:f>Modelo2!$C$25:$C$64</c:f>
              <c:numCache>
                <c:formatCode>General</c:formatCode>
                <c:ptCount val="40"/>
                <c:pt idx="0">
                  <c:v>-20.952841073509717</c:v>
                </c:pt>
                <c:pt idx="1">
                  <c:v>48.369699625460498</c:v>
                </c:pt>
                <c:pt idx="2">
                  <c:v>-51.229379243480025</c:v>
                </c:pt>
                <c:pt idx="3">
                  <c:v>8.6021034769721609</c:v>
                </c:pt>
                <c:pt idx="4">
                  <c:v>-7.2198364841561897</c:v>
                </c:pt>
                <c:pt idx="5">
                  <c:v>57.749335464692194</c:v>
                </c:pt>
                <c:pt idx="6">
                  <c:v>-20.250211233949244</c:v>
                </c:pt>
                <c:pt idx="7">
                  <c:v>37.145943859359477</c:v>
                </c:pt>
                <c:pt idx="8">
                  <c:v>18.616935478939354</c:v>
                </c:pt>
                <c:pt idx="9">
                  <c:v>35.076279794417587</c:v>
                </c:pt>
                <c:pt idx="10">
                  <c:v>36.674320495207667</c:v>
                </c:pt>
                <c:pt idx="11">
                  <c:v>68.378804603903518</c:v>
                </c:pt>
                <c:pt idx="12">
                  <c:v>-20.50212894055403</c:v>
                </c:pt>
                <c:pt idx="13">
                  <c:v>63.221315444317952</c:v>
                </c:pt>
                <c:pt idx="14">
                  <c:v>-33.258878355966544</c:v>
                </c:pt>
                <c:pt idx="15">
                  <c:v>65.624051991826263</c:v>
                </c:pt>
                <c:pt idx="16">
                  <c:v>-32.287281240793163</c:v>
                </c:pt>
                <c:pt idx="17">
                  <c:v>60.505922216103045</c:v>
                </c:pt>
                <c:pt idx="18">
                  <c:v>-63.710673229635518</c:v>
                </c:pt>
                <c:pt idx="19">
                  <c:v>-34.978196340104432</c:v>
                </c:pt>
                <c:pt idx="20">
                  <c:v>-154.8084835250437</c:v>
                </c:pt>
                <c:pt idx="21">
                  <c:v>-31.416255412307464</c:v>
                </c:pt>
                <c:pt idx="22">
                  <c:v>-105.83381744745634</c:v>
                </c:pt>
                <c:pt idx="23">
                  <c:v>-65.445477179287764</c:v>
                </c:pt>
                <c:pt idx="24">
                  <c:v>-175.10963900311936</c:v>
                </c:pt>
                <c:pt idx="25">
                  <c:v>-21.389871381071089</c:v>
                </c:pt>
                <c:pt idx="26">
                  <c:v>-76.035133349907483</c:v>
                </c:pt>
                <c:pt idx="27">
                  <c:v>42.43465116137736</c:v>
                </c:pt>
                <c:pt idx="28">
                  <c:v>-66.834124944308314</c:v>
                </c:pt>
                <c:pt idx="29">
                  <c:v>27.172540549806854</c:v>
                </c:pt>
                <c:pt idx="30">
                  <c:v>-37.598984043481323</c:v>
                </c:pt>
                <c:pt idx="31">
                  <c:v>87.242919581012757</c:v>
                </c:pt>
                <c:pt idx="32">
                  <c:v>-42.538234455793372</c:v>
                </c:pt>
                <c:pt idx="33">
                  <c:v>115.28288510865377</c:v>
                </c:pt>
                <c:pt idx="34">
                  <c:v>6.3892402303556537</c:v>
                </c:pt>
                <c:pt idx="35">
                  <c:v>58.390290646731273</c:v>
                </c:pt>
                <c:pt idx="36">
                  <c:v>-46.006748128014806</c:v>
                </c:pt>
                <c:pt idx="37">
                  <c:v>100.2760530848625</c:v>
                </c:pt>
                <c:pt idx="38">
                  <c:v>37.601847157577822</c:v>
                </c:pt>
                <c:pt idx="39">
                  <c:v>132.65105504038252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997-45E1-B138-88680C5B0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352511"/>
        <c:axId val="420915423"/>
      </c:scatterChart>
      <c:valAx>
        <c:axId val="3223525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Desempleo_USA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0915423"/>
        <c:crosses val="autoZero"/>
        <c:crossBetween val="midCat"/>
      </c:valAx>
      <c:valAx>
        <c:axId val="42091542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235251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Desempleo_USA Curva de regresión ajustada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Remesas_SV</c:v>
          </c:tx>
          <c:spPr>
            <a:ln w="19050">
              <a:noFill/>
            </a:ln>
          </c:spPr>
          <c:xVal>
            <c:numRef>
              <c:f>Data!$H$2:$H$41</c:f>
              <c:numCache>
                <c:formatCode>General</c:formatCode>
                <c:ptCount val="40"/>
                <c:pt idx="0">
                  <c:v>4013</c:v>
                </c:pt>
                <c:pt idx="1">
                  <c:v>4056</c:v>
                </c:pt>
                <c:pt idx="2">
                  <c:v>4138</c:v>
                </c:pt>
                <c:pt idx="3">
                  <c:v>4022</c:v>
                </c:pt>
                <c:pt idx="4">
                  <c:v>4056</c:v>
                </c:pt>
                <c:pt idx="5">
                  <c:v>4114</c:v>
                </c:pt>
                <c:pt idx="6">
                  <c:v>4194</c:v>
                </c:pt>
                <c:pt idx="7">
                  <c:v>4158</c:v>
                </c:pt>
                <c:pt idx="8">
                  <c:v>4258</c:v>
                </c:pt>
                <c:pt idx="9">
                  <c:v>4381</c:v>
                </c:pt>
                <c:pt idx="10">
                  <c:v>4205</c:v>
                </c:pt>
                <c:pt idx="11">
                  <c:v>4227</c:v>
                </c:pt>
                <c:pt idx="12">
                  <c:v>4284</c:v>
                </c:pt>
                <c:pt idx="13">
                  <c:v>4390</c:v>
                </c:pt>
                <c:pt idx="14">
                  <c:v>4501</c:v>
                </c:pt>
                <c:pt idx="15">
                  <c:v>4358</c:v>
                </c:pt>
                <c:pt idx="16">
                  <c:v>4491</c:v>
                </c:pt>
                <c:pt idx="17">
                  <c:v>4590</c:v>
                </c:pt>
                <c:pt idx="18">
                  <c:v>4767</c:v>
                </c:pt>
                <c:pt idx="19">
                  <c:v>4799</c:v>
                </c:pt>
                <c:pt idx="20">
                  <c:v>4934</c:v>
                </c:pt>
                <c:pt idx="21">
                  <c:v>4920</c:v>
                </c:pt>
                <c:pt idx="22">
                  <c:v>5019</c:v>
                </c:pt>
                <c:pt idx="23">
                  <c:v>5097</c:v>
                </c:pt>
                <c:pt idx="24">
                  <c:v>5189</c:v>
                </c:pt>
                <c:pt idx="25">
                  <c:v>5107</c:v>
                </c:pt>
                <c:pt idx="26">
                  <c:v>5097</c:v>
                </c:pt>
                <c:pt idx="27">
                  <c:v>5100</c:v>
                </c:pt>
                <c:pt idx="28">
                  <c:v>5244</c:v>
                </c:pt>
                <c:pt idx="29">
                  <c:v>5279</c:v>
                </c:pt>
                <c:pt idx="30">
                  <c:v>5351</c:v>
                </c:pt>
                <c:pt idx="31">
                  <c:v>5278</c:v>
                </c:pt>
                <c:pt idx="32">
                  <c:v>5366</c:v>
                </c:pt>
                <c:pt idx="33">
                  <c:v>5507</c:v>
                </c:pt>
                <c:pt idx="34">
                  <c:v>5555</c:v>
                </c:pt>
                <c:pt idx="35">
                  <c:v>5633</c:v>
                </c:pt>
                <c:pt idx="36">
                  <c:v>5606</c:v>
                </c:pt>
                <c:pt idx="37">
                  <c:v>5626</c:v>
                </c:pt>
                <c:pt idx="38">
                  <c:v>5723</c:v>
                </c:pt>
                <c:pt idx="39">
                  <c:v>5666</c:v>
                </c:pt>
              </c:numCache>
            </c:numRef>
          </c:xVal>
          <c:yVal>
            <c:numRef>
              <c:f>Data!$G$2:$G$41</c:f>
              <c:numCache>
                <c:formatCode>0.00</c:formatCode>
                <c:ptCount val="40"/>
                <c:pt idx="0">
                  <c:v>833.14276057000006</c:v>
                </c:pt>
                <c:pt idx="1">
                  <c:v>915.60984972000006</c:v>
                </c:pt>
                <c:pt idx="2">
                  <c:v>841.07711906000009</c:v>
                </c:pt>
                <c:pt idx="3">
                  <c:v>865.44888967999987</c:v>
                </c:pt>
                <c:pt idx="4">
                  <c:v>860.02031361038337</c:v>
                </c:pt>
                <c:pt idx="5">
                  <c:v>942.71934160945784</c:v>
                </c:pt>
                <c:pt idx="6">
                  <c:v>889.17476877319734</c:v>
                </c:pt>
                <c:pt idx="7">
                  <c:v>935.56618562843482</c:v>
                </c:pt>
                <c:pt idx="8">
                  <c:v>947.60589457599065</c:v>
                </c:pt>
                <c:pt idx="9">
                  <c:v>1001.6647612048796</c:v>
                </c:pt>
                <c:pt idx="10">
                  <c:v>949.46185940843179</c:v>
                </c:pt>
                <c:pt idx="11">
                  <c:v>987.89146132928227</c:v>
                </c:pt>
                <c:pt idx="12">
                  <c:v>916.43469666177111</c:v>
                </c:pt>
                <c:pt idx="13">
                  <c:v>1032.5609814142979</c:v>
                </c:pt>
                <c:pt idx="14">
                  <c:v>970.01206384806687</c:v>
                </c:pt>
                <c:pt idx="15">
                  <c:v>1025.1817284168537</c:v>
                </c:pt>
                <c:pt idx="16">
                  <c:v>967.92678923044264</c:v>
                </c:pt>
                <c:pt idx="17">
                  <c:v>1090.9830228420353</c:v>
                </c:pt>
                <c:pt idx="18">
                  <c:v>1020.8730570668143</c:v>
                </c:pt>
                <c:pt idx="19">
                  <c:v>1059.3875235012979</c:v>
                </c:pt>
                <c:pt idx="20">
                  <c:v>980.82500470912635</c:v>
                </c:pt>
                <c:pt idx="21">
                  <c:v>1099.937612395946</c:v>
                </c:pt>
                <c:pt idx="22">
                  <c:v>1055.7830805154936</c:v>
                </c:pt>
                <c:pt idx="23">
                  <c:v>1120.0150202994835</c:v>
                </c:pt>
                <c:pt idx="24">
                  <c:v>1038.4740784173898</c:v>
                </c:pt>
                <c:pt idx="25">
                  <c:v>1167.1274978304978</c:v>
                </c:pt>
                <c:pt idx="26">
                  <c:v>1109.4253641288637</c:v>
                </c:pt>
                <c:pt idx="27">
                  <c:v>1228.8122101599879</c:v>
                </c:pt>
                <c:pt idx="28">
                  <c:v>1163.5623870065879</c:v>
                </c:pt>
                <c:pt idx="29">
                  <c:v>1268.2681035654946</c:v>
                </c:pt>
                <c:pt idx="30">
                  <c:v>1225.5060554483493</c:v>
                </c:pt>
                <c:pt idx="31">
                  <c:v>1328.0327954234208</c:v>
                </c:pt>
                <c:pt idx="32">
                  <c:v>1225.1521126352336</c:v>
                </c:pt>
                <c:pt idx="33">
                  <c:v>1426.0751236321271</c:v>
                </c:pt>
                <c:pt idx="34">
                  <c:v>1331.8544630712577</c:v>
                </c:pt>
                <c:pt idx="35">
                  <c:v>1407.6991130034546</c:v>
                </c:pt>
                <c:pt idx="36">
                  <c:v>1295.048520550155</c:v>
                </c:pt>
                <c:pt idx="37">
                  <c:v>1447.4450652286275</c:v>
                </c:pt>
                <c:pt idx="38">
                  <c:v>1414.4225151094797</c:v>
                </c:pt>
                <c:pt idx="39">
                  <c:v>1492.047554115338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B80-48FA-AD1B-CEA7B5C9707A}"/>
            </c:ext>
          </c:extLst>
        </c:ser>
        <c:ser>
          <c:idx val="1"/>
          <c:order val="1"/>
          <c:tx>
            <c:v>Pronóstico Remesas_SV</c:v>
          </c:tx>
          <c:spPr>
            <a:ln w="19050">
              <a:noFill/>
            </a:ln>
          </c:spPr>
          <c:xVal>
            <c:numRef>
              <c:f>Data!$H$2:$H$41</c:f>
              <c:numCache>
                <c:formatCode>General</c:formatCode>
                <c:ptCount val="40"/>
                <c:pt idx="0">
                  <c:v>4013</c:v>
                </c:pt>
                <c:pt idx="1">
                  <c:v>4056</c:v>
                </c:pt>
                <c:pt idx="2">
                  <c:v>4138</c:v>
                </c:pt>
                <c:pt idx="3">
                  <c:v>4022</c:v>
                </c:pt>
                <c:pt idx="4">
                  <c:v>4056</c:v>
                </c:pt>
                <c:pt idx="5">
                  <c:v>4114</c:v>
                </c:pt>
                <c:pt idx="6">
                  <c:v>4194</c:v>
                </c:pt>
                <c:pt idx="7">
                  <c:v>4158</c:v>
                </c:pt>
                <c:pt idx="8">
                  <c:v>4258</c:v>
                </c:pt>
                <c:pt idx="9">
                  <c:v>4381</c:v>
                </c:pt>
                <c:pt idx="10">
                  <c:v>4205</c:v>
                </c:pt>
                <c:pt idx="11">
                  <c:v>4227</c:v>
                </c:pt>
                <c:pt idx="12">
                  <c:v>4284</c:v>
                </c:pt>
                <c:pt idx="13">
                  <c:v>4390</c:v>
                </c:pt>
                <c:pt idx="14">
                  <c:v>4501</c:v>
                </c:pt>
                <c:pt idx="15">
                  <c:v>4358</c:v>
                </c:pt>
                <c:pt idx="16">
                  <c:v>4491</c:v>
                </c:pt>
                <c:pt idx="17">
                  <c:v>4590</c:v>
                </c:pt>
                <c:pt idx="18">
                  <c:v>4767</c:v>
                </c:pt>
                <c:pt idx="19">
                  <c:v>4799</c:v>
                </c:pt>
                <c:pt idx="20">
                  <c:v>4934</c:v>
                </c:pt>
                <c:pt idx="21">
                  <c:v>4920</c:v>
                </c:pt>
                <c:pt idx="22">
                  <c:v>5019</c:v>
                </c:pt>
                <c:pt idx="23">
                  <c:v>5097</c:v>
                </c:pt>
                <c:pt idx="24">
                  <c:v>5189</c:v>
                </c:pt>
                <c:pt idx="25">
                  <c:v>5107</c:v>
                </c:pt>
                <c:pt idx="26">
                  <c:v>5097</c:v>
                </c:pt>
                <c:pt idx="27">
                  <c:v>5100</c:v>
                </c:pt>
                <c:pt idx="28">
                  <c:v>5244</c:v>
                </c:pt>
                <c:pt idx="29">
                  <c:v>5279</c:v>
                </c:pt>
                <c:pt idx="30">
                  <c:v>5351</c:v>
                </c:pt>
                <c:pt idx="31">
                  <c:v>5278</c:v>
                </c:pt>
                <c:pt idx="32">
                  <c:v>5366</c:v>
                </c:pt>
                <c:pt idx="33">
                  <c:v>5507</c:v>
                </c:pt>
                <c:pt idx="34">
                  <c:v>5555</c:v>
                </c:pt>
                <c:pt idx="35">
                  <c:v>5633</c:v>
                </c:pt>
                <c:pt idx="36">
                  <c:v>5606</c:v>
                </c:pt>
                <c:pt idx="37">
                  <c:v>5626</c:v>
                </c:pt>
                <c:pt idx="38">
                  <c:v>5723</c:v>
                </c:pt>
                <c:pt idx="39">
                  <c:v>5666</c:v>
                </c:pt>
              </c:numCache>
            </c:numRef>
          </c:xVal>
          <c:yVal>
            <c:numRef>
              <c:f>Modelo2!$B$25:$B$64</c:f>
              <c:numCache>
                <c:formatCode>General</c:formatCode>
                <c:ptCount val="40"/>
                <c:pt idx="0">
                  <c:v>854.09560164350978</c:v>
                </c:pt>
                <c:pt idx="1">
                  <c:v>867.24015009453956</c:v>
                </c:pt>
                <c:pt idx="2">
                  <c:v>892.30649830348011</c:v>
                </c:pt>
                <c:pt idx="3">
                  <c:v>856.8467862030277</c:v>
                </c:pt>
                <c:pt idx="4">
                  <c:v>867.24015009453956</c:v>
                </c:pt>
                <c:pt idx="5">
                  <c:v>884.97000614476565</c:v>
                </c:pt>
                <c:pt idx="6">
                  <c:v>909.42498000714659</c:v>
                </c:pt>
                <c:pt idx="7">
                  <c:v>898.42024176907535</c:v>
                </c:pt>
                <c:pt idx="8">
                  <c:v>928.98895909705129</c:v>
                </c:pt>
                <c:pt idx="9">
                  <c:v>966.58848141046201</c:v>
                </c:pt>
                <c:pt idx="10">
                  <c:v>912.78753891322413</c:v>
                </c:pt>
                <c:pt idx="11">
                  <c:v>919.51265672537875</c:v>
                </c:pt>
                <c:pt idx="12">
                  <c:v>936.93682560232514</c:v>
                </c:pt>
                <c:pt idx="13">
                  <c:v>969.33966596997993</c:v>
                </c:pt>
                <c:pt idx="14">
                  <c:v>1003.2709422040334</c:v>
                </c:pt>
                <c:pt idx="15">
                  <c:v>959.55767642502747</c:v>
                </c:pt>
                <c:pt idx="16">
                  <c:v>1000.2140704712358</c:v>
                </c:pt>
                <c:pt idx="17">
                  <c:v>1030.4771006259323</c:v>
                </c:pt>
                <c:pt idx="18">
                  <c:v>1084.5837302964499</c:v>
                </c:pt>
                <c:pt idx="19">
                  <c:v>1094.3657198414023</c:v>
                </c:pt>
                <c:pt idx="20">
                  <c:v>1135.63348823417</c:v>
                </c:pt>
                <c:pt idx="21">
                  <c:v>1131.3538678082534</c:v>
                </c:pt>
                <c:pt idx="22">
                  <c:v>1161.6168979629499</c:v>
                </c:pt>
                <c:pt idx="23">
                  <c:v>1185.4604974787712</c:v>
                </c:pt>
                <c:pt idx="24">
                  <c:v>1213.5837174205092</c:v>
                </c:pt>
                <c:pt idx="25">
                  <c:v>1188.5173692115688</c:v>
                </c:pt>
                <c:pt idx="26">
                  <c:v>1185.4604974787712</c:v>
                </c:pt>
                <c:pt idx="27">
                  <c:v>1186.3775589986105</c:v>
                </c:pt>
                <c:pt idx="28">
                  <c:v>1230.3965119508962</c:v>
                </c:pt>
                <c:pt idx="29">
                  <c:v>1241.0955630156877</c:v>
                </c:pt>
                <c:pt idx="30">
                  <c:v>1263.1050394918307</c:v>
                </c:pt>
                <c:pt idx="31">
                  <c:v>1240.789875842408</c:v>
                </c:pt>
                <c:pt idx="32">
                  <c:v>1267.690347091027</c:v>
                </c:pt>
                <c:pt idx="33">
                  <c:v>1310.7922385234733</c:v>
                </c:pt>
                <c:pt idx="34">
                  <c:v>1325.465222840902</c:v>
                </c:pt>
                <c:pt idx="35">
                  <c:v>1349.3088223567233</c:v>
                </c:pt>
                <c:pt idx="36">
                  <c:v>1341.0552686781698</c:v>
                </c:pt>
                <c:pt idx="37">
                  <c:v>1347.169012143765</c:v>
                </c:pt>
                <c:pt idx="38">
                  <c:v>1376.8206679519019</c:v>
                </c:pt>
                <c:pt idx="39">
                  <c:v>1359.3964990749555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B80-48FA-AD1B-CEA7B5C97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352511"/>
        <c:axId val="420934559"/>
      </c:scatterChart>
      <c:valAx>
        <c:axId val="3223525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Desempleo_USA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0934559"/>
        <c:crosses val="autoZero"/>
        <c:crossBetween val="midCat"/>
      </c:valAx>
      <c:valAx>
        <c:axId val="4209345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Remesas_SV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2235251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Gráfico de probabilidad normal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Modelo2!$F$25:$F$64</c:f>
              <c:numCache>
                <c:formatCode>General</c:formatCode>
                <c:ptCount val="40"/>
                <c:pt idx="0">
                  <c:v>1.25</c:v>
                </c:pt>
                <c:pt idx="1">
                  <c:v>3.75</c:v>
                </c:pt>
                <c:pt idx="2">
                  <c:v>6.25</c:v>
                </c:pt>
                <c:pt idx="3">
                  <c:v>8.75</c:v>
                </c:pt>
                <c:pt idx="4">
                  <c:v>11.25</c:v>
                </c:pt>
                <c:pt idx="5">
                  <c:v>13.75</c:v>
                </c:pt>
                <c:pt idx="6">
                  <c:v>16.25</c:v>
                </c:pt>
                <c:pt idx="7">
                  <c:v>18.75</c:v>
                </c:pt>
                <c:pt idx="8">
                  <c:v>21.25</c:v>
                </c:pt>
                <c:pt idx="9">
                  <c:v>23.75</c:v>
                </c:pt>
                <c:pt idx="10">
                  <c:v>26.25</c:v>
                </c:pt>
                <c:pt idx="11">
                  <c:v>28.75</c:v>
                </c:pt>
                <c:pt idx="12">
                  <c:v>31.25</c:v>
                </c:pt>
                <c:pt idx="13">
                  <c:v>33.75</c:v>
                </c:pt>
                <c:pt idx="14">
                  <c:v>36.25</c:v>
                </c:pt>
                <c:pt idx="15">
                  <c:v>38.75</c:v>
                </c:pt>
                <c:pt idx="16">
                  <c:v>41.25</c:v>
                </c:pt>
                <c:pt idx="17">
                  <c:v>43.75</c:v>
                </c:pt>
                <c:pt idx="18">
                  <c:v>46.25</c:v>
                </c:pt>
                <c:pt idx="19">
                  <c:v>48.75</c:v>
                </c:pt>
                <c:pt idx="20">
                  <c:v>51.25</c:v>
                </c:pt>
                <c:pt idx="21">
                  <c:v>53.75</c:v>
                </c:pt>
                <c:pt idx="22">
                  <c:v>56.25</c:v>
                </c:pt>
                <c:pt idx="23">
                  <c:v>58.75</c:v>
                </c:pt>
                <c:pt idx="24">
                  <c:v>61.25</c:v>
                </c:pt>
                <c:pt idx="25">
                  <c:v>63.75</c:v>
                </c:pt>
                <c:pt idx="26">
                  <c:v>66.25</c:v>
                </c:pt>
                <c:pt idx="27">
                  <c:v>68.75</c:v>
                </c:pt>
                <c:pt idx="28">
                  <c:v>71.25</c:v>
                </c:pt>
                <c:pt idx="29">
                  <c:v>73.75</c:v>
                </c:pt>
                <c:pt idx="30">
                  <c:v>76.25</c:v>
                </c:pt>
                <c:pt idx="31">
                  <c:v>78.75</c:v>
                </c:pt>
                <c:pt idx="32">
                  <c:v>81.25</c:v>
                </c:pt>
                <c:pt idx="33">
                  <c:v>83.75</c:v>
                </c:pt>
                <c:pt idx="34">
                  <c:v>86.25</c:v>
                </c:pt>
                <c:pt idx="35">
                  <c:v>88.75</c:v>
                </c:pt>
                <c:pt idx="36">
                  <c:v>91.25</c:v>
                </c:pt>
                <c:pt idx="37">
                  <c:v>93.75</c:v>
                </c:pt>
                <c:pt idx="38">
                  <c:v>96.25</c:v>
                </c:pt>
                <c:pt idx="39">
                  <c:v>98.75</c:v>
                </c:pt>
              </c:numCache>
            </c:numRef>
          </c:xVal>
          <c:yVal>
            <c:numRef>
              <c:f>Modelo2!$G$25:$G$64</c:f>
              <c:numCache>
                <c:formatCode>General</c:formatCode>
                <c:ptCount val="40"/>
                <c:pt idx="0">
                  <c:v>833.14276057000006</c:v>
                </c:pt>
                <c:pt idx="1">
                  <c:v>841.07711906000009</c:v>
                </c:pt>
                <c:pt idx="2">
                  <c:v>860.02031361038337</c:v>
                </c:pt>
                <c:pt idx="3">
                  <c:v>865.44888967999987</c:v>
                </c:pt>
                <c:pt idx="4">
                  <c:v>889.17476877319734</c:v>
                </c:pt>
                <c:pt idx="5">
                  <c:v>915.60984972000006</c:v>
                </c:pt>
                <c:pt idx="6">
                  <c:v>916.43469666177111</c:v>
                </c:pt>
                <c:pt idx="7">
                  <c:v>935.56618562843482</c:v>
                </c:pt>
                <c:pt idx="8">
                  <c:v>942.71934160945784</c:v>
                </c:pt>
                <c:pt idx="9">
                  <c:v>947.60589457599065</c:v>
                </c:pt>
                <c:pt idx="10">
                  <c:v>949.46185940843179</c:v>
                </c:pt>
                <c:pt idx="11">
                  <c:v>967.92678923044264</c:v>
                </c:pt>
                <c:pt idx="12">
                  <c:v>970.01206384806687</c:v>
                </c:pt>
                <c:pt idx="13">
                  <c:v>980.82500470912635</c:v>
                </c:pt>
                <c:pt idx="14">
                  <c:v>987.89146132928227</c:v>
                </c:pt>
                <c:pt idx="15">
                  <c:v>1001.6647612048796</c:v>
                </c:pt>
                <c:pt idx="16">
                  <c:v>1020.8730570668143</c:v>
                </c:pt>
                <c:pt idx="17">
                  <c:v>1025.1817284168537</c:v>
                </c:pt>
                <c:pt idx="18">
                  <c:v>1032.5609814142979</c:v>
                </c:pt>
                <c:pt idx="19">
                  <c:v>1038.4740784173898</c:v>
                </c:pt>
                <c:pt idx="20">
                  <c:v>1055.7830805154936</c:v>
                </c:pt>
                <c:pt idx="21">
                  <c:v>1059.3875235012979</c:v>
                </c:pt>
                <c:pt idx="22">
                  <c:v>1090.9830228420353</c:v>
                </c:pt>
                <c:pt idx="23">
                  <c:v>1099.937612395946</c:v>
                </c:pt>
                <c:pt idx="24">
                  <c:v>1109.4253641288637</c:v>
                </c:pt>
                <c:pt idx="25">
                  <c:v>1120.0150202994835</c:v>
                </c:pt>
                <c:pt idx="26">
                  <c:v>1163.5623870065879</c:v>
                </c:pt>
                <c:pt idx="27">
                  <c:v>1167.1274978304978</c:v>
                </c:pt>
                <c:pt idx="28">
                  <c:v>1225.1521126352336</c:v>
                </c:pt>
                <c:pt idx="29">
                  <c:v>1225.5060554483493</c:v>
                </c:pt>
                <c:pt idx="30">
                  <c:v>1228.8122101599879</c:v>
                </c:pt>
                <c:pt idx="31">
                  <c:v>1268.2681035654946</c:v>
                </c:pt>
                <c:pt idx="32">
                  <c:v>1295.048520550155</c:v>
                </c:pt>
                <c:pt idx="33">
                  <c:v>1328.0327954234208</c:v>
                </c:pt>
                <c:pt idx="34">
                  <c:v>1331.8544630712577</c:v>
                </c:pt>
                <c:pt idx="35">
                  <c:v>1407.6991130034546</c:v>
                </c:pt>
                <c:pt idx="36">
                  <c:v>1414.4225151094797</c:v>
                </c:pt>
                <c:pt idx="37">
                  <c:v>1426.0751236321271</c:v>
                </c:pt>
                <c:pt idx="38">
                  <c:v>1447.4450652286275</c:v>
                </c:pt>
                <c:pt idx="39">
                  <c:v>1492.047554115338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C7-4537-B2C7-60B605C9F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2352511"/>
        <c:axId val="420909599"/>
      </c:scatterChart>
      <c:valAx>
        <c:axId val="3223525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Muestra percentil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0909599"/>
        <c:crosses val="autoZero"/>
        <c:crossBetween val="midCat"/>
      </c:valAx>
      <c:valAx>
        <c:axId val="4209095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Remesas_SV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235251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325632747993646"/>
                  <c:y val="-1.21894617187450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Data!$F$2:$F$41</c:f>
              <c:numCache>
                <c:formatCode>General</c:formatCode>
                <c:ptCount val="40"/>
                <c:pt idx="0">
                  <c:v>15415.145</c:v>
                </c:pt>
                <c:pt idx="1">
                  <c:v>15557.277</c:v>
                </c:pt>
                <c:pt idx="2">
                  <c:v>15671.967000000001</c:v>
                </c:pt>
                <c:pt idx="3">
                  <c:v>15750.625</c:v>
                </c:pt>
                <c:pt idx="4">
                  <c:v>15712.754000000001</c:v>
                </c:pt>
                <c:pt idx="5">
                  <c:v>15825.096</c:v>
                </c:pt>
                <c:pt idx="6">
                  <c:v>15820.7</c:v>
                </c:pt>
                <c:pt idx="7">
                  <c:v>16004.107</c:v>
                </c:pt>
                <c:pt idx="8">
                  <c:v>16129.418</c:v>
                </c:pt>
                <c:pt idx="9">
                  <c:v>16198.807000000001</c:v>
                </c:pt>
                <c:pt idx="10">
                  <c:v>16220.666999999999</c:v>
                </c:pt>
                <c:pt idx="11">
                  <c:v>16239.138000000001</c:v>
                </c:pt>
                <c:pt idx="12">
                  <c:v>16382.964</c:v>
                </c:pt>
                <c:pt idx="13">
                  <c:v>16403.18</c:v>
                </c:pt>
                <c:pt idx="14">
                  <c:v>16531.685000000001</c:v>
                </c:pt>
                <c:pt idx="15">
                  <c:v>16663.649000000001</c:v>
                </c:pt>
                <c:pt idx="16">
                  <c:v>16616.54</c:v>
                </c:pt>
                <c:pt idx="17">
                  <c:v>16841.474999999999</c:v>
                </c:pt>
                <c:pt idx="18">
                  <c:v>17047.098000000002</c:v>
                </c:pt>
                <c:pt idx="19">
                  <c:v>17143.038</c:v>
                </c:pt>
                <c:pt idx="20">
                  <c:v>17277.580000000002</c:v>
                </c:pt>
                <c:pt idx="21">
                  <c:v>17405.669000000002</c:v>
                </c:pt>
                <c:pt idx="22">
                  <c:v>17463.222000000002</c:v>
                </c:pt>
                <c:pt idx="23">
                  <c:v>17468.901999999998</c:v>
                </c:pt>
                <c:pt idx="24">
                  <c:v>17556.839</c:v>
                </c:pt>
                <c:pt idx="25">
                  <c:v>17639.417000000001</c:v>
                </c:pt>
                <c:pt idx="26">
                  <c:v>17735.074000000001</c:v>
                </c:pt>
                <c:pt idx="27">
                  <c:v>17824.231</c:v>
                </c:pt>
                <c:pt idx="28">
                  <c:v>17925.256000000001</c:v>
                </c:pt>
                <c:pt idx="29">
                  <c:v>18021.047999999999</c:v>
                </c:pt>
                <c:pt idx="30">
                  <c:v>18163.558000000001</c:v>
                </c:pt>
                <c:pt idx="31">
                  <c:v>18322.464</c:v>
                </c:pt>
                <c:pt idx="32">
                  <c:v>18438.254000000001</c:v>
                </c:pt>
                <c:pt idx="33">
                  <c:v>18598.134999999998</c:v>
                </c:pt>
                <c:pt idx="34">
                  <c:v>18732.72</c:v>
                </c:pt>
                <c:pt idx="35">
                  <c:v>18783.547999999999</c:v>
                </c:pt>
                <c:pt idx="36">
                  <c:v>18927.280999999999</c:v>
                </c:pt>
                <c:pt idx="37">
                  <c:v>19021.86</c:v>
                </c:pt>
                <c:pt idx="38">
                  <c:v>19121.112000000001</c:v>
                </c:pt>
                <c:pt idx="39">
                  <c:v>19221.97</c:v>
                </c:pt>
              </c:numCache>
            </c:numRef>
          </c:xVal>
          <c:yVal>
            <c:numRef>
              <c:f>Data!$G$2:$G$41</c:f>
              <c:numCache>
                <c:formatCode>0.00</c:formatCode>
                <c:ptCount val="40"/>
                <c:pt idx="0">
                  <c:v>833.14276057000006</c:v>
                </c:pt>
                <c:pt idx="1">
                  <c:v>915.60984972000006</c:v>
                </c:pt>
                <c:pt idx="2">
                  <c:v>841.07711906000009</c:v>
                </c:pt>
                <c:pt idx="3">
                  <c:v>865.44888967999987</c:v>
                </c:pt>
                <c:pt idx="4">
                  <c:v>860.02031361038337</c:v>
                </c:pt>
                <c:pt idx="5">
                  <c:v>942.71934160945784</c:v>
                </c:pt>
                <c:pt idx="6">
                  <c:v>889.17476877319734</c:v>
                </c:pt>
                <c:pt idx="7">
                  <c:v>935.56618562843482</c:v>
                </c:pt>
                <c:pt idx="8">
                  <c:v>947.60589457599065</c:v>
                </c:pt>
                <c:pt idx="9">
                  <c:v>1001.6647612048796</c:v>
                </c:pt>
                <c:pt idx="10">
                  <c:v>949.46185940843179</c:v>
                </c:pt>
                <c:pt idx="11">
                  <c:v>987.89146132928227</c:v>
                </c:pt>
                <c:pt idx="12">
                  <c:v>916.43469666177111</c:v>
                </c:pt>
                <c:pt idx="13">
                  <c:v>1032.5609814142979</c:v>
                </c:pt>
                <c:pt idx="14">
                  <c:v>970.01206384806687</c:v>
                </c:pt>
                <c:pt idx="15">
                  <c:v>1025.1817284168537</c:v>
                </c:pt>
                <c:pt idx="16">
                  <c:v>967.92678923044264</c:v>
                </c:pt>
                <c:pt idx="17">
                  <c:v>1090.9830228420353</c:v>
                </c:pt>
                <c:pt idx="18">
                  <c:v>1020.8730570668143</c:v>
                </c:pt>
                <c:pt idx="19">
                  <c:v>1059.3875235012979</c:v>
                </c:pt>
                <c:pt idx="20">
                  <c:v>980.82500470912635</c:v>
                </c:pt>
                <c:pt idx="21">
                  <c:v>1099.937612395946</c:v>
                </c:pt>
                <c:pt idx="22">
                  <c:v>1055.7830805154936</c:v>
                </c:pt>
                <c:pt idx="23">
                  <c:v>1120.0150202994835</c:v>
                </c:pt>
                <c:pt idx="24">
                  <c:v>1038.4740784173898</c:v>
                </c:pt>
                <c:pt idx="25">
                  <c:v>1167.1274978304978</c:v>
                </c:pt>
                <c:pt idx="26">
                  <c:v>1109.4253641288637</c:v>
                </c:pt>
                <c:pt idx="27">
                  <c:v>1228.8122101599879</c:v>
                </c:pt>
                <c:pt idx="28">
                  <c:v>1163.5623870065879</c:v>
                </c:pt>
                <c:pt idx="29">
                  <c:v>1268.2681035654946</c:v>
                </c:pt>
                <c:pt idx="30">
                  <c:v>1225.5060554483493</c:v>
                </c:pt>
                <c:pt idx="31">
                  <c:v>1328.0327954234208</c:v>
                </c:pt>
                <c:pt idx="32">
                  <c:v>1225.1521126352336</c:v>
                </c:pt>
                <c:pt idx="33">
                  <c:v>1426.0751236321271</c:v>
                </c:pt>
                <c:pt idx="34">
                  <c:v>1331.8544630712577</c:v>
                </c:pt>
                <c:pt idx="35">
                  <c:v>1407.6991130034546</c:v>
                </c:pt>
                <c:pt idx="36">
                  <c:v>1295.048520550155</c:v>
                </c:pt>
                <c:pt idx="37">
                  <c:v>1447.4450652286275</c:v>
                </c:pt>
                <c:pt idx="38">
                  <c:v>1414.4225151094797</c:v>
                </c:pt>
                <c:pt idx="39">
                  <c:v>1492.047554115338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1D-43EB-95D8-25448BCB3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996544"/>
        <c:axId val="1567542848"/>
      </c:scatterChart>
      <c:valAx>
        <c:axId val="1271996544"/>
        <c:scaling>
          <c:orientation val="minMax"/>
          <c:min val="1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67542848"/>
        <c:crosses val="autoZero"/>
        <c:crossBetween val="midCat"/>
      </c:valAx>
      <c:valAx>
        <c:axId val="156754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71996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Data!$G$1</c:f>
              <c:strCache>
                <c:ptCount val="1"/>
                <c:pt idx="0">
                  <c:v>Remesas_SV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Data!$G$2:$G$41</c:f>
              <c:numCache>
                <c:formatCode>0.00</c:formatCode>
                <c:ptCount val="40"/>
                <c:pt idx="0">
                  <c:v>833.14276057000006</c:v>
                </c:pt>
                <c:pt idx="1">
                  <c:v>915.60984972000006</c:v>
                </c:pt>
                <c:pt idx="2">
                  <c:v>841.07711906000009</c:v>
                </c:pt>
                <c:pt idx="3">
                  <c:v>865.44888967999987</c:v>
                </c:pt>
                <c:pt idx="4">
                  <c:v>860.02031361038337</c:v>
                </c:pt>
                <c:pt idx="5">
                  <c:v>942.71934160945784</c:v>
                </c:pt>
                <c:pt idx="6">
                  <c:v>889.17476877319734</c:v>
                </c:pt>
                <c:pt idx="7">
                  <c:v>935.56618562843482</c:v>
                </c:pt>
                <c:pt idx="8">
                  <c:v>947.60589457599065</c:v>
                </c:pt>
                <c:pt idx="9">
                  <c:v>1001.6647612048796</c:v>
                </c:pt>
                <c:pt idx="10">
                  <c:v>949.46185940843179</c:v>
                </c:pt>
                <c:pt idx="11">
                  <c:v>987.89146132928227</c:v>
                </c:pt>
                <c:pt idx="12">
                  <c:v>916.43469666177111</c:v>
                </c:pt>
                <c:pt idx="13">
                  <c:v>1032.5609814142979</c:v>
                </c:pt>
                <c:pt idx="14">
                  <c:v>970.01206384806687</c:v>
                </c:pt>
                <c:pt idx="15">
                  <c:v>1025.1817284168537</c:v>
                </c:pt>
                <c:pt idx="16">
                  <c:v>967.92678923044264</c:v>
                </c:pt>
                <c:pt idx="17">
                  <c:v>1090.9830228420353</c:v>
                </c:pt>
                <c:pt idx="18">
                  <c:v>1020.8730570668143</c:v>
                </c:pt>
                <c:pt idx="19">
                  <c:v>1059.3875235012979</c:v>
                </c:pt>
                <c:pt idx="20">
                  <c:v>980.82500470912635</c:v>
                </c:pt>
                <c:pt idx="21">
                  <c:v>1099.937612395946</c:v>
                </c:pt>
                <c:pt idx="22">
                  <c:v>1055.7830805154936</c:v>
                </c:pt>
                <c:pt idx="23">
                  <c:v>1120.0150202994835</c:v>
                </c:pt>
                <c:pt idx="24">
                  <c:v>1038.4740784173898</c:v>
                </c:pt>
                <c:pt idx="25">
                  <c:v>1167.1274978304978</c:v>
                </c:pt>
                <c:pt idx="26">
                  <c:v>1109.4253641288637</c:v>
                </c:pt>
                <c:pt idx="27">
                  <c:v>1228.8122101599879</c:v>
                </c:pt>
                <c:pt idx="28">
                  <c:v>1163.5623870065879</c:v>
                </c:pt>
                <c:pt idx="29">
                  <c:v>1268.2681035654946</c:v>
                </c:pt>
                <c:pt idx="30">
                  <c:v>1225.5060554483493</c:v>
                </c:pt>
                <c:pt idx="31">
                  <c:v>1328.0327954234208</c:v>
                </c:pt>
                <c:pt idx="32">
                  <c:v>1225.1521126352336</c:v>
                </c:pt>
                <c:pt idx="33">
                  <c:v>1426.0751236321271</c:v>
                </c:pt>
                <c:pt idx="34">
                  <c:v>1331.8544630712577</c:v>
                </c:pt>
                <c:pt idx="35">
                  <c:v>1407.6991130034546</c:v>
                </c:pt>
                <c:pt idx="36">
                  <c:v>1295.048520550155</c:v>
                </c:pt>
                <c:pt idx="37">
                  <c:v>1447.4450652286275</c:v>
                </c:pt>
                <c:pt idx="38">
                  <c:v>1414.4225151094797</c:v>
                </c:pt>
                <c:pt idx="39">
                  <c:v>1492.047554115338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7B-415D-8442-EC05544A0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0552480"/>
        <c:axId val="1596367552"/>
      </c:lineChart>
      <c:catAx>
        <c:axId val="1690552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96367552"/>
        <c:crosses val="autoZero"/>
        <c:auto val="1"/>
        <c:lblAlgn val="ctr"/>
        <c:lblOffset val="100"/>
        <c:noMultiLvlLbl val="0"/>
      </c:catAx>
      <c:valAx>
        <c:axId val="159636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90552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1E5B8B6-B899-48E0-8657-0DA14F040E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2</xdr:row>
      <xdr:rowOff>180975</xdr:rowOff>
    </xdr:from>
    <xdr:to>
      <xdr:col>16</xdr:col>
      <xdr:colOff>238125</xdr:colOff>
      <xdr:row>12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019690D-DD8D-4D90-87B7-5F4958792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238125</xdr:colOff>
      <xdr:row>4</xdr:row>
      <xdr:rowOff>180975</xdr:rowOff>
    </xdr:from>
    <xdr:to>
      <xdr:col>17</xdr:col>
      <xdr:colOff>238125</xdr:colOff>
      <xdr:row>14</xdr:row>
      <xdr:rowOff>180975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F3B27E0-1898-4C10-9000-2B2F33A0A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0</xdr:row>
      <xdr:rowOff>180975</xdr:rowOff>
    </xdr:from>
    <xdr:to>
      <xdr:col>15</xdr:col>
      <xdr:colOff>238125</xdr:colOff>
      <xdr:row>10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5C54A48-B6B3-41E7-8B24-923BC4421D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2</xdr:row>
      <xdr:rowOff>180975</xdr:rowOff>
    </xdr:from>
    <xdr:to>
      <xdr:col>16</xdr:col>
      <xdr:colOff>238125</xdr:colOff>
      <xdr:row>12</xdr:row>
      <xdr:rowOff>180975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2D770D6-41BC-48DE-B6B9-AD6F686B69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238125</xdr:colOff>
      <xdr:row>4</xdr:row>
      <xdr:rowOff>180975</xdr:rowOff>
    </xdr:from>
    <xdr:to>
      <xdr:col>17</xdr:col>
      <xdr:colOff>238125</xdr:colOff>
      <xdr:row>14</xdr:row>
      <xdr:rowOff>180975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68C7D22-73A4-4AA5-A337-5F634C91DC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133355</xdr:colOff>
      <xdr:row>14</xdr:row>
      <xdr:rowOff>114300</xdr:rowOff>
    </xdr:from>
    <xdr:to>
      <xdr:col>21</xdr:col>
      <xdr:colOff>76200</xdr:colOff>
      <xdr:row>35</xdr:row>
      <xdr:rowOff>28575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3BA207C-EC16-4860-8594-9C66DC09FD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571500</xdr:colOff>
      <xdr:row>0</xdr:row>
      <xdr:rowOff>0</xdr:rowOff>
    </xdr:from>
    <xdr:to>
      <xdr:col>20</xdr:col>
      <xdr:colOff>352425</xdr:colOff>
      <xdr:row>14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9377F3B-FF08-4490-8963-5F3402C911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2818-954E-4E2F-8165-750F48D54300}">
  <dimension ref="A1:Q64"/>
  <sheetViews>
    <sheetView workbookViewId="0">
      <selection activeCell="I45" sqref="I45"/>
    </sheetView>
  </sheetViews>
  <sheetFormatPr baseColWidth="10" defaultRowHeight="15" x14ac:dyDescent="0.25"/>
  <cols>
    <col min="11" max="11" width="25.28515625" customWidth="1"/>
  </cols>
  <sheetData>
    <row r="1" spans="1:9" x14ac:dyDescent="0.25">
      <c r="A1" t="s">
        <v>128</v>
      </c>
    </row>
    <row r="2" spans="1:9" ht="15.75" thickBot="1" x14ac:dyDescent="0.3"/>
    <row r="3" spans="1:9" x14ac:dyDescent="0.25">
      <c r="A3" s="8" t="s">
        <v>129</v>
      </c>
      <c r="B3" s="8"/>
    </row>
    <row r="4" spans="1:9" x14ac:dyDescent="0.25">
      <c r="A4" s="5" t="s">
        <v>130</v>
      </c>
      <c r="B4" s="5">
        <v>0.95526464366833952</v>
      </c>
    </row>
    <row r="5" spans="1:9" x14ac:dyDescent="0.25">
      <c r="A5" s="5" t="s">
        <v>131</v>
      </c>
      <c r="B5" s="5">
        <v>0.91253053944279972</v>
      </c>
    </row>
    <row r="6" spans="1:9" x14ac:dyDescent="0.25">
      <c r="A6" s="5" t="s">
        <v>132</v>
      </c>
      <c r="B6" s="5">
        <v>0.91022871153339968</v>
      </c>
    </row>
    <row r="7" spans="1:9" x14ac:dyDescent="0.25">
      <c r="A7" s="5" t="s">
        <v>133</v>
      </c>
      <c r="B7" s="5">
        <v>55.917675560604749</v>
      </c>
    </row>
    <row r="8" spans="1:9" ht="15.75" thickBot="1" x14ac:dyDescent="0.3">
      <c r="A8" s="6" t="s">
        <v>134</v>
      </c>
      <c r="B8" s="6">
        <v>40</v>
      </c>
    </row>
    <row r="10" spans="1:9" ht="15.75" thickBot="1" x14ac:dyDescent="0.3">
      <c r="A10" t="s">
        <v>135</v>
      </c>
    </row>
    <row r="11" spans="1:9" x14ac:dyDescent="0.25">
      <c r="A11" s="7"/>
      <c r="B11" s="7" t="s">
        <v>140</v>
      </c>
      <c r="C11" s="7" t="s">
        <v>141</v>
      </c>
      <c r="D11" s="7" t="s">
        <v>142</v>
      </c>
      <c r="E11" s="7" t="s">
        <v>143</v>
      </c>
      <c r="F11" s="7" t="s">
        <v>144</v>
      </c>
    </row>
    <row r="12" spans="1:9" x14ac:dyDescent="0.25">
      <c r="A12" s="5" t="s">
        <v>136</v>
      </c>
      <c r="B12" s="5">
        <v>1</v>
      </c>
      <c r="C12" s="5">
        <v>1239574.907079644</v>
      </c>
      <c r="D12" s="5">
        <v>1239574.907079644</v>
      </c>
      <c r="E12" s="5">
        <v>396.43734256426632</v>
      </c>
      <c r="F12" s="5">
        <v>1.0551283720603599E-21</v>
      </c>
    </row>
    <row r="13" spans="1:9" x14ac:dyDescent="0.25">
      <c r="A13" s="5" t="s">
        <v>137</v>
      </c>
      <c r="B13" s="5">
        <v>38</v>
      </c>
      <c r="C13" s="5">
        <v>118817.88472384003</v>
      </c>
      <c r="D13" s="5">
        <v>3126.7864401010534</v>
      </c>
      <c r="E13" s="5"/>
      <c r="F13" s="5"/>
    </row>
    <row r="14" spans="1:9" ht="15.75" thickBot="1" x14ac:dyDescent="0.3">
      <c r="A14" s="6" t="s">
        <v>138</v>
      </c>
      <c r="B14" s="6">
        <v>39</v>
      </c>
      <c r="C14" s="6">
        <v>1358392.7918034841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145</v>
      </c>
      <c r="C16" s="7" t="s">
        <v>133</v>
      </c>
      <c r="D16" s="7" t="s">
        <v>146</v>
      </c>
      <c r="E16" s="7" t="s">
        <v>147</v>
      </c>
      <c r="F16" s="7" t="s">
        <v>148</v>
      </c>
      <c r="G16" s="7" t="s">
        <v>149</v>
      </c>
      <c r="H16" s="7" t="s">
        <v>150</v>
      </c>
      <c r="I16" s="7" t="s">
        <v>151</v>
      </c>
    </row>
    <row r="17" spans="1:17" x14ac:dyDescent="0.25">
      <c r="A17" s="5" t="s">
        <v>139</v>
      </c>
      <c r="B17" s="5">
        <v>-1575.5331207912668</v>
      </c>
      <c r="C17" s="5">
        <v>134.51443143651426</v>
      </c>
      <c r="D17" s="5">
        <v>-11.712744156636154</v>
      </c>
      <c r="E17" s="5">
        <v>3.5368246312249762E-14</v>
      </c>
      <c r="F17" s="5">
        <v>-1847.8433507532832</v>
      </c>
      <c r="G17" s="5">
        <v>-1303.2228908292504</v>
      </c>
      <c r="H17" s="5">
        <v>-1847.8433507532832</v>
      </c>
      <c r="I17" s="5">
        <v>-1303.2228908292504</v>
      </c>
    </row>
    <row r="18" spans="1:17" ht="15.75" thickBot="1" x14ac:dyDescent="0.3">
      <c r="A18" s="6" t="s">
        <v>125</v>
      </c>
      <c r="B18" s="6">
        <v>0.15541717641162875</v>
      </c>
      <c r="C18" s="6">
        <v>7.8056978531712388E-3</v>
      </c>
      <c r="D18" s="6">
        <v>19.910734355223223</v>
      </c>
      <c r="E18" s="6">
        <v>1.0551283720603599E-21</v>
      </c>
      <c r="F18" s="6">
        <v>0.13961536723240869</v>
      </c>
      <c r="G18" s="6">
        <v>0.1712189855908488</v>
      </c>
      <c r="H18" s="6">
        <v>0.13961536723240869</v>
      </c>
      <c r="I18" s="6">
        <v>0.1712189855908488</v>
      </c>
    </row>
    <row r="22" spans="1:17" x14ac:dyDescent="0.25">
      <c r="A22" t="s">
        <v>152</v>
      </c>
      <c r="F22" t="s">
        <v>155</v>
      </c>
    </row>
    <row r="23" spans="1:17" ht="15.75" thickBot="1" x14ac:dyDescent="0.3">
      <c r="K23" s="5" t="s">
        <v>139</v>
      </c>
      <c r="L23" s="5">
        <v>-1575.5331207912668</v>
      </c>
    </row>
    <row r="24" spans="1:17" ht="15.75" thickBot="1" x14ac:dyDescent="0.3">
      <c r="A24" s="7" t="s">
        <v>153</v>
      </c>
      <c r="B24" s="7" t="s">
        <v>157</v>
      </c>
      <c r="C24" s="7" t="s">
        <v>137</v>
      </c>
      <c r="D24" s="7" t="s">
        <v>154</v>
      </c>
      <c r="F24" s="7" t="s">
        <v>156</v>
      </c>
      <c r="G24" s="7" t="s">
        <v>126</v>
      </c>
      <c r="K24" s="6" t="s">
        <v>125</v>
      </c>
      <c r="L24" s="6">
        <v>0.15541717641162875</v>
      </c>
    </row>
    <row r="25" spans="1:17" x14ac:dyDescent="0.25">
      <c r="A25" s="5">
        <v>1</v>
      </c>
      <c r="B25" s="5">
        <v>820.24518908457003</v>
      </c>
      <c r="C25" s="5">
        <v>12.897571485430035</v>
      </c>
      <c r="D25" s="5">
        <v>0.23366805247427092</v>
      </c>
      <c r="F25" s="5">
        <v>1.25</v>
      </c>
      <c r="G25" s="5">
        <v>833.14276057000006</v>
      </c>
    </row>
    <row r="26" spans="1:17" x14ac:dyDescent="0.25">
      <c r="A26" s="5">
        <v>2</v>
      </c>
      <c r="B26" s="5">
        <v>842.33494320230784</v>
      </c>
      <c r="C26" s="5">
        <v>73.274906517692216</v>
      </c>
      <c r="D26" s="5">
        <v>1.32753710421885</v>
      </c>
      <c r="F26" s="5">
        <v>3.75</v>
      </c>
      <c r="G26" s="5">
        <v>841.07711906000009</v>
      </c>
    </row>
    <row r="27" spans="1:17" x14ac:dyDescent="0.25">
      <c r="A27" s="5">
        <v>3</v>
      </c>
      <c r="B27" s="5">
        <v>860.1597391649575</v>
      </c>
      <c r="C27" s="5">
        <v>-19.082620104957414</v>
      </c>
      <c r="D27" s="5">
        <v>-0.34572389701960182</v>
      </c>
      <c r="F27" s="5">
        <v>6.25</v>
      </c>
      <c r="G27" s="5">
        <v>860.02031361038337</v>
      </c>
      <c r="L27" t="s">
        <v>159</v>
      </c>
      <c r="M27" t="s">
        <v>158</v>
      </c>
      <c r="N27" t="s">
        <v>160</v>
      </c>
    </row>
    <row r="28" spans="1:17" x14ac:dyDescent="0.25">
      <c r="A28" s="5">
        <v>4</v>
      </c>
      <c r="B28" s="5">
        <v>872.3845434271434</v>
      </c>
      <c r="C28" s="5">
        <v>-6.9356537471435331</v>
      </c>
      <c r="D28" s="5">
        <v>-0.12565471767779646</v>
      </c>
      <c r="F28" s="5">
        <v>8.75</v>
      </c>
      <c r="G28" s="5">
        <v>865.44888967999987</v>
      </c>
      <c r="K28" s="5" t="s">
        <v>139</v>
      </c>
      <c r="L28" s="5">
        <v>-1575.5331207912668</v>
      </c>
      <c r="M28">
        <v>1</v>
      </c>
      <c r="N28">
        <f>+L28*M28</f>
        <v>-1575.5331207912668</v>
      </c>
    </row>
    <row r="29" spans="1:17" ht="15.75" thickBot="1" x14ac:dyDescent="0.3">
      <c r="A29" s="5">
        <v>5</v>
      </c>
      <c r="B29" s="5">
        <v>866.49873953925862</v>
      </c>
      <c r="C29" s="5">
        <v>-6.4784259288752537</v>
      </c>
      <c r="D29" s="5">
        <v>-0.11737102380934207</v>
      </c>
      <c r="F29" s="5">
        <v>11.25</v>
      </c>
      <c r="G29" s="5">
        <v>889.17476877319734</v>
      </c>
      <c r="K29" s="6" t="s">
        <v>125</v>
      </c>
      <c r="L29" s="6">
        <v>0.15541717641162875</v>
      </c>
      <c r="M29">
        <f>+Data!F44</f>
        <v>17972.541950000003</v>
      </c>
      <c r="N29">
        <f>+L29*M29</f>
        <v>2793.2417228085487</v>
      </c>
    </row>
    <row r="30" spans="1:17" x14ac:dyDescent="0.25">
      <c r="A30" s="5">
        <v>6</v>
      </c>
      <c r="B30" s="5">
        <v>883.95861597169369</v>
      </c>
      <c r="C30" s="5">
        <v>58.760725637764153</v>
      </c>
      <c r="D30" s="5">
        <v>1.0645805946694857</v>
      </c>
      <c r="F30" s="5">
        <v>13.75</v>
      </c>
      <c r="G30" s="5">
        <v>915.60984972000006</v>
      </c>
      <c r="N30">
        <f>SUM(N28:N29)</f>
        <v>1217.7086020172819</v>
      </c>
      <c r="P30" s="4">
        <f>+Data!D124</f>
        <v>1313.4511215423029</v>
      </c>
    </row>
    <row r="31" spans="1:17" x14ac:dyDescent="0.25">
      <c r="A31" s="5">
        <v>7</v>
      </c>
      <c r="B31" s="5">
        <v>883.27540206418826</v>
      </c>
      <c r="C31" s="5">
        <v>5.8993667090090867</v>
      </c>
      <c r="D31" s="5">
        <v>0.10688008446264022</v>
      </c>
      <c r="F31" s="5">
        <v>16.25</v>
      </c>
      <c r="G31" s="5">
        <v>916.43469666177111</v>
      </c>
      <c r="P31">
        <f>+N30</f>
        <v>1217.7086020172819</v>
      </c>
      <c r="Q31" s="9">
        <f>+(P31/P30)-1</f>
        <v>-7.2893857985820265E-2</v>
      </c>
    </row>
    <row r="32" spans="1:17" x14ac:dyDescent="0.25">
      <c r="A32" s="5">
        <v>8</v>
      </c>
      <c r="B32" s="5">
        <v>911.7800001383157</v>
      </c>
      <c r="C32" s="5">
        <v>23.786185490119124</v>
      </c>
      <c r="D32" s="5">
        <v>0.43093939394301234</v>
      </c>
      <c r="F32" s="5">
        <v>18.75</v>
      </c>
      <c r="G32" s="5">
        <v>935.56618562843482</v>
      </c>
      <c r="Q32">
        <f>+P30-P31</f>
        <v>95.742519525020953</v>
      </c>
    </row>
    <row r="33" spans="1:17" x14ac:dyDescent="0.25">
      <c r="A33" s="5">
        <v>9</v>
      </c>
      <c r="B33" s="5">
        <v>931.25548193163331</v>
      </c>
      <c r="C33" s="5">
        <v>16.350412644357334</v>
      </c>
      <c r="D33" s="5">
        <v>0.29622391192587255</v>
      </c>
      <c r="F33" s="5">
        <v>21.25</v>
      </c>
      <c r="G33" s="5">
        <v>942.71934160945784</v>
      </c>
    </row>
    <row r="34" spans="1:17" x14ac:dyDescent="0.25">
      <c r="A34" s="5">
        <v>10</v>
      </c>
      <c r="B34" s="5">
        <v>942.03972438566007</v>
      </c>
      <c r="C34" s="5">
        <v>59.625036819219531</v>
      </c>
      <c r="D34" s="5">
        <v>1.0802395046224613</v>
      </c>
      <c r="F34" s="5">
        <v>23.75</v>
      </c>
      <c r="G34" s="5">
        <v>947.60589457599065</v>
      </c>
    </row>
    <row r="35" spans="1:17" x14ac:dyDescent="0.25">
      <c r="A35" s="5">
        <v>11</v>
      </c>
      <c r="B35" s="5">
        <v>945.43714386201782</v>
      </c>
      <c r="C35" s="5">
        <v>4.0247155464139723</v>
      </c>
      <c r="D35" s="5">
        <v>7.2916629658216409E-2</v>
      </c>
      <c r="F35" s="5">
        <v>26.25</v>
      </c>
      <c r="G35" s="5">
        <v>949.46185940843179</v>
      </c>
      <c r="P35">
        <v>19221.97</v>
      </c>
    </row>
    <row r="36" spans="1:17" x14ac:dyDescent="0.25">
      <c r="A36" s="5">
        <v>12</v>
      </c>
      <c r="B36" s="5">
        <v>948.30785452751752</v>
      </c>
      <c r="C36" s="5">
        <v>39.583606801764745</v>
      </c>
      <c r="D36" s="5">
        <v>0.71714464399165723</v>
      </c>
      <c r="F36" s="5">
        <v>28.75</v>
      </c>
      <c r="G36" s="5">
        <v>967.92678923044264</v>
      </c>
      <c r="P36">
        <v>18700</v>
      </c>
      <c r="Q36" s="9">
        <f>+(P36/P35)-1</f>
        <v>-2.7154864980020288E-2</v>
      </c>
    </row>
    <row r="37" spans="1:17" x14ac:dyDescent="0.25">
      <c r="A37" s="5">
        <v>13</v>
      </c>
      <c r="B37" s="5">
        <v>970.66088534209621</v>
      </c>
      <c r="C37" s="5">
        <v>-54.226188680325095</v>
      </c>
      <c r="D37" s="5">
        <v>-0.98242742180943543</v>
      </c>
      <c r="F37" s="5">
        <v>31.25</v>
      </c>
      <c r="G37" s="5">
        <v>970.01206384806687</v>
      </c>
    </row>
    <row r="38" spans="1:17" x14ac:dyDescent="0.25">
      <c r="A38" s="5">
        <v>14</v>
      </c>
      <c r="B38" s="5">
        <v>973.80279898043364</v>
      </c>
      <c r="C38" s="5">
        <v>58.758182433864249</v>
      </c>
      <c r="D38" s="5">
        <v>1.0645345189021984</v>
      </c>
      <c r="F38" s="5">
        <v>33.75</v>
      </c>
      <c r="G38" s="5">
        <v>980.82500470912635</v>
      </c>
    </row>
    <row r="39" spans="1:17" x14ac:dyDescent="0.25">
      <c r="A39" s="5">
        <v>15</v>
      </c>
      <c r="B39" s="5">
        <v>993.77468323521043</v>
      </c>
      <c r="C39" s="5">
        <v>-23.762619387143559</v>
      </c>
      <c r="D39" s="5">
        <v>-0.43051244183090898</v>
      </c>
      <c r="F39" s="5">
        <v>36.25</v>
      </c>
      <c r="G39" s="5">
        <v>987.89146132928227</v>
      </c>
    </row>
    <row r="40" spans="1:17" x14ac:dyDescent="0.25">
      <c r="A40" s="5">
        <v>16</v>
      </c>
      <c r="B40" s="5">
        <v>1014.2841555031946</v>
      </c>
      <c r="C40" s="5">
        <v>10.897572913659133</v>
      </c>
      <c r="D40" s="5">
        <v>0.19743365193266788</v>
      </c>
      <c r="F40" s="5">
        <v>38.75</v>
      </c>
      <c r="G40" s="5">
        <v>1001.6647612048796</v>
      </c>
    </row>
    <row r="41" spans="1:17" x14ac:dyDescent="0.25">
      <c r="A41" s="5">
        <v>17</v>
      </c>
      <c r="B41" s="5">
        <v>1006.9626077396188</v>
      </c>
      <c r="C41" s="5">
        <v>-39.035818509176124</v>
      </c>
      <c r="D41" s="5">
        <v>-0.70722024670167227</v>
      </c>
      <c r="F41" s="5">
        <v>41.25</v>
      </c>
      <c r="G41" s="5">
        <v>1020.8730570668143</v>
      </c>
    </row>
    <row r="42" spans="1:17" x14ac:dyDescent="0.25">
      <c r="A42" s="5">
        <v>18</v>
      </c>
      <c r="B42" s="5">
        <v>1041.9213703157684</v>
      </c>
      <c r="C42" s="5">
        <v>49.061652526266926</v>
      </c>
      <c r="D42" s="5">
        <v>0.88886041918301062</v>
      </c>
      <c r="F42" s="5">
        <v>43.75</v>
      </c>
      <c r="G42" s="5">
        <v>1025.1817284168537</v>
      </c>
    </row>
    <row r="43" spans="1:17" x14ac:dyDescent="0.25">
      <c r="A43" s="5">
        <v>19</v>
      </c>
      <c r="B43" s="5">
        <v>1073.8787163810571</v>
      </c>
      <c r="C43" s="5">
        <v>-53.005659314242735</v>
      </c>
      <c r="D43" s="5">
        <v>-0.96031483105680415</v>
      </c>
      <c r="F43" s="5">
        <v>46.25</v>
      </c>
      <c r="G43" s="5">
        <v>1032.5609814142979</v>
      </c>
    </row>
    <row r="44" spans="1:17" x14ac:dyDescent="0.25">
      <c r="A44" s="5">
        <v>20</v>
      </c>
      <c r="B44" s="5">
        <v>1088.7894402859883</v>
      </c>
      <c r="C44" s="5">
        <v>-29.401916784690457</v>
      </c>
      <c r="D44" s="5">
        <v>-0.53268079512878352</v>
      </c>
      <c r="F44" s="5">
        <v>48.75</v>
      </c>
      <c r="G44" s="5">
        <v>1038.4740784173898</v>
      </c>
    </row>
    <row r="45" spans="1:17" x14ac:dyDescent="0.25">
      <c r="A45" s="5">
        <v>21</v>
      </c>
      <c r="B45" s="5">
        <v>1109.699578034762</v>
      </c>
      <c r="C45" s="5">
        <v>-128.87457332563565</v>
      </c>
      <c r="D45" s="5">
        <v>-2.3348481221036503</v>
      </c>
      <c r="F45" s="5">
        <v>51.25</v>
      </c>
      <c r="G45" s="5">
        <v>1055.7830805154936</v>
      </c>
    </row>
    <row r="46" spans="1:17" x14ac:dyDescent="0.25">
      <c r="A46" s="5">
        <v>22</v>
      </c>
      <c r="B46" s="5">
        <v>1129.6068087441513</v>
      </c>
      <c r="C46" s="5">
        <v>-29.669196348205332</v>
      </c>
      <c r="D46" s="5">
        <v>-0.53752315596727529</v>
      </c>
      <c r="F46" s="5">
        <v>53.75</v>
      </c>
      <c r="G46" s="5">
        <v>1059.3875235012979</v>
      </c>
    </row>
    <row r="47" spans="1:17" x14ac:dyDescent="0.25">
      <c r="A47" s="5">
        <v>23</v>
      </c>
      <c r="B47" s="5">
        <v>1138.5515334981696</v>
      </c>
      <c r="C47" s="5">
        <v>-82.768452982676081</v>
      </c>
      <c r="D47" s="5">
        <v>-1.4995337096304009</v>
      </c>
      <c r="F47" s="5">
        <v>56.25</v>
      </c>
      <c r="G47" s="5">
        <v>1090.9830228420353</v>
      </c>
    </row>
    <row r="48" spans="1:17" x14ac:dyDescent="0.25">
      <c r="A48" s="5">
        <v>24</v>
      </c>
      <c r="B48" s="5">
        <v>1139.4343030601872</v>
      </c>
      <c r="C48" s="5">
        <v>-19.419282760703709</v>
      </c>
      <c r="D48" s="5">
        <v>-0.35182328613311986</v>
      </c>
      <c r="F48" s="5">
        <v>58.75</v>
      </c>
      <c r="G48" s="5">
        <v>1099.937612395946</v>
      </c>
    </row>
    <row r="49" spans="1:7" x14ac:dyDescent="0.25">
      <c r="A49" s="5">
        <v>25</v>
      </c>
      <c r="B49" s="5">
        <v>1153.1012233022971</v>
      </c>
      <c r="C49" s="5">
        <v>-114.62714488490724</v>
      </c>
      <c r="D49" s="5">
        <v>-2.0767244233691717</v>
      </c>
      <c r="F49" s="5">
        <v>61.25</v>
      </c>
      <c r="G49" s="5">
        <v>1109.4253641288637</v>
      </c>
    </row>
    <row r="50" spans="1:7" x14ac:dyDescent="0.25">
      <c r="A50" s="5">
        <v>26</v>
      </c>
      <c r="B50" s="5">
        <v>1165.9352628960164</v>
      </c>
      <c r="C50" s="5">
        <v>1.1922349344813483</v>
      </c>
      <c r="D50" s="5">
        <v>2.159997450270057E-2</v>
      </c>
      <c r="F50" s="5">
        <v>63.75</v>
      </c>
      <c r="G50" s="5">
        <v>1120.0150202994835</v>
      </c>
    </row>
    <row r="51" spans="1:7" x14ac:dyDescent="0.25">
      <c r="A51" s="5">
        <v>27</v>
      </c>
      <c r="B51" s="5">
        <v>1180.8020037400238</v>
      </c>
      <c r="C51" s="5">
        <v>-71.376639611160044</v>
      </c>
      <c r="D51" s="5">
        <v>-1.2931457979464396</v>
      </c>
      <c r="F51" s="5">
        <v>66.25</v>
      </c>
      <c r="G51" s="5">
        <v>1163.5623870065879</v>
      </c>
    </row>
    <row r="52" spans="1:7" x14ac:dyDescent="0.25">
      <c r="A52" s="5">
        <v>28</v>
      </c>
      <c r="B52" s="5">
        <v>1194.6585329373552</v>
      </c>
      <c r="C52" s="5">
        <v>34.153677222632723</v>
      </c>
      <c r="D52" s="5">
        <v>0.61876945209901757</v>
      </c>
      <c r="F52" s="5">
        <v>68.75</v>
      </c>
      <c r="G52" s="5">
        <v>1167.1274978304978</v>
      </c>
    </row>
    <row r="53" spans="1:7" x14ac:dyDescent="0.25">
      <c r="A53" s="5">
        <v>29</v>
      </c>
      <c r="B53" s="5">
        <v>1210.3595531843403</v>
      </c>
      <c r="C53" s="5">
        <v>-46.797166177752388</v>
      </c>
      <c r="D53" s="5">
        <v>-0.84783423719908324</v>
      </c>
      <c r="F53" s="5">
        <v>71.25</v>
      </c>
      <c r="G53" s="5">
        <v>1225.1521126352336</v>
      </c>
    </row>
    <row r="54" spans="1:7" x14ac:dyDescent="0.25">
      <c r="A54" s="5">
        <v>30</v>
      </c>
      <c r="B54" s="5">
        <v>1225.2472753471625</v>
      </c>
      <c r="C54" s="5">
        <v>43.020828218332099</v>
      </c>
      <c r="D54" s="5">
        <v>0.77941751724066088</v>
      </c>
      <c r="F54" s="5">
        <v>73.75</v>
      </c>
      <c r="G54" s="5">
        <v>1225.5060554483493</v>
      </c>
    </row>
    <row r="55" spans="1:7" x14ac:dyDescent="0.25">
      <c r="A55" s="5">
        <v>31</v>
      </c>
      <c r="B55" s="5">
        <v>1247.3957771575838</v>
      </c>
      <c r="C55" s="5">
        <v>-21.889721709234436</v>
      </c>
      <c r="D55" s="5">
        <v>-0.39658075528239928</v>
      </c>
      <c r="F55" s="5">
        <v>76.25</v>
      </c>
      <c r="G55" s="5">
        <v>1228.8122101599879</v>
      </c>
    </row>
    <row r="56" spans="1:7" x14ac:dyDescent="0.25">
      <c r="A56" s="5">
        <v>32</v>
      </c>
      <c r="B56" s="5">
        <v>1272.0924989924501</v>
      </c>
      <c r="C56" s="5">
        <v>55.940296430970648</v>
      </c>
      <c r="D56" s="5">
        <v>1.0134822773903382</v>
      </c>
      <c r="F56" s="5">
        <v>78.75</v>
      </c>
      <c r="G56" s="5">
        <v>1268.2681035654946</v>
      </c>
    </row>
    <row r="57" spans="1:7" x14ac:dyDescent="0.25">
      <c r="A57" s="5">
        <v>33</v>
      </c>
      <c r="B57" s="5">
        <v>1290.0882538491528</v>
      </c>
      <c r="C57" s="5">
        <v>-64.9361412139192</v>
      </c>
      <c r="D57" s="5">
        <v>-1.1764619153141929</v>
      </c>
      <c r="F57" s="5">
        <v>81.25</v>
      </c>
      <c r="G57" s="5">
        <v>1295.048520550155</v>
      </c>
    </row>
    <row r="58" spans="1:7" x14ac:dyDescent="0.25">
      <c r="A58" s="5">
        <v>34</v>
      </c>
      <c r="B58" s="5">
        <v>1314.9365074310199</v>
      </c>
      <c r="C58" s="5">
        <v>111.1386162011072</v>
      </c>
      <c r="D58" s="5">
        <v>2.0135220054205645</v>
      </c>
      <c r="F58" s="5">
        <v>83.75</v>
      </c>
      <c r="G58" s="5">
        <v>1328.0327954234208</v>
      </c>
    </row>
    <row r="59" spans="1:7" x14ac:dyDescent="0.25">
      <c r="A59" s="5">
        <v>35</v>
      </c>
      <c r="B59" s="5">
        <v>1335.8533281183795</v>
      </c>
      <c r="C59" s="5">
        <v>-3.9988650471218534</v>
      </c>
      <c r="D59" s="5">
        <v>-7.2448290650993188E-2</v>
      </c>
      <c r="F59" s="5">
        <v>86.25</v>
      </c>
      <c r="G59" s="5">
        <v>1331.8544630712577</v>
      </c>
    </row>
    <row r="60" spans="1:7" x14ac:dyDescent="0.25">
      <c r="A60" s="5">
        <v>36</v>
      </c>
      <c r="B60" s="5">
        <v>1343.7528723610294</v>
      </c>
      <c r="C60" s="5">
        <v>63.946240642425209</v>
      </c>
      <c r="D60" s="5">
        <v>1.1585276756051539</v>
      </c>
      <c r="F60" s="5">
        <v>88.75</v>
      </c>
      <c r="G60" s="5">
        <v>1407.6991130034546</v>
      </c>
    </row>
    <row r="61" spans="1:7" x14ac:dyDescent="0.25">
      <c r="A61" s="5">
        <v>37</v>
      </c>
      <c r="B61" s="5">
        <v>1366.091449378202</v>
      </c>
      <c r="C61" s="5">
        <v>-71.042928828047025</v>
      </c>
      <c r="D61" s="5">
        <v>-1.2870998885387832</v>
      </c>
      <c r="F61" s="5">
        <v>91.25</v>
      </c>
      <c r="G61" s="5">
        <v>1414.4225151094797</v>
      </c>
    </row>
    <row r="62" spans="1:7" x14ac:dyDescent="0.25">
      <c r="A62" s="5">
        <v>38</v>
      </c>
      <c r="B62" s="5">
        <v>1380.7906505060378</v>
      </c>
      <c r="C62" s="5">
        <v>66.654414722589763</v>
      </c>
      <c r="D62" s="5">
        <v>1.2075922428214101</v>
      </c>
      <c r="F62" s="5">
        <v>93.75</v>
      </c>
      <c r="G62" s="5">
        <v>1426.0751236321271</v>
      </c>
    </row>
    <row r="63" spans="1:7" x14ac:dyDescent="0.25">
      <c r="A63" s="5">
        <v>39</v>
      </c>
      <c r="B63" s="5">
        <v>1396.2161160992446</v>
      </c>
      <c r="C63" s="5">
        <v>18.206399010235145</v>
      </c>
      <c r="D63" s="5">
        <v>0.32984921262867445</v>
      </c>
      <c r="F63" s="5">
        <v>96.25</v>
      </c>
      <c r="G63" s="5">
        <v>1447.4450652286275</v>
      </c>
    </row>
    <row r="64" spans="1:7" ht="15.75" thickBot="1" x14ac:dyDescent="0.3">
      <c r="A64" s="6">
        <v>40</v>
      </c>
      <c r="B64" s="6">
        <v>1411.8911816777691</v>
      </c>
      <c r="C64" s="6">
        <v>80.156372437568962</v>
      </c>
      <c r="D64" s="6">
        <v>1.4522100894767451</v>
      </c>
      <c r="F64" s="6">
        <v>98.75</v>
      </c>
      <c r="G64" s="6">
        <v>1492.047554115338</v>
      </c>
    </row>
  </sheetData>
  <sortState xmlns:xlrd2="http://schemas.microsoft.com/office/spreadsheetml/2017/richdata2" ref="G25:G64">
    <sortCondition ref="G2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F056C-CA66-4BBF-BB39-CED2B1F3BDBC}">
  <dimension ref="A1:I64"/>
  <sheetViews>
    <sheetView topLeftCell="A4" workbookViewId="0">
      <selection activeCell="F69" sqref="F69"/>
    </sheetView>
  </sheetViews>
  <sheetFormatPr baseColWidth="10" defaultRowHeight="15" x14ac:dyDescent="0.25"/>
  <cols>
    <col min="1" max="1" width="24.28515625" customWidth="1"/>
  </cols>
  <sheetData>
    <row r="1" spans="1:9" x14ac:dyDescent="0.25">
      <c r="A1" t="s">
        <v>128</v>
      </c>
    </row>
    <row r="2" spans="1:9" ht="15.75" thickBot="1" x14ac:dyDescent="0.3"/>
    <row r="3" spans="1:9" x14ac:dyDescent="0.25">
      <c r="A3" s="8" t="s">
        <v>129</v>
      </c>
      <c r="B3" s="8"/>
    </row>
    <row r="4" spans="1:9" x14ac:dyDescent="0.25">
      <c r="A4" s="5" t="s">
        <v>130</v>
      </c>
      <c r="B4" s="5">
        <v>0.93092947531514447</v>
      </c>
    </row>
    <row r="5" spans="1:9" x14ac:dyDescent="0.25">
      <c r="A5" s="5" t="s">
        <v>131</v>
      </c>
      <c r="B5" s="5">
        <v>0.86662968801053009</v>
      </c>
    </row>
    <row r="6" spans="1:9" x14ac:dyDescent="0.25">
      <c r="A6" s="5" t="s">
        <v>132</v>
      </c>
      <c r="B6" s="5">
        <v>0.86311994295817562</v>
      </c>
    </row>
    <row r="7" spans="1:9" x14ac:dyDescent="0.25">
      <c r="A7" s="5" t="s">
        <v>133</v>
      </c>
      <c r="B7" s="5">
        <v>69.047899172865911</v>
      </c>
    </row>
    <row r="8" spans="1:9" ht="15.75" thickBot="1" x14ac:dyDescent="0.3">
      <c r="A8" s="6" t="s">
        <v>134</v>
      </c>
      <c r="B8" s="6">
        <v>40</v>
      </c>
    </row>
    <row r="10" spans="1:9" ht="15.75" thickBot="1" x14ac:dyDescent="0.3">
      <c r="A10" t="s">
        <v>135</v>
      </c>
    </row>
    <row r="11" spans="1:9" x14ac:dyDescent="0.25">
      <c r="A11" s="7"/>
      <c r="B11" s="7" t="s">
        <v>140</v>
      </c>
      <c r="C11" s="7" t="s">
        <v>141</v>
      </c>
      <c r="D11" s="7" t="s">
        <v>142</v>
      </c>
      <c r="E11" s="7" t="s">
        <v>143</v>
      </c>
      <c r="F11" s="7" t="s">
        <v>144</v>
      </c>
    </row>
    <row r="12" spans="1:9" x14ac:dyDescent="0.25">
      <c r="A12" s="5" t="s">
        <v>136</v>
      </c>
      <c r="B12" s="5">
        <v>1</v>
      </c>
      <c r="C12" s="5">
        <v>1177223.5213564064</v>
      </c>
      <c r="D12" s="5">
        <v>1177223.5213564064</v>
      </c>
      <c r="E12" s="5">
        <v>246.920980037898</v>
      </c>
      <c r="F12" s="5">
        <v>3.2714688410731315E-18</v>
      </c>
    </row>
    <row r="13" spans="1:9" x14ac:dyDescent="0.25">
      <c r="A13" s="5" t="s">
        <v>137</v>
      </c>
      <c r="B13" s="5">
        <v>38</v>
      </c>
      <c r="C13" s="5">
        <v>181169.27044707778</v>
      </c>
      <c r="D13" s="5">
        <v>4767.6123801862577</v>
      </c>
      <c r="E13" s="5"/>
      <c r="F13" s="5"/>
    </row>
    <row r="14" spans="1:9" ht="15.75" thickBot="1" x14ac:dyDescent="0.3">
      <c r="A14" s="6" t="s">
        <v>138</v>
      </c>
      <c r="B14" s="6">
        <v>39</v>
      </c>
      <c r="C14" s="6">
        <v>1358392.7918034841</v>
      </c>
      <c r="D14" s="6"/>
      <c r="E14" s="6"/>
      <c r="F14" s="6"/>
    </row>
    <row r="15" spans="1:9" ht="15.75" thickBot="1" x14ac:dyDescent="0.3"/>
    <row r="16" spans="1:9" x14ac:dyDescent="0.25">
      <c r="A16" s="7"/>
      <c r="B16" s="7" t="s">
        <v>145</v>
      </c>
      <c r="C16" s="7" t="s">
        <v>133</v>
      </c>
      <c r="D16" s="7" t="s">
        <v>146</v>
      </c>
      <c r="E16" s="7" t="s">
        <v>147</v>
      </c>
      <c r="F16" s="7" t="s">
        <v>148</v>
      </c>
      <c r="G16" s="7" t="s">
        <v>149</v>
      </c>
      <c r="H16" s="7" t="s">
        <v>150</v>
      </c>
      <c r="I16" s="7" t="s">
        <v>151</v>
      </c>
    </row>
    <row r="17" spans="1:9" x14ac:dyDescent="0.25">
      <c r="A17" s="5" t="s">
        <v>139</v>
      </c>
      <c r="B17" s="5">
        <v>-372.62702472817273</v>
      </c>
      <c r="C17" s="5">
        <v>94.157389245191524</v>
      </c>
      <c r="D17" s="5">
        <v>-3.9574910446787079</v>
      </c>
      <c r="E17" s="5">
        <v>3.2028409044742234E-4</v>
      </c>
      <c r="F17" s="5">
        <v>-563.23869400532612</v>
      </c>
      <c r="G17" s="5">
        <v>-182.0153554510193</v>
      </c>
      <c r="H17" s="5">
        <v>-563.23869400532612</v>
      </c>
      <c r="I17" s="5">
        <v>-182.0153554510193</v>
      </c>
    </row>
    <row r="18" spans="1:9" ht="15.75" thickBot="1" x14ac:dyDescent="0.3">
      <c r="A18" s="6" t="s">
        <v>161</v>
      </c>
      <c r="B18" s="6">
        <v>0.30568717327976141</v>
      </c>
      <c r="C18" s="6">
        <v>1.9453521082712383E-2</v>
      </c>
      <c r="D18" s="6">
        <v>15.713719484510912</v>
      </c>
      <c r="E18" s="6">
        <v>3.2714688410731546E-18</v>
      </c>
      <c r="F18" s="6">
        <v>0.26630557873237998</v>
      </c>
      <c r="G18" s="6">
        <v>0.34506876782714285</v>
      </c>
      <c r="H18" s="6">
        <v>0.26630557873237998</v>
      </c>
      <c r="I18" s="6">
        <v>0.34506876782714285</v>
      </c>
    </row>
    <row r="22" spans="1:9" x14ac:dyDescent="0.25">
      <c r="A22" t="s">
        <v>152</v>
      </c>
      <c r="F22" t="s">
        <v>155</v>
      </c>
    </row>
    <row r="23" spans="1:9" ht="15.75" thickBot="1" x14ac:dyDescent="0.3"/>
    <row r="24" spans="1:9" x14ac:dyDescent="0.25">
      <c r="A24" s="7" t="s">
        <v>153</v>
      </c>
      <c r="B24" s="7" t="s">
        <v>157</v>
      </c>
      <c r="C24" s="7" t="s">
        <v>137</v>
      </c>
      <c r="D24" s="7" t="s">
        <v>154</v>
      </c>
      <c r="F24" s="7" t="s">
        <v>156</v>
      </c>
      <c r="G24" s="7" t="s">
        <v>126</v>
      </c>
    </row>
    <row r="25" spans="1:9" x14ac:dyDescent="0.25">
      <c r="A25" s="5">
        <v>1</v>
      </c>
      <c r="B25" s="5">
        <v>854.09560164350978</v>
      </c>
      <c r="C25" s="5">
        <v>-20.952841073509717</v>
      </c>
      <c r="D25" s="5">
        <v>-0.30742059208904288</v>
      </c>
      <c r="F25" s="5">
        <v>1.25</v>
      </c>
      <c r="G25" s="5">
        <v>833.14276057000006</v>
      </c>
    </row>
    <row r="26" spans="1:9" x14ac:dyDescent="0.25">
      <c r="A26" s="5">
        <v>2</v>
      </c>
      <c r="B26" s="5">
        <v>867.24015009453956</v>
      </c>
      <c r="C26" s="5">
        <v>48.369699625460498</v>
      </c>
      <c r="D26" s="5">
        <v>0.70968140529772283</v>
      </c>
      <c r="F26" s="5">
        <v>3.75</v>
      </c>
      <c r="G26" s="5">
        <v>841.07711906000009</v>
      </c>
    </row>
    <row r="27" spans="1:9" x14ac:dyDescent="0.25">
      <c r="A27" s="5">
        <v>3</v>
      </c>
      <c r="B27" s="5">
        <v>892.30649830348011</v>
      </c>
      <c r="C27" s="5">
        <v>-51.229379243480025</v>
      </c>
      <c r="D27" s="5">
        <v>-0.75163869396670391</v>
      </c>
      <c r="F27" s="5">
        <v>6.25</v>
      </c>
      <c r="G27" s="5">
        <v>860.02031361038337</v>
      </c>
    </row>
    <row r="28" spans="1:9" x14ac:dyDescent="0.25">
      <c r="A28" s="5">
        <v>4</v>
      </c>
      <c r="B28" s="5">
        <v>856.8467862030277</v>
      </c>
      <c r="C28" s="5">
        <v>8.6021034769721609</v>
      </c>
      <c r="D28" s="5">
        <v>0.12621027071337557</v>
      </c>
      <c r="F28" s="5">
        <v>8.75</v>
      </c>
      <c r="G28" s="5">
        <v>865.44888967999987</v>
      </c>
    </row>
    <row r="29" spans="1:9" x14ac:dyDescent="0.25">
      <c r="A29" s="5">
        <v>5</v>
      </c>
      <c r="B29" s="5">
        <v>867.24015009453956</v>
      </c>
      <c r="C29" s="5">
        <v>-7.2198364841561897</v>
      </c>
      <c r="D29" s="5">
        <v>-0.10592961589115832</v>
      </c>
      <c r="F29" s="5">
        <v>11.25</v>
      </c>
      <c r="G29" s="5">
        <v>889.17476877319734</v>
      </c>
    </row>
    <row r="30" spans="1:9" x14ac:dyDescent="0.25">
      <c r="A30" s="5">
        <v>6</v>
      </c>
      <c r="B30" s="5">
        <v>884.97000614476565</v>
      </c>
      <c r="C30" s="5">
        <v>57.749335464692194</v>
      </c>
      <c r="D30" s="5">
        <v>0.84729964967613125</v>
      </c>
      <c r="F30" s="5">
        <v>13.75</v>
      </c>
      <c r="G30" s="5">
        <v>915.60984972000006</v>
      </c>
    </row>
    <row r="31" spans="1:9" x14ac:dyDescent="0.25">
      <c r="A31" s="5">
        <v>7</v>
      </c>
      <c r="B31" s="5">
        <v>909.42498000714659</v>
      </c>
      <c r="C31" s="5">
        <v>-20.250211233949244</v>
      </c>
      <c r="D31" s="5">
        <v>-0.29711159005255067</v>
      </c>
      <c r="F31" s="5">
        <v>16.25</v>
      </c>
      <c r="G31" s="5">
        <v>916.43469666177111</v>
      </c>
    </row>
    <row r="32" spans="1:9" x14ac:dyDescent="0.25">
      <c r="A32" s="5">
        <v>8</v>
      </c>
      <c r="B32" s="5">
        <v>898.42024176907535</v>
      </c>
      <c r="C32" s="5">
        <v>37.145943859359477</v>
      </c>
      <c r="D32" s="5">
        <v>0.5450061886541967</v>
      </c>
      <c r="F32" s="5">
        <v>18.75</v>
      </c>
      <c r="G32" s="5">
        <v>935.56618562843482</v>
      </c>
    </row>
    <row r="33" spans="1:7" x14ac:dyDescent="0.25">
      <c r="A33" s="5">
        <v>9</v>
      </c>
      <c r="B33" s="5">
        <v>928.98895909705129</v>
      </c>
      <c r="C33" s="5">
        <v>18.616935478939354</v>
      </c>
      <c r="D33" s="5">
        <v>0.27314812858743137</v>
      </c>
      <c r="F33" s="5">
        <v>21.25</v>
      </c>
      <c r="G33" s="5">
        <v>942.71934160945784</v>
      </c>
    </row>
    <row r="34" spans="1:7" x14ac:dyDescent="0.25">
      <c r="A34" s="5">
        <v>10</v>
      </c>
      <c r="B34" s="5">
        <v>966.58848141046201</v>
      </c>
      <c r="C34" s="5">
        <v>35.076279794417587</v>
      </c>
      <c r="D34" s="5">
        <v>0.51464002732850134</v>
      </c>
      <c r="F34" s="5">
        <v>23.75</v>
      </c>
      <c r="G34" s="5">
        <v>947.60589457599065</v>
      </c>
    </row>
    <row r="35" spans="1:7" x14ac:dyDescent="0.25">
      <c r="A35" s="5">
        <v>11</v>
      </c>
      <c r="B35" s="5">
        <v>912.78753891322413</v>
      </c>
      <c r="C35" s="5">
        <v>36.674320495207667</v>
      </c>
      <c r="D35" s="5">
        <v>0.53808651922407436</v>
      </c>
      <c r="F35" s="5">
        <v>26.25</v>
      </c>
      <c r="G35" s="5">
        <v>949.46185940843179</v>
      </c>
    </row>
    <row r="36" spans="1:7" x14ac:dyDescent="0.25">
      <c r="A36" s="5">
        <v>12</v>
      </c>
      <c r="B36" s="5">
        <v>919.51265672537875</v>
      </c>
      <c r="C36" s="5">
        <v>68.378804603903518</v>
      </c>
      <c r="D36" s="5">
        <v>1.0032554785255119</v>
      </c>
      <c r="F36" s="5">
        <v>28.75</v>
      </c>
      <c r="G36" s="5">
        <v>967.92678923044264</v>
      </c>
    </row>
    <row r="37" spans="1:7" x14ac:dyDescent="0.25">
      <c r="A37" s="5">
        <v>13</v>
      </c>
      <c r="B37" s="5">
        <v>936.93682560232514</v>
      </c>
      <c r="C37" s="5">
        <v>-20.50212894055403</v>
      </c>
      <c r="D37" s="5">
        <v>-0.3008077327498801</v>
      </c>
      <c r="F37" s="5">
        <v>31.25</v>
      </c>
      <c r="G37" s="5">
        <v>970.01206384806687</v>
      </c>
    </row>
    <row r="38" spans="1:7" x14ac:dyDescent="0.25">
      <c r="A38" s="5">
        <v>14</v>
      </c>
      <c r="B38" s="5">
        <v>969.33966596997993</v>
      </c>
      <c r="C38" s="5">
        <v>63.221315444317952</v>
      </c>
      <c r="D38" s="5">
        <v>0.92758467256797728</v>
      </c>
      <c r="F38" s="5">
        <v>33.75</v>
      </c>
      <c r="G38" s="5">
        <v>980.82500470912635</v>
      </c>
    </row>
    <row r="39" spans="1:7" x14ac:dyDescent="0.25">
      <c r="A39" s="5">
        <v>15</v>
      </c>
      <c r="B39" s="5">
        <v>1003.2709422040334</v>
      </c>
      <c r="C39" s="5">
        <v>-33.258878355966544</v>
      </c>
      <c r="D39" s="5">
        <v>-0.48797506937306401</v>
      </c>
      <c r="F39" s="5">
        <v>36.25</v>
      </c>
      <c r="G39" s="5">
        <v>987.89146132928227</v>
      </c>
    </row>
    <row r="40" spans="1:7" x14ac:dyDescent="0.25">
      <c r="A40" s="5">
        <v>16</v>
      </c>
      <c r="B40" s="5">
        <v>959.55767642502747</v>
      </c>
      <c r="C40" s="5">
        <v>65.624051991826263</v>
      </c>
      <c r="D40" s="5">
        <v>0.96283768143095438</v>
      </c>
      <c r="F40" s="5">
        <v>38.75</v>
      </c>
      <c r="G40" s="5">
        <v>1001.6647612048796</v>
      </c>
    </row>
    <row r="41" spans="1:7" x14ac:dyDescent="0.25">
      <c r="A41" s="5">
        <v>17</v>
      </c>
      <c r="B41" s="5">
        <v>1000.2140704712358</v>
      </c>
      <c r="C41" s="5">
        <v>-32.287281240793163</v>
      </c>
      <c r="D41" s="5">
        <v>-0.47371977294950485</v>
      </c>
      <c r="F41" s="5">
        <v>41.25</v>
      </c>
      <c r="G41" s="5">
        <v>1020.8730570668143</v>
      </c>
    </row>
    <row r="42" spans="1:7" x14ac:dyDescent="0.25">
      <c r="A42" s="5">
        <v>18</v>
      </c>
      <c r="B42" s="5">
        <v>1030.4771006259323</v>
      </c>
      <c r="C42" s="5">
        <v>60.505922216103045</v>
      </c>
      <c r="D42" s="5">
        <v>0.8877443573074475</v>
      </c>
      <c r="F42" s="5">
        <v>43.75</v>
      </c>
      <c r="G42" s="5">
        <v>1025.1817284168537</v>
      </c>
    </row>
    <row r="43" spans="1:7" x14ac:dyDescent="0.25">
      <c r="A43" s="5">
        <v>19</v>
      </c>
      <c r="B43" s="5">
        <v>1084.5837302964499</v>
      </c>
      <c r="C43" s="5">
        <v>-63.710673229635518</v>
      </c>
      <c r="D43" s="5">
        <v>-0.93476454185529345</v>
      </c>
      <c r="F43" s="5">
        <v>46.25</v>
      </c>
      <c r="G43" s="5">
        <v>1032.5609814142979</v>
      </c>
    </row>
    <row r="44" spans="1:7" x14ac:dyDescent="0.25">
      <c r="A44" s="5">
        <v>20</v>
      </c>
      <c r="B44" s="5">
        <v>1094.3657198414023</v>
      </c>
      <c r="C44" s="5">
        <v>-34.978196340104432</v>
      </c>
      <c r="D44" s="5">
        <v>-0.51320094450945541</v>
      </c>
      <c r="F44" s="5">
        <v>48.75</v>
      </c>
      <c r="G44" s="5">
        <v>1038.4740784173898</v>
      </c>
    </row>
    <row r="45" spans="1:7" x14ac:dyDescent="0.25">
      <c r="A45" s="5">
        <v>21</v>
      </c>
      <c r="B45" s="5">
        <v>1135.63348823417</v>
      </c>
      <c r="C45" s="5">
        <v>-154.8084835250437</v>
      </c>
      <c r="D45" s="5">
        <v>-2.2713538225536669</v>
      </c>
      <c r="F45" s="5">
        <v>51.25</v>
      </c>
      <c r="G45" s="5">
        <v>1055.7830805154936</v>
      </c>
    </row>
    <row r="46" spans="1:7" x14ac:dyDescent="0.25">
      <c r="A46" s="5">
        <v>22</v>
      </c>
      <c r="B46" s="5">
        <v>1131.3538678082534</v>
      </c>
      <c r="C46" s="5">
        <v>-31.416255412307464</v>
      </c>
      <c r="D46" s="5">
        <v>-0.46094006088189121</v>
      </c>
      <c r="F46" s="5">
        <v>53.75</v>
      </c>
      <c r="G46" s="5">
        <v>1059.3875235012979</v>
      </c>
    </row>
    <row r="47" spans="1:7" x14ac:dyDescent="0.25">
      <c r="A47" s="5">
        <v>23</v>
      </c>
      <c r="B47" s="5">
        <v>1161.6168979629499</v>
      </c>
      <c r="C47" s="5">
        <v>-105.83381744745634</v>
      </c>
      <c r="D47" s="5">
        <v>-1.5527963348070597</v>
      </c>
      <c r="F47" s="5">
        <v>56.25</v>
      </c>
      <c r="G47" s="5">
        <v>1090.9830228420353</v>
      </c>
    </row>
    <row r="48" spans="1:7" x14ac:dyDescent="0.25">
      <c r="A48" s="5">
        <v>24</v>
      </c>
      <c r="B48" s="5">
        <v>1185.4604974787712</v>
      </c>
      <c r="C48" s="5">
        <v>-65.445477179287764</v>
      </c>
      <c r="D48" s="5">
        <v>-0.96021762745306294</v>
      </c>
      <c r="F48" s="5">
        <v>58.75</v>
      </c>
      <c r="G48" s="5">
        <v>1099.937612395946</v>
      </c>
    </row>
    <row r="49" spans="1:7" x14ac:dyDescent="0.25">
      <c r="A49" s="5">
        <v>25</v>
      </c>
      <c r="B49" s="5">
        <v>1213.5837174205092</v>
      </c>
      <c r="C49" s="5">
        <v>-175.10963900311936</v>
      </c>
      <c r="D49" s="5">
        <v>-2.5692128677908359</v>
      </c>
      <c r="F49" s="5">
        <v>61.25</v>
      </c>
      <c r="G49" s="5">
        <v>1109.4253641288637</v>
      </c>
    </row>
    <row r="50" spans="1:7" x14ac:dyDescent="0.25">
      <c r="A50" s="5">
        <v>26</v>
      </c>
      <c r="B50" s="5">
        <v>1188.5173692115688</v>
      </c>
      <c r="C50" s="5">
        <v>-21.389871381071089</v>
      </c>
      <c r="D50" s="5">
        <v>-0.31383271135439794</v>
      </c>
      <c r="F50" s="5">
        <v>63.75</v>
      </c>
      <c r="G50" s="5">
        <v>1120.0150202994835</v>
      </c>
    </row>
    <row r="51" spans="1:7" x14ac:dyDescent="0.25">
      <c r="A51" s="5">
        <v>27</v>
      </c>
      <c r="B51" s="5">
        <v>1185.4604974787712</v>
      </c>
      <c r="C51" s="5">
        <v>-76.035133349907483</v>
      </c>
      <c r="D51" s="5">
        <v>-1.1155893194622741</v>
      </c>
      <c r="F51" s="5">
        <v>66.25</v>
      </c>
      <c r="G51" s="5">
        <v>1163.5623870065879</v>
      </c>
    </row>
    <row r="52" spans="1:7" x14ac:dyDescent="0.25">
      <c r="A52" s="5">
        <v>28</v>
      </c>
      <c r="B52" s="5">
        <v>1186.3775589986105</v>
      </c>
      <c r="C52" s="5">
        <v>42.43465116137736</v>
      </c>
      <c r="D52" s="5">
        <v>0.62260223037798579</v>
      </c>
      <c r="F52" s="5">
        <v>68.75</v>
      </c>
      <c r="G52" s="5">
        <v>1167.1274978304978</v>
      </c>
    </row>
    <row r="53" spans="1:7" x14ac:dyDescent="0.25">
      <c r="A53" s="5">
        <v>29</v>
      </c>
      <c r="B53" s="5">
        <v>1230.3965119508962</v>
      </c>
      <c r="C53" s="5">
        <v>-66.834124944308314</v>
      </c>
      <c r="D53" s="5">
        <v>-0.98059190111972405</v>
      </c>
      <c r="F53" s="5">
        <v>71.25</v>
      </c>
      <c r="G53" s="5">
        <v>1225.1521126352336</v>
      </c>
    </row>
    <row r="54" spans="1:7" x14ac:dyDescent="0.25">
      <c r="A54" s="5">
        <v>30</v>
      </c>
      <c r="B54" s="5">
        <v>1241.0955630156877</v>
      </c>
      <c r="C54" s="5">
        <v>27.172540549806854</v>
      </c>
      <c r="D54" s="5">
        <v>0.3986761735594031</v>
      </c>
      <c r="F54" s="5">
        <v>73.75</v>
      </c>
      <c r="G54" s="5">
        <v>1225.5060554483493</v>
      </c>
    </row>
    <row r="55" spans="1:7" x14ac:dyDescent="0.25">
      <c r="A55" s="5">
        <v>31</v>
      </c>
      <c r="B55" s="5">
        <v>1263.1050394918307</v>
      </c>
      <c r="C55" s="5">
        <v>-37.598984043481323</v>
      </c>
      <c r="D55" s="5">
        <v>-0.55165320521649708</v>
      </c>
      <c r="F55" s="5">
        <v>76.25</v>
      </c>
      <c r="G55" s="5">
        <v>1228.8122101599879</v>
      </c>
    </row>
    <row r="56" spans="1:7" x14ac:dyDescent="0.25">
      <c r="A56" s="5">
        <v>32</v>
      </c>
      <c r="B56" s="5">
        <v>1240.789875842408</v>
      </c>
      <c r="C56" s="5">
        <v>87.242919581012757</v>
      </c>
      <c r="D56" s="5">
        <v>1.2800302307012703</v>
      </c>
      <c r="F56" s="5">
        <v>78.75</v>
      </c>
      <c r="G56" s="5">
        <v>1268.2681035654946</v>
      </c>
    </row>
    <row r="57" spans="1:7" x14ac:dyDescent="0.25">
      <c r="A57" s="5">
        <v>33</v>
      </c>
      <c r="B57" s="5">
        <v>1267.690347091027</v>
      </c>
      <c r="C57" s="5">
        <v>-42.538234455793372</v>
      </c>
      <c r="D57" s="5">
        <v>-0.62412200698432696</v>
      </c>
      <c r="F57" s="5">
        <v>81.25</v>
      </c>
      <c r="G57" s="5">
        <v>1295.048520550155</v>
      </c>
    </row>
    <row r="58" spans="1:7" x14ac:dyDescent="0.25">
      <c r="A58" s="5">
        <v>34</v>
      </c>
      <c r="B58" s="5">
        <v>1310.7922385234733</v>
      </c>
      <c r="C58" s="5">
        <v>115.28288510865377</v>
      </c>
      <c r="D58" s="5">
        <v>1.6914332845602498</v>
      </c>
      <c r="F58" s="5">
        <v>83.75</v>
      </c>
      <c r="G58" s="5">
        <v>1328.0327954234208</v>
      </c>
    </row>
    <row r="59" spans="1:7" x14ac:dyDescent="0.25">
      <c r="A59" s="5">
        <v>35</v>
      </c>
      <c r="B59" s="5">
        <v>1325.465222840902</v>
      </c>
      <c r="C59" s="5">
        <v>6.3892402303556537</v>
      </c>
      <c r="D59" s="5">
        <v>9.3743087523264268E-2</v>
      </c>
      <c r="F59" s="5">
        <v>86.25</v>
      </c>
      <c r="G59" s="5">
        <v>1331.8544630712577</v>
      </c>
    </row>
    <row r="60" spans="1:7" x14ac:dyDescent="0.25">
      <c r="A60" s="5">
        <v>36</v>
      </c>
      <c r="B60" s="5">
        <v>1349.3088223567233</v>
      </c>
      <c r="C60" s="5">
        <v>58.390290646731273</v>
      </c>
      <c r="D60" s="5">
        <v>0.85670375964258882</v>
      </c>
      <c r="F60" s="5">
        <v>88.75</v>
      </c>
      <c r="G60" s="5">
        <v>1407.6991130034546</v>
      </c>
    </row>
    <row r="61" spans="1:7" x14ac:dyDescent="0.25">
      <c r="A61" s="5">
        <v>37</v>
      </c>
      <c r="B61" s="5">
        <v>1341.0552686781698</v>
      </c>
      <c r="C61" s="5">
        <v>-46.006748128014806</v>
      </c>
      <c r="D61" s="5">
        <v>-0.67501212365358132</v>
      </c>
      <c r="F61" s="5">
        <v>91.25</v>
      </c>
      <c r="G61" s="5">
        <v>1414.4225151094797</v>
      </c>
    </row>
    <row r="62" spans="1:7" x14ac:dyDescent="0.25">
      <c r="A62" s="5">
        <v>38</v>
      </c>
      <c r="B62" s="5">
        <v>1347.169012143765</v>
      </c>
      <c r="C62" s="5">
        <v>100.2760530848625</v>
      </c>
      <c r="D62" s="5">
        <v>1.4712526813690496</v>
      </c>
      <c r="F62" s="5">
        <v>93.75</v>
      </c>
      <c r="G62" s="5">
        <v>1426.0751236321271</v>
      </c>
    </row>
    <row r="63" spans="1:7" x14ac:dyDescent="0.25">
      <c r="A63" s="5">
        <v>39</v>
      </c>
      <c r="B63" s="5">
        <v>1376.8206679519019</v>
      </c>
      <c r="C63" s="5">
        <v>37.601847157577822</v>
      </c>
      <c r="D63" s="5">
        <v>0.55169521289591761</v>
      </c>
      <c r="F63" s="5">
        <v>96.25</v>
      </c>
      <c r="G63" s="5">
        <v>1447.4450652286275</v>
      </c>
    </row>
    <row r="64" spans="1:7" ht="15.75" thickBot="1" x14ac:dyDescent="0.3">
      <c r="A64" s="6">
        <v>40</v>
      </c>
      <c r="B64" s="6">
        <v>1359.3964990749555</v>
      </c>
      <c r="C64" s="6">
        <v>132.65105504038252</v>
      </c>
      <c r="D64" s="6">
        <v>1.9462594947712164</v>
      </c>
      <c r="F64" s="6">
        <v>98.75</v>
      </c>
      <c r="G64" s="6">
        <v>1492.047554115338</v>
      </c>
    </row>
  </sheetData>
  <sortState xmlns:xlrd2="http://schemas.microsoft.com/office/spreadsheetml/2017/richdata2" ref="G25:G64">
    <sortCondition ref="G2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6D1D-7FFD-470F-B7D4-CDCBFDFDA587}">
  <dimension ref="A1:I124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J16" sqref="J16"/>
    </sheetView>
  </sheetViews>
  <sheetFormatPr baseColWidth="10" defaultRowHeight="15" x14ac:dyDescent="0.25"/>
  <cols>
    <col min="8" max="8" width="15.7109375" bestFit="1" customWidth="1"/>
  </cols>
  <sheetData>
    <row r="1" spans="1:9" x14ac:dyDescent="0.25">
      <c r="A1" s="1" t="s">
        <v>0</v>
      </c>
      <c r="B1" s="1" t="s">
        <v>1</v>
      </c>
      <c r="E1" t="s">
        <v>127</v>
      </c>
      <c r="F1" t="s">
        <v>125</v>
      </c>
      <c r="G1" t="s">
        <v>126</v>
      </c>
      <c r="H1" t="s">
        <v>161</v>
      </c>
      <c r="I1" t="s">
        <v>162</v>
      </c>
    </row>
    <row r="2" spans="1:9" x14ac:dyDescent="0.25">
      <c r="A2" s="1" t="s">
        <v>2</v>
      </c>
      <c r="B2" s="2">
        <v>229.56451294999999</v>
      </c>
      <c r="E2" s="3">
        <v>40179</v>
      </c>
      <c r="F2">
        <v>15415.145</v>
      </c>
      <c r="G2" s="4">
        <f>+B2+B3+B4</f>
        <v>833.14276057000006</v>
      </c>
      <c r="H2">
        <v>4013</v>
      </c>
      <c r="I2" s="10">
        <v>9.8000000000000007</v>
      </c>
    </row>
    <row r="3" spans="1:9" x14ac:dyDescent="0.25">
      <c r="A3" s="1" t="s">
        <v>3</v>
      </c>
      <c r="B3" s="2">
        <v>264.71592891999995</v>
      </c>
      <c r="E3" s="3">
        <v>40182</v>
      </c>
      <c r="F3">
        <v>15557.277</v>
      </c>
      <c r="G3" s="4">
        <f>SUM(B5:B7)</f>
        <v>915.60984972000006</v>
      </c>
      <c r="H3">
        <v>4056</v>
      </c>
      <c r="I3" s="10">
        <v>9.6</v>
      </c>
    </row>
    <row r="4" spans="1:9" x14ac:dyDescent="0.25">
      <c r="A4" s="1" t="s">
        <v>4</v>
      </c>
      <c r="B4" s="2">
        <v>338.86231870000006</v>
      </c>
      <c r="E4" s="3">
        <v>40185</v>
      </c>
      <c r="F4">
        <v>15671.967000000001</v>
      </c>
      <c r="G4" s="4">
        <f>SUM(B8:B10)</f>
        <v>841.07711906000009</v>
      </c>
      <c r="H4">
        <v>4138</v>
      </c>
      <c r="I4" s="10">
        <v>9.5</v>
      </c>
    </row>
    <row r="5" spans="1:9" x14ac:dyDescent="0.25">
      <c r="A5" s="1" t="s">
        <v>5</v>
      </c>
      <c r="B5" s="2">
        <v>298.1066065</v>
      </c>
      <c r="E5" s="3">
        <v>40188</v>
      </c>
      <c r="F5">
        <v>15750.625</v>
      </c>
      <c r="G5" s="4">
        <f>SUM(B11:B13)</f>
        <v>865.44888967999987</v>
      </c>
      <c r="H5">
        <v>4022</v>
      </c>
      <c r="I5" s="10">
        <v>9.5</v>
      </c>
    </row>
    <row r="6" spans="1:9" x14ac:dyDescent="0.25">
      <c r="A6" s="1" t="s">
        <v>6</v>
      </c>
      <c r="B6" s="2">
        <v>321.31602879000002</v>
      </c>
      <c r="E6" s="3">
        <v>40544</v>
      </c>
      <c r="F6">
        <v>15712.754000000001</v>
      </c>
      <c r="G6" s="4">
        <f>SUM(B14:B16)</f>
        <v>860.02031361038337</v>
      </c>
      <c r="H6">
        <v>4056</v>
      </c>
      <c r="I6" s="10">
        <v>9</v>
      </c>
    </row>
    <row r="7" spans="1:9" x14ac:dyDescent="0.25">
      <c r="A7" s="1" t="s">
        <v>7</v>
      </c>
      <c r="B7" s="2">
        <v>296.18721442999998</v>
      </c>
      <c r="E7" s="3">
        <v>40547</v>
      </c>
      <c r="F7">
        <v>15825.096</v>
      </c>
      <c r="G7" s="4">
        <f>SUM(B17:B19)</f>
        <v>942.71934160945784</v>
      </c>
      <c r="H7">
        <v>4114</v>
      </c>
      <c r="I7" s="10">
        <v>9.1</v>
      </c>
    </row>
    <row r="8" spans="1:9" x14ac:dyDescent="0.25">
      <c r="A8" s="1" t="s">
        <v>8</v>
      </c>
      <c r="B8" s="2">
        <v>289.16833701000007</v>
      </c>
      <c r="E8" s="3">
        <v>40550</v>
      </c>
      <c r="F8">
        <v>15820.7</v>
      </c>
      <c r="G8" s="4">
        <f>SUM(B20:B22)</f>
        <v>889.17476877319734</v>
      </c>
      <c r="H8">
        <v>4194</v>
      </c>
      <c r="I8" s="10">
        <v>9</v>
      </c>
    </row>
    <row r="9" spans="1:9" x14ac:dyDescent="0.25">
      <c r="A9" s="1" t="s">
        <v>9</v>
      </c>
      <c r="B9" s="2">
        <v>289.06815234999999</v>
      </c>
      <c r="E9" s="3">
        <v>40553</v>
      </c>
      <c r="F9">
        <v>16004.107</v>
      </c>
      <c r="G9" s="4">
        <f>SUM(B23:B25)</f>
        <v>935.56618562843482</v>
      </c>
      <c r="H9">
        <v>4158</v>
      </c>
      <c r="I9" s="10">
        <v>8.6</v>
      </c>
    </row>
    <row r="10" spans="1:9" x14ac:dyDescent="0.25">
      <c r="A10" s="1" t="s">
        <v>10</v>
      </c>
      <c r="B10" s="2">
        <v>262.84062969999997</v>
      </c>
      <c r="E10" s="3">
        <v>40909</v>
      </c>
      <c r="F10">
        <v>16129.418</v>
      </c>
      <c r="G10" s="4">
        <f>SUM(B26:B28)</f>
        <v>947.60589457599065</v>
      </c>
      <c r="H10">
        <v>4258</v>
      </c>
      <c r="I10" s="10">
        <v>8.3000000000000007</v>
      </c>
    </row>
    <row r="11" spans="1:9" x14ac:dyDescent="0.25">
      <c r="A11" s="1" t="s">
        <v>11</v>
      </c>
      <c r="B11" s="2">
        <v>272.16733773000004</v>
      </c>
      <c r="E11" s="3">
        <v>40912</v>
      </c>
      <c r="F11">
        <v>16198.807000000001</v>
      </c>
      <c r="G11" s="4">
        <f>SUM(B29:B31)</f>
        <v>1001.6647612048796</v>
      </c>
      <c r="H11">
        <v>4381</v>
      </c>
      <c r="I11" s="10">
        <v>8.1999999999999993</v>
      </c>
    </row>
    <row r="12" spans="1:9" x14ac:dyDescent="0.25">
      <c r="A12" s="1" t="s">
        <v>12</v>
      </c>
      <c r="B12" s="2">
        <v>265.02107773</v>
      </c>
      <c r="E12" s="3">
        <v>40915</v>
      </c>
      <c r="F12">
        <v>16220.666999999999</v>
      </c>
      <c r="G12" s="4">
        <f>SUM(B32:B34)</f>
        <v>949.46185940843179</v>
      </c>
      <c r="H12">
        <v>4205</v>
      </c>
      <c r="I12" s="10">
        <v>8</v>
      </c>
    </row>
    <row r="13" spans="1:9" x14ac:dyDescent="0.25">
      <c r="A13" s="1" t="s">
        <v>13</v>
      </c>
      <c r="B13" s="2">
        <v>328.26047421999994</v>
      </c>
      <c r="E13" s="3">
        <v>40918</v>
      </c>
      <c r="F13">
        <v>16239.138000000001</v>
      </c>
      <c r="G13" s="4">
        <f>SUM(B35:B37)</f>
        <v>987.89146132928227</v>
      </c>
      <c r="H13">
        <v>4227</v>
      </c>
      <c r="I13" s="10">
        <v>7.8</v>
      </c>
    </row>
    <row r="14" spans="1:9" x14ac:dyDescent="0.25">
      <c r="A14" s="1" t="s">
        <v>14</v>
      </c>
      <c r="B14" s="2">
        <v>248.36833314379973</v>
      </c>
      <c r="E14" s="3">
        <v>41275</v>
      </c>
      <c r="F14">
        <v>16382.964</v>
      </c>
      <c r="G14" s="4">
        <f>SUM(B38:B40)</f>
        <v>916.43469666177111</v>
      </c>
      <c r="H14">
        <v>4284</v>
      </c>
      <c r="I14" s="10">
        <v>7.7</v>
      </c>
    </row>
    <row r="15" spans="1:9" x14ac:dyDescent="0.25">
      <c r="A15" s="1" t="s">
        <v>15</v>
      </c>
      <c r="B15" s="2">
        <v>279.59990889414468</v>
      </c>
      <c r="E15" s="3">
        <v>41278</v>
      </c>
      <c r="F15">
        <v>16403.18</v>
      </c>
      <c r="G15" s="4">
        <f>SUM(B41:B43)</f>
        <v>1032.5609814142979</v>
      </c>
      <c r="H15">
        <v>4390</v>
      </c>
      <c r="I15" s="10">
        <v>7.5</v>
      </c>
    </row>
    <row r="16" spans="1:9" x14ac:dyDescent="0.25">
      <c r="A16" s="1" t="s">
        <v>16</v>
      </c>
      <c r="B16" s="2">
        <v>332.05207157243899</v>
      </c>
      <c r="E16" s="3">
        <v>41281</v>
      </c>
      <c r="F16">
        <v>16531.685000000001</v>
      </c>
      <c r="G16" s="4">
        <f>SUM(B44:B46)</f>
        <v>970.01206384806687</v>
      </c>
      <c r="H16">
        <v>4501</v>
      </c>
      <c r="I16" s="10">
        <v>7.2</v>
      </c>
    </row>
    <row r="17" spans="1:9" x14ac:dyDescent="0.25">
      <c r="A17" s="1" t="s">
        <v>17</v>
      </c>
      <c r="B17" s="2">
        <v>307.58419598800901</v>
      </c>
      <c r="E17" s="3">
        <v>41284</v>
      </c>
      <c r="F17">
        <v>16663.649000000001</v>
      </c>
      <c r="G17" s="4">
        <f>SUM(B47:B49)</f>
        <v>1025.1817284168537</v>
      </c>
      <c r="H17">
        <v>4358</v>
      </c>
      <c r="I17" s="10">
        <v>6.9</v>
      </c>
    </row>
    <row r="18" spans="1:9" x14ac:dyDescent="0.25">
      <c r="A18" s="1" t="s">
        <v>18</v>
      </c>
      <c r="B18" s="2">
        <v>336.9529027265578</v>
      </c>
      <c r="E18" s="3">
        <v>41640</v>
      </c>
      <c r="F18">
        <v>16616.54</v>
      </c>
      <c r="G18" s="4">
        <f>SUM(B50:B52)</f>
        <v>967.92678923044264</v>
      </c>
      <c r="H18">
        <v>4491</v>
      </c>
      <c r="I18" s="10">
        <v>6.7</v>
      </c>
    </row>
    <row r="19" spans="1:9" x14ac:dyDescent="0.25">
      <c r="A19" s="1" t="s">
        <v>19</v>
      </c>
      <c r="B19" s="2">
        <v>298.18224289489103</v>
      </c>
      <c r="E19" s="3">
        <v>41643</v>
      </c>
      <c r="F19">
        <v>16841.474999999999</v>
      </c>
      <c r="G19" s="4">
        <f>SUM(B53:B55)</f>
        <v>1090.9830228420353</v>
      </c>
      <c r="H19">
        <v>4590</v>
      </c>
      <c r="I19" s="10">
        <v>6.2</v>
      </c>
    </row>
    <row r="20" spans="1:9" x14ac:dyDescent="0.25">
      <c r="A20" s="1" t="s">
        <v>20</v>
      </c>
      <c r="B20" s="2">
        <v>299.91112915230605</v>
      </c>
      <c r="E20" s="3">
        <v>41646</v>
      </c>
      <c r="F20">
        <v>17047.098000000002</v>
      </c>
      <c r="G20" s="4">
        <f>SUM(B56:B58)</f>
        <v>1020.8730570668143</v>
      </c>
      <c r="H20">
        <v>4767</v>
      </c>
      <c r="I20" s="10">
        <v>6.1</v>
      </c>
    </row>
    <row r="21" spans="1:9" x14ac:dyDescent="0.25">
      <c r="A21" s="1" t="s">
        <v>21</v>
      </c>
      <c r="B21" s="2">
        <v>302.5764909999516</v>
      </c>
      <c r="E21" s="3">
        <v>41649</v>
      </c>
      <c r="F21">
        <v>17143.038</v>
      </c>
      <c r="G21" s="4">
        <f>SUM(B59:B61)</f>
        <v>1059.3875235012979</v>
      </c>
      <c r="H21">
        <v>4799</v>
      </c>
      <c r="I21" s="10">
        <v>5.7</v>
      </c>
    </row>
    <row r="22" spans="1:9" x14ac:dyDescent="0.25">
      <c r="A22" s="1" t="s">
        <v>22</v>
      </c>
      <c r="B22" s="2">
        <v>286.68714862093964</v>
      </c>
      <c r="E22" s="3">
        <v>42005</v>
      </c>
      <c r="F22">
        <v>17277.580000000002</v>
      </c>
      <c r="G22" s="4">
        <f>SUM(B62:B64)</f>
        <v>980.82500470912635</v>
      </c>
      <c r="H22">
        <v>4934</v>
      </c>
      <c r="I22" s="10">
        <v>5.5</v>
      </c>
    </row>
    <row r="23" spans="1:9" x14ac:dyDescent="0.25">
      <c r="A23" s="1" t="s">
        <v>23</v>
      </c>
      <c r="B23" s="2">
        <v>299.85262815321335</v>
      </c>
      <c r="E23" s="3">
        <v>42008</v>
      </c>
      <c r="F23">
        <v>17405.669000000002</v>
      </c>
      <c r="G23" s="4">
        <f>SUM(B65:B67)</f>
        <v>1099.937612395946</v>
      </c>
      <c r="H23">
        <v>4920</v>
      </c>
      <c r="I23" s="10">
        <v>5.4</v>
      </c>
    </row>
    <row r="24" spans="1:9" x14ac:dyDescent="0.25">
      <c r="A24" s="1" t="s">
        <v>24</v>
      </c>
      <c r="B24" s="2">
        <v>281.32802741712942</v>
      </c>
      <c r="E24" s="3">
        <v>42011</v>
      </c>
      <c r="F24">
        <v>17463.222000000002</v>
      </c>
      <c r="G24" s="4">
        <f>SUM(B68:B70)</f>
        <v>1055.7830805154936</v>
      </c>
      <c r="H24">
        <v>5019</v>
      </c>
      <c r="I24" s="10">
        <v>5.0999999999999996</v>
      </c>
    </row>
    <row r="25" spans="1:9" x14ac:dyDescent="0.25">
      <c r="A25" s="1" t="s">
        <v>25</v>
      </c>
      <c r="B25" s="2">
        <v>354.385530058092</v>
      </c>
      <c r="E25" s="3">
        <v>42014</v>
      </c>
      <c r="F25">
        <v>17468.901999999998</v>
      </c>
      <c r="G25" s="4">
        <f>SUM(B71:B73)</f>
        <v>1120.0150202994835</v>
      </c>
      <c r="H25">
        <v>5097</v>
      </c>
      <c r="I25" s="10">
        <v>5</v>
      </c>
    </row>
    <row r="26" spans="1:9" x14ac:dyDescent="0.25">
      <c r="A26" s="1" t="s">
        <v>26</v>
      </c>
      <c r="B26" s="2">
        <v>268.36326383956742</v>
      </c>
      <c r="E26" s="3">
        <v>42370</v>
      </c>
      <c r="F26">
        <v>17556.839</v>
      </c>
      <c r="G26" s="4">
        <f>SUM(B74:B76)</f>
        <v>1038.4740784173898</v>
      </c>
      <c r="H26">
        <v>5189</v>
      </c>
      <c r="I26" s="10">
        <v>4.9000000000000004</v>
      </c>
    </row>
    <row r="27" spans="1:9" x14ac:dyDescent="0.25">
      <c r="A27" s="1" t="s">
        <v>27</v>
      </c>
      <c r="B27" s="2">
        <v>316.69023125946904</v>
      </c>
      <c r="E27" s="3">
        <v>42373</v>
      </c>
      <c r="F27">
        <v>17639.417000000001</v>
      </c>
      <c r="G27" s="4">
        <f>SUM(B77:B79)</f>
        <v>1167.1274978304978</v>
      </c>
      <c r="H27">
        <v>5107</v>
      </c>
      <c r="I27" s="10">
        <v>4.9000000000000004</v>
      </c>
    </row>
    <row r="28" spans="1:9" x14ac:dyDescent="0.25">
      <c r="A28" s="1" t="s">
        <v>28</v>
      </c>
      <c r="B28" s="2">
        <v>362.55239947695418</v>
      </c>
      <c r="E28" s="3">
        <v>42376</v>
      </c>
      <c r="F28">
        <v>17735.074000000001</v>
      </c>
      <c r="G28" s="4">
        <f>SUM(B80:B82)</f>
        <v>1109.4253641288637</v>
      </c>
      <c r="H28">
        <v>5097</v>
      </c>
      <c r="I28" s="10">
        <v>4.9000000000000004</v>
      </c>
    </row>
    <row r="29" spans="1:9" x14ac:dyDescent="0.25">
      <c r="A29" s="1" t="s">
        <v>29</v>
      </c>
      <c r="B29" s="2">
        <v>333.17998653338378</v>
      </c>
      <c r="E29" s="3">
        <v>42379</v>
      </c>
      <c r="F29">
        <v>17824.231</v>
      </c>
      <c r="G29" s="4">
        <f>SUM(B83:B85)</f>
        <v>1228.8122101599879</v>
      </c>
      <c r="H29">
        <v>5100</v>
      </c>
      <c r="I29" s="10">
        <v>4.8</v>
      </c>
    </row>
    <row r="30" spans="1:9" x14ac:dyDescent="0.25">
      <c r="A30" s="1" t="s">
        <v>30</v>
      </c>
      <c r="B30" s="2">
        <v>349.28783401778571</v>
      </c>
      <c r="E30" s="3">
        <v>42736</v>
      </c>
      <c r="F30">
        <v>17925.256000000001</v>
      </c>
      <c r="G30" s="4">
        <f>SUM(B86:B88)</f>
        <v>1163.5623870065879</v>
      </c>
      <c r="H30">
        <v>5244</v>
      </c>
      <c r="I30" s="10">
        <v>4.5999999999999996</v>
      </c>
    </row>
    <row r="31" spans="1:9" x14ac:dyDescent="0.25">
      <c r="A31" s="1" t="s">
        <v>31</v>
      </c>
      <c r="B31" s="2">
        <v>319.19694065371004</v>
      </c>
      <c r="E31" s="3">
        <v>42739</v>
      </c>
      <c r="F31">
        <v>18021.047999999999</v>
      </c>
      <c r="G31" s="4">
        <f>SUM(B89:B91)</f>
        <v>1268.2681035654946</v>
      </c>
      <c r="H31">
        <v>5279</v>
      </c>
      <c r="I31" s="10">
        <v>4.4000000000000004</v>
      </c>
    </row>
    <row r="32" spans="1:9" x14ac:dyDescent="0.25">
      <c r="A32" s="1" t="s">
        <v>32</v>
      </c>
      <c r="B32" s="2">
        <v>331.06074987060038</v>
      </c>
      <c r="E32" s="3">
        <v>42742</v>
      </c>
      <c r="F32">
        <v>18163.558000000001</v>
      </c>
      <c r="G32" s="4">
        <f>SUM(B92:B94)</f>
        <v>1225.5060554483493</v>
      </c>
      <c r="H32">
        <v>5351</v>
      </c>
      <c r="I32" s="10">
        <v>4.3</v>
      </c>
    </row>
    <row r="33" spans="1:9" x14ac:dyDescent="0.25">
      <c r="A33" s="1" t="s">
        <v>33</v>
      </c>
      <c r="B33" s="2">
        <v>313.46912138582479</v>
      </c>
      <c r="E33" s="3">
        <v>42745</v>
      </c>
      <c r="F33">
        <v>18322.464</v>
      </c>
      <c r="G33" s="4">
        <f>SUM(B95:B97)</f>
        <v>1328.0327954234208</v>
      </c>
      <c r="H33">
        <v>5278</v>
      </c>
      <c r="I33" s="10">
        <v>4.0999999999999996</v>
      </c>
    </row>
    <row r="34" spans="1:9" x14ac:dyDescent="0.25">
      <c r="A34" s="1" t="s">
        <v>34</v>
      </c>
      <c r="B34" s="2">
        <v>304.93198815200662</v>
      </c>
      <c r="E34" s="3">
        <v>43101</v>
      </c>
      <c r="F34">
        <v>18438.254000000001</v>
      </c>
      <c r="G34" s="4">
        <f>SUM(B98:B100)</f>
        <v>1225.1521126352336</v>
      </c>
      <c r="H34">
        <v>5366</v>
      </c>
      <c r="I34" s="10">
        <v>4.0999999999999996</v>
      </c>
    </row>
    <row r="35" spans="1:9" x14ac:dyDescent="0.25">
      <c r="A35" s="1" t="s">
        <v>35</v>
      </c>
      <c r="B35" s="2">
        <v>320.2820118269691</v>
      </c>
      <c r="E35" s="3">
        <v>43104</v>
      </c>
      <c r="F35">
        <v>18598.134999999998</v>
      </c>
      <c r="G35" s="4">
        <f>SUM(B101:B103)</f>
        <v>1426.0751236321271</v>
      </c>
      <c r="H35">
        <v>5507</v>
      </c>
      <c r="I35" s="10">
        <v>3.9</v>
      </c>
    </row>
    <row r="36" spans="1:9" x14ac:dyDescent="0.25">
      <c r="A36" s="1" t="s">
        <v>36</v>
      </c>
      <c r="B36" s="2">
        <v>292.47361556716646</v>
      </c>
      <c r="E36" s="3">
        <v>43107</v>
      </c>
      <c r="F36">
        <v>18732.72</v>
      </c>
      <c r="G36" s="4">
        <f>SUM(B104:B106)</f>
        <v>1331.8544630712577</v>
      </c>
      <c r="H36">
        <v>5555</v>
      </c>
      <c r="I36" s="10">
        <v>3.8</v>
      </c>
    </row>
    <row r="37" spans="1:9" x14ac:dyDescent="0.25">
      <c r="A37" s="1" t="s">
        <v>37</v>
      </c>
      <c r="B37" s="2">
        <v>375.13583393514665</v>
      </c>
      <c r="E37" s="3">
        <v>43110</v>
      </c>
      <c r="F37">
        <v>18783.547999999999</v>
      </c>
      <c r="G37" s="4">
        <f>SUM(B107:B109)</f>
        <v>1407.6991130034546</v>
      </c>
      <c r="H37">
        <v>5633</v>
      </c>
      <c r="I37" s="10">
        <v>3.8</v>
      </c>
    </row>
    <row r="38" spans="1:9" x14ac:dyDescent="0.25">
      <c r="A38" s="1" t="s">
        <v>38</v>
      </c>
      <c r="B38" s="2">
        <v>279.49995491153214</v>
      </c>
      <c r="E38" s="3">
        <v>43466</v>
      </c>
      <c r="F38">
        <v>18927.280999999999</v>
      </c>
      <c r="G38" s="4">
        <f>SUM(B110:B112)</f>
        <v>1295.048520550155</v>
      </c>
      <c r="H38">
        <v>5606</v>
      </c>
      <c r="I38" s="10">
        <v>3.9</v>
      </c>
    </row>
    <row r="39" spans="1:9" x14ac:dyDescent="0.25">
      <c r="A39" s="1" t="s">
        <v>39</v>
      </c>
      <c r="B39" s="2">
        <v>300.1351406064357</v>
      </c>
      <c r="E39" s="3">
        <v>43469</v>
      </c>
      <c r="F39">
        <v>19021.86</v>
      </c>
      <c r="G39" s="4">
        <f>SUM(B113:B115)</f>
        <v>1447.4450652286275</v>
      </c>
      <c r="H39">
        <v>5626</v>
      </c>
      <c r="I39" s="10">
        <v>3.6</v>
      </c>
    </row>
    <row r="40" spans="1:9" x14ac:dyDescent="0.25">
      <c r="A40" s="1" t="s">
        <v>40</v>
      </c>
      <c r="B40" s="2">
        <v>336.79960114380327</v>
      </c>
      <c r="E40" s="3">
        <v>43472</v>
      </c>
      <c r="F40">
        <v>19121.112000000001</v>
      </c>
      <c r="G40" s="4">
        <f>SUM(B116:B118)</f>
        <v>1414.4225151094797</v>
      </c>
      <c r="H40">
        <v>5723</v>
      </c>
      <c r="I40" s="10">
        <v>3.6</v>
      </c>
    </row>
    <row r="41" spans="1:9" x14ac:dyDescent="0.25">
      <c r="A41" s="1" t="s">
        <v>41</v>
      </c>
      <c r="B41" s="2">
        <v>355.34257918847538</v>
      </c>
      <c r="E41" s="3">
        <v>43475</v>
      </c>
      <c r="F41">
        <v>19221.97</v>
      </c>
      <c r="G41" s="4">
        <f>SUM(B119:B121)</f>
        <v>1492.047554115338</v>
      </c>
      <c r="H41">
        <v>5666</v>
      </c>
      <c r="I41" s="10">
        <v>3.5</v>
      </c>
    </row>
    <row r="42" spans="1:9" x14ac:dyDescent="0.25">
      <c r="A42" s="1" t="s">
        <v>42</v>
      </c>
      <c r="B42" s="2">
        <v>358.23366856317199</v>
      </c>
    </row>
    <row r="43" spans="1:9" x14ac:dyDescent="0.25">
      <c r="A43" s="1" t="s">
        <v>43</v>
      </c>
      <c r="B43" s="2">
        <v>318.98473366265057</v>
      </c>
      <c r="F43">
        <f>+F41*0.065</f>
        <v>1249.4280500000002</v>
      </c>
    </row>
    <row r="44" spans="1:9" x14ac:dyDescent="0.25">
      <c r="A44" s="1" t="s">
        <v>44</v>
      </c>
      <c r="B44" s="2">
        <v>331.45572200820021</v>
      </c>
      <c r="F44">
        <f>+F41-F43</f>
        <v>17972.541950000003</v>
      </c>
      <c r="G44">
        <f>6.5/100</f>
        <v>6.5000000000000002E-2</v>
      </c>
    </row>
    <row r="45" spans="1:9" x14ac:dyDescent="0.25">
      <c r="A45" s="1" t="s">
        <v>45</v>
      </c>
      <c r="B45" s="2">
        <v>323.0494914631613</v>
      </c>
    </row>
    <row r="46" spans="1:9" x14ac:dyDescent="0.25">
      <c r="A46" s="1" t="s">
        <v>46</v>
      </c>
      <c r="B46" s="2">
        <v>315.50685037670542</v>
      </c>
    </row>
    <row r="47" spans="1:9" x14ac:dyDescent="0.25">
      <c r="A47" s="1" t="s">
        <v>47</v>
      </c>
      <c r="B47" s="2">
        <v>332.85674438181042</v>
      </c>
    </row>
    <row r="48" spans="1:9" x14ac:dyDescent="0.25">
      <c r="A48" s="1" t="s">
        <v>48</v>
      </c>
      <c r="B48" s="2">
        <v>307.29596088660952</v>
      </c>
    </row>
    <row r="49" spans="1:2" x14ac:dyDescent="0.25">
      <c r="A49" s="1" t="s">
        <v>49</v>
      </c>
      <c r="B49" s="2">
        <v>385.02902314843374</v>
      </c>
    </row>
    <row r="50" spans="1:2" x14ac:dyDescent="0.25">
      <c r="A50" s="1" t="s">
        <v>50</v>
      </c>
      <c r="B50" s="2">
        <v>282.16757878185842</v>
      </c>
    </row>
    <row r="51" spans="1:2" x14ac:dyDescent="0.25">
      <c r="A51" s="1" t="s">
        <v>51</v>
      </c>
      <c r="B51" s="2">
        <v>310.9278055539823</v>
      </c>
    </row>
    <row r="52" spans="1:2" x14ac:dyDescent="0.25">
      <c r="A52" s="1" t="s">
        <v>52</v>
      </c>
      <c r="B52" s="2">
        <v>374.83140489460192</v>
      </c>
    </row>
    <row r="53" spans="1:2" x14ac:dyDescent="0.25">
      <c r="A53" s="1" t="s">
        <v>53</v>
      </c>
      <c r="B53" s="2">
        <v>353.76216615584082</v>
      </c>
    </row>
    <row r="54" spans="1:2" x14ac:dyDescent="0.25">
      <c r="A54" s="1" t="s">
        <v>54</v>
      </c>
      <c r="B54" s="2">
        <v>384.06680258823002</v>
      </c>
    </row>
    <row r="55" spans="1:2" x14ac:dyDescent="0.25">
      <c r="A55" s="1" t="s">
        <v>55</v>
      </c>
      <c r="B55" s="2">
        <v>353.15405409796455</v>
      </c>
    </row>
    <row r="56" spans="1:2" x14ac:dyDescent="0.25">
      <c r="A56" s="1" t="s">
        <v>56</v>
      </c>
      <c r="B56" s="2">
        <v>349.83144020557523</v>
      </c>
    </row>
    <row r="57" spans="1:2" x14ac:dyDescent="0.25">
      <c r="A57" s="1" t="s">
        <v>57</v>
      </c>
      <c r="B57" s="2">
        <v>339.5428421572567</v>
      </c>
    </row>
    <row r="58" spans="1:2" x14ac:dyDescent="0.25">
      <c r="A58" s="1" t="s">
        <v>58</v>
      </c>
      <c r="B58" s="2">
        <v>331.49877470398235</v>
      </c>
    </row>
    <row r="59" spans="1:2" x14ac:dyDescent="0.25">
      <c r="A59" s="1" t="s">
        <v>59</v>
      </c>
      <c r="B59" s="2">
        <v>340.77581422079652</v>
      </c>
    </row>
    <row r="60" spans="1:2" x14ac:dyDescent="0.25">
      <c r="A60" s="1" t="s">
        <v>60</v>
      </c>
      <c r="B60" s="2">
        <v>316.32294983050156</v>
      </c>
    </row>
    <row r="61" spans="1:2" x14ac:dyDescent="0.25">
      <c r="A61" s="1" t="s">
        <v>61</v>
      </c>
      <c r="B61" s="2">
        <v>402.28875944999993</v>
      </c>
    </row>
    <row r="62" spans="1:2" x14ac:dyDescent="0.25">
      <c r="A62" s="1" t="s">
        <v>62</v>
      </c>
      <c r="B62" s="2">
        <v>293.90532348135793</v>
      </c>
    </row>
    <row r="63" spans="1:2" x14ac:dyDescent="0.25">
      <c r="A63" s="1" t="s">
        <v>63</v>
      </c>
      <c r="B63" s="2">
        <v>315.04286959744906</v>
      </c>
    </row>
    <row r="64" spans="1:2" x14ac:dyDescent="0.25">
      <c r="A64" s="1" t="s">
        <v>64</v>
      </c>
      <c r="B64" s="2">
        <v>371.87681163031937</v>
      </c>
    </row>
    <row r="65" spans="1:2" x14ac:dyDescent="0.25">
      <c r="A65" s="1" t="s">
        <v>65</v>
      </c>
      <c r="B65" s="2">
        <v>353.22094852671825</v>
      </c>
    </row>
    <row r="66" spans="1:2" x14ac:dyDescent="0.25">
      <c r="A66" s="1" t="s">
        <v>66</v>
      </c>
      <c r="B66" s="2">
        <v>384.81000885392803</v>
      </c>
    </row>
    <row r="67" spans="1:2" x14ac:dyDescent="0.25">
      <c r="A67" s="1" t="s">
        <v>67</v>
      </c>
      <c r="B67" s="2">
        <v>361.90665501529969</v>
      </c>
    </row>
    <row r="68" spans="1:2" x14ac:dyDescent="0.25">
      <c r="A68" s="1" t="s">
        <v>68</v>
      </c>
      <c r="B68" s="2">
        <v>354.31818094094007</v>
      </c>
    </row>
    <row r="69" spans="1:2" x14ac:dyDescent="0.25">
      <c r="A69" s="1" t="s">
        <v>69</v>
      </c>
      <c r="B69" s="2">
        <v>355.56702832017595</v>
      </c>
    </row>
    <row r="70" spans="1:2" x14ac:dyDescent="0.25">
      <c r="A70" s="1" t="s">
        <v>70</v>
      </c>
      <c r="B70" s="2">
        <v>345.89787125437766</v>
      </c>
    </row>
    <row r="71" spans="1:2" x14ac:dyDescent="0.25">
      <c r="A71" s="1" t="s">
        <v>71</v>
      </c>
      <c r="B71" s="2">
        <v>362.71402491983309</v>
      </c>
    </row>
    <row r="72" spans="1:2" x14ac:dyDescent="0.25">
      <c r="A72" s="1" t="s">
        <v>72</v>
      </c>
      <c r="B72" s="2">
        <v>336.33767140899238</v>
      </c>
    </row>
    <row r="73" spans="1:2" x14ac:dyDescent="0.25">
      <c r="A73" s="1" t="s">
        <v>73</v>
      </c>
      <c r="B73" s="2">
        <v>420.963323970658</v>
      </c>
    </row>
    <row r="74" spans="1:2" x14ac:dyDescent="0.25">
      <c r="A74" s="1" t="s">
        <v>74</v>
      </c>
      <c r="B74" s="2">
        <v>303.86035840032804</v>
      </c>
    </row>
    <row r="75" spans="1:2" x14ac:dyDescent="0.25">
      <c r="A75" s="1" t="s">
        <v>75</v>
      </c>
      <c r="B75" s="2">
        <v>350.77629948581404</v>
      </c>
    </row>
    <row r="76" spans="1:2" x14ac:dyDescent="0.25">
      <c r="A76" s="1" t="s">
        <v>76</v>
      </c>
      <c r="B76" s="2">
        <v>383.8374205312478</v>
      </c>
    </row>
    <row r="77" spans="1:2" x14ac:dyDescent="0.25">
      <c r="A77" s="1" t="s">
        <v>77</v>
      </c>
      <c r="B77" s="2">
        <v>381.26219502922152</v>
      </c>
    </row>
    <row r="78" spans="1:2" x14ac:dyDescent="0.25">
      <c r="A78" s="1" t="s">
        <v>78</v>
      </c>
      <c r="B78" s="2">
        <v>409.05549238331167</v>
      </c>
    </row>
    <row r="79" spans="1:2" x14ac:dyDescent="0.25">
      <c r="A79" s="1" t="s">
        <v>79</v>
      </c>
      <c r="B79" s="2">
        <v>376.80981041796451</v>
      </c>
    </row>
    <row r="80" spans="1:2" x14ac:dyDescent="0.25">
      <c r="A80" s="1" t="s">
        <v>80</v>
      </c>
      <c r="B80" s="2">
        <v>371.14678379726149</v>
      </c>
    </row>
    <row r="81" spans="1:2" x14ac:dyDescent="0.25">
      <c r="A81" s="1" t="s">
        <v>81</v>
      </c>
      <c r="B81" s="2">
        <v>377.65524520219532</v>
      </c>
    </row>
    <row r="82" spans="1:2" x14ac:dyDescent="0.25">
      <c r="A82" s="1" t="s">
        <v>82</v>
      </c>
      <c r="B82" s="2">
        <v>360.623335129407</v>
      </c>
    </row>
    <row r="83" spans="1:2" x14ac:dyDescent="0.25">
      <c r="A83" s="1" t="s">
        <v>83</v>
      </c>
      <c r="B83" s="2">
        <v>387.78836476512714</v>
      </c>
    </row>
    <row r="84" spans="1:2" x14ac:dyDescent="0.25">
      <c r="A84" s="1" t="s">
        <v>84</v>
      </c>
      <c r="B84" s="2">
        <v>371.85213581527091</v>
      </c>
    </row>
    <row r="85" spans="1:2" x14ac:dyDescent="0.25">
      <c r="A85" s="1" t="s">
        <v>85</v>
      </c>
      <c r="B85" s="2">
        <v>469.17170957958967</v>
      </c>
    </row>
    <row r="86" spans="1:2" x14ac:dyDescent="0.25">
      <c r="A86" s="1" t="s">
        <v>86</v>
      </c>
      <c r="B86" s="2">
        <v>340.06938192041457</v>
      </c>
    </row>
    <row r="87" spans="1:2" x14ac:dyDescent="0.25">
      <c r="A87" s="1" t="s">
        <v>87</v>
      </c>
      <c r="B87" s="2">
        <v>375.94257844495263</v>
      </c>
    </row>
    <row r="88" spans="1:2" x14ac:dyDescent="0.25">
      <c r="A88" s="1" t="s">
        <v>88</v>
      </c>
      <c r="B88" s="2">
        <v>447.5504266412205</v>
      </c>
    </row>
    <row r="89" spans="1:2" x14ac:dyDescent="0.25">
      <c r="A89" s="1" t="s">
        <v>89</v>
      </c>
      <c r="B89" s="2">
        <v>402.90966257625604</v>
      </c>
    </row>
    <row r="90" spans="1:2" x14ac:dyDescent="0.25">
      <c r="A90" s="1" t="s">
        <v>90</v>
      </c>
      <c r="B90" s="2">
        <v>455.35142000855006</v>
      </c>
    </row>
    <row r="91" spans="1:2" x14ac:dyDescent="0.25">
      <c r="A91" s="1" t="s">
        <v>91</v>
      </c>
      <c r="B91" s="2">
        <v>410.00702098068848</v>
      </c>
    </row>
    <row r="92" spans="1:2" x14ac:dyDescent="0.25">
      <c r="A92" s="1" t="s">
        <v>92</v>
      </c>
      <c r="B92" s="2">
        <v>415.93423419254947</v>
      </c>
    </row>
    <row r="93" spans="1:2" x14ac:dyDescent="0.25">
      <c r="A93" s="1" t="s">
        <v>93</v>
      </c>
      <c r="B93" s="2">
        <v>407.78939109316701</v>
      </c>
    </row>
    <row r="94" spans="1:2" x14ac:dyDescent="0.25">
      <c r="A94" s="1" t="s">
        <v>94</v>
      </c>
      <c r="B94" s="2">
        <v>401.78243016263281</v>
      </c>
    </row>
    <row r="95" spans="1:2" x14ac:dyDescent="0.25">
      <c r="A95" s="1" t="s">
        <v>95</v>
      </c>
      <c r="B95" s="2">
        <v>425.11630735486551</v>
      </c>
    </row>
    <row r="96" spans="1:2" x14ac:dyDescent="0.25">
      <c r="A96" s="1" t="s">
        <v>96</v>
      </c>
      <c r="B96" s="2">
        <v>403.56440889193641</v>
      </c>
    </row>
    <row r="97" spans="1:2" x14ac:dyDescent="0.25">
      <c r="A97" s="1" t="s">
        <v>97</v>
      </c>
      <c r="B97" s="2">
        <v>499.35207917661893</v>
      </c>
    </row>
    <row r="98" spans="1:2" x14ac:dyDescent="0.25">
      <c r="A98" s="1" t="s">
        <v>98</v>
      </c>
      <c r="B98" s="2">
        <v>379.81278847409237</v>
      </c>
    </row>
    <row r="99" spans="1:2" x14ac:dyDescent="0.25">
      <c r="A99" s="1" t="s">
        <v>99</v>
      </c>
      <c r="B99" s="2">
        <v>394.83213746520516</v>
      </c>
    </row>
    <row r="100" spans="1:2" x14ac:dyDescent="0.25">
      <c r="A100" s="1" t="s">
        <v>100</v>
      </c>
      <c r="B100" s="2">
        <v>450.50718669593601</v>
      </c>
    </row>
    <row r="101" spans="1:2" x14ac:dyDescent="0.25">
      <c r="A101" s="1" t="s">
        <v>101</v>
      </c>
      <c r="B101" s="2">
        <v>484.8669316918407</v>
      </c>
    </row>
    <row r="102" spans="1:2" x14ac:dyDescent="0.25">
      <c r="A102" s="1" t="s">
        <v>102</v>
      </c>
      <c r="B102" s="2">
        <v>486.5514720431853</v>
      </c>
    </row>
    <row r="103" spans="1:2" x14ac:dyDescent="0.25">
      <c r="A103" s="1" t="s">
        <v>103</v>
      </c>
      <c r="B103" s="2">
        <v>454.65671989710103</v>
      </c>
    </row>
    <row r="104" spans="1:2" x14ac:dyDescent="0.25">
      <c r="A104" s="1" t="s">
        <v>104</v>
      </c>
      <c r="B104" s="2">
        <v>457.43120288464917</v>
      </c>
    </row>
    <row r="105" spans="1:2" x14ac:dyDescent="0.25">
      <c r="A105" s="1" t="s">
        <v>105</v>
      </c>
      <c r="B105" s="2">
        <v>445.13081035406617</v>
      </c>
    </row>
    <row r="106" spans="1:2" x14ac:dyDescent="0.25">
      <c r="A106" s="1" t="s">
        <v>106</v>
      </c>
      <c r="B106" s="2">
        <v>429.29244983254227</v>
      </c>
    </row>
    <row r="107" spans="1:2" x14ac:dyDescent="0.25">
      <c r="A107" s="1" t="s">
        <v>107</v>
      </c>
      <c r="B107" s="2">
        <v>457.95341171817984</v>
      </c>
    </row>
    <row r="108" spans="1:2" x14ac:dyDescent="0.25">
      <c r="A108" s="1" t="s">
        <v>108</v>
      </c>
      <c r="B108" s="2">
        <v>424.01611565184749</v>
      </c>
    </row>
    <row r="109" spans="1:2" x14ac:dyDescent="0.25">
      <c r="A109" s="1" t="s">
        <v>109</v>
      </c>
      <c r="B109" s="2">
        <v>525.72958563342729</v>
      </c>
    </row>
    <row r="110" spans="1:2" x14ac:dyDescent="0.25">
      <c r="A110" s="1" t="s">
        <v>110</v>
      </c>
      <c r="B110" s="2">
        <v>398.01012226085311</v>
      </c>
    </row>
    <row r="111" spans="1:2" x14ac:dyDescent="0.25">
      <c r="A111" s="1" t="s">
        <v>111</v>
      </c>
      <c r="B111" s="2">
        <v>404.90491793145031</v>
      </c>
    </row>
    <row r="112" spans="1:2" x14ac:dyDescent="0.25">
      <c r="A112" s="1" t="s">
        <v>112</v>
      </c>
      <c r="B112" s="2">
        <v>492.13348035785162</v>
      </c>
    </row>
    <row r="113" spans="1:4" x14ac:dyDescent="0.25">
      <c r="A113" s="1" t="s">
        <v>113</v>
      </c>
      <c r="B113" s="2">
        <v>478.95848628386381</v>
      </c>
    </row>
    <row r="114" spans="1:4" x14ac:dyDescent="0.25">
      <c r="A114" s="1" t="s">
        <v>114</v>
      </c>
      <c r="B114" s="2">
        <v>505.54599281902438</v>
      </c>
    </row>
    <row r="115" spans="1:4" x14ac:dyDescent="0.25">
      <c r="A115" s="1" t="s">
        <v>115</v>
      </c>
      <c r="B115" s="2">
        <v>462.94058612573934</v>
      </c>
    </row>
    <row r="116" spans="1:4" x14ac:dyDescent="0.25">
      <c r="A116" s="1" t="s">
        <v>116</v>
      </c>
      <c r="B116" s="2">
        <v>484.7233532968412</v>
      </c>
    </row>
    <row r="117" spans="1:4" x14ac:dyDescent="0.25">
      <c r="A117" s="1" t="s">
        <v>117</v>
      </c>
      <c r="B117" s="2">
        <v>471.07603074911464</v>
      </c>
    </row>
    <row r="118" spans="1:4" x14ac:dyDescent="0.25">
      <c r="A118" s="1" t="s">
        <v>118</v>
      </c>
      <c r="B118" s="2">
        <v>458.623131063524</v>
      </c>
    </row>
    <row r="119" spans="1:4" x14ac:dyDescent="0.25">
      <c r="A119" s="1" t="s">
        <v>119</v>
      </c>
      <c r="B119" s="2">
        <v>482.88866511838654</v>
      </c>
    </row>
    <row r="120" spans="1:4" x14ac:dyDescent="0.25">
      <c r="A120" s="1" t="s">
        <v>120</v>
      </c>
      <c r="B120" s="2">
        <v>457.85350121075976</v>
      </c>
    </row>
    <row r="121" spans="1:4" x14ac:dyDescent="0.25">
      <c r="A121" s="1" t="s">
        <v>121</v>
      </c>
      <c r="B121" s="2">
        <v>551.30538778619166</v>
      </c>
    </row>
    <row r="122" spans="1:4" x14ac:dyDescent="0.25">
      <c r="A122" s="1" t="s">
        <v>122</v>
      </c>
      <c r="B122" s="2">
        <v>424.4164480209796</v>
      </c>
    </row>
    <row r="123" spans="1:4" x14ac:dyDescent="0.25">
      <c r="A123" s="1" t="s">
        <v>123</v>
      </c>
      <c r="B123" s="2">
        <v>449.4593899010668</v>
      </c>
    </row>
    <row r="124" spans="1:4" x14ac:dyDescent="0.25">
      <c r="A124" s="1" t="s">
        <v>124</v>
      </c>
      <c r="B124" s="2">
        <v>439.57528362025641</v>
      </c>
      <c r="D124" s="4">
        <f>SUM(B122:B124)</f>
        <v>1313.4511215423029</v>
      </c>
    </row>
  </sheetData>
  <pageMargins left="0.7" right="0.7" top="0.75" bottom="0.75" header="0.3" footer="0.3"/>
  <ignoredErrors>
    <ignoredError sqref="G3:G5 G6:G41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Modelo1</vt:lpstr>
      <vt:lpstr>Modelo2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PREZA</dc:creator>
  <cp:lastModifiedBy>ELIAS PREZA</cp:lastModifiedBy>
  <dcterms:created xsi:type="dcterms:W3CDTF">2020-04-17T23:55:38Z</dcterms:created>
  <dcterms:modified xsi:type="dcterms:W3CDTF">2020-04-19T19:05:51Z</dcterms:modified>
</cp:coreProperties>
</file>